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7a7baaba5c368/GIT HUB/Grenais/"/>
    </mc:Choice>
  </mc:AlternateContent>
  <xr:revisionPtr revIDLastSave="4152" documentId="8_{EA15C7FA-6D76-4BD7-810B-EC3D4096C1A0}" xr6:coauthVersionLast="47" xr6:coauthVersionMax="47" xr10:uidLastSave="{012E9DE2-D049-4829-B8A1-4086E713ED92}"/>
  <bookViews>
    <workbookView xWindow="-120" yWindow="-120" windowWidth="29040" windowHeight="15840" xr2:uid="{70756480-2577-4B8B-804E-1D68A91042C8}"/>
  </bookViews>
  <sheets>
    <sheet name="Jogos" sheetId="1" r:id="rId1"/>
    <sheet name="Gols" sheetId="3" r:id="rId2"/>
    <sheet name="Titulo" sheetId="4" r:id="rId3"/>
    <sheet name="Planilha1" sheetId="5" r:id="rId4"/>
  </sheets>
  <definedNames>
    <definedName name="DadosExternos_1" localSheetId="2" hidden="1">Titulo!$B$1:$G$315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4" i="1" l="1"/>
  <c r="D434" i="1"/>
  <c r="F434" i="1"/>
  <c r="Q434" i="1"/>
  <c r="I1206" i="3"/>
  <c r="N1206" i="3"/>
  <c r="O1206" i="3"/>
  <c r="I1205" i="3"/>
  <c r="N1205" i="3"/>
  <c r="O1205" i="3"/>
  <c r="C433" i="1"/>
  <c r="D433" i="1" s="1"/>
  <c r="F433" i="1"/>
  <c r="Q433" i="1"/>
  <c r="I1204" i="3"/>
  <c r="N1204" i="3"/>
  <c r="O1204" i="3"/>
  <c r="I1203" i="3"/>
  <c r="N1203" i="3"/>
  <c r="O1203" i="3"/>
  <c r="I1202" i="3"/>
  <c r="N1202" i="3"/>
  <c r="O1202" i="3"/>
  <c r="F432" i="1"/>
  <c r="C432" i="1"/>
  <c r="D432" i="1" s="1"/>
  <c r="Q432" i="1"/>
  <c r="O1201" i="3"/>
  <c r="O1198" i="3"/>
  <c r="O1199" i="3"/>
  <c r="O1200" i="3"/>
  <c r="O1196" i="3"/>
  <c r="O1197" i="3"/>
  <c r="O1195" i="3"/>
  <c r="O1193" i="3"/>
  <c r="O1194" i="3"/>
  <c r="O1192" i="3"/>
  <c r="O1191" i="3"/>
  <c r="O1190" i="3"/>
  <c r="O1188" i="3"/>
  <c r="O1189" i="3"/>
  <c r="O1186" i="3"/>
  <c r="O1187" i="3"/>
  <c r="O1185" i="3"/>
  <c r="O1184" i="3"/>
  <c r="O1183" i="3"/>
  <c r="O1182" i="3"/>
  <c r="O1181" i="3"/>
  <c r="O1179" i="3"/>
  <c r="O1180" i="3"/>
  <c r="O1176" i="3"/>
  <c r="O1177" i="3"/>
  <c r="O1178" i="3"/>
  <c r="O1173" i="3"/>
  <c r="O1174" i="3"/>
  <c r="O1175" i="3"/>
  <c r="O1169" i="3"/>
  <c r="O1170" i="3"/>
  <c r="O1171" i="3"/>
  <c r="O1172" i="3"/>
  <c r="O1168" i="3"/>
  <c r="O1167" i="3"/>
  <c r="O1166" i="3"/>
  <c r="O1165" i="3"/>
  <c r="O1160" i="3"/>
  <c r="O1161" i="3"/>
  <c r="O1162" i="3"/>
  <c r="O1163" i="3"/>
  <c r="O1164" i="3"/>
  <c r="O1157" i="3"/>
  <c r="O1158" i="3"/>
  <c r="O1159" i="3"/>
  <c r="O1156" i="3"/>
  <c r="O1155" i="3"/>
  <c r="O1150" i="3"/>
  <c r="O1151" i="3"/>
  <c r="O1152" i="3"/>
  <c r="O1153" i="3"/>
  <c r="O1154" i="3"/>
  <c r="O1148" i="3"/>
  <c r="O1149" i="3"/>
  <c r="O1143" i="3"/>
  <c r="O1144" i="3"/>
  <c r="O1145" i="3"/>
  <c r="O1146" i="3"/>
  <c r="O1147" i="3"/>
  <c r="O1140" i="3"/>
  <c r="O1141" i="3"/>
  <c r="O1142" i="3"/>
  <c r="O1138" i="3"/>
  <c r="O1139" i="3"/>
  <c r="O1134" i="3"/>
  <c r="O1135" i="3"/>
  <c r="O1136" i="3"/>
  <c r="O1137" i="3"/>
  <c r="O1132" i="3"/>
  <c r="O1133" i="3"/>
  <c r="O1129" i="3"/>
  <c r="O1130" i="3"/>
  <c r="O1131" i="3"/>
  <c r="O1126" i="3"/>
  <c r="O1127" i="3"/>
  <c r="O1128" i="3"/>
  <c r="O1125" i="3"/>
  <c r="O1124" i="3"/>
  <c r="O1121" i="3"/>
  <c r="O1122" i="3"/>
  <c r="O1123" i="3"/>
  <c r="O1118" i="3"/>
  <c r="O1119" i="3"/>
  <c r="O1120" i="3"/>
  <c r="O1114" i="3"/>
  <c r="O1115" i="3"/>
  <c r="O1116" i="3"/>
  <c r="O1117" i="3"/>
  <c r="O1113" i="3"/>
  <c r="O1110" i="3"/>
  <c r="O1111" i="3"/>
  <c r="O1112" i="3"/>
  <c r="O1105" i="3"/>
  <c r="O1106" i="3"/>
  <c r="O1107" i="3"/>
  <c r="O1108" i="3"/>
  <c r="O1109" i="3"/>
  <c r="O1100" i="3"/>
  <c r="O1101" i="3"/>
  <c r="O1102" i="3"/>
  <c r="O1103" i="3"/>
  <c r="O1104" i="3"/>
  <c r="O1098" i="3"/>
  <c r="O1099" i="3"/>
  <c r="O1095" i="3"/>
  <c r="O1096" i="3"/>
  <c r="O1097" i="3"/>
  <c r="O1091" i="3"/>
  <c r="O1092" i="3"/>
  <c r="O1093" i="3"/>
  <c r="O1094" i="3"/>
  <c r="O1090" i="3"/>
  <c r="O1089" i="3"/>
  <c r="O1087" i="3"/>
  <c r="O1088" i="3"/>
  <c r="O1086" i="3"/>
  <c r="O1085" i="3"/>
  <c r="O1082" i="3"/>
  <c r="O1083" i="3"/>
  <c r="O1084" i="3"/>
  <c r="O1079" i="3"/>
  <c r="O1080" i="3"/>
  <c r="O1081" i="3"/>
  <c r="O1076" i="3"/>
  <c r="O1077" i="3"/>
  <c r="O1078" i="3"/>
  <c r="O1073" i="3"/>
  <c r="O1074" i="3"/>
  <c r="O1075" i="3"/>
  <c r="O1068" i="3"/>
  <c r="O1069" i="3"/>
  <c r="O1070" i="3"/>
  <c r="O1071" i="3"/>
  <c r="O1072" i="3"/>
  <c r="O1064" i="3"/>
  <c r="O1065" i="3"/>
  <c r="O1066" i="3"/>
  <c r="O1067" i="3"/>
  <c r="O1062" i="3"/>
  <c r="O1063" i="3"/>
  <c r="O1060" i="3"/>
  <c r="O1061" i="3"/>
  <c r="O1059" i="3"/>
  <c r="O1057" i="3"/>
  <c r="O1058" i="3"/>
  <c r="O1056" i="3"/>
  <c r="O1055" i="3"/>
  <c r="O1053" i="3"/>
  <c r="O1054" i="3"/>
  <c r="O1052" i="3"/>
  <c r="O1048" i="3"/>
  <c r="O1049" i="3"/>
  <c r="O1050" i="3"/>
  <c r="O1051" i="3"/>
  <c r="O1045" i="3"/>
  <c r="O1046" i="3"/>
  <c r="O1047" i="3"/>
  <c r="O1043" i="3"/>
  <c r="O1044" i="3"/>
  <c r="O1041" i="3"/>
  <c r="O1042" i="3"/>
  <c r="O1038" i="3"/>
  <c r="O1039" i="3"/>
  <c r="O1040" i="3"/>
  <c r="O1035" i="3"/>
  <c r="O1036" i="3"/>
  <c r="O1037" i="3"/>
  <c r="O1033" i="3"/>
  <c r="O1034" i="3"/>
  <c r="O1032" i="3"/>
  <c r="O1031" i="3"/>
  <c r="O1030" i="3"/>
  <c r="O1027" i="3"/>
  <c r="O1028" i="3"/>
  <c r="O1029" i="3"/>
  <c r="O1026" i="3"/>
  <c r="O1024" i="3"/>
  <c r="O1025" i="3"/>
  <c r="O1023" i="3"/>
  <c r="O1022" i="3"/>
  <c r="O1016" i="3"/>
  <c r="O1017" i="3"/>
  <c r="O1018" i="3"/>
  <c r="O1019" i="3"/>
  <c r="O1020" i="3"/>
  <c r="O1021" i="3"/>
  <c r="O1013" i="3"/>
  <c r="O1014" i="3"/>
  <c r="O1015" i="3"/>
  <c r="O1012" i="3"/>
  <c r="O1010" i="3"/>
  <c r="O1011" i="3"/>
  <c r="O1008" i="3"/>
  <c r="O1009" i="3"/>
  <c r="O1006" i="3"/>
  <c r="O1007" i="3"/>
  <c r="O1005" i="3"/>
  <c r="O1004" i="3"/>
  <c r="O1002" i="3"/>
  <c r="O1003" i="3"/>
  <c r="O1001" i="3"/>
  <c r="O999" i="3"/>
  <c r="O1000" i="3"/>
  <c r="O997" i="3"/>
  <c r="O998" i="3"/>
  <c r="O996" i="3"/>
  <c r="O989" i="3"/>
  <c r="O990" i="3"/>
  <c r="O991" i="3"/>
  <c r="O992" i="3"/>
  <c r="O993" i="3"/>
  <c r="O994" i="3"/>
  <c r="O995" i="3"/>
  <c r="O988" i="3"/>
  <c r="O986" i="3"/>
  <c r="O987" i="3"/>
  <c r="O985" i="3"/>
  <c r="O982" i="3"/>
  <c r="O983" i="3"/>
  <c r="O984" i="3"/>
  <c r="O980" i="3"/>
  <c r="O981" i="3"/>
  <c r="O979" i="3"/>
  <c r="O976" i="3"/>
  <c r="O977" i="3"/>
  <c r="O978" i="3"/>
  <c r="O974" i="3"/>
  <c r="O975" i="3"/>
  <c r="O972" i="3"/>
  <c r="O973" i="3"/>
  <c r="O969" i="3"/>
  <c r="O970" i="3"/>
  <c r="O971" i="3"/>
  <c r="O964" i="3"/>
  <c r="O965" i="3"/>
  <c r="O966" i="3"/>
  <c r="O967" i="3"/>
  <c r="O968" i="3"/>
  <c r="O962" i="3"/>
  <c r="O963" i="3"/>
  <c r="O961" i="3"/>
  <c r="O960" i="3"/>
  <c r="O959" i="3"/>
  <c r="O958" i="3"/>
  <c r="O954" i="3"/>
  <c r="O955" i="3"/>
  <c r="O956" i="3"/>
  <c r="O957" i="3"/>
  <c r="O952" i="3"/>
  <c r="O953" i="3"/>
  <c r="O950" i="3"/>
  <c r="O951" i="3"/>
  <c r="O948" i="3"/>
  <c r="O949" i="3"/>
  <c r="O947" i="3"/>
  <c r="O946" i="3"/>
  <c r="O944" i="3"/>
  <c r="O945" i="3"/>
  <c r="O943" i="3"/>
  <c r="O941" i="3"/>
  <c r="O942" i="3"/>
  <c r="O940" i="3"/>
  <c r="O937" i="3"/>
  <c r="O938" i="3"/>
  <c r="O939" i="3"/>
  <c r="O936" i="3"/>
  <c r="O935" i="3"/>
  <c r="O930" i="3"/>
  <c r="O931" i="3"/>
  <c r="O932" i="3"/>
  <c r="O933" i="3"/>
  <c r="O934" i="3"/>
  <c r="O929" i="3"/>
  <c r="O928" i="3"/>
  <c r="O927" i="3"/>
  <c r="O925" i="3"/>
  <c r="O926" i="3"/>
  <c r="O924" i="3"/>
  <c r="O920" i="3"/>
  <c r="O921" i="3"/>
  <c r="O922" i="3"/>
  <c r="O923" i="3"/>
  <c r="O918" i="3"/>
  <c r="O919" i="3"/>
  <c r="O915" i="3"/>
  <c r="O916" i="3"/>
  <c r="O917" i="3"/>
  <c r="O914" i="3"/>
  <c r="O913" i="3"/>
  <c r="O907" i="3"/>
  <c r="O908" i="3"/>
  <c r="O909" i="3"/>
  <c r="O910" i="3"/>
  <c r="O911" i="3"/>
  <c r="O912" i="3"/>
  <c r="O906" i="3"/>
  <c r="O902" i="3"/>
  <c r="O903" i="3"/>
  <c r="O904" i="3"/>
  <c r="O905" i="3"/>
  <c r="O901" i="3"/>
  <c r="O900" i="3"/>
  <c r="O895" i="3"/>
  <c r="O896" i="3"/>
  <c r="O897" i="3"/>
  <c r="O898" i="3"/>
  <c r="O899" i="3"/>
  <c r="O894" i="3"/>
  <c r="O893" i="3"/>
  <c r="O890" i="3"/>
  <c r="O891" i="3"/>
  <c r="O892" i="3"/>
  <c r="O888" i="3"/>
  <c r="O889" i="3"/>
  <c r="O887" i="3"/>
  <c r="O886" i="3"/>
  <c r="O883" i="3"/>
  <c r="O884" i="3"/>
  <c r="O885" i="3"/>
  <c r="O879" i="3"/>
  <c r="O880" i="3"/>
  <c r="O881" i="3"/>
  <c r="O882" i="3"/>
  <c r="O878" i="3"/>
  <c r="O874" i="3"/>
  <c r="O875" i="3"/>
  <c r="O876" i="3"/>
  <c r="O877" i="3"/>
  <c r="O870" i="3"/>
  <c r="O871" i="3"/>
  <c r="O872" i="3"/>
  <c r="O873" i="3"/>
  <c r="O869" i="3"/>
  <c r="O866" i="3"/>
  <c r="O867" i="3"/>
  <c r="O868" i="3"/>
  <c r="O864" i="3"/>
  <c r="O865" i="3"/>
  <c r="O863" i="3"/>
  <c r="O861" i="3"/>
  <c r="O862" i="3"/>
  <c r="O859" i="3"/>
  <c r="O860" i="3"/>
  <c r="O857" i="3"/>
  <c r="O858" i="3"/>
  <c r="O854" i="3"/>
  <c r="O855" i="3"/>
  <c r="O856" i="3"/>
  <c r="O852" i="3"/>
  <c r="O853" i="3"/>
  <c r="O846" i="3"/>
  <c r="O847" i="3"/>
  <c r="O848" i="3"/>
  <c r="O849" i="3"/>
  <c r="O850" i="3"/>
  <c r="O851" i="3"/>
  <c r="O842" i="3"/>
  <c r="O843" i="3"/>
  <c r="O844" i="3"/>
  <c r="O845" i="3"/>
  <c r="O841" i="3"/>
  <c r="O839" i="3"/>
  <c r="O840" i="3"/>
  <c r="O838" i="3"/>
  <c r="O836" i="3"/>
  <c r="O837" i="3"/>
  <c r="O832" i="3"/>
  <c r="O833" i="3"/>
  <c r="O834" i="3"/>
  <c r="O835" i="3"/>
  <c r="O828" i="3"/>
  <c r="O829" i="3"/>
  <c r="O830" i="3"/>
  <c r="O831" i="3"/>
  <c r="O826" i="3"/>
  <c r="O827" i="3"/>
  <c r="O824" i="3"/>
  <c r="O825" i="3"/>
  <c r="O821" i="3"/>
  <c r="O822" i="3"/>
  <c r="O823" i="3"/>
  <c r="O820" i="3"/>
  <c r="O819" i="3"/>
  <c r="O818" i="3"/>
  <c r="O817" i="3"/>
  <c r="O816" i="3"/>
  <c r="O812" i="3"/>
  <c r="O813" i="3"/>
  <c r="O814" i="3"/>
  <c r="O815" i="3"/>
  <c r="O811" i="3"/>
  <c r="O809" i="3"/>
  <c r="O810" i="3"/>
  <c r="O806" i="3"/>
  <c r="O807" i="3"/>
  <c r="O808" i="3"/>
  <c r="O804" i="3"/>
  <c r="O805" i="3"/>
  <c r="O803" i="3"/>
  <c r="O800" i="3"/>
  <c r="O801" i="3"/>
  <c r="O802" i="3"/>
  <c r="O796" i="3"/>
  <c r="O797" i="3"/>
  <c r="O798" i="3"/>
  <c r="O799" i="3"/>
  <c r="O795" i="3"/>
  <c r="O792" i="3"/>
  <c r="O793" i="3"/>
  <c r="O794" i="3"/>
  <c r="O790" i="3"/>
  <c r="O791" i="3"/>
  <c r="O789" i="3"/>
  <c r="O785" i="3"/>
  <c r="O786" i="3"/>
  <c r="O787" i="3"/>
  <c r="O788" i="3"/>
  <c r="O784" i="3"/>
  <c r="O781" i="3"/>
  <c r="O782" i="3"/>
  <c r="O783" i="3"/>
  <c r="O776" i="3"/>
  <c r="O777" i="3"/>
  <c r="O778" i="3"/>
  <c r="O779" i="3"/>
  <c r="O780" i="3"/>
  <c r="O772" i="3"/>
  <c r="O773" i="3"/>
  <c r="O774" i="3"/>
  <c r="O775" i="3"/>
  <c r="O771" i="3"/>
  <c r="O769" i="3"/>
  <c r="O770" i="3"/>
  <c r="O766" i="3"/>
  <c r="O767" i="3"/>
  <c r="O768" i="3"/>
  <c r="O765" i="3"/>
  <c r="O764" i="3"/>
  <c r="O763" i="3"/>
  <c r="O760" i="3"/>
  <c r="O761" i="3"/>
  <c r="O762" i="3"/>
  <c r="O756" i="3"/>
  <c r="O757" i="3"/>
  <c r="O758" i="3"/>
  <c r="O759" i="3"/>
  <c r="O754" i="3"/>
  <c r="O755" i="3"/>
  <c r="O752" i="3"/>
  <c r="O753" i="3"/>
  <c r="O751" i="3"/>
  <c r="O749" i="3"/>
  <c r="O750" i="3"/>
  <c r="O747" i="3"/>
  <c r="O748" i="3"/>
  <c r="O746" i="3"/>
  <c r="O744" i="3"/>
  <c r="O745" i="3"/>
  <c r="O743" i="3"/>
  <c r="O741" i="3"/>
  <c r="O742" i="3"/>
  <c r="O737" i="3"/>
  <c r="O738" i="3"/>
  <c r="O739" i="3"/>
  <c r="O740" i="3"/>
  <c r="O734" i="3"/>
  <c r="O735" i="3"/>
  <c r="O736" i="3"/>
  <c r="O732" i="3"/>
  <c r="O733" i="3"/>
  <c r="O731" i="3"/>
  <c r="O730" i="3"/>
  <c r="O727" i="3"/>
  <c r="O728" i="3"/>
  <c r="O729" i="3"/>
  <c r="O725" i="3"/>
  <c r="O726" i="3"/>
  <c r="O724" i="3"/>
  <c r="O722" i="3"/>
  <c r="O723" i="3"/>
  <c r="O721" i="3"/>
  <c r="O719" i="3"/>
  <c r="O720" i="3"/>
  <c r="O718" i="3"/>
  <c r="O717" i="3"/>
  <c r="O713" i="3"/>
  <c r="O714" i="3"/>
  <c r="O715" i="3"/>
  <c r="O716" i="3"/>
  <c r="O712" i="3"/>
  <c r="O710" i="3"/>
  <c r="O711" i="3"/>
  <c r="O708" i="3"/>
  <c r="O709" i="3"/>
  <c r="O707" i="3"/>
  <c r="O703" i="3"/>
  <c r="O704" i="3"/>
  <c r="O705" i="3"/>
  <c r="O706" i="3"/>
  <c r="O702" i="3"/>
  <c r="O700" i="3"/>
  <c r="O701" i="3"/>
  <c r="O698" i="3"/>
  <c r="O699" i="3"/>
  <c r="O697" i="3"/>
  <c r="O694" i="3"/>
  <c r="O695" i="3"/>
  <c r="O696" i="3"/>
  <c r="O693" i="3"/>
  <c r="O692" i="3"/>
  <c r="O691" i="3"/>
  <c r="O690" i="3"/>
  <c r="O689" i="3"/>
  <c r="O688" i="3"/>
  <c r="O687" i="3"/>
  <c r="O683" i="3"/>
  <c r="O684" i="3"/>
  <c r="O685" i="3"/>
  <c r="O686" i="3"/>
  <c r="O681" i="3"/>
  <c r="O682" i="3"/>
  <c r="O680" i="3"/>
  <c r="O679" i="3"/>
  <c r="O678" i="3"/>
  <c r="O676" i="3"/>
  <c r="O677" i="3"/>
  <c r="O674" i="3"/>
  <c r="O675" i="3"/>
  <c r="O673" i="3"/>
  <c r="O672" i="3"/>
  <c r="O671" i="3"/>
  <c r="O668" i="3"/>
  <c r="O669" i="3"/>
  <c r="O670" i="3"/>
  <c r="O667" i="3"/>
  <c r="O664" i="3"/>
  <c r="O665" i="3"/>
  <c r="O666" i="3"/>
  <c r="O663" i="3"/>
  <c r="O660" i="3"/>
  <c r="O661" i="3"/>
  <c r="O662" i="3"/>
  <c r="O658" i="3"/>
  <c r="O659" i="3"/>
  <c r="O657" i="3"/>
  <c r="O654" i="3"/>
  <c r="O655" i="3"/>
  <c r="O656" i="3"/>
  <c r="O653" i="3"/>
  <c r="O652" i="3"/>
  <c r="O651" i="3"/>
  <c r="O646" i="3"/>
  <c r="O647" i="3"/>
  <c r="O648" i="3"/>
  <c r="O649" i="3"/>
  <c r="O650" i="3"/>
  <c r="O643" i="3"/>
  <c r="O644" i="3"/>
  <c r="O645" i="3"/>
  <c r="O637" i="3"/>
  <c r="O638" i="3"/>
  <c r="O639" i="3"/>
  <c r="O640" i="3"/>
  <c r="O641" i="3"/>
  <c r="O642" i="3"/>
  <c r="O635" i="3"/>
  <c r="O636" i="3"/>
  <c r="O633" i="3"/>
  <c r="O634" i="3"/>
  <c r="O630" i="3"/>
  <c r="O631" i="3"/>
  <c r="O632" i="3"/>
  <c r="O629" i="3"/>
  <c r="O626" i="3"/>
  <c r="O627" i="3"/>
  <c r="O628" i="3"/>
  <c r="O624" i="3"/>
  <c r="O625" i="3"/>
  <c r="O619" i="3"/>
  <c r="O620" i="3"/>
  <c r="O621" i="3"/>
  <c r="O622" i="3"/>
  <c r="O623" i="3"/>
  <c r="O616" i="3"/>
  <c r="O617" i="3"/>
  <c r="O618" i="3"/>
  <c r="O613" i="3"/>
  <c r="O614" i="3"/>
  <c r="O615" i="3"/>
  <c r="O611" i="3"/>
  <c r="O612" i="3"/>
  <c r="O605" i="3"/>
  <c r="O606" i="3"/>
  <c r="O607" i="3"/>
  <c r="O608" i="3"/>
  <c r="O609" i="3"/>
  <c r="O610" i="3"/>
  <c r="O602" i="3"/>
  <c r="O603" i="3"/>
  <c r="O604" i="3"/>
  <c r="O597" i="3"/>
  <c r="O598" i="3"/>
  <c r="O599" i="3"/>
  <c r="O600" i="3"/>
  <c r="O601" i="3"/>
  <c r="O592" i="3"/>
  <c r="O593" i="3"/>
  <c r="O594" i="3"/>
  <c r="O595" i="3"/>
  <c r="O596" i="3"/>
  <c r="O589" i="3"/>
  <c r="O590" i="3"/>
  <c r="O591" i="3"/>
  <c r="O586" i="3"/>
  <c r="O587" i="3"/>
  <c r="O588" i="3"/>
  <c r="O582" i="3"/>
  <c r="O583" i="3"/>
  <c r="O584" i="3"/>
  <c r="O585" i="3"/>
  <c r="O581" i="3"/>
  <c r="O578" i="3"/>
  <c r="O579" i="3"/>
  <c r="O580" i="3"/>
  <c r="O575" i="3"/>
  <c r="O576" i="3"/>
  <c r="O577" i="3"/>
  <c r="O567" i="3"/>
  <c r="O568" i="3"/>
  <c r="O569" i="3"/>
  <c r="O570" i="3"/>
  <c r="O571" i="3"/>
  <c r="O572" i="3"/>
  <c r="O573" i="3"/>
  <c r="O574" i="3"/>
  <c r="O565" i="3"/>
  <c r="O566" i="3"/>
  <c r="O564" i="3"/>
  <c r="O561" i="3"/>
  <c r="O562" i="3"/>
  <c r="O563" i="3"/>
  <c r="O557" i="3"/>
  <c r="O558" i="3"/>
  <c r="O559" i="3"/>
  <c r="O560" i="3"/>
  <c r="O554" i="3"/>
  <c r="O555" i="3"/>
  <c r="O556" i="3"/>
  <c r="O551" i="3"/>
  <c r="O552" i="3"/>
  <c r="O553" i="3"/>
  <c r="O549" i="3"/>
  <c r="O550" i="3"/>
  <c r="O541" i="3"/>
  <c r="O542" i="3"/>
  <c r="O543" i="3"/>
  <c r="O544" i="3"/>
  <c r="O545" i="3"/>
  <c r="O546" i="3"/>
  <c r="O547" i="3"/>
  <c r="O548" i="3"/>
  <c r="O537" i="3"/>
  <c r="O538" i="3"/>
  <c r="O539" i="3"/>
  <c r="O540" i="3"/>
  <c r="O533" i="3"/>
  <c r="O534" i="3"/>
  <c r="O535" i="3"/>
  <c r="O536" i="3"/>
  <c r="O528" i="3"/>
  <c r="O529" i="3"/>
  <c r="O530" i="3"/>
  <c r="O531" i="3"/>
  <c r="O532" i="3"/>
  <c r="O526" i="3"/>
  <c r="O527" i="3"/>
  <c r="O524" i="3"/>
  <c r="O525" i="3"/>
  <c r="O518" i="3"/>
  <c r="O519" i="3"/>
  <c r="O520" i="3"/>
  <c r="O521" i="3"/>
  <c r="O522" i="3"/>
  <c r="O523" i="3"/>
  <c r="O517" i="3"/>
  <c r="O515" i="3"/>
  <c r="O516" i="3"/>
  <c r="O512" i="3"/>
  <c r="O513" i="3"/>
  <c r="O514" i="3"/>
  <c r="O510" i="3"/>
  <c r="O511" i="3"/>
  <c r="O506" i="3"/>
  <c r="O507" i="3"/>
  <c r="O508" i="3"/>
  <c r="O509" i="3"/>
  <c r="O504" i="3"/>
  <c r="O505" i="3"/>
  <c r="O501" i="3"/>
  <c r="O502" i="3"/>
  <c r="O503" i="3"/>
  <c r="O500" i="3"/>
  <c r="O497" i="3"/>
  <c r="O498" i="3"/>
  <c r="O499" i="3"/>
  <c r="O496" i="3"/>
  <c r="O489" i="3"/>
  <c r="O490" i="3"/>
  <c r="O491" i="3"/>
  <c r="O492" i="3"/>
  <c r="O493" i="3"/>
  <c r="O494" i="3"/>
  <c r="O495" i="3"/>
  <c r="O488" i="3"/>
  <c r="O487" i="3"/>
  <c r="O486" i="3"/>
  <c r="O485" i="3"/>
  <c r="O483" i="3"/>
  <c r="O484" i="3"/>
  <c r="O480" i="3"/>
  <c r="O481" i="3"/>
  <c r="O482" i="3"/>
  <c r="O478" i="3"/>
  <c r="O479" i="3"/>
  <c r="O477" i="3"/>
  <c r="O475" i="3"/>
  <c r="O476" i="3"/>
  <c r="O473" i="3"/>
  <c r="O474" i="3"/>
  <c r="O467" i="3"/>
  <c r="O468" i="3"/>
  <c r="O469" i="3"/>
  <c r="O470" i="3"/>
  <c r="O471" i="3"/>
  <c r="O472" i="3"/>
  <c r="O463" i="3"/>
  <c r="O464" i="3"/>
  <c r="O465" i="3"/>
  <c r="O466" i="3"/>
  <c r="O461" i="3"/>
  <c r="O462" i="3"/>
  <c r="O454" i="3"/>
  <c r="O455" i="3"/>
  <c r="O456" i="3"/>
  <c r="O457" i="3"/>
  <c r="O458" i="3"/>
  <c r="O459" i="3"/>
  <c r="O460" i="3"/>
  <c r="O449" i="3"/>
  <c r="O450" i="3"/>
  <c r="O451" i="3"/>
  <c r="O452" i="3"/>
  <c r="O453" i="3"/>
  <c r="O441" i="3"/>
  <c r="O442" i="3"/>
  <c r="O443" i="3"/>
  <c r="O444" i="3"/>
  <c r="O445" i="3"/>
  <c r="O446" i="3"/>
  <c r="O447" i="3"/>
  <c r="O448" i="3"/>
  <c r="O439" i="3"/>
  <c r="O440" i="3"/>
  <c r="O438" i="3"/>
  <c r="O434" i="3"/>
  <c r="O435" i="3"/>
  <c r="O436" i="3"/>
  <c r="O437" i="3"/>
  <c r="O431" i="3"/>
  <c r="O432" i="3"/>
  <c r="O433" i="3"/>
  <c r="O428" i="3"/>
  <c r="O429" i="3"/>
  <c r="O430" i="3"/>
  <c r="O425" i="3"/>
  <c r="O426" i="3"/>
  <c r="O427" i="3"/>
  <c r="O422" i="3"/>
  <c r="O423" i="3"/>
  <c r="O424" i="3"/>
  <c r="O418" i="3"/>
  <c r="O419" i="3"/>
  <c r="O420" i="3"/>
  <c r="O421" i="3"/>
  <c r="O415" i="3"/>
  <c r="O416" i="3"/>
  <c r="O417" i="3"/>
  <c r="O414" i="3"/>
  <c r="O407" i="3"/>
  <c r="O408" i="3"/>
  <c r="O409" i="3"/>
  <c r="O410" i="3"/>
  <c r="O411" i="3"/>
  <c r="O412" i="3"/>
  <c r="O413" i="3"/>
  <c r="O406" i="3"/>
  <c r="O400" i="3"/>
  <c r="O401" i="3"/>
  <c r="O402" i="3"/>
  <c r="O403" i="3"/>
  <c r="O404" i="3"/>
  <c r="O405" i="3"/>
  <c r="O395" i="3"/>
  <c r="O396" i="3"/>
  <c r="O397" i="3"/>
  <c r="O398" i="3"/>
  <c r="O399" i="3"/>
  <c r="O390" i="3"/>
  <c r="O391" i="3"/>
  <c r="O392" i="3"/>
  <c r="O393" i="3"/>
  <c r="O394" i="3"/>
  <c r="O388" i="3"/>
  <c r="O389" i="3"/>
  <c r="O386" i="3"/>
  <c r="O387" i="3"/>
  <c r="O383" i="3"/>
  <c r="O384" i="3"/>
  <c r="O385" i="3"/>
  <c r="O376" i="3"/>
  <c r="O377" i="3"/>
  <c r="O378" i="3"/>
  <c r="O379" i="3"/>
  <c r="O380" i="3"/>
  <c r="O381" i="3"/>
  <c r="O382" i="3"/>
  <c r="O366" i="3"/>
  <c r="O367" i="3"/>
  <c r="O368" i="3"/>
  <c r="O369" i="3"/>
  <c r="O370" i="3"/>
  <c r="O371" i="3"/>
  <c r="O372" i="3"/>
  <c r="O373" i="3"/>
  <c r="O374" i="3"/>
  <c r="O375" i="3"/>
  <c r="O360" i="3"/>
  <c r="O361" i="3"/>
  <c r="O362" i="3"/>
  <c r="O363" i="3"/>
  <c r="O364" i="3"/>
  <c r="O365" i="3"/>
  <c r="O355" i="3"/>
  <c r="O356" i="3"/>
  <c r="O357" i="3"/>
  <c r="O358" i="3"/>
  <c r="O359" i="3"/>
  <c r="O354" i="3"/>
  <c r="O351" i="3"/>
  <c r="O352" i="3"/>
  <c r="O353" i="3"/>
  <c r="O345" i="3"/>
  <c r="O346" i="3"/>
  <c r="O347" i="3"/>
  <c r="O348" i="3"/>
  <c r="O349" i="3"/>
  <c r="O350" i="3"/>
  <c r="O339" i="3"/>
  <c r="O340" i="3"/>
  <c r="O341" i="3"/>
  <c r="O342" i="3"/>
  <c r="O343" i="3"/>
  <c r="O344" i="3"/>
  <c r="O333" i="3"/>
  <c r="O334" i="3"/>
  <c r="O335" i="3"/>
  <c r="O336" i="3"/>
  <c r="O337" i="3"/>
  <c r="O338" i="3"/>
  <c r="O327" i="3"/>
  <c r="O328" i="3"/>
  <c r="O329" i="3"/>
  <c r="O330" i="3"/>
  <c r="O331" i="3"/>
  <c r="O332" i="3"/>
  <c r="O321" i="3"/>
  <c r="O322" i="3"/>
  <c r="O323" i="3"/>
  <c r="O324" i="3"/>
  <c r="O325" i="3"/>
  <c r="O326" i="3"/>
  <c r="O319" i="3"/>
  <c r="O320" i="3"/>
  <c r="O317" i="3"/>
  <c r="O318" i="3"/>
  <c r="O314" i="3"/>
  <c r="O315" i="3"/>
  <c r="O316" i="3"/>
  <c r="O311" i="3"/>
  <c r="O312" i="3"/>
  <c r="O313" i="3"/>
  <c r="O306" i="3"/>
  <c r="O307" i="3"/>
  <c r="O308" i="3"/>
  <c r="O309" i="3"/>
  <c r="O310" i="3"/>
  <c r="O302" i="3"/>
  <c r="O303" i="3"/>
  <c r="O304" i="3"/>
  <c r="O305" i="3"/>
  <c r="O295" i="3"/>
  <c r="O296" i="3"/>
  <c r="O297" i="3"/>
  <c r="O298" i="3"/>
  <c r="O299" i="3"/>
  <c r="O300" i="3"/>
  <c r="O301" i="3"/>
  <c r="O288" i="3"/>
  <c r="O289" i="3"/>
  <c r="O290" i="3"/>
  <c r="O291" i="3"/>
  <c r="O292" i="3"/>
  <c r="O293" i="3"/>
  <c r="O294" i="3"/>
  <c r="O283" i="3"/>
  <c r="O284" i="3"/>
  <c r="O285" i="3"/>
  <c r="O286" i="3"/>
  <c r="O287" i="3"/>
  <c r="O277" i="3"/>
  <c r="O278" i="3"/>
  <c r="O279" i="3"/>
  <c r="O280" i="3"/>
  <c r="O281" i="3"/>
  <c r="O282" i="3"/>
  <c r="O270" i="3"/>
  <c r="O271" i="3"/>
  <c r="O272" i="3"/>
  <c r="O273" i="3"/>
  <c r="O274" i="3"/>
  <c r="O275" i="3"/>
  <c r="O276" i="3"/>
  <c r="O267" i="3"/>
  <c r="O268" i="3"/>
  <c r="O269" i="3"/>
  <c r="O262" i="3"/>
  <c r="O263" i="3"/>
  <c r="O264" i="3"/>
  <c r="O265" i="3"/>
  <c r="O266" i="3"/>
  <c r="O255" i="3"/>
  <c r="O256" i="3"/>
  <c r="O257" i="3"/>
  <c r="O258" i="3"/>
  <c r="O259" i="3"/>
  <c r="O260" i="3"/>
  <c r="O261" i="3"/>
  <c r="O249" i="3"/>
  <c r="O250" i="3"/>
  <c r="O251" i="3"/>
  <c r="O252" i="3"/>
  <c r="O253" i="3"/>
  <c r="O254" i="3"/>
  <c r="O244" i="3"/>
  <c r="O245" i="3"/>
  <c r="O246" i="3"/>
  <c r="O247" i="3"/>
  <c r="O248" i="3"/>
  <c r="O242" i="3"/>
  <c r="O243" i="3"/>
  <c r="O236" i="3"/>
  <c r="O237" i="3"/>
  <c r="O238" i="3"/>
  <c r="O239" i="3"/>
  <c r="O240" i="3"/>
  <c r="O241" i="3"/>
  <c r="O229" i="3"/>
  <c r="O230" i="3"/>
  <c r="O231" i="3"/>
  <c r="O232" i="3"/>
  <c r="O233" i="3"/>
  <c r="O234" i="3"/>
  <c r="O235" i="3"/>
  <c r="O221" i="3"/>
  <c r="O222" i="3"/>
  <c r="O223" i="3"/>
  <c r="O224" i="3"/>
  <c r="O225" i="3"/>
  <c r="O226" i="3"/>
  <c r="O227" i="3"/>
  <c r="O228" i="3"/>
  <c r="O217" i="3"/>
  <c r="O218" i="3"/>
  <c r="O219" i="3"/>
  <c r="O220" i="3"/>
  <c r="O210" i="3"/>
  <c r="O211" i="3"/>
  <c r="O212" i="3"/>
  <c r="O213" i="3"/>
  <c r="O214" i="3"/>
  <c r="O215" i="3"/>
  <c r="O216" i="3"/>
  <c r="O208" i="3"/>
  <c r="O209" i="3"/>
  <c r="O205" i="3"/>
  <c r="O206" i="3"/>
  <c r="O207" i="3"/>
  <c r="O203" i="3"/>
  <c r="O204" i="3"/>
  <c r="O198" i="3"/>
  <c r="O199" i="3"/>
  <c r="O200" i="3"/>
  <c r="O201" i="3"/>
  <c r="O202" i="3"/>
  <c r="O196" i="3"/>
  <c r="O197" i="3"/>
  <c r="O194" i="3"/>
  <c r="O195" i="3"/>
  <c r="O192" i="3"/>
  <c r="O193" i="3"/>
  <c r="O189" i="3"/>
  <c r="O190" i="3"/>
  <c r="O191" i="3"/>
  <c r="O182" i="3"/>
  <c r="O183" i="3"/>
  <c r="O184" i="3"/>
  <c r="O185" i="3"/>
  <c r="O186" i="3"/>
  <c r="O187" i="3"/>
  <c r="O188" i="3"/>
  <c r="O177" i="3"/>
  <c r="O178" i="3"/>
  <c r="O179" i="3"/>
  <c r="O180" i="3"/>
  <c r="O181" i="3"/>
  <c r="O169" i="3"/>
  <c r="O170" i="3"/>
  <c r="O171" i="3"/>
  <c r="O172" i="3"/>
  <c r="O173" i="3"/>
  <c r="O174" i="3"/>
  <c r="O175" i="3"/>
  <c r="O176" i="3"/>
  <c r="O168" i="3"/>
  <c r="O166" i="3"/>
  <c r="O167" i="3"/>
  <c r="O163" i="3"/>
  <c r="O164" i="3"/>
  <c r="O165" i="3"/>
  <c r="O161" i="3"/>
  <c r="O162" i="3"/>
  <c r="O160" i="3"/>
  <c r="O157" i="3"/>
  <c r="O158" i="3"/>
  <c r="O159" i="3"/>
  <c r="O155" i="3"/>
  <c r="O156" i="3"/>
  <c r="O151" i="3"/>
  <c r="O152" i="3"/>
  <c r="O153" i="3"/>
  <c r="O154" i="3"/>
  <c r="O148" i="3"/>
  <c r="O149" i="3"/>
  <c r="O150" i="3"/>
  <c r="O142" i="3"/>
  <c r="O143" i="3"/>
  <c r="O144" i="3"/>
  <c r="O145" i="3"/>
  <c r="O146" i="3"/>
  <c r="O147" i="3"/>
  <c r="O139" i="3"/>
  <c r="O140" i="3"/>
  <c r="O141" i="3"/>
  <c r="O137" i="3"/>
  <c r="O138" i="3"/>
  <c r="O133" i="3"/>
  <c r="O134" i="3"/>
  <c r="O135" i="3"/>
  <c r="O136" i="3"/>
  <c r="O128" i="3"/>
  <c r="O129" i="3"/>
  <c r="O130" i="3"/>
  <c r="O131" i="3"/>
  <c r="O132" i="3"/>
  <c r="O124" i="3"/>
  <c r="O125" i="3"/>
  <c r="O126" i="3"/>
  <c r="O127" i="3"/>
  <c r="O119" i="3"/>
  <c r="O120" i="3"/>
  <c r="O121" i="3"/>
  <c r="O122" i="3"/>
  <c r="O123" i="3"/>
  <c r="O112" i="3"/>
  <c r="O113" i="3"/>
  <c r="O114" i="3"/>
  <c r="O115" i="3"/>
  <c r="O116" i="3"/>
  <c r="O117" i="3"/>
  <c r="O118" i="3"/>
  <c r="O107" i="3"/>
  <c r="O108" i="3"/>
  <c r="O109" i="3"/>
  <c r="O110" i="3"/>
  <c r="O111" i="3"/>
  <c r="O103" i="3"/>
  <c r="O104" i="3"/>
  <c r="O105" i="3"/>
  <c r="O106" i="3"/>
  <c r="O97" i="3"/>
  <c r="O98" i="3"/>
  <c r="O99" i="3"/>
  <c r="O100" i="3"/>
  <c r="O101" i="3"/>
  <c r="O102" i="3"/>
  <c r="O94" i="3"/>
  <c r="O95" i="3"/>
  <c r="O96" i="3"/>
  <c r="O87" i="3"/>
  <c r="O88" i="3"/>
  <c r="O89" i="3"/>
  <c r="O90" i="3"/>
  <c r="O91" i="3"/>
  <c r="O92" i="3"/>
  <c r="O93" i="3"/>
  <c r="O86" i="3"/>
  <c r="O81" i="3"/>
  <c r="O82" i="3"/>
  <c r="O83" i="3"/>
  <c r="O84" i="3"/>
  <c r="O85" i="3"/>
  <c r="O78" i="3"/>
  <c r="O79" i="3"/>
  <c r="O80" i="3"/>
  <c r="O73" i="3"/>
  <c r="O74" i="3"/>
  <c r="O75" i="3"/>
  <c r="O76" i="3"/>
  <c r="O77" i="3"/>
  <c r="O68" i="3"/>
  <c r="O69" i="3"/>
  <c r="O70" i="3"/>
  <c r="O71" i="3"/>
  <c r="O72" i="3"/>
  <c r="O66" i="3"/>
  <c r="O67" i="3"/>
  <c r="O65" i="3"/>
  <c r="O57" i="3"/>
  <c r="O58" i="3"/>
  <c r="O59" i="3"/>
  <c r="O60" i="3"/>
  <c r="O61" i="3"/>
  <c r="O62" i="3"/>
  <c r="O63" i="3"/>
  <c r="O64" i="3"/>
  <c r="O52" i="3"/>
  <c r="O53" i="3"/>
  <c r="O54" i="3"/>
  <c r="O55" i="3"/>
  <c r="O56" i="3"/>
  <c r="O45" i="3"/>
  <c r="O46" i="3"/>
  <c r="O47" i="3"/>
  <c r="O48" i="3"/>
  <c r="O49" i="3"/>
  <c r="O50" i="3"/>
  <c r="O51" i="3"/>
  <c r="O40" i="3"/>
  <c r="O41" i="3"/>
  <c r="O42" i="3"/>
  <c r="O43" i="3"/>
  <c r="O44" i="3"/>
  <c r="O37" i="3"/>
  <c r="O38" i="3"/>
  <c r="O39" i="3"/>
  <c r="O34" i="3"/>
  <c r="O35" i="3"/>
  <c r="O36" i="3"/>
  <c r="O28" i="3"/>
  <c r="O29" i="3"/>
  <c r="O30" i="3"/>
  <c r="O31" i="3"/>
  <c r="O32" i="3"/>
  <c r="O33" i="3"/>
  <c r="O17" i="3"/>
  <c r="O18" i="3"/>
  <c r="O19" i="3"/>
  <c r="O20" i="3"/>
  <c r="O21" i="3"/>
  <c r="O22" i="3"/>
  <c r="O23" i="3"/>
  <c r="O24" i="3"/>
  <c r="O25" i="3"/>
  <c r="O26" i="3"/>
  <c r="O27" i="3"/>
  <c r="O12" i="3"/>
  <c r="O13" i="3"/>
  <c r="O14" i="3"/>
  <c r="O15" i="3"/>
  <c r="O16" i="3"/>
  <c r="O2" i="3"/>
  <c r="O3" i="3"/>
  <c r="O4" i="3"/>
  <c r="O5" i="3"/>
  <c r="O6" i="3"/>
  <c r="O7" i="3"/>
  <c r="O8" i="3"/>
  <c r="O9" i="3"/>
  <c r="O10" i="3"/>
  <c r="O11" i="3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1201" i="3"/>
  <c r="N1198" i="3"/>
  <c r="N1196" i="3"/>
  <c r="N1195" i="3"/>
  <c r="N1193" i="3"/>
  <c r="N1192" i="3"/>
  <c r="N1191" i="3"/>
  <c r="N1190" i="3"/>
  <c r="N1188" i="3"/>
  <c r="N1186" i="3"/>
  <c r="N1185" i="3"/>
  <c r="N1184" i="3"/>
  <c r="N1183" i="3"/>
  <c r="N1182" i="3"/>
  <c r="N1181" i="3"/>
  <c r="N1179" i="3"/>
  <c r="N1176" i="3"/>
  <c r="N1173" i="3"/>
  <c r="N1169" i="3"/>
  <c r="N1168" i="3"/>
  <c r="N1167" i="3"/>
  <c r="N1166" i="3"/>
  <c r="N1165" i="3"/>
  <c r="N1160" i="3"/>
  <c r="N1157" i="3"/>
  <c r="N1156" i="3"/>
  <c r="N1155" i="3"/>
  <c r="N1150" i="3"/>
  <c r="N1148" i="3"/>
  <c r="N1143" i="3"/>
  <c r="N1140" i="3"/>
  <c r="N1138" i="3"/>
  <c r="N1134" i="3"/>
  <c r="N1132" i="3"/>
  <c r="N1129" i="3"/>
  <c r="N1126" i="3"/>
  <c r="N1125" i="3"/>
  <c r="N1124" i="3"/>
  <c r="N1121" i="3"/>
  <c r="N1118" i="3"/>
  <c r="N1114" i="3"/>
  <c r="N1113" i="3"/>
  <c r="N1110" i="3"/>
  <c r="N1105" i="3"/>
  <c r="N1100" i="3"/>
  <c r="N1098" i="3"/>
  <c r="N1095" i="3"/>
  <c r="N1091" i="3"/>
  <c r="N1090" i="3"/>
  <c r="N1089" i="3"/>
  <c r="N1087" i="3"/>
  <c r="N1086" i="3"/>
  <c r="N1085" i="3"/>
  <c r="N1082" i="3"/>
  <c r="N1079" i="3"/>
  <c r="N1076" i="3"/>
  <c r="N1073" i="3"/>
  <c r="N1068" i="3"/>
  <c r="N1064" i="3"/>
  <c r="N1062" i="3"/>
  <c r="N1060" i="3"/>
  <c r="N1059" i="3"/>
  <c r="N1057" i="3"/>
  <c r="N1056" i="3"/>
  <c r="N1055" i="3"/>
  <c r="N1053" i="3"/>
  <c r="N1052" i="3"/>
  <c r="N1048" i="3"/>
  <c r="N1045" i="3"/>
  <c r="N1043" i="3"/>
  <c r="N1041" i="3"/>
  <c r="N1038" i="3"/>
  <c r="N1035" i="3"/>
  <c r="N1033" i="3"/>
  <c r="N1032" i="3"/>
  <c r="N1031" i="3"/>
  <c r="N1030" i="3"/>
  <c r="N1027" i="3"/>
  <c r="N1026" i="3"/>
  <c r="N1024" i="3"/>
  <c r="N1023" i="3"/>
  <c r="N1022" i="3"/>
  <c r="N1016" i="3"/>
  <c r="N1013" i="3"/>
  <c r="N1012" i="3"/>
  <c r="N1010" i="3"/>
  <c r="N1008" i="3"/>
  <c r="N1006" i="3"/>
  <c r="N1005" i="3"/>
  <c r="N1004" i="3"/>
  <c r="N1002" i="3"/>
  <c r="N1001" i="3"/>
  <c r="N999" i="3"/>
  <c r="N997" i="3"/>
  <c r="N996" i="3"/>
  <c r="N989" i="3"/>
  <c r="N988" i="3"/>
  <c r="N986" i="3"/>
  <c r="N985" i="3"/>
  <c r="N982" i="3"/>
  <c r="N980" i="3"/>
  <c r="N979" i="3"/>
  <c r="N976" i="3"/>
  <c r="N974" i="3"/>
  <c r="N972" i="3"/>
  <c r="N969" i="3"/>
  <c r="N964" i="3"/>
  <c r="N962" i="3"/>
  <c r="N961" i="3"/>
  <c r="N960" i="3"/>
  <c r="N959" i="3"/>
  <c r="N958" i="3"/>
  <c r="N954" i="3"/>
  <c r="N952" i="3"/>
  <c r="N950" i="3"/>
  <c r="N948" i="3"/>
  <c r="N947" i="3"/>
  <c r="N946" i="3"/>
  <c r="N944" i="3"/>
  <c r="N943" i="3"/>
  <c r="N941" i="3"/>
  <c r="N940" i="3"/>
  <c r="N937" i="3"/>
  <c r="N936" i="3"/>
  <c r="N935" i="3"/>
  <c r="N930" i="3"/>
  <c r="N929" i="3"/>
  <c r="N928" i="3"/>
  <c r="N927" i="3"/>
  <c r="N925" i="3"/>
  <c r="N924" i="3"/>
  <c r="N920" i="3"/>
  <c r="N918" i="3"/>
  <c r="N919" i="3"/>
  <c r="N915" i="3"/>
  <c r="N916" i="3"/>
  <c r="N917" i="3"/>
  <c r="N914" i="3"/>
  <c r="N913" i="3"/>
  <c r="N907" i="3"/>
  <c r="N908" i="3"/>
  <c r="N909" i="3"/>
  <c r="N910" i="3"/>
  <c r="N911" i="3"/>
  <c r="N912" i="3"/>
  <c r="N906" i="3"/>
  <c r="N902" i="3"/>
  <c r="N903" i="3"/>
  <c r="N904" i="3"/>
  <c r="N905" i="3"/>
  <c r="N901" i="3"/>
  <c r="N900" i="3"/>
  <c r="N895" i="3"/>
  <c r="N896" i="3"/>
  <c r="N897" i="3"/>
  <c r="N898" i="3"/>
  <c r="N899" i="3"/>
  <c r="N894" i="3"/>
  <c r="N893" i="3"/>
  <c r="N890" i="3"/>
  <c r="N891" i="3"/>
  <c r="N892" i="3"/>
  <c r="N888" i="3"/>
  <c r="N889" i="3"/>
  <c r="N887" i="3"/>
  <c r="N886" i="3"/>
  <c r="N883" i="3"/>
  <c r="N884" i="3"/>
  <c r="N885" i="3"/>
  <c r="N879" i="3"/>
  <c r="N880" i="3"/>
  <c r="N881" i="3"/>
  <c r="N882" i="3"/>
  <c r="N878" i="3"/>
  <c r="N874" i="3"/>
  <c r="N875" i="3"/>
  <c r="N876" i="3"/>
  <c r="N877" i="3"/>
  <c r="N870" i="3"/>
  <c r="N871" i="3"/>
  <c r="N872" i="3"/>
  <c r="N873" i="3"/>
  <c r="N869" i="3"/>
  <c r="N866" i="3"/>
  <c r="N867" i="3"/>
  <c r="N868" i="3"/>
  <c r="N864" i="3"/>
  <c r="N865" i="3"/>
  <c r="N863" i="3"/>
  <c r="N861" i="3"/>
  <c r="N862" i="3"/>
  <c r="N859" i="3"/>
  <c r="N860" i="3"/>
  <c r="N857" i="3"/>
  <c r="N858" i="3"/>
  <c r="N854" i="3"/>
  <c r="N855" i="3"/>
  <c r="N856" i="3"/>
  <c r="N852" i="3"/>
  <c r="N853" i="3"/>
  <c r="N846" i="3"/>
  <c r="N847" i="3"/>
  <c r="N848" i="3"/>
  <c r="N849" i="3"/>
  <c r="N850" i="3"/>
  <c r="N851" i="3"/>
  <c r="N842" i="3"/>
  <c r="N843" i="3"/>
  <c r="N844" i="3"/>
  <c r="N845" i="3"/>
  <c r="N841" i="3"/>
  <c r="N839" i="3"/>
  <c r="N840" i="3"/>
  <c r="N838" i="3"/>
  <c r="N836" i="3"/>
  <c r="N837" i="3"/>
  <c r="N832" i="3"/>
  <c r="N833" i="3"/>
  <c r="N834" i="3"/>
  <c r="N835" i="3"/>
  <c r="N828" i="3"/>
  <c r="N829" i="3"/>
  <c r="N830" i="3"/>
  <c r="N831" i="3"/>
  <c r="N826" i="3"/>
  <c r="N827" i="3"/>
  <c r="N824" i="3"/>
  <c r="N825" i="3"/>
  <c r="N821" i="3"/>
  <c r="N822" i="3"/>
  <c r="N823" i="3"/>
  <c r="N820" i="3"/>
  <c r="N819" i="3"/>
  <c r="N818" i="3"/>
  <c r="N817" i="3"/>
  <c r="N816" i="3"/>
  <c r="N812" i="3"/>
  <c r="N813" i="3"/>
  <c r="N814" i="3"/>
  <c r="N815" i="3"/>
  <c r="N811" i="3"/>
  <c r="N809" i="3"/>
  <c r="N810" i="3"/>
  <c r="N806" i="3"/>
  <c r="N807" i="3"/>
  <c r="N808" i="3"/>
  <c r="N804" i="3"/>
  <c r="N805" i="3"/>
  <c r="N803" i="3"/>
  <c r="N800" i="3"/>
  <c r="N801" i="3"/>
  <c r="N802" i="3"/>
  <c r="N796" i="3"/>
  <c r="N797" i="3"/>
  <c r="N798" i="3"/>
  <c r="N799" i="3"/>
  <c r="N795" i="3"/>
  <c r="N792" i="3"/>
  <c r="N793" i="3"/>
  <c r="N794" i="3"/>
  <c r="N790" i="3"/>
  <c r="N791" i="3"/>
  <c r="N789" i="3"/>
  <c r="N785" i="3"/>
  <c r="N786" i="3"/>
  <c r="N787" i="3"/>
  <c r="N788" i="3"/>
  <c r="N784" i="3"/>
  <c r="N781" i="3"/>
  <c r="N782" i="3"/>
  <c r="N783" i="3"/>
  <c r="N776" i="3"/>
  <c r="N777" i="3"/>
  <c r="N778" i="3"/>
  <c r="N779" i="3"/>
  <c r="N780" i="3"/>
  <c r="N772" i="3"/>
  <c r="N773" i="3"/>
  <c r="N774" i="3"/>
  <c r="N775" i="3"/>
  <c r="N771" i="3"/>
  <c r="N769" i="3"/>
  <c r="N770" i="3"/>
  <c r="N766" i="3"/>
  <c r="N767" i="3"/>
  <c r="N768" i="3"/>
  <c r="N765" i="3"/>
  <c r="N764" i="3"/>
  <c r="N763" i="3"/>
  <c r="N760" i="3"/>
  <c r="N761" i="3"/>
  <c r="N762" i="3"/>
  <c r="N756" i="3"/>
  <c r="N757" i="3"/>
  <c r="N758" i="3"/>
  <c r="N759" i="3"/>
  <c r="N754" i="3"/>
  <c r="N755" i="3"/>
  <c r="N752" i="3"/>
  <c r="N753" i="3"/>
  <c r="N751" i="3"/>
  <c r="N749" i="3"/>
  <c r="N750" i="3"/>
  <c r="N747" i="3"/>
  <c r="N748" i="3"/>
  <c r="N746" i="3"/>
  <c r="N744" i="3"/>
  <c r="N745" i="3"/>
  <c r="N743" i="3"/>
  <c r="N741" i="3"/>
  <c r="N742" i="3"/>
  <c r="N737" i="3"/>
  <c r="N738" i="3"/>
  <c r="N739" i="3"/>
  <c r="N740" i="3"/>
  <c r="N734" i="3"/>
  <c r="N735" i="3"/>
  <c r="N736" i="3"/>
  <c r="N732" i="3"/>
  <c r="N733" i="3"/>
  <c r="N731" i="3"/>
  <c r="N730" i="3"/>
  <c r="N727" i="3"/>
  <c r="N728" i="3"/>
  <c r="N729" i="3"/>
  <c r="N725" i="3"/>
  <c r="N726" i="3"/>
  <c r="N724" i="3"/>
  <c r="N722" i="3"/>
  <c r="N723" i="3"/>
  <c r="N721" i="3"/>
  <c r="N719" i="3"/>
  <c r="N720" i="3"/>
  <c r="N718" i="3"/>
  <c r="N717" i="3"/>
  <c r="N713" i="3"/>
  <c r="N714" i="3"/>
  <c r="N715" i="3"/>
  <c r="N716" i="3"/>
  <c r="N712" i="3"/>
  <c r="N710" i="3"/>
  <c r="N711" i="3"/>
  <c r="N708" i="3"/>
  <c r="N709" i="3"/>
  <c r="N707" i="3"/>
  <c r="N703" i="3"/>
  <c r="N704" i="3"/>
  <c r="N705" i="3"/>
  <c r="N706" i="3"/>
  <c r="N702" i="3"/>
  <c r="N700" i="3"/>
  <c r="N701" i="3"/>
  <c r="N698" i="3"/>
  <c r="N699" i="3"/>
  <c r="N697" i="3"/>
  <c r="N694" i="3"/>
  <c r="N695" i="3"/>
  <c r="N696" i="3"/>
  <c r="N693" i="3"/>
  <c r="N692" i="3"/>
  <c r="N691" i="3"/>
  <c r="N690" i="3"/>
  <c r="N689" i="3"/>
  <c r="N688" i="3"/>
  <c r="N687" i="3"/>
  <c r="N683" i="3"/>
  <c r="N684" i="3"/>
  <c r="N685" i="3"/>
  <c r="N686" i="3"/>
  <c r="N681" i="3"/>
  <c r="N682" i="3"/>
  <c r="N680" i="3"/>
  <c r="N679" i="3"/>
  <c r="N678" i="3"/>
  <c r="N676" i="3"/>
  <c r="N677" i="3"/>
  <c r="N674" i="3"/>
  <c r="N675" i="3"/>
  <c r="N673" i="3"/>
  <c r="N672" i="3"/>
  <c r="N671" i="3"/>
  <c r="N668" i="3"/>
  <c r="N669" i="3"/>
  <c r="N670" i="3"/>
  <c r="N667" i="3"/>
  <c r="N664" i="3"/>
  <c r="N665" i="3"/>
  <c r="N666" i="3"/>
  <c r="N663" i="3"/>
  <c r="N660" i="3"/>
  <c r="N661" i="3"/>
  <c r="N662" i="3"/>
  <c r="N658" i="3"/>
  <c r="N659" i="3"/>
  <c r="N657" i="3"/>
  <c r="N654" i="3"/>
  <c r="N655" i="3"/>
  <c r="N656" i="3"/>
  <c r="N653" i="3"/>
  <c r="N652" i="3"/>
  <c r="N651" i="3"/>
  <c r="N646" i="3"/>
  <c r="N647" i="3"/>
  <c r="N648" i="3"/>
  <c r="N649" i="3"/>
  <c r="N650" i="3"/>
  <c r="N643" i="3"/>
  <c r="N644" i="3"/>
  <c r="N645" i="3"/>
  <c r="N637" i="3"/>
  <c r="N638" i="3"/>
  <c r="N639" i="3"/>
  <c r="N640" i="3"/>
  <c r="N641" i="3"/>
  <c r="N642" i="3"/>
  <c r="N635" i="3"/>
  <c r="N636" i="3"/>
  <c r="N633" i="3"/>
  <c r="N634" i="3"/>
  <c r="N630" i="3"/>
  <c r="N631" i="3"/>
  <c r="N632" i="3"/>
  <c r="N629" i="3"/>
  <c r="N626" i="3"/>
  <c r="N627" i="3"/>
  <c r="N628" i="3"/>
  <c r="N624" i="3"/>
  <c r="N625" i="3"/>
  <c r="N619" i="3"/>
  <c r="N620" i="3"/>
  <c r="N621" i="3"/>
  <c r="N622" i="3"/>
  <c r="N623" i="3"/>
  <c r="N616" i="3"/>
  <c r="N617" i="3"/>
  <c r="N618" i="3"/>
  <c r="N613" i="3"/>
  <c r="N614" i="3"/>
  <c r="N615" i="3"/>
  <c r="N611" i="3"/>
  <c r="N612" i="3"/>
  <c r="N605" i="3"/>
  <c r="N606" i="3"/>
  <c r="N607" i="3"/>
  <c r="N608" i="3"/>
  <c r="N609" i="3"/>
  <c r="N610" i="3"/>
  <c r="N602" i="3"/>
  <c r="N603" i="3"/>
  <c r="N604" i="3"/>
  <c r="N597" i="3"/>
  <c r="N598" i="3"/>
  <c r="N599" i="3"/>
  <c r="N600" i="3"/>
  <c r="N601" i="3"/>
  <c r="N592" i="3"/>
  <c r="N593" i="3"/>
  <c r="N594" i="3"/>
  <c r="N595" i="3"/>
  <c r="N596" i="3"/>
  <c r="N589" i="3"/>
  <c r="N590" i="3"/>
  <c r="N591" i="3"/>
  <c r="N586" i="3"/>
  <c r="N587" i="3"/>
  <c r="N588" i="3"/>
  <c r="N582" i="3"/>
  <c r="N583" i="3"/>
  <c r="N584" i="3"/>
  <c r="N585" i="3"/>
  <c r="N581" i="3"/>
  <c r="N578" i="3"/>
  <c r="N579" i="3"/>
  <c r="N580" i="3"/>
  <c r="N575" i="3"/>
  <c r="N576" i="3"/>
  <c r="N577" i="3"/>
  <c r="N567" i="3"/>
  <c r="N568" i="3"/>
  <c r="N569" i="3"/>
  <c r="N570" i="3"/>
  <c r="N571" i="3"/>
  <c r="N572" i="3"/>
  <c r="N573" i="3"/>
  <c r="N574" i="3"/>
  <c r="N565" i="3"/>
  <c r="N566" i="3"/>
  <c r="N564" i="3"/>
  <c r="N561" i="3"/>
  <c r="N562" i="3"/>
  <c r="N563" i="3"/>
  <c r="N557" i="3"/>
  <c r="N558" i="3"/>
  <c r="N559" i="3"/>
  <c r="N560" i="3"/>
  <c r="N554" i="3"/>
  <c r="N555" i="3"/>
  <c r="N556" i="3"/>
  <c r="N551" i="3"/>
  <c r="N552" i="3"/>
  <c r="N553" i="3"/>
  <c r="N549" i="3"/>
  <c r="N550" i="3"/>
  <c r="N541" i="3"/>
  <c r="N542" i="3"/>
  <c r="N543" i="3"/>
  <c r="N544" i="3"/>
  <c r="N545" i="3"/>
  <c r="N546" i="3"/>
  <c r="N547" i="3"/>
  <c r="N548" i="3"/>
  <c r="N537" i="3"/>
  <c r="N538" i="3"/>
  <c r="N539" i="3"/>
  <c r="N540" i="3"/>
  <c r="N533" i="3"/>
  <c r="N534" i="3"/>
  <c r="N535" i="3"/>
  <c r="N536" i="3"/>
  <c r="N528" i="3"/>
  <c r="N529" i="3"/>
  <c r="N530" i="3"/>
  <c r="N531" i="3"/>
  <c r="N532" i="3"/>
  <c r="N526" i="3"/>
  <c r="N527" i="3"/>
  <c r="N524" i="3"/>
  <c r="N525" i="3"/>
  <c r="N518" i="3"/>
  <c r="N519" i="3"/>
  <c r="N520" i="3"/>
  <c r="N521" i="3"/>
  <c r="N522" i="3"/>
  <c r="N523" i="3"/>
  <c r="N517" i="3"/>
  <c r="N515" i="3"/>
  <c r="N516" i="3"/>
  <c r="N512" i="3"/>
  <c r="N513" i="3"/>
  <c r="N514" i="3"/>
  <c r="N510" i="3"/>
  <c r="N511" i="3"/>
  <c r="N506" i="3"/>
  <c r="N507" i="3"/>
  <c r="N508" i="3"/>
  <c r="N509" i="3"/>
  <c r="N504" i="3"/>
  <c r="N505" i="3"/>
  <c r="N501" i="3"/>
  <c r="N502" i="3"/>
  <c r="N503" i="3"/>
  <c r="N500" i="3"/>
  <c r="N497" i="3"/>
  <c r="N498" i="3"/>
  <c r="N499" i="3"/>
  <c r="N496" i="3"/>
  <c r="N489" i="3"/>
  <c r="N490" i="3"/>
  <c r="N491" i="3"/>
  <c r="N492" i="3"/>
  <c r="N493" i="3"/>
  <c r="N494" i="3"/>
  <c r="N495" i="3"/>
  <c r="N488" i="3"/>
  <c r="N487" i="3"/>
  <c r="N486" i="3"/>
  <c r="N485" i="3"/>
  <c r="N483" i="3"/>
  <c r="N484" i="3"/>
  <c r="N480" i="3"/>
  <c r="N481" i="3"/>
  <c r="N482" i="3"/>
  <c r="N478" i="3"/>
  <c r="N479" i="3"/>
  <c r="N477" i="3"/>
  <c r="N475" i="3"/>
  <c r="N476" i="3"/>
  <c r="N473" i="3"/>
  <c r="N474" i="3"/>
  <c r="N467" i="3"/>
  <c r="N468" i="3"/>
  <c r="N469" i="3"/>
  <c r="N470" i="3"/>
  <c r="N471" i="3"/>
  <c r="N472" i="3"/>
  <c r="N463" i="3"/>
  <c r="N464" i="3"/>
  <c r="N465" i="3"/>
  <c r="N466" i="3"/>
  <c r="N461" i="3"/>
  <c r="N462" i="3"/>
  <c r="N454" i="3"/>
  <c r="N455" i="3"/>
  <c r="N456" i="3"/>
  <c r="N457" i="3"/>
  <c r="N458" i="3"/>
  <c r="N459" i="3"/>
  <c r="N460" i="3"/>
  <c r="N449" i="3"/>
  <c r="N450" i="3"/>
  <c r="N451" i="3"/>
  <c r="N452" i="3"/>
  <c r="N453" i="3"/>
  <c r="N441" i="3"/>
  <c r="N442" i="3"/>
  <c r="N443" i="3"/>
  <c r="N444" i="3"/>
  <c r="N445" i="3"/>
  <c r="N446" i="3"/>
  <c r="N447" i="3"/>
  <c r="N448" i="3"/>
  <c r="N439" i="3"/>
  <c r="N440" i="3"/>
  <c r="N438" i="3"/>
  <c r="N434" i="3"/>
  <c r="N435" i="3"/>
  <c r="N436" i="3"/>
  <c r="N437" i="3"/>
  <c r="N431" i="3"/>
  <c r="N432" i="3"/>
  <c r="N433" i="3"/>
  <c r="N428" i="3"/>
  <c r="N429" i="3"/>
  <c r="N430" i="3"/>
  <c r="N425" i="3"/>
  <c r="N426" i="3"/>
  <c r="N427" i="3"/>
  <c r="N422" i="3"/>
  <c r="N423" i="3"/>
  <c r="N424" i="3"/>
  <c r="N418" i="3"/>
  <c r="N419" i="3"/>
  <c r="N420" i="3"/>
  <c r="N421" i="3"/>
  <c r="N415" i="3"/>
  <c r="N416" i="3"/>
  <c r="N417" i="3"/>
  <c r="N414" i="3"/>
  <c r="N407" i="3"/>
  <c r="N408" i="3"/>
  <c r="N409" i="3"/>
  <c r="N410" i="3"/>
  <c r="N411" i="3"/>
  <c r="N412" i="3"/>
  <c r="N413" i="3"/>
  <c r="N406" i="3"/>
  <c r="N400" i="3"/>
  <c r="N401" i="3"/>
  <c r="N402" i="3"/>
  <c r="N403" i="3"/>
  <c r="N404" i="3"/>
  <c r="N405" i="3"/>
  <c r="N395" i="3"/>
  <c r="N396" i="3"/>
  <c r="N397" i="3"/>
  <c r="N398" i="3"/>
  <c r="N399" i="3"/>
  <c r="N390" i="3"/>
  <c r="N391" i="3"/>
  <c r="N392" i="3"/>
  <c r="N393" i="3"/>
  <c r="N394" i="3"/>
  <c r="N388" i="3"/>
  <c r="N389" i="3"/>
  <c r="N386" i="3"/>
  <c r="N387" i="3"/>
  <c r="N383" i="3"/>
  <c r="N384" i="3"/>
  <c r="N385" i="3"/>
  <c r="N376" i="3"/>
  <c r="N377" i="3"/>
  <c r="N378" i="3"/>
  <c r="N379" i="3"/>
  <c r="N380" i="3"/>
  <c r="N381" i="3"/>
  <c r="N382" i="3"/>
  <c r="N366" i="3"/>
  <c r="N367" i="3"/>
  <c r="N368" i="3"/>
  <c r="N369" i="3"/>
  <c r="N370" i="3"/>
  <c r="N371" i="3"/>
  <c r="N372" i="3"/>
  <c r="N373" i="3"/>
  <c r="N374" i="3"/>
  <c r="N375" i="3"/>
  <c r="N360" i="3"/>
  <c r="N361" i="3"/>
  <c r="N362" i="3"/>
  <c r="N363" i="3"/>
  <c r="N364" i="3"/>
  <c r="N365" i="3"/>
  <c r="N355" i="3"/>
  <c r="N356" i="3"/>
  <c r="N357" i="3"/>
  <c r="N358" i="3"/>
  <c r="N359" i="3"/>
  <c r="N354" i="3"/>
  <c r="N351" i="3"/>
  <c r="N352" i="3"/>
  <c r="N353" i="3"/>
  <c r="N345" i="3"/>
  <c r="N346" i="3"/>
  <c r="N347" i="3"/>
  <c r="N348" i="3"/>
  <c r="N349" i="3"/>
  <c r="N350" i="3"/>
  <c r="N339" i="3"/>
  <c r="N340" i="3"/>
  <c r="N341" i="3"/>
  <c r="N342" i="3"/>
  <c r="N343" i="3"/>
  <c r="N344" i="3"/>
  <c r="N333" i="3"/>
  <c r="N334" i="3"/>
  <c r="N335" i="3"/>
  <c r="N336" i="3"/>
  <c r="N337" i="3"/>
  <c r="N338" i="3"/>
  <c r="N327" i="3"/>
  <c r="N328" i="3"/>
  <c r="N329" i="3"/>
  <c r="N330" i="3"/>
  <c r="N331" i="3"/>
  <c r="N332" i="3"/>
  <c r="N321" i="3"/>
  <c r="N322" i="3"/>
  <c r="N323" i="3"/>
  <c r="N324" i="3"/>
  <c r="N325" i="3"/>
  <c r="N326" i="3"/>
  <c r="N319" i="3"/>
  <c r="N320" i="3"/>
  <c r="N317" i="3"/>
  <c r="N318" i="3"/>
  <c r="N314" i="3"/>
  <c r="N315" i="3"/>
  <c r="N316" i="3"/>
  <c r="N311" i="3"/>
  <c r="N312" i="3"/>
  <c r="N313" i="3"/>
  <c r="N306" i="3"/>
  <c r="N307" i="3"/>
  <c r="N308" i="3"/>
  <c r="N309" i="3"/>
  <c r="N310" i="3"/>
  <c r="N302" i="3"/>
  <c r="N303" i="3"/>
  <c r="N304" i="3"/>
  <c r="N305" i="3"/>
  <c r="N295" i="3"/>
  <c r="N296" i="3"/>
  <c r="N297" i="3"/>
  <c r="N298" i="3"/>
  <c r="N299" i="3"/>
  <c r="N300" i="3"/>
  <c r="N301" i="3"/>
  <c r="N288" i="3"/>
  <c r="N289" i="3"/>
  <c r="N290" i="3"/>
  <c r="N291" i="3"/>
  <c r="N292" i="3"/>
  <c r="N293" i="3"/>
  <c r="N294" i="3"/>
  <c r="N283" i="3"/>
  <c r="N284" i="3"/>
  <c r="N285" i="3"/>
  <c r="N286" i="3"/>
  <c r="N287" i="3"/>
  <c r="N277" i="3"/>
  <c r="N278" i="3"/>
  <c r="N279" i="3"/>
  <c r="N280" i="3"/>
  <c r="N281" i="3"/>
  <c r="N282" i="3"/>
  <c r="N270" i="3"/>
  <c r="N271" i="3"/>
  <c r="N272" i="3"/>
  <c r="N273" i="3"/>
  <c r="N274" i="3"/>
  <c r="N275" i="3"/>
  <c r="N276" i="3"/>
  <c r="N267" i="3"/>
  <c r="N268" i="3"/>
  <c r="N269" i="3"/>
  <c r="N262" i="3"/>
  <c r="N263" i="3"/>
  <c r="N264" i="3"/>
  <c r="N265" i="3"/>
  <c r="N266" i="3"/>
  <c r="N255" i="3"/>
  <c r="N256" i="3"/>
  <c r="N257" i="3"/>
  <c r="N258" i="3"/>
  <c r="N259" i="3"/>
  <c r="N260" i="3"/>
  <c r="N261" i="3"/>
  <c r="N249" i="3"/>
  <c r="N250" i="3"/>
  <c r="N251" i="3"/>
  <c r="N252" i="3"/>
  <c r="N253" i="3"/>
  <c r="N254" i="3"/>
  <c r="N244" i="3"/>
  <c r="N245" i="3"/>
  <c r="N246" i="3"/>
  <c r="N247" i="3"/>
  <c r="N248" i="3"/>
  <c r="N242" i="3"/>
  <c r="N243" i="3"/>
  <c r="N236" i="3"/>
  <c r="N237" i="3"/>
  <c r="N238" i="3"/>
  <c r="N239" i="3"/>
  <c r="N240" i="3"/>
  <c r="N241" i="3"/>
  <c r="N229" i="3"/>
  <c r="N230" i="3"/>
  <c r="N231" i="3"/>
  <c r="N232" i="3"/>
  <c r="N233" i="3"/>
  <c r="N234" i="3"/>
  <c r="N235" i="3"/>
  <c r="N221" i="3"/>
  <c r="N222" i="3"/>
  <c r="N223" i="3"/>
  <c r="N224" i="3"/>
  <c r="N225" i="3"/>
  <c r="N226" i="3"/>
  <c r="N227" i="3"/>
  <c r="N228" i="3"/>
  <c r="N217" i="3"/>
  <c r="N218" i="3"/>
  <c r="N219" i="3"/>
  <c r="N220" i="3"/>
  <c r="N210" i="3"/>
  <c r="N211" i="3"/>
  <c r="N212" i="3"/>
  <c r="N213" i="3"/>
  <c r="N214" i="3"/>
  <c r="N215" i="3"/>
  <c r="N216" i="3"/>
  <c r="N208" i="3"/>
  <c r="N209" i="3"/>
  <c r="N205" i="3"/>
  <c r="N206" i="3"/>
  <c r="N207" i="3"/>
  <c r="N203" i="3"/>
  <c r="N204" i="3"/>
  <c r="N198" i="3"/>
  <c r="N199" i="3"/>
  <c r="N200" i="3"/>
  <c r="N201" i="3"/>
  <c r="N202" i="3"/>
  <c r="N196" i="3"/>
  <c r="N197" i="3"/>
  <c r="N194" i="3"/>
  <c r="N195" i="3"/>
  <c r="N192" i="3"/>
  <c r="N193" i="3"/>
  <c r="N189" i="3"/>
  <c r="N190" i="3"/>
  <c r="N191" i="3"/>
  <c r="N182" i="3"/>
  <c r="N183" i="3"/>
  <c r="N184" i="3"/>
  <c r="N185" i="3"/>
  <c r="N186" i="3"/>
  <c r="N187" i="3"/>
  <c r="N188" i="3"/>
  <c r="N177" i="3"/>
  <c r="N178" i="3"/>
  <c r="N179" i="3"/>
  <c r="N180" i="3"/>
  <c r="N181" i="3"/>
  <c r="N169" i="3"/>
  <c r="N170" i="3"/>
  <c r="N171" i="3"/>
  <c r="N172" i="3"/>
  <c r="N173" i="3"/>
  <c r="N174" i="3"/>
  <c r="N175" i="3"/>
  <c r="N176" i="3"/>
  <c r="N168" i="3"/>
  <c r="N166" i="3"/>
  <c r="N167" i="3"/>
  <c r="N163" i="3"/>
  <c r="N164" i="3"/>
  <c r="N165" i="3"/>
  <c r="N161" i="3"/>
  <c r="N162" i="3"/>
  <c r="N160" i="3"/>
  <c r="N157" i="3"/>
  <c r="N158" i="3"/>
  <c r="N159" i="3"/>
  <c r="N155" i="3"/>
  <c r="N156" i="3"/>
  <c r="N151" i="3"/>
  <c r="N152" i="3"/>
  <c r="N153" i="3"/>
  <c r="N154" i="3"/>
  <c r="N148" i="3"/>
  <c r="N149" i="3"/>
  <c r="N150" i="3"/>
  <c r="N142" i="3"/>
  <c r="N143" i="3"/>
  <c r="N144" i="3"/>
  <c r="N145" i="3"/>
  <c r="N146" i="3"/>
  <c r="N147" i="3"/>
  <c r="N139" i="3"/>
  <c r="N140" i="3"/>
  <c r="N141" i="3"/>
  <c r="N137" i="3"/>
  <c r="N138" i="3"/>
  <c r="N133" i="3"/>
  <c r="N134" i="3"/>
  <c r="N135" i="3"/>
  <c r="N136" i="3"/>
  <c r="N128" i="3"/>
  <c r="N129" i="3"/>
  <c r="N130" i="3"/>
  <c r="N131" i="3"/>
  <c r="N132" i="3"/>
  <c r="N124" i="3"/>
  <c r="N125" i="3"/>
  <c r="N126" i="3"/>
  <c r="N127" i="3"/>
  <c r="N119" i="3"/>
  <c r="N120" i="3"/>
  <c r="N121" i="3"/>
  <c r="N122" i="3"/>
  <c r="N123" i="3"/>
  <c r="N112" i="3"/>
  <c r="N113" i="3"/>
  <c r="N114" i="3"/>
  <c r="N115" i="3"/>
  <c r="N116" i="3"/>
  <c r="N117" i="3"/>
  <c r="N118" i="3"/>
  <c r="N107" i="3"/>
  <c r="N108" i="3"/>
  <c r="N109" i="3"/>
  <c r="N110" i="3"/>
  <c r="N111" i="3"/>
  <c r="N103" i="3"/>
  <c r="N104" i="3"/>
  <c r="N105" i="3"/>
  <c r="N106" i="3"/>
  <c r="N97" i="3"/>
  <c r="N98" i="3"/>
  <c r="N99" i="3"/>
  <c r="N100" i="3"/>
  <c r="N101" i="3"/>
  <c r="N102" i="3"/>
  <c r="N94" i="3"/>
  <c r="N95" i="3"/>
  <c r="N96" i="3"/>
  <c r="N87" i="3"/>
  <c r="N88" i="3"/>
  <c r="N89" i="3"/>
  <c r="N90" i="3"/>
  <c r="N91" i="3"/>
  <c r="N92" i="3"/>
  <c r="N93" i="3"/>
  <c r="N86" i="3"/>
  <c r="N81" i="3"/>
  <c r="N82" i="3"/>
  <c r="N83" i="3"/>
  <c r="N84" i="3"/>
  <c r="N85" i="3"/>
  <c r="N78" i="3"/>
  <c r="N79" i="3"/>
  <c r="N80" i="3"/>
  <c r="N73" i="3"/>
  <c r="N74" i="3"/>
  <c r="N75" i="3"/>
  <c r="N76" i="3"/>
  <c r="N77" i="3"/>
  <c r="N68" i="3"/>
  <c r="N69" i="3"/>
  <c r="N70" i="3"/>
  <c r="N71" i="3"/>
  <c r="N72" i="3"/>
  <c r="N66" i="3"/>
  <c r="N67" i="3"/>
  <c r="N65" i="3"/>
  <c r="N57" i="3"/>
  <c r="N58" i="3"/>
  <c r="N59" i="3"/>
  <c r="N60" i="3"/>
  <c r="N61" i="3"/>
  <c r="N62" i="3"/>
  <c r="N63" i="3"/>
  <c r="N64" i="3"/>
  <c r="N52" i="3"/>
  <c r="N53" i="3"/>
  <c r="N54" i="3"/>
  <c r="N55" i="3"/>
  <c r="N56" i="3"/>
  <c r="N45" i="3"/>
  <c r="N46" i="3"/>
  <c r="N47" i="3"/>
  <c r="N48" i="3"/>
  <c r="N49" i="3"/>
  <c r="N50" i="3"/>
  <c r="N51" i="3"/>
  <c r="N40" i="3"/>
  <c r="N41" i="3"/>
  <c r="N42" i="3"/>
  <c r="N43" i="3"/>
  <c r="N44" i="3"/>
  <c r="N37" i="3"/>
  <c r="N38" i="3"/>
  <c r="N39" i="3"/>
  <c r="N34" i="3"/>
  <c r="N35" i="3"/>
  <c r="N36" i="3"/>
  <c r="N28" i="3"/>
  <c r="N29" i="3"/>
  <c r="N30" i="3"/>
  <c r="N31" i="3"/>
  <c r="N32" i="3"/>
  <c r="N33" i="3"/>
  <c r="N17" i="3"/>
  <c r="N18" i="3"/>
  <c r="N19" i="3"/>
  <c r="N20" i="3"/>
  <c r="N21" i="3"/>
  <c r="N22" i="3"/>
  <c r="N23" i="3"/>
  <c r="N24" i="3"/>
  <c r="N25" i="3"/>
  <c r="N26" i="3"/>
  <c r="N27" i="3"/>
  <c r="N12" i="3"/>
  <c r="N13" i="3"/>
  <c r="N14" i="3"/>
  <c r="N15" i="3"/>
  <c r="N16" i="3"/>
  <c r="N2" i="3"/>
  <c r="N3" i="3"/>
  <c r="N4" i="3"/>
  <c r="N5" i="3"/>
  <c r="N6" i="3"/>
  <c r="N7" i="3"/>
  <c r="N8" i="3"/>
  <c r="N9" i="3"/>
  <c r="N10" i="3"/>
  <c r="N11" i="3"/>
  <c r="N921" i="3"/>
  <c r="N922" i="3"/>
  <c r="N923" i="3"/>
  <c r="N926" i="3"/>
  <c r="N931" i="3"/>
  <c r="N932" i="3"/>
  <c r="N933" i="3"/>
  <c r="N934" i="3"/>
  <c r="N938" i="3"/>
  <c r="N939" i="3"/>
  <c r="N942" i="3"/>
  <c r="N945" i="3"/>
  <c r="N949" i="3"/>
  <c r="N951" i="3"/>
  <c r="N953" i="3"/>
  <c r="N955" i="3"/>
  <c r="N956" i="3"/>
  <c r="N957" i="3"/>
  <c r="N963" i="3"/>
  <c r="N965" i="3"/>
  <c r="N966" i="3"/>
  <c r="N967" i="3"/>
  <c r="N968" i="3"/>
  <c r="N970" i="3"/>
  <c r="N971" i="3"/>
  <c r="N973" i="3"/>
  <c r="N975" i="3"/>
  <c r="N977" i="3"/>
  <c r="N978" i="3"/>
  <c r="N981" i="3"/>
  <c r="N983" i="3"/>
  <c r="N984" i="3"/>
  <c r="N987" i="3"/>
  <c r="N990" i="3"/>
  <c r="N991" i="3"/>
  <c r="N992" i="3"/>
  <c r="N993" i="3"/>
  <c r="N994" i="3"/>
  <c r="N995" i="3"/>
  <c r="N998" i="3"/>
  <c r="N1000" i="3"/>
  <c r="N1003" i="3"/>
  <c r="N1007" i="3"/>
  <c r="N1009" i="3"/>
  <c r="N1011" i="3"/>
  <c r="N1014" i="3"/>
  <c r="N1015" i="3"/>
  <c r="N1017" i="3"/>
  <c r="N1018" i="3"/>
  <c r="N1019" i="3"/>
  <c r="N1020" i="3"/>
  <c r="N1021" i="3"/>
  <c r="N1025" i="3"/>
  <c r="N1028" i="3"/>
  <c r="N1029" i="3"/>
  <c r="N1034" i="3"/>
  <c r="N1036" i="3"/>
  <c r="N1037" i="3"/>
  <c r="N1039" i="3"/>
  <c r="N1040" i="3"/>
  <c r="N1042" i="3"/>
  <c r="N1044" i="3"/>
  <c r="N1046" i="3"/>
  <c r="N1047" i="3"/>
  <c r="N1049" i="3"/>
  <c r="N1050" i="3"/>
  <c r="N1051" i="3"/>
  <c r="N1054" i="3"/>
  <c r="N1058" i="3"/>
  <c r="N1061" i="3"/>
  <c r="N1063" i="3"/>
  <c r="N1065" i="3"/>
  <c r="N1066" i="3"/>
  <c r="N1067" i="3"/>
  <c r="N1069" i="3"/>
  <c r="N1070" i="3"/>
  <c r="N1071" i="3"/>
  <c r="N1072" i="3"/>
  <c r="N1074" i="3"/>
  <c r="N1075" i="3"/>
  <c r="N1077" i="3"/>
  <c r="N1078" i="3"/>
  <c r="N1080" i="3"/>
  <c r="N1081" i="3"/>
  <c r="N1083" i="3"/>
  <c r="N1084" i="3"/>
  <c r="N1088" i="3"/>
  <c r="N1092" i="3"/>
  <c r="N1093" i="3"/>
  <c r="N1094" i="3"/>
  <c r="N1096" i="3"/>
  <c r="N1097" i="3"/>
  <c r="N1099" i="3"/>
  <c r="N1101" i="3"/>
  <c r="N1102" i="3"/>
  <c r="N1103" i="3"/>
  <c r="N1104" i="3"/>
  <c r="N1106" i="3"/>
  <c r="N1107" i="3"/>
  <c r="N1108" i="3"/>
  <c r="N1109" i="3"/>
  <c r="N1111" i="3"/>
  <c r="N1112" i="3"/>
  <c r="N1115" i="3"/>
  <c r="N1116" i="3"/>
  <c r="N1117" i="3"/>
  <c r="N1119" i="3"/>
  <c r="N1120" i="3"/>
  <c r="N1122" i="3"/>
  <c r="N1123" i="3"/>
  <c r="N1127" i="3"/>
  <c r="N1128" i="3"/>
  <c r="N1130" i="3"/>
  <c r="N1131" i="3"/>
  <c r="N1133" i="3"/>
  <c r="N1135" i="3"/>
  <c r="N1136" i="3"/>
  <c r="N1137" i="3"/>
  <c r="N1139" i="3"/>
  <c r="N1141" i="3"/>
  <c r="N1142" i="3"/>
  <c r="N1144" i="3"/>
  <c r="N1145" i="3"/>
  <c r="N1146" i="3"/>
  <c r="N1147" i="3"/>
  <c r="N1149" i="3"/>
  <c r="N1151" i="3"/>
  <c r="N1152" i="3"/>
  <c r="N1153" i="3"/>
  <c r="N1154" i="3"/>
  <c r="N1158" i="3"/>
  <c r="N1159" i="3"/>
  <c r="N1161" i="3"/>
  <c r="N1162" i="3"/>
  <c r="N1163" i="3"/>
  <c r="N1164" i="3"/>
  <c r="N1170" i="3"/>
  <c r="N1171" i="3"/>
  <c r="N1172" i="3"/>
  <c r="N1174" i="3"/>
  <c r="N1175" i="3"/>
  <c r="N1177" i="3"/>
  <c r="N1178" i="3"/>
  <c r="N1180" i="3"/>
  <c r="N1187" i="3"/>
  <c r="N1189" i="3"/>
  <c r="N1194" i="3"/>
  <c r="N1197" i="3"/>
  <c r="N1199" i="3"/>
  <c r="N1200" i="3"/>
  <c r="I1200" i="3"/>
  <c r="I1199" i="3"/>
  <c r="I1197" i="3"/>
  <c r="I1194" i="3"/>
  <c r="I1189" i="3"/>
  <c r="I1187" i="3"/>
  <c r="I1180" i="3"/>
  <c r="I1178" i="3"/>
  <c r="I1177" i="3"/>
  <c r="I1175" i="3"/>
  <c r="I1174" i="3"/>
  <c r="I1172" i="3"/>
  <c r="I1171" i="3"/>
  <c r="I1170" i="3"/>
  <c r="I1164" i="3"/>
  <c r="I1163" i="3"/>
  <c r="I1162" i="3"/>
  <c r="I1161" i="3"/>
  <c r="I1159" i="3"/>
  <c r="I1158" i="3"/>
  <c r="I1154" i="3"/>
  <c r="I1153" i="3"/>
  <c r="I1152" i="3"/>
  <c r="I1151" i="3"/>
  <c r="I1149" i="3"/>
  <c r="I1147" i="3"/>
  <c r="I1146" i="3"/>
  <c r="I1145" i="3"/>
  <c r="I1144" i="3"/>
  <c r="I1142" i="3"/>
  <c r="I1141" i="3"/>
  <c r="I1139" i="3"/>
  <c r="I1137" i="3"/>
  <c r="I1136" i="3"/>
  <c r="I1135" i="3"/>
  <c r="I1133" i="3"/>
  <c r="I1131" i="3"/>
  <c r="I1130" i="3"/>
  <c r="I1128" i="3"/>
  <c r="I1127" i="3"/>
  <c r="I1123" i="3"/>
  <c r="I1122" i="3"/>
  <c r="I1120" i="3"/>
  <c r="I1119" i="3"/>
  <c r="I1117" i="3"/>
  <c r="I1116" i="3"/>
  <c r="I1115" i="3"/>
  <c r="I1112" i="3"/>
  <c r="I1111" i="3"/>
  <c r="I1109" i="3"/>
  <c r="I1108" i="3"/>
  <c r="I1107" i="3"/>
  <c r="I1106" i="3"/>
  <c r="I1104" i="3"/>
  <c r="I1103" i="3"/>
  <c r="I1102" i="3"/>
  <c r="I1101" i="3"/>
  <c r="I1099" i="3"/>
  <c r="I1097" i="3"/>
  <c r="I1096" i="3"/>
  <c r="I1094" i="3"/>
  <c r="I1093" i="3"/>
  <c r="I1092" i="3"/>
  <c r="I1088" i="3"/>
  <c r="I1084" i="3"/>
  <c r="I1083" i="3"/>
  <c r="I1081" i="3"/>
  <c r="I1080" i="3"/>
  <c r="I1078" i="3"/>
  <c r="I1077" i="3"/>
  <c r="I1075" i="3"/>
  <c r="I1074" i="3"/>
  <c r="I1072" i="3"/>
  <c r="I1071" i="3"/>
  <c r="I1070" i="3"/>
  <c r="I1069" i="3"/>
  <c r="I1067" i="3"/>
  <c r="I1066" i="3"/>
  <c r="I1065" i="3"/>
  <c r="I1063" i="3"/>
  <c r="I1061" i="3"/>
  <c r="I1058" i="3"/>
  <c r="I1054" i="3"/>
  <c r="I1051" i="3"/>
  <c r="I1050" i="3"/>
  <c r="I1049" i="3"/>
  <c r="I1047" i="3"/>
  <c r="I1046" i="3"/>
  <c r="I1044" i="3"/>
  <c r="I1042" i="3"/>
  <c r="I1040" i="3"/>
  <c r="I1039" i="3"/>
  <c r="I1037" i="3"/>
  <c r="I1036" i="3"/>
  <c r="I1034" i="3"/>
  <c r="I1029" i="3"/>
  <c r="I1028" i="3"/>
  <c r="I1025" i="3"/>
  <c r="I1021" i="3"/>
  <c r="I1020" i="3"/>
  <c r="I1019" i="3"/>
  <c r="I1018" i="3"/>
  <c r="I1017" i="3"/>
  <c r="I1015" i="3"/>
  <c r="I1014" i="3"/>
  <c r="I1011" i="3"/>
  <c r="I1009" i="3"/>
  <c r="I1007" i="3"/>
  <c r="I1003" i="3"/>
  <c r="I1000" i="3"/>
  <c r="I998" i="3"/>
  <c r="I995" i="3"/>
  <c r="I994" i="3"/>
  <c r="I993" i="3"/>
  <c r="I992" i="3"/>
  <c r="I991" i="3"/>
  <c r="I990" i="3"/>
  <c r="I987" i="3"/>
  <c r="I984" i="3"/>
  <c r="I983" i="3"/>
  <c r="I981" i="3"/>
  <c r="I978" i="3"/>
  <c r="I977" i="3"/>
  <c r="I975" i="3"/>
  <c r="I973" i="3"/>
  <c r="I971" i="3"/>
  <c r="I970" i="3"/>
  <c r="I968" i="3"/>
  <c r="I967" i="3"/>
  <c r="I966" i="3"/>
  <c r="I965" i="3"/>
  <c r="I963" i="3"/>
  <c r="I957" i="3"/>
  <c r="I956" i="3"/>
  <c r="I955" i="3"/>
  <c r="I953" i="3"/>
  <c r="I951" i="3"/>
  <c r="I949" i="3"/>
  <c r="I945" i="3"/>
  <c r="I942" i="3"/>
  <c r="I939" i="3"/>
  <c r="I938" i="3"/>
  <c r="I934" i="3"/>
  <c r="I933" i="3"/>
  <c r="I932" i="3"/>
  <c r="I931" i="3"/>
  <c r="I926" i="3"/>
  <c r="I923" i="3"/>
  <c r="I922" i="3"/>
  <c r="I921" i="3"/>
  <c r="I919" i="3"/>
  <c r="I915" i="3"/>
  <c r="I914" i="3"/>
  <c r="I913" i="3"/>
  <c r="I907" i="3"/>
  <c r="I906" i="3"/>
  <c r="I902" i="3"/>
  <c r="I901" i="3"/>
  <c r="I900" i="3"/>
  <c r="I895" i="3"/>
  <c r="I894" i="3"/>
  <c r="I893" i="3"/>
  <c r="I890" i="3"/>
  <c r="I888" i="3"/>
  <c r="I887" i="3"/>
  <c r="I886" i="3"/>
  <c r="I883" i="3"/>
  <c r="I879" i="3"/>
  <c r="I878" i="3"/>
  <c r="I874" i="3"/>
  <c r="I870" i="3"/>
  <c r="I869" i="3"/>
  <c r="I866" i="3"/>
  <c r="I864" i="3"/>
  <c r="I863" i="3"/>
  <c r="I861" i="3"/>
  <c r="I859" i="3"/>
  <c r="I857" i="3"/>
  <c r="I854" i="3"/>
  <c r="I852" i="3"/>
  <c r="I846" i="3"/>
  <c r="I842" i="3"/>
  <c r="I841" i="3"/>
  <c r="I839" i="3"/>
  <c r="I838" i="3"/>
  <c r="I836" i="3"/>
  <c r="I837" i="3"/>
  <c r="I832" i="3"/>
  <c r="I833" i="3"/>
  <c r="I834" i="3"/>
  <c r="I835" i="3"/>
  <c r="I828" i="3"/>
  <c r="I829" i="3"/>
  <c r="I818" i="3"/>
  <c r="I817" i="3"/>
  <c r="I816" i="3"/>
  <c r="I812" i="3"/>
  <c r="I811" i="3"/>
  <c r="I809" i="3"/>
  <c r="I806" i="3"/>
  <c r="I804" i="3"/>
  <c r="I803" i="3"/>
  <c r="I800" i="3"/>
  <c r="I796" i="3"/>
  <c r="I795" i="3"/>
  <c r="I792" i="3"/>
  <c r="I790" i="3"/>
  <c r="I789" i="3"/>
  <c r="I785" i="3"/>
  <c r="I784" i="3"/>
  <c r="I781" i="3"/>
  <c r="I776" i="3"/>
  <c r="I772" i="3"/>
  <c r="I771" i="3"/>
  <c r="I769" i="3"/>
  <c r="I766" i="3"/>
  <c r="I765" i="3"/>
  <c r="I764" i="3"/>
  <c r="I763" i="3"/>
  <c r="I760" i="3"/>
  <c r="I756" i="3"/>
  <c r="I754" i="3"/>
  <c r="I752" i="3"/>
  <c r="I751" i="3"/>
  <c r="I749" i="3"/>
  <c r="I747" i="3"/>
  <c r="I746" i="3"/>
  <c r="I744" i="3"/>
  <c r="I743" i="3"/>
  <c r="I741" i="3"/>
  <c r="I737" i="3"/>
  <c r="I734" i="3"/>
  <c r="I732" i="3"/>
  <c r="I731" i="3"/>
  <c r="I730" i="3"/>
  <c r="I727" i="3"/>
  <c r="I725" i="3"/>
  <c r="I724" i="3"/>
  <c r="I722" i="3"/>
  <c r="I721" i="3"/>
  <c r="I719" i="3"/>
  <c r="I718" i="3"/>
  <c r="I717" i="3"/>
  <c r="I713" i="3"/>
  <c r="I712" i="3"/>
  <c r="I710" i="3"/>
  <c r="I708" i="3"/>
  <c r="I707" i="3"/>
  <c r="I703" i="3"/>
  <c r="I702" i="3"/>
  <c r="I700" i="3"/>
  <c r="I698" i="3"/>
  <c r="I697" i="3"/>
  <c r="I694" i="3"/>
  <c r="I693" i="3"/>
  <c r="I692" i="3"/>
  <c r="I691" i="3"/>
  <c r="I690" i="3"/>
  <c r="I689" i="3"/>
  <c r="I688" i="3"/>
  <c r="I687" i="3"/>
  <c r="I683" i="3"/>
  <c r="I681" i="3"/>
  <c r="I680" i="3"/>
  <c r="I679" i="3"/>
  <c r="I678" i="3"/>
  <c r="I676" i="3"/>
  <c r="I674" i="3"/>
  <c r="I673" i="3"/>
  <c r="I672" i="3"/>
  <c r="I671" i="3"/>
  <c r="I668" i="3"/>
  <c r="I667" i="3"/>
  <c r="I664" i="3"/>
  <c r="I663" i="3"/>
  <c r="I660" i="3"/>
  <c r="I658" i="3"/>
  <c r="I657" i="3"/>
  <c r="I654" i="3"/>
  <c r="I653" i="3"/>
  <c r="I652" i="3"/>
  <c r="I651" i="3"/>
  <c r="I646" i="3"/>
  <c r="I643" i="3"/>
  <c r="I637" i="3"/>
  <c r="I635" i="3"/>
  <c r="I633" i="3"/>
  <c r="I630" i="3"/>
  <c r="I629" i="3"/>
  <c r="I626" i="3"/>
  <c r="I624" i="3"/>
  <c r="I619" i="3"/>
  <c r="I616" i="3"/>
  <c r="I613" i="3"/>
  <c r="I611" i="3"/>
  <c r="I605" i="3"/>
  <c r="I602" i="3"/>
  <c r="I597" i="3"/>
  <c r="I592" i="3"/>
  <c r="I589" i="3"/>
  <c r="I586" i="3"/>
  <c r="I582" i="3"/>
  <c r="I581" i="3"/>
  <c r="I578" i="3"/>
  <c r="I575" i="3"/>
  <c r="I567" i="3"/>
  <c r="I565" i="3"/>
  <c r="I564" i="3"/>
  <c r="I561" i="3"/>
  <c r="I557" i="3"/>
  <c r="I554" i="3"/>
  <c r="I551" i="3"/>
  <c r="I549" i="3"/>
  <c r="I541" i="3"/>
  <c r="I537" i="3"/>
  <c r="I533" i="3"/>
  <c r="I528" i="3"/>
  <c r="I526" i="3"/>
  <c r="I524" i="3"/>
  <c r="I518" i="3"/>
  <c r="I517" i="3"/>
  <c r="I515" i="3"/>
  <c r="I512" i="3"/>
  <c r="I510" i="3"/>
  <c r="I506" i="3"/>
  <c r="I504" i="3"/>
  <c r="I501" i="3"/>
  <c r="I500" i="3"/>
  <c r="I497" i="3"/>
  <c r="I496" i="3"/>
  <c r="I489" i="3"/>
  <c r="I488" i="3"/>
  <c r="I487" i="3"/>
  <c r="I486" i="3"/>
  <c r="I485" i="3"/>
  <c r="I483" i="3"/>
  <c r="I480" i="3"/>
  <c r="I478" i="3"/>
  <c r="I477" i="3"/>
  <c r="I475" i="3"/>
  <c r="I473" i="3"/>
  <c r="I467" i="3"/>
  <c r="I468" i="3"/>
  <c r="I469" i="3"/>
  <c r="I470" i="3"/>
  <c r="I471" i="3"/>
  <c r="I472" i="3"/>
  <c r="I463" i="3"/>
  <c r="I464" i="3"/>
  <c r="I465" i="3"/>
  <c r="I466" i="3"/>
  <c r="I461" i="3"/>
  <c r="I462" i="3"/>
  <c r="I454" i="3"/>
  <c r="I455" i="3"/>
  <c r="I456" i="3"/>
  <c r="I457" i="3"/>
  <c r="I458" i="3"/>
  <c r="I459" i="3"/>
  <c r="I460" i="3"/>
  <c r="I449" i="3"/>
  <c r="I450" i="3"/>
  <c r="I451" i="3"/>
  <c r="I452" i="3"/>
  <c r="I453" i="3"/>
  <c r="I441" i="3"/>
  <c r="I442" i="3"/>
  <c r="I443" i="3"/>
  <c r="I444" i="3"/>
  <c r="I445" i="3"/>
  <c r="I446" i="3"/>
  <c r="I447" i="3"/>
  <c r="I448" i="3"/>
  <c r="I439" i="3"/>
  <c r="I440" i="3"/>
  <c r="I438" i="3"/>
  <c r="I434" i="3"/>
  <c r="I435" i="3"/>
  <c r="I436" i="3"/>
  <c r="I437" i="3"/>
  <c r="I431" i="3"/>
  <c r="I432" i="3"/>
  <c r="I433" i="3"/>
  <c r="I428" i="3"/>
  <c r="I429" i="3"/>
  <c r="I430" i="3"/>
  <c r="I425" i="3"/>
  <c r="I426" i="3"/>
  <c r="I427" i="3"/>
  <c r="I422" i="3"/>
  <c r="I423" i="3"/>
  <c r="I424" i="3"/>
  <c r="I418" i="3"/>
  <c r="I419" i="3"/>
  <c r="I420" i="3"/>
  <c r="I421" i="3"/>
  <c r="I415" i="3"/>
  <c r="I416" i="3"/>
  <c r="I417" i="3"/>
  <c r="I414" i="3"/>
  <c r="I407" i="3"/>
  <c r="I408" i="3"/>
  <c r="I409" i="3"/>
  <c r="I410" i="3"/>
  <c r="I411" i="3"/>
  <c r="I412" i="3"/>
  <c r="I413" i="3"/>
  <c r="I406" i="3"/>
  <c r="I400" i="3"/>
  <c r="I401" i="3"/>
  <c r="I402" i="3"/>
  <c r="I403" i="3"/>
  <c r="I404" i="3"/>
  <c r="I405" i="3"/>
  <c r="I395" i="3"/>
  <c r="I396" i="3"/>
  <c r="I397" i="3"/>
  <c r="I398" i="3"/>
  <c r="I399" i="3"/>
  <c r="I390" i="3"/>
  <c r="I391" i="3"/>
  <c r="I392" i="3"/>
  <c r="I393" i="3"/>
  <c r="I394" i="3"/>
  <c r="I388" i="3"/>
  <c r="I389" i="3"/>
  <c r="I386" i="3"/>
  <c r="I387" i="3"/>
  <c r="I383" i="3"/>
  <c r="I384" i="3"/>
  <c r="I385" i="3"/>
  <c r="I376" i="3"/>
  <c r="I377" i="3"/>
  <c r="I378" i="3"/>
  <c r="I379" i="3"/>
  <c r="I380" i="3"/>
  <c r="I381" i="3"/>
  <c r="I382" i="3"/>
  <c r="I366" i="3"/>
  <c r="I367" i="3"/>
  <c r="I368" i="3"/>
  <c r="I369" i="3"/>
  <c r="I370" i="3"/>
  <c r="I371" i="3"/>
  <c r="I372" i="3"/>
  <c r="I373" i="3"/>
  <c r="I374" i="3"/>
  <c r="I375" i="3"/>
  <c r="I360" i="3"/>
  <c r="I361" i="3"/>
  <c r="I362" i="3"/>
  <c r="I363" i="3"/>
  <c r="I364" i="3"/>
  <c r="I365" i="3"/>
  <c r="I355" i="3"/>
  <c r="I356" i="3"/>
  <c r="I357" i="3"/>
  <c r="I358" i="3"/>
  <c r="I359" i="3"/>
  <c r="I354" i="3"/>
  <c r="I351" i="3"/>
  <c r="I352" i="3"/>
  <c r="I353" i="3"/>
  <c r="I345" i="3"/>
  <c r="I346" i="3"/>
  <c r="I347" i="3"/>
  <c r="I348" i="3"/>
  <c r="I349" i="3"/>
  <c r="I350" i="3"/>
  <c r="I339" i="3"/>
  <c r="I340" i="3"/>
  <c r="I341" i="3"/>
  <c r="I342" i="3"/>
  <c r="I343" i="3"/>
  <c r="I344" i="3"/>
  <c r="I333" i="3"/>
  <c r="I334" i="3"/>
  <c r="I335" i="3"/>
  <c r="I336" i="3"/>
  <c r="I337" i="3"/>
  <c r="I338" i="3"/>
  <c r="I327" i="3"/>
  <c r="I328" i="3"/>
  <c r="I329" i="3"/>
  <c r="I330" i="3"/>
  <c r="I331" i="3"/>
  <c r="I332" i="3"/>
  <c r="I321" i="3"/>
  <c r="I322" i="3"/>
  <c r="I323" i="3"/>
  <c r="I324" i="3"/>
  <c r="I325" i="3"/>
  <c r="I326" i="3"/>
  <c r="I319" i="3"/>
  <c r="I320" i="3"/>
  <c r="I317" i="3"/>
  <c r="I318" i="3"/>
  <c r="I314" i="3"/>
  <c r="I315" i="3"/>
  <c r="I316" i="3"/>
  <c r="I311" i="3"/>
  <c r="I312" i="3"/>
  <c r="I313" i="3"/>
  <c r="I306" i="3"/>
  <c r="I307" i="3"/>
  <c r="I308" i="3"/>
  <c r="I309" i="3"/>
  <c r="I310" i="3"/>
  <c r="I302" i="3"/>
  <c r="I303" i="3"/>
  <c r="I304" i="3"/>
  <c r="I305" i="3"/>
  <c r="I295" i="3"/>
  <c r="I296" i="3"/>
  <c r="I297" i="3"/>
  <c r="I298" i="3"/>
  <c r="I299" i="3"/>
  <c r="I300" i="3"/>
  <c r="I301" i="3"/>
  <c r="I288" i="3"/>
  <c r="I289" i="3"/>
  <c r="I290" i="3"/>
  <c r="I291" i="3"/>
  <c r="I292" i="3"/>
  <c r="I293" i="3"/>
  <c r="I294" i="3"/>
  <c r="I283" i="3"/>
  <c r="I284" i="3"/>
  <c r="I285" i="3"/>
  <c r="I286" i="3"/>
  <c r="I287" i="3"/>
  <c r="I277" i="3"/>
  <c r="I278" i="3"/>
  <c r="I279" i="3"/>
  <c r="I280" i="3"/>
  <c r="I281" i="3"/>
  <c r="I282" i="3"/>
  <c r="I270" i="3"/>
  <c r="I271" i="3"/>
  <c r="I272" i="3"/>
  <c r="I273" i="3"/>
  <c r="I274" i="3"/>
  <c r="I275" i="3"/>
  <c r="I276" i="3"/>
  <c r="I267" i="3"/>
  <c r="I268" i="3"/>
  <c r="I269" i="3"/>
  <c r="I262" i="3"/>
  <c r="I263" i="3"/>
  <c r="I264" i="3"/>
  <c r="I265" i="3"/>
  <c r="I266" i="3"/>
  <c r="I255" i="3"/>
  <c r="I256" i="3"/>
  <c r="I257" i="3"/>
  <c r="I258" i="3"/>
  <c r="I259" i="3"/>
  <c r="I260" i="3"/>
  <c r="I261" i="3"/>
  <c r="I249" i="3"/>
  <c r="I250" i="3"/>
  <c r="I251" i="3"/>
  <c r="I252" i="3"/>
  <c r="I253" i="3"/>
  <c r="I254" i="3"/>
  <c r="I244" i="3"/>
  <c r="I245" i="3"/>
  <c r="I246" i="3"/>
  <c r="I247" i="3"/>
  <c r="I248" i="3"/>
  <c r="I242" i="3"/>
  <c r="I243" i="3"/>
  <c r="I236" i="3"/>
  <c r="I237" i="3"/>
  <c r="I238" i="3"/>
  <c r="I239" i="3"/>
  <c r="I240" i="3"/>
  <c r="I241" i="3"/>
  <c r="I229" i="3"/>
  <c r="I230" i="3"/>
  <c r="I231" i="3"/>
  <c r="I232" i="3"/>
  <c r="I233" i="3"/>
  <c r="I234" i="3"/>
  <c r="I235" i="3"/>
  <c r="I221" i="3"/>
  <c r="I222" i="3"/>
  <c r="I223" i="3"/>
  <c r="I224" i="3"/>
  <c r="I225" i="3"/>
  <c r="I226" i="3"/>
  <c r="I227" i="3"/>
  <c r="I228" i="3"/>
  <c r="I217" i="3"/>
  <c r="I218" i="3"/>
  <c r="I219" i="3"/>
  <c r="I220" i="3"/>
  <c r="I210" i="3"/>
  <c r="I211" i="3"/>
  <c r="I212" i="3"/>
  <c r="I213" i="3"/>
  <c r="I214" i="3"/>
  <c r="I215" i="3"/>
  <c r="I216" i="3"/>
  <c r="I208" i="3"/>
  <c r="I209" i="3"/>
  <c r="I205" i="3"/>
  <c r="I206" i="3"/>
  <c r="I207" i="3"/>
  <c r="I203" i="3"/>
  <c r="I204" i="3"/>
  <c r="I198" i="3"/>
  <c r="I199" i="3"/>
  <c r="I200" i="3"/>
  <c r="I201" i="3"/>
  <c r="I202" i="3"/>
  <c r="I196" i="3"/>
  <c r="I197" i="3"/>
  <c r="I194" i="3"/>
  <c r="I195" i="3"/>
  <c r="I192" i="3"/>
  <c r="I193" i="3"/>
  <c r="I189" i="3"/>
  <c r="I190" i="3"/>
  <c r="I191" i="3"/>
  <c r="I182" i="3"/>
  <c r="I183" i="3"/>
  <c r="I184" i="3"/>
  <c r="I185" i="3"/>
  <c r="I186" i="3"/>
  <c r="I187" i="3"/>
  <c r="I188" i="3"/>
  <c r="I177" i="3"/>
  <c r="I178" i="3"/>
  <c r="I179" i="3"/>
  <c r="I180" i="3"/>
  <c r="I181" i="3"/>
  <c r="I169" i="3"/>
  <c r="I170" i="3"/>
  <c r="I171" i="3"/>
  <c r="I172" i="3"/>
  <c r="I173" i="3"/>
  <c r="I174" i="3"/>
  <c r="I175" i="3"/>
  <c r="I176" i="3"/>
  <c r="I168" i="3"/>
  <c r="I166" i="3"/>
  <c r="I167" i="3"/>
  <c r="I163" i="3"/>
  <c r="I164" i="3"/>
  <c r="I165" i="3"/>
  <c r="I161" i="3"/>
  <c r="I162" i="3"/>
  <c r="I160" i="3"/>
  <c r="I157" i="3"/>
  <c r="I158" i="3"/>
  <c r="I159" i="3"/>
  <c r="I155" i="3"/>
  <c r="I156" i="3"/>
  <c r="I151" i="3"/>
  <c r="I152" i="3"/>
  <c r="I153" i="3"/>
  <c r="I154" i="3"/>
  <c r="I148" i="3"/>
  <c r="I149" i="3"/>
  <c r="I150" i="3"/>
  <c r="I142" i="3"/>
  <c r="I143" i="3"/>
  <c r="I144" i="3"/>
  <c r="I145" i="3"/>
  <c r="I146" i="3"/>
  <c r="I147" i="3"/>
  <c r="I139" i="3"/>
  <c r="I140" i="3"/>
  <c r="I141" i="3"/>
  <c r="I137" i="3"/>
  <c r="I138" i="3"/>
  <c r="I133" i="3"/>
  <c r="I134" i="3"/>
  <c r="I135" i="3"/>
  <c r="I136" i="3"/>
  <c r="I128" i="3"/>
  <c r="I129" i="3"/>
  <c r="I130" i="3"/>
  <c r="I131" i="3"/>
  <c r="I132" i="3"/>
  <c r="I124" i="3"/>
  <c r="I125" i="3"/>
  <c r="I126" i="3"/>
  <c r="I127" i="3"/>
  <c r="I119" i="3"/>
  <c r="I120" i="3"/>
  <c r="I121" i="3"/>
  <c r="I122" i="3"/>
  <c r="I123" i="3"/>
  <c r="I112" i="3"/>
  <c r="I113" i="3"/>
  <c r="I114" i="3"/>
  <c r="I115" i="3"/>
  <c r="I116" i="3"/>
  <c r="I117" i="3"/>
  <c r="I118" i="3"/>
  <c r="I107" i="3"/>
  <c r="I108" i="3"/>
  <c r="I109" i="3"/>
  <c r="I110" i="3"/>
  <c r="I111" i="3"/>
  <c r="I103" i="3"/>
  <c r="I104" i="3"/>
  <c r="I105" i="3"/>
  <c r="I106" i="3"/>
  <c r="I97" i="3"/>
  <c r="I98" i="3"/>
  <c r="I99" i="3"/>
  <c r="I100" i="3"/>
  <c r="I101" i="3"/>
  <c r="I102" i="3"/>
  <c r="I94" i="3"/>
  <c r="I95" i="3"/>
  <c r="I96" i="3"/>
  <c r="I87" i="3"/>
  <c r="I88" i="3"/>
  <c r="I89" i="3"/>
  <c r="I90" i="3"/>
  <c r="I91" i="3"/>
  <c r="I92" i="3"/>
  <c r="I93" i="3"/>
  <c r="I86" i="3"/>
  <c r="I81" i="3"/>
  <c r="I82" i="3"/>
  <c r="I83" i="3"/>
  <c r="I84" i="3"/>
  <c r="I85" i="3"/>
  <c r="I78" i="3"/>
  <c r="I79" i="3"/>
  <c r="I80" i="3"/>
  <c r="I73" i="3"/>
  <c r="I74" i="3"/>
  <c r="I75" i="3"/>
  <c r="I76" i="3"/>
  <c r="I77" i="3"/>
  <c r="I68" i="3"/>
  <c r="I69" i="3"/>
  <c r="I70" i="3"/>
  <c r="I71" i="3"/>
  <c r="I72" i="3"/>
  <c r="I66" i="3"/>
  <c r="I67" i="3"/>
  <c r="I65" i="3"/>
  <c r="I57" i="3"/>
  <c r="I58" i="3"/>
  <c r="I59" i="3"/>
  <c r="I60" i="3"/>
  <c r="I61" i="3"/>
  <c r="I62" i="3"/>
  <c r="I63" i="3"/>
  <c r="I64" i="3"/>
  <c r="I52" i="3"/>
  <c r="I53" i="3"/>
  <c r="I54" i="3"/>
  <c r="I55" i="3"/>
  <c r="I56" i="3"/>
  <c r="I45" i="3"/>
  <c r="I46" i="3"/>
  <c r="I47" i="3"/>
  <c r="I48" i="3"/>
  <c r="I49" i="3"/>
  <c r="I50" i="3"/>
  <c r="I51" i="3"/>
  <c r="I40" i="3"/>
  <c r="I41" i="3"/>
  <c r="I42" i="3"/>
  <c r="I43" i="3"/>
  <c r="I44" i="3"/>
  <c r="I37" i="3"/>
  <c r="I38" i="3"/>
  <c r="I39" i="3"/>
  <c r="I34" i="3"/>
  <c r="I35" i="3"/>
  <c r="I36" i="3"/>
  <c r="I28" i="3"/>
  <c r="I29" i="3"/>
  <c r="I30" i="3"/>
  <c r="I31" i="3"/>
  <c r="I32" i="3"/>
  <c r="I33" i="3"/>
  <c r="I17" i="3"/>
  <c r="I18" i="3"/>
  <c r="I19" i="3"/>
  <c r="I20" i="3"/>
  <c r="I21" i="3"/>
  <c r="I22" i="3"/>
  <c r="I23" i="3"/>
  <c r="I24" i="3"/>
  <c r="I25" i="3"/>
  <c r="I26" i="3"/>
  <c r="I27" i="3"/>
  <c r="I12" i="3"/>
  <c r="I13" i="3"/>
  <c r="I14" i="3"/>
  <c r="I15" i="3"/>
  <c r="I16" i="3"/>
  <c r="I2" i="3"/>
  <c r="I3" i="3"/>
  <c r="I4" i="3"/>
  <c r="I5" i="3"/>
  <c r="I6" i="3"/>
  <c r="I7" i="3"/>
  <c r="I8" i="3"/>
  <c r="I9" i="3"/>
  <c r="I10" i="3"/>
  <c r="I11" i="3"/>
  <c r="I474" i="3"/>
  <c r="I476" i="3"/>
  <c r="I479" i="3"/>
  <c r="I481" i="3"/>
  <c r="I482" i="3"/>
  <c r="I484" i="3"/>
  <c r="I490" i="3"/>
  <c r="I491" i="3"/>
  <c r="I492" i="3"/>
  <c r="I493" i="3"/>
  <c r="I494" i="3"/>
  <c r="I495" i="3"/>
  <c r="I498" i="3"/>
  <c r="I499" i="3"/>
  <c r="I502" i="3"/>
  <c r="I503" i="3"/>
  <c r="I505" i="3"/>
  <c r="I507" i="3"/>
  <c r="I508" i="3"/>
  <c r="I509" i="3"/>
  <c r="I511" i="3"/>
  <c r="I513" i="3"/>
  <c r="I514" i="3"/>
  <c r="I516" i="3"/>
  <c r="I519" i="3"/>
  <c r="I520" i="3"/>
  <c r="I521" i="3"/>
  <c r="I522" i="3"/>
  <c r="I523" i="3"/>
  <c r="I525" i="3"/>
  <c r="I527" i="3"/>
  <c r="I529" i="3"/>
  <c r="I530" i="3"/>
  <c r="I531" i="3"/>
  <c r="I532" i="3"/>
  <c r="I534" i="3"/>
  <c r="I535" i="3"/>
  <c r="I536" i="3"/>
  <c r="I538" i="3"/>
  <c r="I539" i="3"/>
  <c r="I540" i="3"/>
  <c r="I542" i="3"/>
  <c r="I543" i="3"/>
  <c r="I544" i="3"/>
  <c r="I545" i="3"/>
  <c r="I546" i="3"/>
  <c r="I547" i="3"/>
  <c r="I548" i="3"/>
  <c r="I550" i="3"/>
  <c r="I552" i="3"/>
  <c r="I553" i="3"/>
  <c r="I555" i="3"/>
  <c r="I556" i="3"/>
  <c r="I558" i="3"/>
  <c r="I559" i="3"/>
  <c r="I560" i="3"/>
  <c r="I562" i="3"/>
  <c r="I563" i="3"/>
  <c r="I566" i="3"/>
  <c r="I568" i="3"/>
  <c r="I569" i="3"/>
  <c r="I570" i="3"/>
  <c r="I571" i="3"/>
  <c r="I572" i="3"/>
  <c r="I573" i="3"/>
  <c r="I574" i="3"/>
  <c r="I576" i="3"/>
  <c r="I577" i="3"/>
  <c r="I579" i="3"/>
  <c r="I580" i="3"/>
  <c r="I583" i="3"/>
  <c r="I584" i="3"/>
  <c r="I585" i="3"/>
  <c r="I587" i="3"/>
  <c r="I588" i="3"/>
  <c r="I590" i="3"/>
  <c r="I591" i="3"/>
  <c r="I593" i="3"/>
  <c r="I594" i="3"/>
  <c r="I595" i="3"/>
  <c r="I596" i="3"/>
  <c r="I598" i="3"/>
  <c r="I599" i="3"/>
  <c r="I600" i="3"/>
  <c r="I601" i="3"/>
  <c r="I603" i="3"/>
  <c r="I604" i="3"/>
  <c r="I606" i="3"/>
  <c r="I607" i="3"/>
  <c r="I608" i="3"/>
  <c r="I609" i="3"/>
  <c r="I610" i="3"/>
  <c r="I612" i="3"/>
  <c r="I614" i="3"/>
  <c r="I615" i="3"/>
  <c r="I617" i="3"/>
  <c r="I618" i="3"/>
  <c r="I620" i="3"/>
  <c r="I621" i="3"/>
  <c r="I622" i="3"/>
  <c r="I623" i="3"/>
  <c r="I625" i="3"/>
  <c r="I627" i="3"/>
  <c r="I628" i="3"/>
  <c r="I631" i="3"/>
  <c r="I632" i="3"/>
  <c r="I634" i="3"/>
  <c r="I636" i="3"/>
  <c r="I638" i="3"/>
  <c r="I639" i="3"/>
  <c r="I640" i="3"/>
  <c r="I641" i="3"/>
  <c r="I642" i="3"/>
  <c r="I644" i="3"/>
  <c r="I645" i="3"/>
  <c r="I647" i="3"/>
  <c r="I648" i="3"/>
  <c r="I649" i="3"/>
  <c r="I650" i="3"/>
  <c r="I655" i="3"/>
  <c r="I656" i="3"/>
  <c r="I659" i="3"/>
  <c r="I661" i="3"/>
  <c r="I662" i="3"/>
  <c r="I665" i="3"/>
  <c r="I666" i="3"/>
  <c r="I669" i="3"/>
  <c r="I670" i="3"/>
  <c r="I675" i="3"/>
  <c r="I677" i="3"/>
  <c r="I682" i="3"/>
  <c r="I684" i="3"/>
  <c r="I685" i="3"/>
  <c r="I686" i="3"/>
  <c r="I695" i="3"/>
  <c r="I696" i="3"/>
  <c r="I699" i="3"/>
  <c r="I701" i="3"/>
  <c r="I704" i="3"/>
  <c r="I705" i="3"/>
  <c r="I706" i="3"/>
  <c r="I709" i="3"/>
  <c r="I711" i="3"/>
  <c r="I714" i="3"/>
  <c r="I715" i="3"/>
  <c r="I716" i="3"/>
  <c r="I720" i="3"/>
  <c r="I723" i="3"/>
  <c r="I726" i="3"/>
  <c r="I728" i="3"/>
  <c r="I729" i="3"/>
  <c r="I733" i="3"/>
  <c r="I735" i="3"/>
  <c r="I736" i="3"/>
  <c r="I738" i="3"/>
  <c r="I739" i="3"/>
  <c r="I740" i="3"/>
  <c r="I742" i="3"/>
  <c r="I745" i="3"/>
  <c r="I748" i="3"/>
  <c r="I750" i="3"/>
  <c r="I753" i="3"/>
  <c r="I755" i="3"/>
  <c r="I757" i="3"/>
  <c r="I758" i="3"/>
  <c r="I759" i="3"/>
  <c r="I761" i="3"/>
  <c r="I762" i="3"/>
  <c r="I767" i="3"/>
  <c r="I768" i="3"/>
  <c r="I770" i="3"/>
  <c r="I773" i="3"/>
  <c r="I774" i="3"/>
  <c r="I775" i="3"/>
  <c r="I777" i="3"/>
  <c r="I778" i="3"/>
  <c r="I779" i="3"/>
  <c r="I780" i="3"/>
  <c r="I782" i="3"/>
  <c r="I783" i="3"/>
  <c r="I786" i="3"/>
  <c r="I787" i="3"/>
  <c r="I788" i="3"/>
  <c r="I791" i="3"/>
  <c r="I793" i="3"/>
  <c r="I794" i="3"/>
  <c r="I797" i="3"/>
  <c r="I798" i="3"/>
  <c r="I799" i="3"/>
  <c r="I801" i="3"/>
  <c r="I802" i="3"/>
  <c r="I805" i="3"/>
  <c r="I807" i="3"/>
  <c r="I808" i="3"/>
  <c r="I810" i="3"/>
  <c r="I813" i="3"/>
  <c r="I814" i="3"/>
  <c r="I815" i="3"/>
  <c r="I830" i="3"/>
  <c r="I831" i="3"/>
  <c r="I826" i="3"/>
  <c r="I827" i="3"/>
  <c r="I824" i="3"/>
  <c r="I825" i="3"/>
  <c r="I821" i="3"/>
  <c r="I822" i="3"/>
  <c r="I823" i="3"/>
  <c r="I820" i="3"/>
  <c r="I819" i="3"/>
  <c r="I840" i="3"/>
  <c r="I843" i="3"/>
  <c r="I844" i="3"/>
  <c r="I845" i="3"/>
  <c r="I847" i="3"/>
  <c r="I848" i="3"/>
  <c r="I849" i="3"/>
  <c r="I850" i="3"/>
  <c r="I851" i="3"/>
  <c r="I853" i="3"/>
  <c r="I855" i="3"/>
  <c r="I856" i="3"/>
  <c r="I858" i="3"/>
  <c r="I860" i="3"/>
  <c r="I862" i="3"/>
  <c r="I865" i="3"/>
  <c r="I867" i="3"/>
  <c r="I868" i="3"/>
  <c r="I871" i="3"/>
  <c r="I872" i="3"/>
  <c r="I873" i="3"/>
  <c r="I875" i="3"/>
  <c r="I876" i="3"/>
  <c r="I877" i="3"/>
  <c r="I880" i="3"/>
  <c r="I881" i="3"/>
  <c r="I882" i="3"/>
  <c r="I884" i="3"/>
  <c r="I885" i="3"/>
  <c r="I889" i="3"/>
  <c r="I891" i="3"/>
  <c r="I892" i="3"/>
  <c r="I896" i="3"/>
  <c r="I897" i="3"/>
  <c r="I898" i="3"/>
  <c r="I899" i="3"/>
  <c r="I903" i="3"/>
  <c r="I904" i="3"/>
  <c r="I905" i="3"/>
  <c r="I908" i="3"/>
  <c r="I909" i="3"/>
  <c r="I910" i="3"/>
  <c r="I911" i="3"/>
  <c r="I912" i="3"/>
  <c r="I916" i="3"/>
  <c r="I917" i="3"/>
  <c r="E434" i="1" l="1"/>
  <c r="I434" i="1" s="1"/>
  <c r="E433" i="1"/>
  <c r="I433" i="1" s="1"/>
  <c r="E432" i="1"/>
  <c r="I432" i="1" s="1"/>
  <c r="M432" i="1"/>
  <c r="I918" i="3"/>
  <c r="I920" i="3"/>
  <c r="I924" i="3"/>
  <c r="I925" i="3"/>
  <c r="I927" i="3"/>
  <c r="I928" i="3"/>
  <c r="I929" i="3"/>
  <c r="I930" i="3"/>
  <c r="I935" i="3"/>
  <c r="I936" i="3"/>
  <c r="I937" i="3"/>
  <c r="I940" i="3"/>
  <c r="I941" i="3"/>
  <c r="I943" i="3"/>
  <c r="I944" i="3"/>
  <c r="I946" i="3"/>
  <c r="I947" i="3"/>
  <c r="I948" i="3"/>
  <c r="I950" i="3"/>
  <c r="I952" i="3"/>
  <c r="I954" i="3"/>
  <c r="I958" i="3"/>
  <c r="I959" i="3"/>
  <c r="I960" i="3"/>
  <c r="I961" i="3"/>
  <c r="I962" i="3"/>
  <c r="I964" i="3"/>
  <c r="I969" i="3"/>
  <c r="I972" i="3"/>
  <c r="I974" i="3"/>
  <c r="I976" i="3"/>
  <c r="I979" i="3"/>
  <c r="I980" i="3"/>
  <c r="I982" i="3"/>
  <c r="I985" i="3"/>
  <c r="I986" i="3"/>
  <c r="I988" i="3"/>
  <c r="I989" i="3"/>
  <c r="I996" i="3"/>
  <c r="I997" i="3"/>
  <c r="I999" i="3"/>
  <c r="I1001" i="3"/>
  <c r="I1002" i="3"/>
  <c r="I1004" i="3"/>
  <c r="I1005" i="3"/>
  <c r="I1006" i="3"/>
  <c r="I1008" i="3"/>
  <c r="I1010" i="3"/>
  <c r="I1012" i="3"/>
  <c r="I1013" i="3"/>
  <c r="I1016" i="3"/>
  <c r="I1022" i="3"/>
  <c r="I1023" i="3"/>
  <c r="I1024" i="3"/>
  <c r="I1026" i="3"/>
  <c r="I1027" i="3"/>
  <c r="I1030" i="3"/>
  <c r="I1031" i="3"/>
  <c r="I1032" i="3"/>
  <c r="I1033" i="3"/>
  <c r="I1035" i="3"/>
  <c r="I1038" i="3"/>
  <c r="I1041" i="3"/>
  <c r="I1043" i="3"/>
  <c r="I1045" i="3"/>
  <c r="I1048" i="3"/>
  <c r="I1052" i="3"/>
  <c r="I1053" i="3"/>
  <c r="I1055" i="3"/>
  <c r="I1056" i="3"/>
  <c r="I1057" i="3"/>
  <c r="I1059" i="3"/>
  <c r="I1060" i="3"/>
  <c r="I1062" i="3"/>
  <c r="I1064" i="3"/>
  <c r="I1068" i="3"/>
  <c r="I1073" i="3"/>
  <c r="I1076" i="3"/>
  <c r="I1079" i="3"/>
  <c r="I1082" i="3"/>
  <c r="I1085" i="3"/>
  <c r="I1086" i="3"/>
  <c r="I1087" i="3"/>
  <c r="I1089" i="3"/>
  <c r="I1090" i="3"/>
  <c r="I1091" i="3"/>
  <c r="I1095" i="3"/>
  <c r="I1098" i="3"/>
  <c r="I1100" i="3"/>
  <c r="I1105" i="3"/>
  <c r="I1110" i="3"/>
  <c r="I1113" i="3"/>
  <c r="I1114" i="3"/>
  <c r="I1118" i="3"/>
  <c r="I1121" i="3"/>
  <c r="I1124" i="3"/>
  <c r="I1125" i="3"/>
  <c r="I1126" i="3"/>
  <c r="I1129" i="3"/>
  <c r="I1132" i="3"/>
  <c r="I1134" i="3"/>
  <c r="I1138" i="3"/>
  <c r="I1140" i="3"/>
  <c r="I1143" i="3"/>
  <c r="I1148" i="3"/>
  <c r="I1150" i="3"/>
  <c r="I1155" i="3"/>
  <c r="I1156" i="3"/>
  <c r="I1157" i="3"/>
  <c r="I1160" i="3"/>
  <c r="I1165" i="3"/>
  <c r="I1166" i="3"/>
  <c r="I1167" i="3"/>
  <c r="I1168" i="3"/>
  <c r="I1169" i="3"/>
  <c r="I1173" i="3"/>
  <c r="I1176" i="3"/>
  <c r="I1179" i="3"/>
  <c r="I1181" i="3"/>
  <c r="I1182" i="3"/>
  <c r="I1183" i="3"/>
  <c r="I1184" i="3"/>
  <c r="I1185" i="3"/>
  <c r="I1186" i="3"/>
  <c r="I1188" i="3"/>
  <c r="I1190" i="3"/>
  <c r="I1191" i="3"/>
  <c r="I1192" i="3"/>
  <c r="I1193" i="3"/>
  <c r="I1195" i="3"/>
  <c r="I1196" i="3"/>
  <c r="I1198" i="3"/>
  <c r="I1201" i="3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D420" i="1" s="1"/>
  <c r="C419" i="1"/>
  <c r="C418" i="1"/>
  <c r="M418" i="1" s="1"/>
  <c r="C417" i="1"/>
  <c r="C416" i="1"/>
  <c r="C415" i="1"/>
  <c r="C414" i="1"/>
  <c r="C413" i="1"/>
  <c r="C412" i="1"/>
  <c r="D412" i="1" s="1"/>
  <c r="C411" i="1"/>
  <c r="C410" i="1"/>
  <c r="C409" i="1"/>
  <c r="C408" i="1"/>
  <c r="C407" i="1"/>
  <c r="C406" i="1"/>
  <c r="C405" i="1"/>
  <c r="C404" i="1"/>
  <c r="D404" i="1" s="1"/>
  <c r="C403" i="1"/>
  <c r="C402" i="1"/>
  <c r="M402" i="1" s="1"/>
  <c r="C401" i="1"/>
  <c r="C400" i="1"/>
  <c r="C399" i="1"/>
  <c r="C398" i="1"/>
  <c r="C397" i="1"/>
  <c r="C396" i="1"/>
  <c r="D396" i="1" s="1"/>
  <c r="C395" i="1"/>
  <c r="C394" i="1"/>
  <c r="C393" i="1"/>
  <c r="C392" i="1"/>
  <c r="C391" i="1"/>
  <c r="C390" i="1"/>
  <c r="C389" i="1"/>
  <c r="C388" i="1"/>
  <c r="D388" i="1" s="1"/>
  <c r="C387" i="1"/>
  <c r="C386" i="1"/>
  <c r="M386" i="1" s="1"/>
  <c r="C385" i="1"/>
  <c r="C384" i="1"/>
  <c r="C383" i="1"/>
  <c r="C382" i="1"/>
  <c r="C381" i="1"/>
  <c r="C380" i="1"/>
  <c r="D380" i="1" s="1"/>
  <c r="C379" i="1"/>
  <c r="C378" i="1"/>
  <c r="C377" i="1"/>
  <c r="C376" i="1"/>
  <c r="C375" i="1"/>
  <c r="C374" i="1"/>
  <c r="C373" i="1"/>
  <c r="C372" i="1"/>
  <c r="D372" i="1" s="1"/>
  <c r="C371" i="1"/>
  <c r="C370" i="1"/>
  <c r="C369" i="1"/>
  <c r="C368" i="1"/>
  <c r="C367" i="1"/>
  <c r="C366" i="1"/>
  <c r="C365" i="1"/>
  <c r="C364" i="1"/>
  <c r="D364" i="1" s="1"/>
  <c r="C363" i="1"/>
  <c r="C362" i="1"/>
  <c r="C361" i="1"/>
  <c r="C360" i="1"/>
  <c r="C359" i="1"/>
  <c r="C358" i="1"/>
  <c r="C357" i="1"/>
  <c r="C356" i="1"/>
  <c r="D356" i="1" s="1"/>
  <c r="C355" i="1"/>
  <c r="C354" i="1"/>
  <c r="C353" i="1"/>
  <c r="C352" i="1"/>
  <c r="C351" i="1"/>
  <c r="C350" i="1"/>
  <c r="C349" i="1"/>
  <c r="C348" i="1"/>
  <c r="D348" i="1" s="1"/>
  <c r="C347" i="1"/>
  <c r="C346" i="1"/>
  <c r="C345" i="1"/>
  <c r="C344" i="1"/>
  <c r="C343" i="1"/>
  <c r="C342" i="1"/>
  <c r="C341" i="1"/>
  <c r="C340" i="1"/>
  <c r="D340" i="1" s="1"/>
  <c r="C339" i="1"/>
  <c r="C338" i="1"/>
  <c r="C337" i="1"/>
  <c r="C336" i="1"/>
  <c r="C335" i="1"/>
  <c r="C334" i="1"/>
  <c r="C333" i="1"/>
  <c r="C332" i="1"/>
  <c r="D332" i="1" s="1"/>
  <c r="C331" i="1"/>
  <c r="C330" i="1"/>
  <c r="C329" i="1"/>
  <c r="C328" i="1"/>
  <c r="C327" i="1"/>
  <c r="C326" i="1"/>
  <c r="C325" i="1"/>
  <c r="C324" i="1"/>
  <c r="D324" i="1" s="1"/>
  <c r="C323" i="1"/>
  <c r="C322" i="1"/>
  <c r="C321" i="1"/>
  <c r="C320" i="1"/>
  <c r="C319" i="1"/>
  <c r="C318" i="1"/>
  <c r="C317" i="1"/>
  <c r="C316" i="1"/>
  <c r="D316" i="1" s="1"/>
  <c r="C315" i="1"/>
  <c r="C314" i="1"/>
  <c r="C313" i="1"/>
  <c r="C312" i="1"/>
  <c r="C311" i="1"/>
  <c r="C310" i="1"/>
  <c r="C309" i="1"/>
  <c r="C308" i="1"/>
  <c r="D308" i="1" s="1"/>
  <c r="C307" i="1"/>
  <c r="C306" i="1"/>
  <c r="C305" i="1"/>
  <c r="C304" i="1"/>
  <c r="C303" i="1"/>
  <c r="C302" i="1"/>
  <c r="C301" i="1"/>
  <c r="C300" i="1"/>
  <c r="D300" i="1" s="1"/>
  <c r="C299" i="1"/>
  <c r="C298" i="1"/>
  <c r="C297" i="1"/>
  <c r="C296" i="1"/>
  <c r="C295" i="1"/>
  <c r="C294" i="1"/>
  <c r="C293" i="1"/>
  <c r="C292" i="1"/>
  <c r="D292" i="1" s="1"/>
  <c r="C291" i="1"/>
  <c r="C290" i="1"/>
  <c r="C289" i="1"/>
  <c r="C288" i="1"/>
  <c r="C287" i="1"/>
  <c r="C286" i="1"/>
  <c r="C285" i="1"/>
  <c r="C284" i="1"/>
  <c r="D284" i="1" s="1"/>
  <c r="C283" i="1"/>
  <c r="C282" i="1"/>
  <c r="C281" i="1"/>
  <c r="C280" i="1"/>
  <c r="C279" i="1"/>
  <c r="C278" i="1"/>
  <c r="C277" i="1"/>
  <c r="C276" i="1"/>
  <c r="D276" i="1" s="1"/>
  <c r="C275" i="1"/>
  <c r="C274" i="1"/>
  <c r="C273" i="1"/>
  <c r="C272" i="1"/>
  <c r="C271" i="1"/>
  <c r="C270" i="1"/>
  <c r="C269" i="1"/>
  <c r="C268" i="1"/>
  <c r="D268" i="1" s="1"/>
  <c r="C267" i="1"/>
  <c r="C266" i="1"/>
  <c r="C265" i="1"/>
  <c r="C264" i="1"/>
  <c r="C263" i="1"/>
  <c r="C262" i="1"/>
  <c r="C261" i="1"/>
  <c r="C260" i="1"/>
  <c r="D260" i="1" s="1"/>
  <c r="C259" i="1"/>
  <c r="C258" i="1"/>
  <c r="C257" i="1"/>
  <c r="C256" i="1"/>
  <c r="C255" i="1"/>
  <c r="C254" i="1"/>
  <c r="C253" i="1"/>
  <c r="C252" i="1"/>
  <c r="D252" i="1" s="1"/>
  <c r="C251" i="1"/>
  <c r="C250" i="1"/>
  <c r="C249" i="1"/>
  <c r="C248" i="1"/>
  <c r="C247" i="1"/>
  <c r="C246" i="1"/>
  <c r="C245" i="1"/>
  <c r="C244" i="1"/>
  <c r="D244" i="1" s="1"/>
  <c r="C243" i="1"/>
  <c r="C242" i="1"/>
  <c r="C241" i="1"/>
  <c r="C240" i="1"/>
  <c r="C239" i="1"/>
  <c r="C238" i="1"/>
  <c r="C237" i="1"/>
  <c r="C236" i="1"/>
  <c r="D236" i="1" s="1"/>
  <c r="C235" i="1"/>
  <c r="C234" i="1"/>
  <c r="C233" i="1"/>
  <c r="C232" i="1"/>
  <c r="C231" i="1"/>
  <c r="C230" i="1"/>
  <c r="C229" i="1"/>
  <c r="C228" i="1"/>
  <c r="D228" i="1" s="1"/>
  <c r="C227" i="1"/>
  <c r="C226" i="1"/>
  <c r="C225" i="1"/>
  <c r="C224" i="1"/>
  <c r="C223" i="1"/>
  <c r="C222" i="1"/>
  <c r="C221" i="1"/>
  <c r="C220" i="1"/>
  <c r="D220" i="1" s="1"/>
  <c r="C219" i="1"/>
  <c r="C218" i="1"/>
  <c r="C217" i="1"/>
  <c r="C216" i="1"/>
  <c r="C215" i="1"/>
  <c r="C214" i="1"/>
  <c r="C213" i="1"/>
  <c r="C212" i="1"/>
  <c r="D212" i="1" s="1"/>
  <c r="C211" i="1"/>
  <c r="C210" i="1"/>
  <c r="C209" i="1"/>
  <c r="C208" i="1"/>
  <c r="C207" i="1"/>
  <c r="C206" i="1"/>
  <c r="C205" i="1"/>
  <c r="C204" i="1"/>
  <c r="D204" i="1" s="1"/>
  <c r="C203" i="1"/>
  <c r="C202" i="1"/>
  <c r="C201" i="1"/>
  <c r="C200" i="1"/>
  <c r="C199" i="1"/>
  <c r="C198" i="1"/>
  <c r="C197" i="1"/>
  <c r="C196" i="1"/>
  <c r="D196" i="1" s="1"/>
  <c r="C195" i="1"/>
  <c r="C194" i="1"/>
  <c r="C193" i="1"/>
  <c r="C192" i="1"/>
  <c r="C191" i="1"/>
  <c r="C190" i="1"/>
  <c r="C189" i="1"/>
  <c r="C188" i="1"/>
  <c r="D188" i="1" s="1"/>
  <c r="C187" i="1"/>
  <c r="C186" i="1"/>
  <c r="C185" i="1"/>
  <c r="C184" i="1"/>
  <c r="C183" i="1"/>
  <c r="C182" i="1"/>
  <c r="C181" i="1"/>
  <c r="C180" i="1"/>
  <c r="D180" i="1" s="1"/>
  <c r="C179" i="1"/>
  <c r="C178" i="1"/>
  <c r="C177" i="1"/>
  <c r="C176" i="1"/>
  <c r="C175" i="1"/>
  <c r="C174" i="1"/>
  <c r="C173" i="1"/>
  <c r="C172" i="1"/>
  <c r="D172" i="1" s="1"/>
  <c r="C171" i="1"/>
  <c r="C170" i="1"/>
  <c r="C169" i="1"/>
  <c r="C168" i="1"/>
  <c r="C167" i="1"/>
  <c r="D167" i="1" s="1"/>
  <c r="C166" i="1"/>
  <c r="C165" i="1"/>
  <c r="C164" i="1"/>
  <c r="D164" i="1" s="1"/>
  <c r="C163" i="1"/>
  <c r="C162" i="1"/>
  <c r="C161" i="1"/>
  <c r="C160" i="1"/>
  <c r="C159" i="1"/>
  <c r="D159" i="1" s="1"/>
  <c r="C158" i="1"/>
  <c r="C157" i="1"/>
  <c r="C156" i="1"/>
  <c r="D156" i="1" s="1"/>
  <c r="C155" i="1"/>
  <c r="C154" i="1"/>
  <c r="C153" i="1"/>
  <c r="C152" i="1"/>
  <c r="C151" i="1"/>
  <c r="D151" i="1" s="1"/>
  <c r="C150" i="1"/>
  <c r="C149" i="1"/>
  <c r="C148" i="1"/>
  <c r="D148" i="1" s="1"/>
  <c r="C147" i="1"/>
  <c r="C146" i="1"/>
  <c r="C145" i="1"/>
  <c r="C144" i="1"/>
  <c r="C143" i="1"/>
  <c r="D143" i="1" s="1"/>
  <c r="C142" i="1"/>
  <c r="C141" i="1"/>
  <c r="C140" i="1"/>
  <c r="D140" i="1" s="1"/>
  <c r="C139" i="1"/>
  <c r="C138" i="1"/>
  <c r="C137" i="1"/>
  <c r="C136" i="1"/>
  <c r="C135" i="1"/>
  <c r="D135" i="1" s="1"/>
  <c r="C134" i="1"/>
  <c r="C133" i="1"/>
  <c r="C132" i="1"/>
  <c r="D132" i="1" s="1"/>
  <c r="C131" i="1"/>
  <c r="C130" i="1"/>
  <c r="C129" i="1"/>
  <c r="C128" i="1"/>
  <c r="C127" i="1"/>
  <c r="D127" i="1" s="1"/>
  <c r="C126" i="1"/>
  <c r="C125" i="1"/>
  <c r="C124" i="1"/>
  <c r="D124" i="1" s="1"/>
  <c r="C123" i="1"/>
  <c r="C122" i="1"/>
  <c r="C121" i="1"/>
  <c r="C120" i="1"/>
  <c r="C119" i="1"/>
  <c r="D119" i="1" s="1"/>
  <c r="C118" i="1"/>
  <c r="C117" i="1"/>
  <c r="C116" i="1"/>
  <c r="D116" i="1" s="1"/>
  <c r="C115" i="1"/>
  <c r="C114" i="1"/>
  <c r="C113" i="1"/>
  <c r="C112" i="1"/>
  <c r="C111" i="1"/>
  <c r="D111" i="1" s="1"/>
  <c r="C110" i="1"/>
  <c r="C109" i="1"/>
  <c r="C108" i="1"/>
  <c r="D108" i="1" s="1"/>
  <c r="C107" i="1"/>
  <c r="C106" i="1"/>
  <c r="C105" i="1"/>
  <c r="C104" i="1"/>
  <c r="C103" i="1"/>
  <c r="D103" i="1" s="1"/>
  <c r="C102" i="1"/>
  <c r="C101" i="1"/>
  <c r="C100" i="1"/>
  <c r="D100" i="1" s="1"/>
  <c r="C99" i="1"/>
  <c r="C98" i="1"/>
  <c r="C97" i="1"/>
  <c r="C96" i="1"/>
  <c r="C95" i="1"/>
  <c r="D95" i="1" s="1"/>
  <c r="C94" i="1"/>
  <c r="C93" i="1"/>
  <c r="C92" i="1"/>
  <c r="D92" i="1" s="1"/>
  <c r="C91" i="1"/>
  <c r="C90" i="1"/>
  <c r="C89" i="1"/>
  <c r="C88" i="1"/>
  <c r="C87" i="1"/>
  <c r="D87" i="1" s="1"/>
  <c r="C86" i="1"/>
  <c r="C85" i="1"/>
  <c r="C84" i="1"/>
  <c r="D84" i="1" s="1"/>
  <c r="C83" i="1"/>
  <c r="C82" i="1"/>
  <c r="C81" i="1"/>
  <c r="C80" i="1"/>
  <c r="C79" i="1"/>
  <c r="D79" i="1" s="1"/>
  <c r="C78" i="1"/>
  <c r="C77" i="1"/>
  <c r="C76" i="1"/>
  <c r="D76" i="1" s="1"/>
  <c r="C75" i="1"/>
  <c r="C74" i="1"/>
  <c r="C73" i="1"/>
  <c r="C72" i="1"/>
  <c r="C71" i="1"/>
  <c r="D71" i="1" s="1"/>
  <c r="C70" i="1"/>
  <c r="C69" i="1"/>
  <c r="C68" i="1"/>
  <c r="D68" i="1" s="1"/>
  <c r="C67" i="1"/>
  <c r="C66" i="1"/>
  <c r="C65" i="1"/>
  <c r="C64" i="1"/>
  <c r="C63" i="1"/>
  <c r="D63" i="1" s="1"/>
  <c r="C62" i="1"/>
  <c r="C61" i="1"/>
  <c r="C60" i="1"/>
  <c r="D60" i="1" s="1"/>
  <c r="C59" i="1"/>
  <c r="C58" i="1"/>
  <c r="C57" i="1"/>
  <c r="C56" i="1"/>
  <c r="C55" i="1"/>
  <c r="D55" i="1" s="1"/>
  <c r="C54" i="1"/>
  <c r="C53" i="1"/>
  <c r="C52" i="1"/>
  <c r="D52" i="1" s="1"/>
  <c r="C51" i="1"/>
  <c r="C50" i="1"/>
  <c r="C49" i="1"/>
  <c r="C48" i="1"/>
  <c r="C47" i="1"/>
  <c r="D47" i="1" s="1"/>
  <c r="C46" i="1"/>
  <c r="C45" i="1"/>
  <c r="C44" i="1"/>
  <c r="D44" i="1" s="1"/>
  <c r="C43" i="1"/>
  <c r="C42" i="1"/>
  <c r="C41" i="1"/>
  <c r="C40" i="1"/>
  <c r="C39" i="1"/>
  <c r="D39" i="1" s="1"/>
  <c r="C38" i="1"/>
  <c r="C37" i="1"/>
  <c r="C36" i="1"/>
  <c r="D36" i="1" s="1"/>
  <c r="C35" i="1"/>
  <c r="C34" i="1"/>
  <c r="C33" i="1"/>
  <c r="C32" i="1"/>
  <c r="C31" i="1"/>
  <c r="D31" i="1" s="1"/>
  <c r="C30" i="1"/>
  <c r="E30" i="1" s="1"/>
  <c r="C29" i="1"/>
  <c r="C28" i="1"/>
  <c r="D28" i="1" s="1"/>
  <c r="C27" i="1"/>
  <c r="C26" i="1"/>
  <c r="C25" i="1"/>
  <c r="C24" i="1"/>
  <c r="C23" i="1"/>
  <c r="D23" i="1" s="1"/>
  <c r="C22" i="1"/>
  <c r="E22" i="1" s="1"/>
  <c r="C21" i="1"/>
  <c r="C20" i="1"/>
  <c r="D20" i="1" s="1"/>
  <c r="C19" i="1"/>
  <c r="C18" i="1"/>
  <c r="C17" i="1"/>
  <c r="C16" i="1"/>
  <c r="C15" i="1"/>
  <c r="D15" i="1" s="1"/>
  <c r="C14" i="1"/>
  <c r="E14" i="1" s="1"/>
  <c r="C13" i="1"/>
  <c r="C12" i="1"/>
  <c r="D12" i="1" s="1"/>
  <c r="C11" i="1"/>
  <c r="C10" i="1"/>
  <c r="C9" i="1"/>
  <c r="C8" i="1"/>
  <c r="C7" i="1"/>
  <c r="D7" i="1" s="1"/>
  <c r="C6" i="1"/>
  <c r="E6" i="1" s="1"/>
  <c r="C5" i="1"/>
  <c r="C4" i="1"/>
  <c r="D4" i="1" s="1"/>
  <c r="C3" i="1"/>
  <c r="C2" i="1"/>
  <c r="M434" i="1" l="1"/>
  <c r="N434" i="1"/>
  <c r="M433" i="1"/>
  <c r="N433" i="1"/>
  <c r="N432" i="1"/>
  <c r="M175" i="1"/>
  <c r="M199" i="1"/>
  <c r="M223" i="1"/>
  <c r="M231" i="1"/>
  <c r="M263" i="1"/>
  <c r="M271" i="1"/>
  <c r="M311" i="1"/>
  <c r="M407" i="1"/>
  <c r="I6" i="1"/>
  <c r="I14" i="1"/>
  <c r="I22" i="1"/>
  <c r="I30" i="1"/>
  <c r="M13" i="1"/>
  <c r="M29" i="1"/>
  <c r="M45" i="1"/>
  <c r="M53" i="1"/>
  <c r="M61" i="1"/>
  <c r="M77" i="1"/>
  <c r="M117" i="1"/>
  <c r="M125" i="1"/>
  <c r="M149" i="1"/>
  <c r="M205" i="1"/>
  <c r="M221" i="1"/>
  <c r="M229" i="1"/>
  <c r="M357" i="1"/>
  <c r="M405" i="1"/>
  <c r="M134" i="1"/>
  <c r="M166" i="1"/>
  <c r="M126" i="1"/>
  <c r="M142" i="1"/>
  <c r="M40" i="1"/>
  <c r="M64" i="1"/>
  <c r="M88" i="1"/>
  <c r="M96" i="1"/>
  <c r="M104" i="1"/>
  <c r="M112" i="1"/>
  <c r="M160" i="1"/>
  <c r="M168" i="1"/>
  <c r="M94" i="1"/>
  <c r="M158" i="1"/>
  <c r="M48" i="1"/>
  <c r="M70" i="1"/>
  <c r="M150" i="1"/>
  <c r="M242" i="1"/>
  <c r="M268" i="1"/>
  <c r="N4" i="1"/>
  <c r="N100" i="1"/>
  <c r="D49" i="1"/>
  <c r="N49" i="1"/>
  <c r="D97" i="1"/>
  <c r="N97" i="1"/>
  <c r="D153" i="1"/>
  <c r="M153" i="1"/>
  <c r="D225" i="1"/>
  <c r="N225" i="1"/>
  <c r="D281" i="1"/>
  <c r="N281" i="1"/>
  <c r="D337" i="1"/>
  <c r="M337" i="1"/>
  <c r="D393" i="1"/>
  <c r="M393" i="1"/>
  <c r="D25" i="1"/>
  <c r="M25" i="1"/>
  <c r="D89" i="1"/>
  <c r="N89" i="1"/>
  <c r="D145" i="1"/>
  <c r="N145" i="1"/>
  <c r="D217" i="1"/>
  <c r="D265" i="1"/>
  <c r="N265" i="1"/>
  <c r="D313" i="1"/>
  <c r="N313" i="1"/>
  <c r="D369" i="1"/>
  <c r="M369" i="1"/>
  <c r="D425" i="1"/>
  <c r="N425" i="1"/>
  <c r="D17" i="1"/>
  <c r="N17" i="1"/>
  <c r="D65" i="1"/>
  <c r="N65" i="1"/>
  <c r="D121" i="1"/>
  <c r="N121" i="1"/>
  <c r="D177" i="1"/>
  <c r="N177" i="1"/>
  <c r="D241" i="1"/>
  <c r="N241" i="1"/>
  <c r="D289" i="1"/>
  <c r="M289" i="1"/>
  <c r="D345" i="1"/>
  <c r="M345" i="1"/>
  <c r="D385" i="1"/>
  <c r="N385" i="1"/>
  <c r="D41" i="1"/>
  <c r="N41" i="1"/>
  <c r="D105" i="1"/>
  <c r="N105" i="1"/>
  <c r="D161" i="1"/>
  <c r="N161" i="1"/>
  <c r="D193" i="1"/>
  <c r="M193" i="1"/>
  <c r="D249" i="1"/>
  <c r="N249" i="1"/>
  <c r="D305" i="1"/>
  <c r="M305" i="1"/>
  <c r="D361" i="1"/>
  <c r="M361" i="1"/>
  <c r="M217" i="1"/>
  <c r="D57" i="1"/>
  <c r="N57" i="1"/>
  <c r="D113" i="1"/>
  <c r="N113" i="1"/>
  <c r="D169" i="1"/>
  <c r="N169" i="1"/>
  <c r="D209" i="1"/>
  <c r="M209" i="1"/>
  <c r="D257" i="1"/>
  <c r="N257" i="1"/>
  <c r="D329" i="1"/>
  <c r="N329" i="1"/>
  <c r="D401" i="1"/>
  <c r="N401" i="1"/>
  <c r="D33" i="1"/>
  <c r="N33" i="1"/>
  <c r="D81" i="1"/>
  <c r="M81" i="1"/>
  <c r="D137" i="1"/>
  <c r="N137" i="1"/>
  <c r="D201" i="1"/>
  <c r="M201" i="1"/>
  <c r="D273" i="1"/>
  <c r="N273" i="1"/>
  <c r="D321" i="1"/>
  <c r="M321" i="1"/>
  <c r="D377" i="1"/>
  <c r="M377" i="1"/>
  <c r="D417" i="1"/>
  <c r="N417" i="1"/>
  <c r="D9" i="1"/>
  <c r="M9" i="1"/>
  <c r="D73" i="1"/>
  <c r="N73" i="1"/>
  <c r="D129" i="1"/>
  <c r="N129" i="1"/>
  <c r="D185" i="1"/>
  <c r="N185" i="1"/>
  <c r="D233" i="1"/>
  <c r="M233" i="1"/>
  <c r="D297" i="1"/>
  <c r="N297" i="1"/>
  <c r="D353" i="1"/>
  <c r="M353" i="1"/>
  <c r="D409" i="1"/>
  <c r="M409" i="1"/>
  <c r="D2" i="1"/>
  <c r="N2" i="1"/>
  <c r="D10" i="1"/>
  <c r="N10" i="1"/>
  <c r="D18" i="1"/>
  <c r="D26" i="1"/>
  <c r="N26" i="1"/>
  <c r="D34" i="1"/>
  <c r="N34" i="1"/>
  <c r="D42" i="1"/>
  <c r="N42" i="1"/>
  <c r="D50" i="1"/>
  <c r="N50" i="1"/>
  <c r="D58" i="1"/>
  <c r="N58" i="1"/>
  <c r="D66" i="1"/>
  <c r="D74" i="1"/>
  <c r="N74" i="1"/>
  <c r="D82" i="1"/>
  <c r="D90" i="1"/>
  <c r="D98" i="1"/>
  <c r="N98" i="1"/>
  <c r="D106" i="1"/>
  <c r="D114" i="1"/>
  <c r="N114" i="1"/>
  <c r="D122" i="1"/>
  <c r="N122" i="1"/>
  <c r="D130" i="1"/>
  <c r="D138" i="1"/>
  <c r="D146" i="1"/>
  <c r="D154" i="1"/>
  <c r="D162" i="1"/>
  <c r="N162" i="1"/>
  <c r="D170" i="1"/>
  <c r="D178" i="1"/>
  <c r="N178" i="1"/>
  <c r="D186" i="1"/>
  <c r="D194" i="1"/>
  <c r="N194" i="1"/>
  <c r="D202" i="1"/>
  <c r="D210" i="1"/>
  <c r="D218" i="1"/>
  <c r="N218" i="1"/>
  <c r="D226" i="1"/>
  <c r="D234" i="1"/>
  <c r="N234" i="1"/>
  <c r="D242" i="1"/>
  <c r="D250" i="1"/>
  <c r="D258" i="1"/>
  <c r="D266" i="1"/>
  <c r="D274" i="1"/>
  <c r="N274" i="1"/>
  <c r="D282" i="1"/>
  <c r="D290" i="1"/>
  <c r="N290" i="1"/>
  <c r="D298" i="1"/>
  <c r="D306" i="1"/>
  <c r="N306" i="1"/>
  <c r="D314" i="1"/>
  <c r="D322" i="1"/>
  <c r="N322" i="1"/>
  <c r="D330" i="1"/>
  <c r="D338" i="1"/>
  <c r="N338" i="1"/>
  <c r="D346" i="1"/>
  <c r="D354" i="1"/>
  <c r="N354" i="1"/>
  <c r="D362" i="1"/>
  <c r="D370" i="1"/>
  <c r="N370" i="1"/>
  <c r="D378" i="1"/>
  <c r="N378" i="1"/>
  <c r="D386" i="1"/>
  <c r="D394" i="1"/>
  <c r="D402" i="1"/>
  <c r="D410" i="1"/>
  <c r="N410" i="1"/>
  <c r="D418" i="1"/>
  <c r="D426" i="1"/>
  <c r="M6" i="1"/>
  <c r="M14" i="1"/>
  <c r="M22" i="1"/>
  <c r="M30" i="1"/>
  <c r="M244" i="1"/>
  <c r="M282" i="1"/>
  <c r="M340" i="1"/>
  <c r="M372" i="1"/>
  <c r="M420" i="1"/>
  <c r="N6" i="1"/>
  <c r="N22" i="1"/>
  <c r="N39" i="1"/>
  <c r="N103" i="1"/>
  <c r="N124" i="1"/>
  <c r="N167" i="1"/>
  <c r="N196" i="1"/>
  <c r="N260" i="1"/>
  <c r="N292" i="1"/>
  <c r="N324" i="1"/>
  <c r="N356" i="1"/>
  <c r="N388" i="1"/>
  <c r="D3" i="1"/>
  <c r="N3" i="1"/>
  <c r="D11" i="1"/>
  <c r="D19" i="1"/>
  <c r="N19" i="1"/>
  <c r="D27" i="1"/>
  <c r="D35" i="1"/>
  <c r="D43" i="1"/>
  <c r="D51" i="1"/>
  <c r="N51" i="1"/>
  <c r="D59" i="1"/>
  <c r="N59" i="1"/>
  <c r="D67" i="1"/>
  <c r="N67" i="1"/>
  <c r="D75" i="1"/>
  <c r="D83" i="1"/>
  <c r="N83" i="1"/>
  <c r="D91" i="1"/>
  <c r="N91" i="1"/>
  <c r="D99" i="1"/>
  <c r="N99" i="1"/>
  <c r="D107" i="1"/>
  <c r="N107" i="1"/>
  <c r="D115" i="1"/>
  <c r="D123" i="1"/>
  <c r="D131" i="1"/>
  <c r="D139" i="1"/>
  <c r="N139" i="1"/>
  <c r="D147" i="1"/>
  <c r="N147" i="1"/>
  <c r="D155" i="1"/>
  <c r="N155" i="1"/>
  <c r="D163" i="1"/>
  <c r="N163" i="1"/>
  <c r="D171" i="1"/>
  <c r="N171" i="1"/>
  <c r="D179" i="1"/>
  <c r="D187" i="1"/>
  <c r="M187" i="1"/>
  <c r="D195" i="1"/>
  <c r="M195" i="1"/>
  <c r="D203" i="1"/>
  <c r="M203" i="1"/>
  <c r="D211" i="1"/>
  <c r="M211" i="1"/>
  <c r="D219" i="1"/>
  <c r="M219" i="1"/>
  <c r="D227" i="1"/>
  <c r="N227" i="1"/>
  <c r="D235" i="1"/>
  <c r="M235" i="1"/>
  <c r="D243" i="1"/>
  <c r="N243" i="1"/>
  <c r="D251" i="1"/>
  <c r="N251" i="1"/>
  <c r="D259" i="1"/>
  <c r="M259" i="1"/>
  <c r="D267" i="1"/>
  <c r="N267" i="1"/>
  <c r="D275" i="1"/>
  <c r="M275" i="1"/>
  <c r="D283" i="1"/>
  <c r="N283" i="1"/>
  <c r="D291" i="1"/>
  <c r="M291" i="1"/>
  <c r="D299" i="1"/>
  <c r="M299" i="1"/>
  <c r="D307" i="1"/>
  <c r="M307" i="1"/>
  <c r="D315" i="1"/>
  <c r="N315" i="1"/>
  <c r="D323" i="1"/>
  <c r="M323" i="1"/>
  <c r="D331" i="1"/>
  <c r="M331" i="1"/>
  <c r="D339" i="1"/>
  <c r="M339" i="1"/>
  <c r="D347" i="1"/>
  <c r="N347" i="1"/>
  <c r="D355" i="1"/>
  <c r="M355" i="1"/>
  <c r="D363" i="1"/>
  <c r="N363" i="1"/>
  <c r="D371" i="1"/>
  <c r="N371" i="1"/>
  <c r="D379" i="1"/>
  <c r="M379" i="1"/>
  <c r="D387" i="1"/>
  <c r="M387" i="1"/>
  <c r="D395" i="1"/>
  <c r="N395" i="1"/>
  <c r="D403" i="1"/>
  <c r="M403" i="1"/>
  <c r="D411" i="1"/>
  <c r="M411" i="1"/>
  <c r="D419" i="1"/>
  <c r="N419" i="1"/>
  <c r="D427" i="1"/>
  <c r="N427" i="1"/>
  <c r="M7" i="1"/>
  <c r="M15" i="1"/>
  <c r="M23" i="1"/>
  <c r="M31" i="1"/>
  <c r="M55" i="1"/>
  <c r="M79" i="1"/>
  <c r="M111" i="1"/>
  <c r="M143" i="1"/>
  <c r="M258" i="1"/>
  <c r="M284" i="1"/>
  <c r="N63" i="1"/>
  <c r="N84" i="1"/>
  <c r="N127" i="1"/>
  <c r="N148" i="1"/>
  <c r="D428" i="1"/>
  <c r="M298" i="1"/>
  <c r="N44" i="1"/>
  <c r="N87" i="1"/>
  <c r="N108" i="1"/>
  <c r="N151" i="1"/>
  <c r="N204" i="1"/>
  <c r="N236" i="1"/>
  <c r="N364" i="1"/>
  <c r="D5" i="1"/>
  <c r="N5" i="1"/>
  <c r="D13" i="1"/>
  <c r="D21" i="1"/>
  <c r="N21" i="1"/>
  <c r="D29" i="1"/>
  <c r="D37" i="1"/>
  <c r="N37" i="1"/>
  <c r="D45" i="1"/>
  <c r="D53" i="1"/>
  <c r="D61" i="1"/>
  <c r="D69" i="1"/>
  <c r="N69" i="1"/>
  <c r="D77" i="1"/>
  <c r="D85" i="1"/>
  <c r="N85" i="1"/>
  <c r="D93" i="1"/>
  <c r="N93" i="1"/>
  <c r="D101" i="1"/>
  <c r="N101" i="1"/>
  <c r="D109" i="1"/>
  <c r="N109" i="1"/>
  <c r="D117" i="1"/>
  <c r="D125" i="1"/>
  <c r="D133" i="1"/>
  <c r="N133" i="1"/>
  <c r="D141" i="1"/>
  <c r="N141" i="1"/>
  <c r="D149" i="1"/>
  <c r="D157" i="1"/>
  <c r="N157" i="1"/>
  <c r="D165" i="1"/>
  <c r="N165" i="1"/>
  <c r="D173" i="1"/>
  <c r="N173" i="1"/>
  <c r="D181" i="1"/>
  <c r="N181" i="1"/>
  <c r="D189" i="1"/>
  <c r="N189" i="1"/>
  <c r="D197" i="1"/>
  <c r="N197" i="1"/>
  <c r="D205" i="1"/>
  <c r="D213" i="1"/>
  <c r="D221" i="1"/>
  <c r="D229" i="1"/>
  <c r="D237" i="1"/>
  <c r="D245" i="1"/>
  <c r="N245" i="1"/>
  <c r="D253" i="1"/>
  <c r="N253" i="1"/>
  <c r="D261" i="1"/>
  <c r="D269" i="1"/>
  <c r="N269" i="1"/>
  <c r="D277" i="1"/>
  <c r="N277" i="1"/>
  <c r="D285" i="1"/>
  <c r="N285" i="1"/>
  <c r="D293" i="1"/>
  <c r="N293" i="1"/>
  <c r="D301" i="1"/>
  <c r="N301" i="1"/>
  <c r="D309" i="1"/>
  <c r="N309" i="1"/>
  <c r="D317" i="1"/>
  <c r="N317" i="1"/>
  <c r="D325" i="1"/>
  <c r="N325" i="1"/>
  <c r="D333" i="1"/>
  <c r="N333" i="1"/>
  <c r="D341" i="1"/>
  <c r="N341" i="1"/>
  <c r="D349" i="1"/>
  <c r="N349" i="1"/>
  <c r="D357" i="1"/>
  <c r="D365" i="1"/>
  <c r="N365" i="1"/>
  <c r="D373" i="1"/>
  <c r="N373" i="1"/>
  <c r="D381" i="1"/>
  <c r="D389" i="1"/>
  <c r="N389" i="1"/>
  <c r="D397" i="1"/>
  <c r="D405" i="1"/>
  <c r="D413" i="1"/>
  <c r="N413" i="1"/>
  <c r="D421" i="1"/>
  <c r="N421" i="1"/>
  <c r="D429" i="1"/>
  <c r="N429" i="1"/>
  <c r="M210" i="1"/>
  <c r="M261" i="1"/>
  <c r="M300" i="1"/>
  <c r="M314" i="1"/>
  <c r="M330" i="1"/>
  <c r="M346" i="1"/>
  <c r="M362" i="1"/>
  <c r="M394" i="1"/>
  <c r="M426" i="1"/>
  <c r="N12" i="1"/>
  <c r="N28" i="1"/>
  <c r="N47" i="1"/>
  <c r="N68" i="1"/>
  <c r="N132" i="1"/>
  <c r="E38" i="1"/>
  <c r="I38" i="1" s="1"/>
  <c r="N38" i="1"/>
  <c r="E46" i="1"/>
  <c r="I46" i="1" s="1"/>
  <c r="N46" i="1"/>
  <c r="E54" i="1"/>
  <c r="I54" i="1" s="1"/>
  <c r="N54" i="1"/>
  <c r="E62" i="1"/>
  <c r="N62" i="1"/>
  <c r="E70" i="1"/>
  <c r="I70" i="1" s="1"/>
  <c r="E78" i="1"/>
  <c r="I78" i="1" s="1"/>
  <c r="N78" i="1"/>
  <c r="E86" i="1"/>
  <c r="N86" i="1"/>
  <c r="E94" i="1"/>
  <c r="E102" i="1"/>
  <c r="I102" i="1" s="1"/>
  <c r="N102" i="1"/>
  <c r="E110" i="1"/>
  <c r="N110" i="1"/>
  <c r="E118" i="1"/>
  <c r="I118" i="1" s="1"/>
  <c r="N118" i="1"/>
  <c r="E126" i="1"/>
  <c r="I126" i="1" s="1"/>
  <c r="E134" i="1"/>
  <c r="I134" i="1" s="1"/>
  <c r="E142" i="1"/>
  <c r="I142" i="1" s="1"/>
  <c r="E150" i="1"/>
  <c r="E158" i="1"/>
  <c r="E166" i="1"/>
  <c r="I166" i="1" s="1"/>
  <c r="E174" i="1"/>
  <c r="I174" i="1" s="1"/>
  <c r="N174" i="1"/>
  <c r="E182" i="1"/>
  <c r="N182" i="1"/>
  <c r="E190" i="1"/>
  <c r="I190" i="1" s="1"/>
  <c r="M190" i="1"/>
  <c r="E198" i="1"/>
  <c r="M198" i="1"/>
  <c r="E206" i="1"/>
  <c r="I206" i="1" s="1"/>
  <c r="M206" i="1"/>
  <c r="E214" i="1"/>
  <c r="I214" i="1" s="1"/>
  <c r="M214" i="1"/>
  <c r="E222" i="1"/>
  <c r="I222" i="1" s="1"/>
  <c r="M222" i="1"/>
  <c r="E230" i="1"/>
  <c r="I230" i="1" s="1"/>
  <c r="N230" i="1"/>
  <c r="E238" i="1"/>
  <c r="M238" i="1"/>
  <c r="E246" i="1"/>
  <c r="I246" i="1" s="1"/>
  <c r="M246" i="1"/>
  <c r="E254" i="1"/>
  <c r="I254" i="1" s="1"/>
  <c r="M254" i="1"/>
  <c r="E262" i="1"/>
  <c r="I262" i="1" s="1"/>
  <c r="N262" i="1"/>
  <c r="E270" i="1"/>
  <c r="N270" i="1"/>
  <c r="E278" i="1"/>
  <c r="M278" i="1"/>
  <c r="E286" i="1"/>
  <c r="I286" i="1" s="1"/>
  <c r="M286" i="1"/>
  <c r="E294" i="1"/>
  <c r="I294" i="1" s="1"/>
  <c r="M294" i="1"/>
  <c r="E302" i="1"/>
  <c r="I302" i="1" s="1"/>
  <c r="M302" i="1"/>
  <c r="E310" i="1"/>
  <c r="N310" i="1"/>
  <c r="E318" i="1"/>
  <c r="I318" i="1" s="1"/>
  <c r="M318" i="1"/>
  <c r="E326" i="1"/>
  <c r="I326" i="1" s="1"/>
  <c r="M326" i="1"/>
  <c r="E334" i="1"/>
  <c r="I334" i="1" s="1"/>
  <c r="N334" i="1"/>
  <c r="E342" i="1"/>
  <c r="I342" i="1" s="1"/>
  <c r="N342" i="1"/>
  <c r="E350" i="1"/>
  <c r="I350" i="1" s="1"/>
  <c r="M350" i="1"/>
  <c r="E358" i="1"/>
  <c r="I358" i="1" s="1"/>
  <c r="M358" i="1"/>
  <c r="E366" i="1"/>
  <c r="I366" i="1" s="1"/>
  <c r="M366" i="1"/>
  <c r="E374" i="1"/>
  <c r="I374" i="1" s="1"/>
  <c r="M374" i="1"/>
  <c r="E382" i="1"/>
  <c r="N382" i="1"/>
  <c r="E390" i="1"/>
  <c r="I390" i="1" s="1"/>
  <c r="M390" i="1"/>
  <c r="E398" i="1"/>
  <c r="I398" i="1" s="1"/>
  <c r="N398" i="1"/>
  <c r="E406" i="1"/>
  <c r="I406" i="1" s="1"/>
  <c r="N406" i="1"/>
  <c r="E414" i="1"/>
  <c r="M414" i="1"/>
  <c r="E422" i="1"/>
  <c r="I422" i="1" s="1"/>
  <c r="M422" i="1"/>
  <c r="E430" i="1"/>
  <c r="I430" i="1" s="1"/>
  <c r="M430" i="1"/>
  <c r="M18" i="1"/>
  <c r="M66" i="1"/>
  <c r="M82" i="1"/>
  <c r="M90" i="1"/>
  <c r="M106" i="1"/>
  <c r="M130" i="1"/>
  <c r="M138" i="1"/>
  <c r="M146" i="1"/>
  <c r="M154" i="1"/>
  <c r="M170" i="1"/>
  <c r="M186" i="1"/>
  <c r="M237" i="1"/>
  <c r="M250" i="1"/>
  <c r="M276" i="1"/>
  <c r="M316" i="1"/>
  <c r="M332" i="1"/>
  <c r="M348" i="1"/>
  <c r="M380" i="1"/>
  <c r="M396" i="1"/>
  <c r="M428" i="1"/>
  <c r="N14" i="1"/>
  <c r="N30" i="1"/>
  <c r="N71" i="1"/>
  <c r="N92" i="1"/>
  <c r="N135" i="1"/>
  <c r="N156" i="1"/>
  <c r="N212" i="1"/>
  <c r="N308" i="1"/>
  <c r="N404" i="1"/>
  <c r="D175" i="1"/>
  <c r="D183" i="1"/>
  <c r="N183" i="1"/>
  <c r="D191" i="1"/>
  <c r="N191" i="1"/>
  <c r="D199" i="1"/>
  <c r="D207" i="1"/>
  <c r="N207" i="1"/>
  <c r="D215" i="1"/>
  <c r="N215" i="1"/>
  <c r="D223" i="1"/>
  <c r="D231" i="1"/>
  <c r="D239" i="1"/>
  <c r="N239" i="1"/>
  <c r="D247" i="1"/>
  <c r="N247" i="1"/>
  <c r="D255" i="1"/>
  <c r="N255" i="1"/>
  <c r="D263" i="1"/>
  <c r="D271" i="1"/>
  <c r="D279" i="1"/>
  <c r="N279" i="1"/>
  <c r="D287" i="1"/>
  <c r="N287" i="1"/>
  <c r="D295" i="1"/>
  <c r="N295" i="1"/>
  <c r="D303" i="1"/>
  <c r="N303" i="1"/>
  <c r="D311" i="1"/>
  <c r="D319" i="1"/>
  <c r="N319" i="1"/>
  <c r="D327" i="1"/>
  <c r="N327" i="1"/>
  <c r="D335" i="1"/>
  <c r="D343" i="1"/>
  <c r="N343" i="1"/>
  <c r="D351" i="1"/>
  <c r="N351" i="1"/>
  <c r="D359" i="1"/>
  <c r="N359" i="1"/>
  <c r="D367" i="1"/>
  <c r="D375" i="1"/>
  <c r="N375" i="1"/>
  <c r="D383" i="1"/>
  <c r="D391" i="1"/>
  <c r="N391" i="1"/>
  <c r="D399" i="1"/>
  <c r="D407" i="1"/>
  <c r="D415" i="1"/>
  <c r="N415" i="1"/>
  <c r="D423" i="1"/>
  <c r="N423" i="1"/>
  <c r="D431" i="1"/>
  <c r="N431" i="1"/>
  <c r="M11" i="1"/>
  <c r="M27" i="1"/>
  <c r="M35" i="1"/>
  <c r="M43" i="1"/>
  <c r="M75" i="1"/>
  <c r="M115" i="1"/>
  <c r="M123" i="1"/>
  <c r="M131" i="1"/>
  <c r="M179" i="1"/>
  <c r="M213" i="1"/>
  <c r="M226" i="1"/>
  <c r="M252" i="1"/>
  <c r="M381" i="1"/>
  <c r="M397" i="1"/>
  <c r="N95" i="1"/>
  <c r="N116" i="1"/>
  <c r="N159" i="1"/>
  <c r="N412" i="1"/>
  <c r="D8" i="1"/>
  <c r="N8" i="1"/>
  <c r="D16" i="1"/>
  <c r="N16" i="1"/>
  <c r="D24" i="1"/>
  <c r="N24" i="1"/>
  <c r="D32" i="1"/>
  <c r="N32" i="1"/>
  <c r="D40" i="1"/>
  <c r="D48" i="1"/>
  <c r="D56" i="1"/>
  <c r="N56" i="1"/>
  <c r="D64" i="1"/>
  <c r="D72" i="1"/>
  <c r="N72" i="1"/>
  <c r="D80" i="1"/>
  <c r="N80" i="1"/>
  <c r="D88" i="1"/>
  <c r="D96" i="1"/>
  <c r="D104" i="1"/>
  <c r="D112" i="1"/>
  <c r="D120" i="1"/>
  <c r="N120" i="1"/>
  <c r="D128" i="1"/>
  <c r="N128" i="1"/>
  <c r="D136" i="1"/>
  <c r="N136" i="1"/>
  <c r="D144" i="1"/>
  <c r="N144" i="1"/>
  <c r="E152" i="1"/>
  <c r="N152" i="1"/>
  <c r="E160" i="1"/>
  <c r="E168" i="1"/>
  <c r="E176" i="1"/>
  <c r="N176" i="1"/>
  <c r="E184" i="1"/>
  <c r="I184" i="1" s="1"/>
  <c r="N184" i="1"/>
  <c r="E192" i="1"/>
  <c r="I192" i="1" s="1"/>
  <c r="M192" i="1"/>
  <c r="E200" i="1"/>
  <c r="I200" i="1" s="1"/>
  <c r="N200" i="1"/>
  <c r="E208" i="1"/>
  <c r="N208" i="1"/>
  <c r="E216" i="1"/>
  <c r="I216" i="1" s="1"/>
  <c r="M216" i="1"/>
  <c r="E224" i="1"/>
  <c r="I224" i="1" s="1"/>
  <c r="M224" i="1"/>
  <c r="E232" i="1"/>
  <c r="N232" i="1"/>
  <c r="E240" i="1"/>
  <c r="I240" i="1" s="1"/>
  <c r="M240" i="1"/>
  <c r="E248" i="1"/>
  <c r="I248" i="1" s="1"/>
  <c r="M248" i="1"/>
  <c r="E256" i="1"/>
  <c r="I256" i="1" s="1"/>
  <c r="M256" i="1"/>
  <c r="E264" i="1"/>
  <c r="N264" i="1"/>
  <c r="E272" i="1"/>
  <c r="I272" i="1" s="1"/>
  <c r="M272" i="1"/>
  <c r="E280" i="1"/>
  <c r="I280" i="1" s="1"/>
  <c r="M280" i="1"/>
  <c r="E288" i="1"/>
  <c r="I288" i="1" s="1"/>
  <c r="N288" i="1"/>
  <c r="E296" i="1"/>
  <c r="I296" i="1" s="1"/>
  <c r="N296" i="1"/>
  <c r="E304" i="1"/>
  <c r="I304" i="1" s="1"/>
  <c r="M304" i="1"/>
  <c r="E312" i="1"/>
  <c r="I312" i="1" s="1"/>
  <c r="M312" i="1"/>
  <c r="E320" i="1"/>
  <c r="I320" i="1" s="1"/>
  <c r="M320" i="1"/>
  <c r="E328" i="1"/>
  <c r="I328" i="1" s="1"/>
  <c r="M328" i="1"/>
  <c r="E336" i="1"/>
  <c r="N336" i="1"/>
  <c r="E344" i="1"/>
  <c r="I344" i="1" s="1"/>
  <c r="N344" i="1"/>
  <c r="E352" i="1"/>
  <c r="I352" i="1" s="1"/>
  <c r="M352" i="1"/>
  <c r="E360" i="1"/>
  <c r="N360" i="1"/>
  <c r="E368" i="1"/>
  <c r="N368" i="1"/>
  <c r="E376" i="1"/>
  <c r="I376" i="1" s="1"/>
  <c r="M376" i="1"/>
  <c r="E384" i="1"/>
  <c r="I384" i="1" s="1"/>
  <c r="N384" i="1"/>
  <c r="E392" i="1"/>
  <c r="M392" i="1"/>
  <c r="E400" i="1"/>
  <c r="I400" i="1" s="1"/>
  <c r="N400" i="1"/>
  <c r="E408" i="1"/>
  <c r="I408" i="1" s="1"/>
  <c r="N408" i="1"/>
  <c r="E416" i="1"/>
  <c r="I416" i="1" s="1"/>
  <c r="M416" i="1"/>
  <c r="E424" i="1"/>
  <c r="M424" i="1"/>
  <c r="M20" i="1"/>
  <c r="M36" i="1"/>
  <c r="M52" i="1"/>
  <c r="M60" i="1"/>
  <c r="M140" i="1"/>
  <c r="M164" i="1"/>
  <c r="M172" i="1"/>
  <c r="M180" i="1"/>
  <c r="M202" i="1"/>
  <c r="M228" i="1"/>
  <c r="M266" i="1"/>
  <c r="M335" i="1"/>
  <c r="M367" i="1"/>
  <c r="M383" i="1"/>
  <c r="M399" i="1"/>
  <c r="N76" i="1"/>
  <c r="N119" i="1"/>
  <c r="N188" i="1"/>
  <c r="N220" i="1"/>
  <c r="E136" i="1"/>
  <c r="E8" i="1"/>
  <c r="E40" i="1"/>
  <c r="E72" i="1"/>
  <c r="I72" i="1" s="1"/>
  <c r="E104" i="1"/>
  <c r="I104" i="1" s="1"/>
  <c r="E13" i="1"/>
  <c r="I13" i="1" s="1"/>
  <c r="E45" i="1"/>
  <c r="I45" i="1" s="1"/>
  <c r="E77" i="1"/>
  <c r="I77" i="1" s="1"/>
  <c r="E109" i="1"/>
  <c r="I109" i="1" s="1"/>
  <c r="E141" i="1"/>
  <c r="I141" i="1" s="1"/>
  <c r="E173" i="1"/>
  <c r="I173" i="1" s="1"/>
  <c r="E205" i="1"/>
  <c r="I205" i="1" s="1"/>
  <c r="E237" i="1"/>
  <c r="E269" i="1"/>
  <c r="I269" i="1" s="1"/>
  <c r="E301" i="1"/>
  <c r="I301" i="1" s="1"/>
  <c r="E333" i="1"/>
  <c r="I333" i="1" s="1"/>
  <c r="E365" i="1"/>
  <c r="I365" i="1" s="1"/>
  <c r="E397" i="1"/>
  <c r="I397" i="1" s="1"/>
  <c r="E429" i="1"/>
  <c r="I429" i="1" s="1"/>
  <c r="E16" i="1"/>
  <c r="I16" i="1" s="1"/>
  <c r="E48" i="1"/>
  <c r="I48" i="1" s="1"/>
  <c r="E80" i="1"/>
  <c r="E112" i="1"/>
  <c r="I112" i="1" s="1"/>
  <c r="E144" i="1"/>
  <c r="I144" i="1" s="1"/>
  <c r="E21" i="1"/>
  <c r="I21" i="1" s="1"/>
  <c r="E53" i="1"/>
  <c r="E85" i="1"/>
  <c r="I85" i="1" s="1"/>
  <c r="E117" i="1"/>
  <c r="I117" i="1" s="1"/>
  <c r="E149" i="1"/>
  <c r="E181" i="1"/>
  <c r="I181" i="1" s="1"/>
  <c r="E213" i="1"/>
  <c r="I213" i="1" s="1"/>
  <c r="E245" i="1"/>
  <c r="I245" i="1" s="1"/>
  <c r="E277" i="1"/>
  <c r="I277" i="1" s="1"/>
  <c r="E309" i="1"/>
  <c r="I309" i="1" s="1"/>
  <c r="E341" i="1"/>
  <c r="I341" i="1" s="1"/>
  <c r="E373" i="1"/>
  <c r="I373" i="1" s="1"/>
  <c r="E405" i="1"/>
  <c r="I405" i="1" s="1"/>
  <c r="E24" i="1"/>
  <c r="I24" i="1" s="1"/>
  <c r="E56" i="1"/>
  <c r="I56" i="1" s="1"/>
  <c r="E88" i="1"/>
  <c r="I88" i="1" s="1"/>
  <c r="E120" i="1"/>
  <c r="E29" i="1"/>
  <c r="I29" i="1" s="1"/>
  <c r="E61" i="1"/>
  <c r="I61" i="1" s="1"/>
  <c r="E93" i="1"/>
  <c r="E125" i="1"/>
  <c r="I125" i="1" s="1"/>
  <c r="E157" i="1"/>
  <c r="E189" i="1"/>
  <c r="I189" i="1" s="1"/>
  <c r="E221" i="1"/>
  <c r="I221" i="1" s="1"/>
  <c r="E253" i="1"/>
  <c r="I253" i="1" s="1"/>
  <c r="E285" i="1"/>
  <c r="E317" i="1"/>
  <c r="I317" i="1" s="1"/>
  <c r="E349" i="1"/>
  <c r="I349" i="1" s="1"/>
  <c r="E381" i="1"/>
  <c r="E413" i="1"/>
  <c r="I413" i="1" s="1"/>
  <c r="E32" i="1"/>
  <c r="I32" i="1" s="1"/>
  <c r="E64" i="1"/>
  <c r="E96" i="1"/>
  <c r="I96" i="1" s="1"/>
  <c r="E128" i="1"/>
  <c r="I128" i="1" s="1"/>
  <c r="E5" i="1"/>
  <c r="I5" i="1" s="1"/>
  <c r="E37" i="1"/>
  <c r="I37" i="1" s="1"/>
  <c r="E69" i="1"/>
  <c r="I69" i="1" s="1"/>
  <c r="E101" i="1"/>
  <c r="I101" i="1" s="1"/>
  <c r="E133" i="1"/>
  <c r="E165" i="1"/>
  <c r="I165" i="1" s="1"/>
  <c r="E197" i="1"/>
  <c r="I197" i="1" s="1"/>
  <c r="E229" i="1"/>
  <c r="I229" i="1" s="1"/>
  <c r="E261" i="1"/>
  <c r="I261" i="1" s="1"/>
  <c r="E293" i="1"/>
  <c r="I293" i="1" s="1"/>
  <c r="E325" i="1"/>
  <c r="E357" i="1"/>
  <c r="I357" i="1" s="1"/>
  <c r="E389" i="1"/>
  <c r="I389" i="1" s="1"/>
  <c r="E421" i="1"/>
  <c r="I421" i="1" s="1"/>
  <c r="E7" i="1"/>
  <c r="I7" i="1" s="1"/>
  <c r="E15" i="1"/>
  <c r="I15" i="1" s="1"/>
  <c r="E23" i="1"/>
  <c r="I23" i="1" s="1"/>
  <c r="E31" i="1"/>
  <c r="I31" i="1" s="1"/>
  <c r="E39" i="1"/>
  <c r="I39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207" i="1"/>
  <c r="E215" i="1"/>
  <c r="E223" i="1"/>
  <c r="I223" i="1" s="1"/>
  <c r="E231" i="1"/>
  <c r="I231" i="1" s="1"/>
  <c r="E239" i="1"/>
  <c r="I239" i="1" s="1"/>
  <c r="E247" i="1"/>
  <c r="E255" i="1"/>
  <c r="I255" i="1" s="1"/>
  <c r="E263" i="1"/>
  <c r="I263" i="1" s="1"/>
  <c r="E271" i="1"/>
  <c r="I271" i="1" s="1"/>
  <c r="E279" i="1"/>
  <c r="E287" i="1"/>
  <c r="I287" i="1" s="1"/>
  <c r="E295" i="1"/>
  <c r="I295" i="1" s="1"/>
  <c r="E303" i="1"/>
  <c r="I303" i="1" s="1"/>
  <c r="E311" i="1"/>
  <c r="E319" i="1"/>
  <c r="E327" i="1"/>
  <c r="I327" i="1" s="1"/>
  <c r="E335" i="1"/>
  <c r="I335" i="1" s="1"/>
  <c r="E343" i="1"/>
  <c r="I343" i="1" s="1"/>
  <c r="E351" i="1"/>
  <c r="I351" i="1" s="1"/>
  <c r="E359" i="1"/>
  <c r="E367" i="1"/>
  <c r="I367" i="1" s="1"/>
  <c r="E375" i="1"/>
  <c r="E383" i="1"/>
  <c r="I383" i="1" s="1"/>
  <c r="E391" i="1"/>
  <c r="I391" i="1" s="1"/>
  <c r="E399" i="1"/>
  <c r="I399" i="1" s="1"/>
  <c r="E407" i="1"/>
  <c r="I407" i="1" s="1"/>
  <c r="E415" i="1"/>
  <c r="I415" i="1" s="1"/>
  <c r="E423" i="1"/>
  <c r="I423" i="1" s="1"/>
  <c r="E431" i="1"/>
  <c r="I431" i="1" s="1"/>
  <c r="E9" i="1"/>
  <c r="I9" i="1" s="1"/>
  <c r="E17" i="1"/>
  <c r="I17" i="1" s="1"/>
  <c r="E25" i="1"/>
  <c r="I25" i="1" s="1"/>
  <c r="E33" i="1"/>
  <c r="I33" i="1" s="1"/>
  <c r="E41" i="1"/>
  <c r="I41" i="1" s="1"/>
  <c r="E49" i="1"/>
  <c r="E57" i="1"/>
  <c r="I57" i="1" s="1"/>
  <c r="E65" i="1"/>
  <c r="E73" i="1"/>
  <c r="I73" i="1" s="1"/>
  <c r="E81" i="1"/>
  <c r="I81" i="1" s="1"/>
  <c r="E89" i="1"/>
  <c r="E97" i="1"/>
  <c r="I97" i="1" s="1"/>
  <c r="E105" i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E209" i="1"/>
  <c r="I209" i="1" s="1"/>
  <c r="E217" i="1"/>
  <c r="I217" i="1" s="1"/>
  <c r="E225" i="1"/>
  <c r="I225" i="1" s="1"/>
  <c r="E233" i="1"/>
  <c r="I233" i="1" s="1"/>
  <c r="E241" i="1"/>
  <c r="I241" i="1" s="1"/>
  <c r="E249" i="1"/>
  <c r="I249" i="1" s="1"/>
  <c r="E257" i="1"/>
  <c r="I257" i="1" s="1"/>
  <c r="E265" i="1"/>
  <c r="E273" i="1"/>
  <c r="I273" i="1" s="1"/>
  <c r="E281" i="1"/>
  <c r="I281" i="1" s="1"/>
  <c r="E289" i="1"/>
  <c r="I289" i="1" s="1"/>
  <c r="E297" i="1"/>
  <c r="I297" i="1" s="1"/>
  <c r="E305" i="1"/>
  <c r="I305" i="1" s="1"/>
  <c r="E313" i="1"/>
  <c r="I313" i="1" s="1"/>
  <c r="E321" i="1"/>
  <c r="E329" i="1"/>
  <c r="I329" i="1" s="1"/>
  <c r="E337" i="1"/>
  <c r="I337" i="1" s="1"/>
  <c r="E345" i="1"/>
  <c r="I345" i="1" s="1"/>
  <c r="E353" i="1"/>
  <c r="E361" i="1"/>
  <c r="I361" i="1" s="1"/>
  <c r="E369" i="1"/>
  <c r="I369" i="1" s="1"/>
  <c r="E377" i="1"/>
  <c r="I377" i="1" s="1"/>
  <c r="E385" i="1"/>
  <c r="I385" i="1" s="1"/>
  <c r="E393" i="1"/>
  <c r="I393" i="1" s="1"/>
  <c r="E401" i="1"/>
  <c r="E409" i="1"/>
  <c r="I409" i="1" s="1"/>
  <c r="E417" i="1"/>
  <c r="I417" i="1" s="1"/>
  <c r="E425" i="1"/>
  <c r="I425" i="1" s="1"/>
  <c r="E2" i="1"/>
  <c r="I2" i="1" s="1"/>
  <c r="E10" i="1"/>
  <c r="E18" i="1"/>
  <c r="E26" i="1"/>
  <c r="E34" i="1"/>
  <c r="I34" i="1" s="1"/>
  <c r="E42" i="1"/>
  <c r="I42" i="1" s="1"/>
  <c r="E50" i="1"/>
  <c r="I50" i="1" s="1"/>
  <c r="E58" i="1"/>
  <c r="E66" i="1"/>
  <c r="I66" i="1" s="1"/>
  <c r="E74" i="1"/>
  <c r="I74" i="1" s="1"/>
  <c r="E82" i="1"/>
  <c r="I82" i="1" s="1"/>
  <c r="E90" i="1"/>
  <c r="I90" i="1" s="1"/>
  <c r="E98" i="1"/>
  <c r="E106" i="1"/>
  <c r="I106" i="1" s="1"/>
  <c r="E114" i="1"/>
  <c r="I114" i="1" s="1"/>
  <c r="E122" i="1"/>
  <c r="I122" i="1" s="1"/>
  <c r="E130" i="1"/>
  <c r="I130" i="1" s="1"/>
  <c r="E138" i="1"/>
  <c r="I138" i="1" s="1"/>
  <c r="E146" i="1"/>
  <c r="E154" i="1"/>
  <c r="E162" i="1"/>
  <c r="I162" i="1" s="1"/>
  <c r="E170" i="1"/>
  <c r="I170" i="1" s="1"/>
  <c r="E178" i="1"/>
  <c r="I178" i="1" s="1"/>
  <c r="E186" i="1"/>
  <c r="I186" i="1" s="1"/>
  <c r="E194" i="1"/>
  <c r="I194" i="1" s="1"/>
  <c r="E202" i="1"/>
  <c r="I202" i="1" s="1"/>
  <c r="E210" i="1"/>
  <c r="I210" i="1" s="1"/>
  <c r="E218" i="1"/>
  <c r="I218" i="1" s="1"/>
  <c r="E226" i="1"/>
  <c r="I226" i="1" s="1"/>
  <c r="E234" i="1"/>
  <c r="I234" i="1" s="1"/>
  <c r="E242" i="1"/>
  <c r="I242" i="1" s="1"/>
  <c r="E250" i="1"/>
  <c r="I250" i="1" s="1"/>
  <c r="E258" i="1"/>
  <c r="I258" i="1" s="1"/>
  <c r="E266" i="1"/>
  <c r="I266" i="1" s="1"/>
  <c r="E274" i="1"/>
  <c r="I274" i="1" s="1"/>
  <c r="E282" i="1"/>
  <c r="I282" i="1" s="1"/>
  <c r="E290" i="1"/>
  <c r="I290" i="1" s="1"/>
  <c r="E298" i="1"/>
  <c r="I298" i="1" s="1"/>
  <c r="E306" i="1"/>
  <c r="I306" i="1" s="1"/>
  <c r="E314" i="1"/>
  <c r="I314" i="1" s="1"/>
  <c r="E322" i="1"/>
  <c r="I322" i="1" s="1"/>
  <c r="E330" i="1"/>
  <c r="I330" i="1" s="1"/>
  <c r="E338" i="1"/>
  <c r="I338" i="1" s="1"/>
  <c r="E346" i="1"/>
  <c r="I346" i="1" s="1"/>
  <c r="E354" i="1"/>
  <c r="I354" i="1" s="1"/>
  <c r="E362" i="1"/>
  <c r="I362" i="1" s="1"/>
  <c r="E370" i="1"/>
  <c r="I370" i="1" s="1"/>
  <c r="E378" i="1"/>
  <c r="I378" i="1" s="1"/>
  <c r="E386" i="1"/>
  <c r="I386" i="1" s="1"/>
  <c r="E394" i="1"/>
  <c r="I394" i="1" s="1"/>
  <c r="E402" i="1"/>
  <c r="I402" i="1" s="1"/>
  <c r="E410" i="1"/>
  <c r="I410" i="1" s="1"/>
  <c r="E418" i="1"/>
  <c r="I418" i="1" s="1"/>
  <c r="E426" i="1"/>
  <c r="E3" i="1"/>
  <c r="I3" i="1" s="1"/>
  <c r="E11" i="1"/>
  <c r="I11" i="1" s="1"/>
  <c r="E19" i="1"/>
  <c r="I19" i="1" s="1"/>
  <c r="E27" i="1"/>
  <c r="I27" i="1" s="1"/>
  <c r="E35" i="1"/>
  <c r="I35" i="1" s="1"/>
  <c r="E43" i="1"/>
  <c r="I43" i="1" s="1"/>
  <c r="E51" i="1"/>
  <c r="I51" i="1" s="1"/>
  <c r="E59" i="1"/>
  <c r="I59" i="1" s="1"/>
  <c r="E67" i="1"/>
  <c r="I67" i="1" s="1"/>
  <c r="E75" i="1"/>
  <c r="I75" i="1" s="1"/>
  <c r="E83" i="1"/>
  <c r="E91" i="1"/>
  <c r="I91" i="1" s="1"/>
  <c r="E99" i="1"/>
  <c r="I99" i="1" s="1"/>
  <c r="E107" i="1"/>
  <c r="I107" i="1" s="1"/>
  <c r="E115" i="1"/>
  <c r="E123" i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203" i="1"/>
  <c r="I203" i="1" s="1"/>
  <c r="E211" i="1"/>
  <c r="I211" i="1" s="1"/>
  <c r="E219" i="1"/>
  <c r="I219" i="1" s="1"/>
  <c r="E227" i="1"/>
  <c r="I227" i="1" s="1"/>
  <c r="E235" i="1"/>
  <c r="E243" i="1"/>
  <c r="I243" i="1" s="1"/>
  <c r="E251" i="1"/>
  <c r="I251" i="1" s="1"/>
  <c r="E259" i="1"/>
  <c r="I259" i="1" s="1"/>
  <c r="E267" i="1"/>
  <c r="I267" i="1" s="1"/>
  <c r="E275" i="1"/>
  <c r="I275" i="1" s="1"/>
  <c r="E283" i="1"/>
  <c r="I283" i="1" s="1"/>
  <c r="E291" i="1"/>
  <c r="E299" i="1"/>
  <c r="I299" i="1" s="1"/>
  <c r="E307" i="1"/>
  <c r="I307" i="1" s="1"/>
  <c r="E315" i="1"/>
  <c r="I315" i="1" s="1"/>
  <c r="E323" i="1"/>
  <c r="I323" i="1" s="1"/>
  <c r="E331" i="1"/>
  <c r="I331" i="1" s="1"/>
  <c r="E339" i="1"/>
  <c r="I339" i="1" s="1"/>
  <c r="E347" i="1"/>
  <c r="I347" i="1" s="1"/>
  <c r="E355" i="1"/>
  <c r="I355" i="1" s="1"/>
  <c r="E363" i="1"/>
  <c r="I363" i="1" s="1"/>
  <c r="E371" i="1"/>
  <c r="I371" i="1" s="1"/>
  <c r="E379" i="1"/>
  <c r="I379" i="1" s="1"/>
  <c r="E387" i="1"/>
  <c r="I387" i="1" s="1"/>
  <c r="E395" i="1"/>
  <c r="I395" i="1" s="1"/>
  <c r="E403" i="1"/>
  <c r="I403" i="1" s="1"/>
  <c r="E411" i="1"/>
  <c r="I411" i="1" s="1"/>
  <c r="E419" i="1"/>
  <c r="I419" i="1" s="1"/>
  <c r="E427" i="1"/>
  <c r="I427" i="1" s="1"/>
  <c r="E4" i="1"/>
  <c r="I4" i="1" s="1"/>
  <c r="E12" i="1"/>
  <c r="I12" i="1" s="1"/>
  <c r="E20" i="1"/>
  <c r="I20" i="1" s="1"/>
  <c r="E28" i="1"/>
  <c r="I28" i="1" s="1"/>
  <c r="E36" i="1"/>
  <c r="I36" i="1" s="1"/>
  <c r="E44" i="1"/>
  <c r="I44" i="1" s="1"/>
  <c r="E52" i="1"/>
  <c r="I52" i="1" s="1"/>
  <c r="E60" i="1"/>
  <c r="I60" i="1" s="1"/>
  <c r="E68" i="1"/>
  <c r="I68" i="1" s="1"/>
  <c r="E76" i="1"/>
  <c r="I76" i="1" s="1"/>
  <c r="E84" i="1"/>
  <c r="I84" i="1" s="1"/>
  <c r="E92" i="1"/>
  <c r="I92" i="1" s="1"/>
  <c r="E100" i="1"/>
  <c r="I100" i="1" s="1"/>
  <c r="E108" i="1"/>
  <c r="I108" i="1" s="1"/>
  <c r="E116" i="1"/>
  <c r="I116" i="1" s="1"/>
  <c r="E124" i="1"/>
  <c r="I124" i="1" s="1"/>
  <c r="E132" i="1"/>
  <c r="I132" i="1" s="1"/>
  <c r="E140" i="1"/>
  <c r="I140" i="1" s="1"/>
  <c r="E148" i="1"/>
  <c r="I148" i="1" s="1"/>
  <c r="E156" i="1"/>
  <c r="I156" i="1" s="1"/>
  <c r="E164" i="1"/>
  <c r="I164" i="1" s="1"/>
  <c r="E172" i="1"/>
  <c r="I172" i="1" s="1"/>
  <c r="E180" i="1"/>
  <c r="I180" i="1" s="1"/>
  <c r="E188" i="1"/>
  <c r="I188" i="1" s="1"/>
  <c r="E196" i="1"/>
  <c r="I196" i="1" s="1"/>
  <c r="E204" i="1"/>
  <c r="I204" i="1" s="1"/>
  <c r="E212" i="1"/>
  <c r="I212" i="1" s="1"/>
  <c r="E220" i="1"/>
  <c r="I220" i="1" s="1"/>
  <c r="E228" i="1"/>
  <c r="I228" i="1" s="1"/>
  <c r="E236" i="1"/>
  <c r="I236" i="1" s="1"/>
  <c r="E244" i="1"/>
  <c r="I244" i="1" s="1"/>
  <c r="E252" i="1"/>
  <c r="I252" i="1" s="1"/>
  <c r="E260" i="1"/>
  <c r="I260" i="1" s="1"/>
  <c r="E268" i="1"/>
  <c r="I268" i="1" s="1"/>
  <c r="E276" i="1"/>
  <c r="I276" i="1" s="1"/>
  <c r="E284" i="1"/>
  <c r="I284" i="1" s="1"/>
  <c r="E292" i="1"/>
  <c r="I292" i="1" s="1"/>
  <c r="E300" i="1"/>
  <c r="I300" i="1" s="1"/>
  <c r="E308" i="1"/>
  <c r="I308" i="1" s="1"/>
  <c r="E316" i="1"/>
  <c r="I316" i="1" s="1"/>
  <c r="E324" i="1"/>
  <c r="I324" i="1" s="1"/>
  <c r="E332" i="1"/>
  <c r="I332" i="1" s="1"/>
  <c r="E340" i="1"/>
  <c r="I340" i="1" s="1"/>
  <c r="E348" i="1"/>
  <c r="I348" i="1" s="1"/>
  <c r="E356" i="1"/>
  <c r="I356" i="1" s="1"/>
  <c r="E364" i="1"/>
  <c r="I364" i="1" s="1"/>
  <c r="E372" i="1"/>
  <c r="I372" i="1" s="1"/>
  <c r="E380" i="1"/>
  <c r="I380" i="1" s="1"/>
  <c r="E388" i="1"/>
  <c r="I388" i="1" s="1"/>
  <c r="E396" i="1"/>
  <c r="I396" i="1" s="1"/>
  <c r="E404" i="1"/>
  <c r="I404" i="1" s="1"/>
  <c r="E412" i="1"/>
  <c r="I412" i="1" s="1"/>
  <c r="E420" i="1"/>
  <c r="I420" i="1" s="1"/>
  <c r="E428" i="1"/>
  <c r="I428" i="1" s="1"/>
  <c r="D6" i="1"/>
  <c r="D62" i="1"/>
  <c r="D118" i="1"/>
  <c r="D168" i="1"/>
  <c r="D192" i="1"/>
  <c r="D216" i="1"/>
  <c r="D232" i="1"/>
  <c r="D264" i="1"/>
  <c r="D288" i="1"/>
  <c r="D312" i="1"/>
  <c r="D336" i="1"/>
  <c r="D368" i="1"/>
  <c r="D392" i="1"/>
  <c r="D408" i="1"/>
  <c r="D424" i="1"/>
  <c r="D54" i="1"/>
  <c r="D102" i="1"/>
  <c r="D158" i="1"/>
  <c r="D160" i="1"/>
  <c r="D176" i="1"/>
  <c r="D200" i="1"/>
  <c r="D224" i="1"/>
  <c r="D248" i="1"/>
  <c r="D272" i="1"/>
  <c r="D280" i="1"/>
  <c r="D304" i="1"/>
  <c r="D328" i="1"/>
  <c r="D352" i="1"/>
  <c r="D384" i="1"/>
  <c r="D22" i="1"/>
  <c r="D78" i="1"/>
  <c r="D126" i="1"/>
  <c r="D152" i="1"/>
  <c r="D184" i="1"/>
  <c r="D208" i="1"/>
  <c r="D240" i="1"/>
  <c r="D256" i="1"/>
  <c r="D296" i="1"/>
  <c r="D320" i="1"/>
  <c r="D344" i="1"/>
  <c r="D360" i="1"/>
  <c r="D376" i="1"/>
  <c r="D400" i="1"/>
  <c r="D416" i="1"/>
  <c r="D38" i="1"/>
  <c r="D86" i="1"/>
  <c r="D142" i="1"/>
  <c r="D14" i="1"/>
  <c r="D46" i="1"/>
  <c r="D94" i="1"/>
  <c r="D134" i="1"/>
  <c r="D166" i="1"/>
  <c r="D182" i="1"/>
  <c r="D198" i="1"/>
  <c r="D214" i="1"/>
  <c r="D222" i="1"/>
  <c r="D238" i="1"/>
  <c r="D254" i="1"/>
  <c r="D270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30" i="1"/>
  <c r="D70" i="1"/>
  <c r="D110" i="1"/>
  <c r="D150" i="1"/>
  <c r="D174" i="1"/>
  <c r="D190" i="1"/>
  <c r="D206" i="1"/>
  <c r="D230" i="1"/>
  <c r="D246" i="1"/>
  <c r="D262" i="1"/>
  <c r="D278" i="1"/>
  <c r="I291" i="1" l="1"/>
  <c r="I146" i="1"/>
  <c r="I65" i="1"/>
  <c r="I157" i="1"/>
  <c r="I58" i="1"/>
  <c r="I105" i="1"/>
  <c r="I285" i="1"/>
  <c r="I235" i="1"/>
  <c r="I26" i="1"/>
  <c r="I18" i="1"/>
  <c r="I325" i="1"/>
  <c r="I237" i="1"/>
  <c r="I83" i="1"/>
  <c r="I353" i="1"/>
  <c r="I123" i="1"/>
  <c r="I115" i="1"/>
  <c r="I98" i="1"/>
  <c r="I319" i="1"/>
  <c r="I53" i="1"/>
  <c r="I265" i="1"/>
  <c r="I80" i="1"/>
  <c r="I49" i="1"/>
  <c r="I93" i="1"/>
  <c r="I215" i="1"/>
  <c r="I40" i="1"/>
  <c r="I8" i="1"/>
  <c r="I426" i="1"/>
  <c r="I89" i="1"/>
  <c r="I120" i="1"/>
  <c r="I401" i="1"/>
  <c r="I154" i="1"/>
  <c r="I201" i="1"/>
  <c r="I133" i="1"/>
  <c r="I64" i="1"/>
  <c r="I311" i="1"/>
  <c r="I247" i="1"/>
  <c r="I321" i="1"/>
  <c r="I10" i="1"/>
  <c r="I359" i="1"/>
  <c r="I381" i="1"/>
  <c r="I149" i="1"/>
  <c r="I279" i="1"/>
  <c r="I207" i="1"/>
  <c r="I136" i="1"/>
  <c r="I94" i="1"/>
  <c r="I310" i="1"/>
  <c r="I278" i="1"/>
  <c r="I182" i="1"/>
  <c r="I375" i="1"/>
  <c r="I86" i="1"/>
  <c r="I336" i="1"/>
  <c r="I208" i="1"/>
  <c r="I176" i="1"/>
  <c r="I270" i="1"/>
  <c r="I238" i="1"/>
  <c r="I368" i="1"/>
  <c r="I168" i="1"/>
  <c r="I424" i="1"/>
  <c r="I392" i="1"/>
  <c r="I360" i="1"/>
  <c r="M264" i="1"/>
  <c r="I264" i="1"/>
  <c r="I232" i="1"/>
  <c r="I160" i="1"/>
  <c r="I198" i="1"/>
  <c r="I158" i="1"/>
  <c r="I110" i="1"/>
  <c r="I150" i="1"/>
  <c r="I152" i="1"/>
  <c r="I414" i="1"/>
  <c r="I382" i="1"/>
  <c r="I62" i="1"/>
  <c r="N386" i="1"/>
  <c r="N392" i="1"/>
  <c r="M388" i="1"/>
  <c r="M421" i="1"/>
  <c r="M368" i="1"/>
  <c r="N424" i="1"/>
  <c r="N240" i="1"/>
  <c r="M208" i="1"/>
  <c r="M176" i="1"/>
  <c r="M270" i="1"/>
  <c r="N238" i="1"/>
  <c r="N394" i="1"/>
  <c r="M336" i="1"/>
  <c r="M86" i="1"/>
  <c r="M105" i="1"/>
  <c r="M429" i="1"/>
  <c r="M360" i="1"/>
  <c r="N328" i="1"/>
  <c r="M296" i="1"/>
  <c r="N168" i="1"/>
  <c r="N304" i="1"/>
  <c r="M207" i="1"/>
  <c r="M285" i="1"/>
  <c r="M8" i="1"/>
  <c r="M232" i="1"/>
  <c r="M200" i="1"/>
  <c r="N160" i="1"/>
  <c r="N390" i="1"/>
  <c r="N358" i="1"/>
  <c r="N198" i="1"/>
  <c r="N158" i="1"/>
  <c r="M110" i="1"/>
  <c r="M38" i="1"/>
  <c r="M384" i="1"/>
  <c r="N352" i="1"/>
  <c r="N320" i="1"/>
  <c r="M288" i="1"/>
  <c r="N150" i="1"/>
  <c r="N272" i="1"/>
  <c r="M408" i="1"/>
  <c r="N256" i="1"/>
  <c r="N224" i="1"/>
  <c r="N192" i="1"/>
  <c r="M152" i="1"/>
  <c r="N414" i="1"/>
  <c r="M382" i="1"/>
  <c r="M62" i="1"/>
  <c r="N235" i="1"/>
  <c r="M26" i="1"/>
  <c r="N201" i="1"/>
  <c r="N376" i="1"/>
  <c r="N312" i="1"/>
  <c r="N280" i="1"/>
  <c r="N94" i="1"/>
  <c r="M303" i="1"/>
  <c r="M400" i="1"/>
  <c r="N216" i="1"/>
  <c r="M184" i="1"/>
  <c r="M310" i="1"/>
  <c r="N278" i="1"/>
  <c r="N246" i="1"/>
  <c r="M182" i="1"/>
  <c r="M127" i="1"/>
  <c r="N348" i="1"/>
  <c r="M132" i="1"/>
  <c r="M344" i="1"/>
  <c r="M406" i="1"/>
  <c r="M334" i="1"/>
  <c r="N299" i="1"/>
  <c r="M185" i="1"/>
  <c r="M68" i="1"/>
  <c r="M63" i="1"/>
  <c r="N228" i="1"/>
  <c r="N138" i="1"/>
  <c r="M16" i="1"/>
  <c r="M423" i="1"/>
  <c r="M398" i="1"/>
  <c r="N266" i="1"/>
  <c r="M247" i="1"/>
  <c r="N180" i="1"/>
  <c r="M412" i="1"/>
  <c r="N422" i="1"/>
  <c r="N374" i="1"/>
  <c r="N326" i="1"/>
  <c r="M236" i="1"/>
  <c r="N361" i="1"/>
  <c r="M17" i="1"/>
  <c r="M342" i="1"/>
  <c r="M378" i="1"/>
  <c r="M308" i="1"/>
  <c r="M341" i="1"/>
  <c r="M4" i="1"/>
  <c r="M51" i="1"/>
  <c r="N294" i="1"/>
  <c r="N214" i="1"/>
  <c r="N111" i="1"/>
  <c r="N330" i="1"/>
  <c r="N202" i="1"/>
  <c r="M354" i="1"/>
  <c r="M255" i="1"/>
  <c r="M191" i="1"/>
  <c r="M165" i="1"/>
  <c r="N316" i="1"/>
  <c r="N55" i="1"/>
  <c r="M319" i="1"/>
  <c r="M189" i="1"/>
  <c r="M124" i="1"/>
  <c r="N96" i="1"/>
  <c r="N64" i="1"/>
  <c r="M413" i="1"/>
  <c r="M290" i="1"/>
  <c r="M171" i="1"/>
  <c r="M107" i="1"/>
  <c r="N263" i="1"/>
  <c r="N231" i="1"/>
  <c r="N199" i="1"/>
  <c r="N206" i="1"/>
  <c r="N405" i="1"/>
  <c r="N213" i="1"/>
  <c r="N149" i="1"/>
  <c r="N117" i="1"/>
  <c r="N53" i="1"/>
  <c r="N332" i="1"/>
  <c r="M220" i="1"/>
  <c r="M119" i="1"/>
  <c r="M427" i="1"/>
  <c r="N403" i="1"/>
  <c r="M363" i="1"/>
  <c r="N339" i="1"/>
  <c r="N275" i="1"/>
  <c r="N211" i="1"/>
  <c r="N131" i="1"/>
  <c r="N35" i="1"/>
  <c r="N9" i="1"/>
  <c r="M33" i="1"/>
  <c r="M128" i="1"/>
  <c r="M257" i="1"/>
  <c r="M113" i="1"/>
  <c r="M391" i="1"/>
  <c r="N193" i="1"/>
  <c r="M102" i="1"/>
  <c r="M309" i="1"/>
  <c r="N289" i="1"/>
  <c r="M281" i="1"/>
  <c r="N153" i="1"/>
  <c r="M133" i="1"/>
  <c r="N284" i="1"/>
  <c r="M431" i="1"/>
  <c r="M292" i="1"/>
  <c r="M116" i="1"/>
  <c r="M277" i="1"/>
  <c r="M163" i="1"/>
  <c r="M99" i="1"/>
  <c r="N372" i="1"/>
  <c r="M74" i="1"/>
  <c r="M10" i="1"/>
  <c r="M197" i="1"/>
  <c r="N300" i="1"/>
  <c r="M194" i="1"/>
  <c r="M47" i="1"/>
  <c r="N379" i="1"/>
  <c r="N187" i="1"/>
  <c r="M404" i="1"/>
  <c r="N418" i="1"/>
  <c r="N258" i="1"/>
  <c r="N226" i="1"/>
  <c r="N130" i="1"/>
  <c r="N66" i="1"/>
  <c r="M297" i="1"/>
  <c r="N321" i="1"/>
  <c r="M120" i="1"/>
  <c r="M375" i="1"/>
  <c r="M183" i="1"/>
  <c r="M97" i="1"/>
  <c r="M338" i="1"/>
  <c r="M101" i="1"/>
  <c r="M157" i="1"/>
  <c r="M181" i="1"/>
  <c r="N252" i="1"/>
  <c r="M415" i="1"/>
  <c r="M279" i="1"/>
  <c r="M108" i="1"/>
  <c r="M44" i="1"/>
  <c r="N248" i="1"/>
  <c r="N88" i="1"/>
  <c r="M155" i="1"/>
  <c r="M91" i="1"/>
  <c r="N383" i="1"/>
  <c r="N223" i="1"/>
  <c r="N340" i="1"/>
  <c r="M364" i="1"/>
  <c r="M212" i="1"/>
  <c r="M2" i="1"/>
  <c r="N350" i="1"/>
  <c r="N286" i="1"/>
  <c r="M262" i="1"/>
  <c r="N222" i="1"/>
  <c r="N142" i="1"/>
  <c r="N397" i="1"/>
  <c r="N237" i="1"/>
  <c r="N205" i="1"/>
  <c r="N77" i="1"/>
  <c r="N45" i="1"/>
  <c r="N13" i="1"/>
  <c r="N268" i="1"/>
  <c r="M167" i="1"/>
  <c r="M103" i="1"/>
  <c r="M39" i="1"/>
  <c r="N355" i="1"/>
  <c r="M315" i="1"/>
  <c r="N291" i="1"/>
  <c r="M251" i="1"/>
  <c r="N123" i="1"/>
  <c r="N27" i="1"/>
  <c r="M218" i="1"/>
  <c r="M137" i="1"/>
  <c r="M80" i="1"/>
  <c r="M401" i="1"/>
  <c r="M359" i="1"/>
  <c r="M46" i="1"/>
  <c r="N305" i="1"/>
  <c r="M41" i="1"/>
  <c r="M78" i="1"/>
  <c r="M121" i="1"/>
  <c r="M245" i="1"/>
  <c r="M313" i="1"/>
  <c r="M145" i="1"/>
  <c r="N393" i="1"/>
  <c r="N426" i="1"/>
  <c r="N298" i="1"/>
  <c r="N170" i="1"/>
  <c r="M136" i="1"/>
  <c r="M69" i="1"/>
  <c r="M100" i="1"/>
  <c r="N416" i="1"/>
  <c r="M365" i="1"/>
  <c r="M239" i="1"/>
  <c r="M147" i="1"/>
  <c r="M83" i="1"/>
  <c r="M19" i="1"/>
  <c r="M122" i="1"/>
  <c r="M58" i="1"/>
  <c r="M260" i="1"/>
  <c r="M159" i="1"/>
  <c r="M95" i="1"/>
  <c r="M419" i="1"/>
  <c r="N331" i="1"/>
  <c r="M227" i="1"/>
  <c r="N203" i="1"/>
  <c r="N346" i="1"/>
  <c r="N314" i="1"/>
  <c r="N282" i="1"/>
  <c r="N250" i="1"/>
  <c r="N186" i="1"/>
  <c r="N154" i="1"/>
  <c r="N90" i="1"/>
  <c r="N409" i="1"/>
  <c r="M129" i="1"/>
  <c r="M72" i="1"/>
  <c r="N209" i="1"/>
  <c r="M343" i="1"/>
  <c r="M161" i="1"/>
  <c r="M385" i="1"/>
  <c r="N217" i="1"/>
  <c r="N164" i="1"/>
  <c r="N36" i="1"/>
  <c r="M322" i="1"/>
  <c r="M293" i="1"/>
  <c r="M37" i="1"/>
  <c r="M93" i="1"/>
  <c r="M253" i="1"/>
  <c r="M156" i="1"/>
  <c r="M92" i="1"/>
  <c r="M28" i="1"/>
  <c r="N112" i="1"/>
  <c r="N48" i="1"/>
  <c r="N52" i="1"/>
  <c r="M349" i="1"/>
  <c r="M139" i="1"/>
  <c r="N407" i="1"/>
  <c r="N311" i="1"/>
  <c r="N276" i="1"/>
  <c r="M178" i="1"/>
  <c r="M114" i="1"/>
  <c r="M50" i="1"/>
  <c r="N430" i="1"/>
  <c r="N366" i="1"/>
  <c r="N302" i="1"/>
  <c r="N166" i="1"/>
  <c r="N134" i="1"/>
  <c r="N70" i="1"/>
  <c r="N357" i="1"/>
  <c r="N261" i="1"/>
  <c r="N229" i="1"/>
  <c r="M234" i="1"/>
  <c r="N23" i="1"/>
  <c r="M151" i="1"/>
  <c r="M87" i="1"/>
  <c r="M395" i="1"/>
  <c r="N307" i="1"/>
  <c r="M267" i="1"/>
  <c r="N179" i="1"/>
  <c r="N115" i="1"/>
  <c r="N60" i="1"/>
  <c r="M356" i="1"/>
  <c r="M417" i="1"/>
  <c r="M273" i="1"/>
  <c r="M56" i="1"/>
  <c r="M57" i="1"/>
  <c r="M327" i="1"/>
  <c r="M373" i="1"/>
  <c r="M54" i="1"/>
  <c r="M241" i="1"/>
  <c r="M425" i="1"/>
  <c r="M89" i="1"/>
  <c r="M225" i="1"/>
  <c r="M49" i="1"/>
  <c r="M204" i="1"/>
  <c r="M21" i="1"/>
  <c r="N362" i="1"/>
  <c r="N25" i="1"/>
  <c r="M5" i="1"/>
  <c r="M85" i="1"/>
  <c r="M173" i="1"/>
  <c r="N420" i="1"/>
  <c r="N140" i="1"/>
  <c r="M148" i="1"/>
  <c r="M84" i="1"/>
  <c r="N31" i="1"/>
  <c r="M333" i="1"/>
  <c r="M67" i="1"/>
  <c r="M3" i="1"/>
  <c r="N244" i="1"/>
  <c r="M42" i="1"/>
  <c r="M410" i="1"/>
  <c r="M274" i="1"/>
  <c r="N172" i="1"/>
  <c r="M196" i="1"/>
  <c r="N7" i="1"/>
  <c r="N411" i="1"/>
  <c r="M371" i="1"/>
  <c r="M243" i="1"/>
  <c r="N219" i="1"/>
  <c r="N402" i="1"/>
  <c r="N242" i="1"/>
  <c r="N210" i="1"/>
  <c r="N146" i="1"/>
  <c r="N82" i="1"/>
  <c r="N18" i="1"/>
  <c r="N233" i="1"/>
  <c r="M73" i="1"/>
  <c r="N81" i="1"/>
  <c r="M32" i="1"/>
  <c r="M329" i="1"/>
  <c r="M295" i="1"/>
  <c r="M325" i="1"/>
  <c r="M249" i="1"/>
  <c r="M174" i="1"/>
  <c r="N345" i="1"/>
  <c r="M65" i="1"/>
  <c r="M265" i="1"/>
  <c r="N337" i="1"/>
  <c r="M109" i="1"/>
  <c r="N106" i="1"/>
  <c r="N20" i="1"/>
  <c r="M370" i="1"/>
  <c r="M306" i="1"/>
  <c r="N143" i="1"/>
  <c r="N79" i="1"/>
  <c r="M141" i="1"/>
  <c r="N380" i="1"/>
  <c r="M351" i="1"/>
  <c r="M215" i="1"/>
  <c r="M76" i="1"/>
  <c r="M12" i="1"/>
  <c r="N104" i="1"/>
  <c r="N40" i="1"/>
  <c r="N15" i="1"/>
  <c r="M317" i="1"/>
  <c r="M188" i="1"/>
  <c r="M59" i="1"/>
  <c r="N399" i="1"/>
  <c r="N367" i="1"/>
  <c r="N335" i="1"/>
  <c r="N271" i="1"/>
  <c r="N175" i="1"/>
  <c r="M301" i="1"/>
  <c r="M162" i="1"/>
  <c r="M98" i="1"/>
  <c r="M34" i="1"/>
  <c r="N318" i="1"/>
  <c r="N254" i="1"/>
  <c r="M230" i="1"/>
  <c r="N190" i="1"/>
  <c r="N126" i="1"/>
  <c r="N381" i="1"/>
  <c r="N221" i="1"/>
  <c r="N125" i="1"/>
  <c r="N61" i="1"/>
  <c r="N29" i="1"/>
  <c r="N396" i="1"/>
  <c r="N428" i="1"/>
  <c r="M135" i="1"/>
  <c r="M71" i="1"/>
  <c r="N387" i="1"/>
  <c r="M347" i="1"/>
  <c r="N323" i="1"/>
  <c r="M283" i="1"/>
  <c r="N259" i="1"/>
  <c r="N195" i="1"/>
  <c r="N75" i="1"/>
  <c r="N43" i="1"/>
  <c r="N11" i="1"/>
  <c r="M324" i="1"/>
  <c r="N353" i="1"/>
  <c r="N377" i="1"/>
  <c r="M144" i="1"/>
  <c r="M24" i="1"/>
  <c r="M169" i="1"/>
  <c r="M287" i="1"/>
  <c r="M269" i="1"/>
  <c r="M118" i="1"/>
  <c r="M389" i="1"/>
  <c r="M177" i="1"/>
  <c r="N36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179E6-D301-43B6-BC93-BFF8199ABD83}" keepAlive="1" name="Consulta - GRENAL" description="Conexão com a consulta 'GRENAL' na pasta de trabalho." type="5" refreshedVersion="7" background="1" saveData="1">
    <dbPr connection="Provider=Microsoft.Mashup.OleDb.1;Data Source=$Workbook$;Location=GRENAL;Extended Properties=&quot;&quot;" command="SELECT * FROM [GRENAL]"/>
  </connection>
</connections>
</file>

<file path=xl/sharedStrings.xml><?xml version="1.0" encoding="utf-8"?>
<sst xmlns="http://schemas.openxmlformats.org/spreadsheetml/2006/main" count="10554" uniqueCount="1376">
  <si>
    <t>Número</t>
  </si>
  <si>
    <t>Data</t>
  </si>
  <si>
    <t>Placar</t>
  </si>
  <si>
    <t>Campeonato</t>
  </si>
  <si>
    <t>Estádio</t>
  </si>
  <si>
    <t>Gols</t>
  </si>
  <si>
    <t>Observação</t>
  </si>
  <si>
    <t>Gauchão</t>
  </si>
  <si>
    <t>Arena</t>
  </si>
  <si>
    <t>Léo Chú</t>
  </si>
  <si>
    <t>Internacional 2×1 Grêmio</t>
  </si>
  <si>
    <t>Beira-Rio</t>
  </si>
  <si>
    <t>Jean Pyerre (G), Abel Hernández (I) e Edenilson (I).</t>
  </si>
  <si>
    <t>Primeiro Gre-Nal da década de 2020.</t>
  </si>
  <si>
    <t>Grêmio 1×1 Internacional</t>
  </si>
  <si>
    <t>Pepê (G) e Thiago Galhardo (I).</t>
  </si>
  <si>
    <t>Internacional 0x1 Grêmio</t>
  </si>
  <si>
    <t>Libertadores</t>
  </si>
  <si>
    <t>Pepê</t>
  </si>
  <si>
    <t>Grêmio 2×0 Internacional</t>
  </si>
  <si>
    <t>Maicon e Isaque.</t>
  </si>
  <si>
    <t>Final do returno.</t>
  </si>
  <si>
    <t>Jean Pyerre</t>
  </si>
  <si>
    <t>Clássico disputado sem público por conta da pandemia de Covid-19.</t>
  </si>
  <si>
    <t>Grêmio 0 X 0 Internacional</t>
  </si>
  <si>
    <t>Primeiro Gre-Nal da história da Libertadores.</t>
  </si>
  <si>
    <t>Internacional 0 X 1 Grêmio</t>
  </si>
  <si>
    <t>Diego Souza</t>
  </si>
  <si>
    <t>Semifinal do primeiro turno.</t>
  </si>
  <si>
    <t>Grêmio 2 X 0 Internacional</t>
  </si>
  <si>
    <t>Geromel e Rômulo.</t>
  </si>
  <si>
    <t>Internacional 1 X 1 Grêmio</t>
  </si>
  <si>
    <t>Paulo Miranda (I, contra) e Luan (G).</t>
  </si>
  <si>
    <t>Grêmio 0(3) X (2)0 Internacional</t>
  </si>
  <si>
    <t>Internacional 0 X 0 Grêmio</t>
  </si>
  <si>
    <t>Primeiro jogo da final.</t>
  </si>
  <si>
    <t>Leonardo Gomes (G), aos 42’/1T</t>
  </si>
  <si>
    <t>Internacional 1 X 0 Grêmio</t>
  </si>
  <si>
    <t>Edenilson.</t>
  </si>
  <si>
    <t>Internacional 2 X 0 Grêmio</t>
  </si>
  <si>
    <t>Nico López, de pênalti, e Andrés D’Alessandro.</t>
  </si>
  <si>
    <t>Resultado foi insuficiente para Inter avançar à semifinal do Gauchão.</t>
  </si>
  <si>
    <t>Grêmio 3 X 0 Internacional</t>
  </si>
  <si>
    <t>Everton, Jael e Arthur.</t>
  </si>
  <si>
    <t>Internacional 1 X 2 Grêmio</t>
  </si>
  <si>
    <t>Luan (2, G) e Rodrigo Dourado (I).</t>
  </si>
  <si>
    <t>Grêmio 2 X 2 Internacional</t>
  </si>
  <si>
    <t>Roberson e Brenner (I); Miller Bolaños e Fernandinho (G).</t>
  </si>
  <si>
    <t>Campeonato Brasileiro</t>
  </si>
  <si>
    <t>Douglas</t>
  </si>
  <si>
    <t>Jogo foi válido por duas competições (Gauchão e Primeira Liga)</t>
  </si>
  <si>
    <t>Vitinho</t>
  </si>
  <si>
    <t>Grêmio 5 X 0 Internacional</t>
  </si>
  <si>
    <t>Giuliano, aos 34min do 1º tempo, Luan, aos 42min do 1º tempo e aos 3min do 2º tempo, Fernandinho, aos 30min do 2º tempo, Réver (contra) aos 38min do 2º tempo (G).</t>
  </si>
  <si>
    <t>Internacional 2 X 1 Grêmio</t>
  </si>
  <si>
    <t>Nilmar e Valdívia (I); Giuliano (G).</t>
  </si>
  <si>
    <t>Inter foi pentacampeão gaúcho depois de 42 anos.</t>
  </si>
  <si>
    <t>Primeiro jogo da final do Gauchão.</t>
  </si>
  <si>
    <t>Gre-Nal da Paz, marcado pelo setor de torcida mista no estádio.</t>
  </si>
  <si>
    <t>Grêmio 4 X 1 Internacional</t>
  </si>
  <si>
    <t>Luan, Ramiro e Alan Ruiz (G); Rafael Moura (I).</t>
  </si>
  <si>
    <t>Inter tem interrompida invencibilidade de dois anos no clássico.</t>
  </si>
  <si>
    <t>Charles Aránguiz e Cláudio Winck.</t>
  </si>
  <si>
    <t>Primeiro clássico do novo Beira-Rio.</t>
  </si>
  <si>
    <t>Internacional 4 X 1 Grêmio</t>
  </si>
  <si>
    <t>Centenário</t>
  </si>
  <si>
    <t>Alex (2), Andrés D’Alessandro e Alan Patrick, de pênalti.</t>
  </si>
  <si>
    <t>Inter conquistou o tetracampeonato gaúcho.</t>
  </si>
  <si>
    <t>Grêmio 1 X 2 Internacional</t>
  </si>
  <si>
    <t>HernánBarcos (G), Rafael Moura (I)(2).</t>
  </si>
  <si>
    <t>Grêmio 1 X 1 Internacional</t>
  </si>
  <si>
    <t>Fabrício (I) e Hernán Barcos (G), de pênalti.</t>
  </si>
  <si>
    <t>Internacional 2 X 2 Grêmio</t>
  </si>
  <si>
    <t>Willians e Andrés D’Alessandro, de pênalti (I); Jackson (contra) e Vargas (G).</t>
  </si>
  <si>
    <t>Leandro Damião (I); HernánBarcos (G), de pênalti.</t>
  </si>
  <si>
    <t>Primeiro Gre-Nal da história da Arena.</t>
  </si>
  <si>
    <t>Diego Forlán e Rodrigo Moledo (I) e Willian José (G).</t>
  </si>
  <si>
    <t>Vitória classificou o Inter à semifinal da Taça Piratini (1º turno do Gauchão).</t>
  </si>
  <si>
    <t>Colosso da Lagoa</t>
  </si>
  <si>
    <t>Diego Forlán e Leandro Damião (I) e Fernando (G).</t>
  </si>
  <si>
    <t>Estreia de Dunga como técnico em um Gre-Nal.</t>
  </si>
  <si>
    <t>Olímpico</t>
  </si>
  <si>
    <t>Último jogo da história do Olímpico.</t>
  </si>
  <si>
    <t>Elano</t>
  </si>
  <si>
    <t>Jesús Dátolo e Fabrício (I); Werley (G).</t>
  </si>
  <si>
    <t>Inter conquista título da Taça Farroupilha (2º turno).</t>
  </si>
  <si>
    <t>Léo Gago e Kléber (G) e Leandro Damião (I).</t>
  </si>
  <si>
    <t>Jesús Dátolo e Bolívar (I); Marcelo Moreno e Marquinhos (G).</t>
  </si>
  <si>
    <t>O Inter atuou com seu time reserva em função da disputa da Libertadores.</t>
  </si>
  <si>
    <t>Andrés D’Alessandro, de pênalti.</t>
  </si>
  <si>
    <t>Vitória garantiu a classificação à Pré-Libertadores de 2012.</t>
  </si>
  <si>
    <t>Grêmio 2 X 1 Internacional</t>
  </si>
  <si>
    <t>Índio (I), Marquinhos e Douglas (G), de pênalti.</t>
  </si>
  <si>
    <t>Grêmio 2(4) X (5)3 Internacional</t>
  </si>
  <si>
    <t>Leandro Damião, Andrezinho e Andrés D’Alessandro (I); Douglas e Borges (G).</t>
  </si>
  <si>
    <t>Inter volta a erguer a taça estadual no Olímpico após 29 anos.</t>
  </si>
  <si>
    <t>Internacional 2 X 3 Grêmio</t>
  </si>
  <si>
    <t>Andrezinho e Leando Damião (I); Júnior Viçosa, Leandro e Júnior Viçosa (G).</t>
  </si>
  <si>
    <t>Primeiro jogo da final do Campeonato Gaúcho 2011</t>
  </si>
  <si>
    <t>Internacional 1(4) X (2)1 Grêmio</t>
  </si>
  <si>
    <t>Leandro Damião (I) e Junior Viçosa (G)</t>
  </si>
  <si>
    <t>Clássico decidiu o título da Taça Farroupilha (2º turno do Gauchão)</t>
  </si>
  <si>
    <t>Guto (I); Bruno Collaço e Lins (G).</t>
  </si>
  <si>
    <t>Primeiro clássico realizado fora do Brasil.</t>
  </si>
  <si>
    <t>Alecsandro e Andrés D’Alessandro (I); André Lima e Fábio Santos (G).</t>
  </si>
  <si>
    <t>Último clássico do árbitro Carlos Simon.</t>
  </si>
  <si>
    <t>Grêmio 0 X 1 Internacional</t>
  </si>
  <si>
    <t>Giuliano</t>
  </si>
  <si>
    <t>Clássico decidiu o título do Gauchão, com o Grêmio sangrando-se campeão após dois anos consecutivos de conquistas do Inter.</t>
  </si>
  <si>
    <t>Internacional 0 X 2 Grêmio</t>
  </si>
  <si>
    <t>Rodrigo e Borges.</t>
  </si>
  <si>
    <t>Primeiro clássico da decisão do título.</t>
  </si>
  <si>
    <t>Alecsandro (I).</t>
  </si>
  <si>
    <t>Foi o primeiro Gre-Nal da temporada 2010.</t>
  </si>
  <si>
    <t>Andrés D’Alessandro.</t>
  </si>
  <si>
    <t>Foi a quarta vitória colorada em cinco clássicos disputados em 2009.</t>
  </si>
  <si>
    <t>Nilmar (I); Souza e Maxi López (G).</t>
  </si>
  <si>
    <t>A vitória quebrou uma invencibilidade de 7 jogos do Inter.</t>
  </si>
  <si>
    <t>Tcheco (G); Andrezinho e Índio (I).</t>
  </si>
  <si>
    <t>Primeiro Gre-Nal após a comemoração do Centenário.</t>
  </si>
  <si>
    <t>Índio e Magrão.</t>
  </si>
  <si>
    <t>A vitória garantiu a conquista da Taça Fernando Carvalho, equivalente ao primeiro turno do Gauchão.</t>
  </si>
  <si>
    <t>D’Alessandro e Nilmar.</t>
  </si>
  <si>
    <t>Primeiro clássico no ano do Centenário.</t>
  </si>
  <si>
    <t>D’Alessandro, Alex, Índio e Nilmar.</t>
  </si>
  <si>
    <t>Vitória colorado tira o Grêmio da liderança do campeonato. É a primeira vez na história do Beira-Rio que o Inter faz quatro gols no clássico.</t>
  </si>
  <si>
    <t>Copa Sul-Americana</t>
  </si>
  <si>
    <t>Nilmar e Índio (I) e Perea e Soares (G).</t>
  </si>
  <si>
    <t>Inter garantiu a classificação à fase seguinte da competição.</t>
  </si>
  <si>
    <t>Daniel Carvalho (I) e Léo (G).</t>
  </si>
  <si>
    <t>Índio (I) e Roger (G).</t>
  </si>
  <si>
    <t>Grêmio 1 X 0 Internacional</t>
  </si>
  <si>
    <t>Léo</t>
  </si>
  <si>
    <t>Lúcio e Diego Souza.</t>
  </si>
  <si>
    <t>Inter perde o clássico depois de três anos.</t>
  </si>
  <si>
    <t>Iarley</t>
  </si>
  <si>
    <t>Último clássico antes da disputa do Mundial Interclubes no Japão.</t>
  </si>
  <si>
    <t>Fernandão (I), Pedro Jr. (G)</t>
  </si>
  <si>
    <t>Grêmio campeão 2006</t>
  </si>
  <si>
    <t>Grêmio 1 X 3 Internacional</t>
  </si>
  <si>
    <t>Diego(I), Fernandão(I) e Rodrigo Paulista (I); Anderson (G)</t>
  </si>
  <si>
    <t>Inter iguala 1947 com cinco vitórias em uma mesma temporada.</t>
  </si>
  <si>
    <t>Chiquinho (I), Pitbull (G), Roberto Santos (G)</t>
  </si>
  <si>
    <t>Fernandão (I), Chiquinho (I)</t>
  </si>
  <si>
    <t>Primeiro Gre-Nal em competição Internacional</t>
  </si>
  <si>
    <t>Vinicius (I), Fernandão (I)</t>
  </si>
  <si>
    <t>Gre-Nal do Gol 1.000 de Fernandão</t>
  </si>
  <si>
    <t>Luciano Ratinho (G), Edinho (I), Nilmar (I)</t>
  </si>
  <si>
    <t>Taça Bento Gonçalves – inauguração do novo estádio do Esportivo – 95 anos Internacional – Gol de Nilmar na prorrogação</t>
  </si>
  <si>
    <t>Élder Granja (I), Nilmar (I), Christian (G)</t>
  </si>
  <si>
    <t>Christian (G), Élder Granja (I)</t>
  </si>
  <si>
    <t>Christian (G)</t>
  </si>
  <si>
    <t>André (I)</t>
  </si>
  <si>
    <t>Estréia de Christian no Grêmio</t>
  </si>
  <si>
    <t>Luis Mario (G), Vinicius (I), Daniel Carvalho (I)</t>
  </si>
  <si>
    <t>Rodrigo Mendes (G)</t>
  </si>
  <si>
    <t>Copa Sul-Minas</t>
  </si>
  <si>
    <t>Gilberto (G), Fabiano Costa (I)</t>
  </si>
  <si>
    <t>Luis Mario (G)</t>
  </si>
  <si>
    <t>Grêmio 4 X 2 Internacional</t>
  </si>
  <si>
    <t>Tinga (G), Tinga (G), Rodrigo Mendes (G), Luiz Cláudio (I), Fábio Pinto (I), Zinho (G)</t>
  </si>
  <si>
    <t>Elivélton (I), Ronaldinho (G), Warley (G)</t>
  </si>
  <si>
    <t>Ronaldinho (G)</t>
  </si>
  <si>
    <t>Enciso (I), Ronaldinho (G)</t>
  </si>
  <si>
    <t>Seletiva Libertadores</t>
  </si>
  <si>
    <t>Almir (I), Guilherme (G)</t>
  </si>
  <si>
    <t>Ronaldinho (G), Almir (I)</t>
  </si>
  <si>
    <t>Zé Alcino (G)</t>
  </si>
  <si>
    <t>Grêmio campeão 1999</t>
  </si>
  <si>
    <t>Ronaldinho (G), Agnaldo (G)</t>
  </si>
  <si>
    <t>Gonçalves (I)</t>
  </si>
  <si>
    <t>Copa Sul</t>
  </si>
  <si>
    <t>Fabiano (I), Dunga (I)</t>
  </si>
  <si>
    <t>Macedo (G), Christian (I)</t>
  </si>
  <si>
    <t>Christian (I)</t>
  </si>
  <si>
    <t>Grêmio 2 X 5 Internacional</t>
  </si>
  <si>
    <t>Christian (I), Sandoval (I), Fabiano (I), Fabiano (I), Sérgio Manoel (G), Marcelo (I), Gilmar (G)</t>
  </si>
  <si>
    <t>Gre-Nal dos 5×2</t>
  </si>
  <si>
    <t>Fabiano (I)</t>
  </si>
  <si>
    <t>Inter campeão 1997</t>
  </si>
  <si>
    <t>Wagner (G), Christian (I)</t>
  </si>
  <si>
    <t>Paulo Nunes (G), Murilo (I), Dinho (G)</t>
  </si>
  <si>
    <t>Goiano (G), Fabinho (I)</t>
  </si>
  <si>
    <t>Jardel (G)</t>
  </si>
  <si>
    <t>Nildo (G), Zé Alcindo (I), Carlos Miguel (G)</t>
  </si>
  <si>
    <t>Grêmio campeão 1995</t>
  </si>
  <si>
    <t>Mazinho Loiola (I), Nildo (G)</t>
  </si>
  <si>
    <t>Paulo Nunes (G), Jardel (G)</t>
  </si>
  <si>
    <t>Nando (I), Leandro (I), Paulo Nunes (G)</t>
  </si>
  <si>
    <t>Grêmio 1 X 4 Internacional</t>
  </si>
  <si>
    <t>Leto (I), Ayupe (G), Leandro (I), Leto (I), Leandro (I)</t>
  </si>
  <si>
    <t>Copa ZH 30 anos</t>
  </si>
  <si>
    <t>Nando (I), Agnaldo (G)</t>
  </si>
  <si>
    <t>Argel (I)</t>
  </si>
  <si>
    <t>Gilson (G)</t>
  </si>
  <si>
    <t>Inter bicampeão 1992</t>
  </si>
  <si>
    <t>Marquinhos (I), Alcindo (G), Nando (I), Nando (I)</t>
  </si>
  <si>
    <t>Copa do Brasil</t>
  </si>
  <si>
    <t>Gerson (I), Carlinhos (G)</t>
  </si>
  <si>
    <t>Inter 3×0 – penaltis – Quartas de final Copa do Brasil</t>
  </si>
  <si>
    <t>Alcindo (G), Gerson (I)</t>
  </si>
  <si>
    <t>Alcindo (G), Maurício (I)</t>
  </si>
  <si>
    <t>Amistoso</t>
  </si>
  <si>
    <t>Jandir (G), Lira (G)</t>
  </si>
  <si>
    <t>Inter campeão 1991</t>
  </si>
  <si>
    <t>Assis (G), Lira (G)</t>
  </si>
  <si>
    <t>Alex (I)</t>
  </si>
  <si>
    <t>Caio (G), Caio (G), Marquinhos (I)</t>
  </si>
  <si>
    <t>Nilson (G)</t>
  </si>
  <si>
    <t>Assis (G), Paulo Egidio (G), Cuca (G), Zaballa (I), Paulo Egidio (G)</t>
  </si>
  <si>
    <t>Grêmio hexacampeão 1990</t>
  </si>
  <si>
    <t>Edu (I)</t>
  </si>
  <si>
    <t>Nélson (I)</t>
  </si>
  <si>
    <t>Nélson (I), Nélson (I)</t>
  </si>
  <si>
    <t>Grêmio 4×3 – pênaltis</t>
  </si>
  <si>
    <t>Internacional 1 X 3 Grêmio</t>
  </si>
  <si>
    <t>Luis Fernando Flores (I), Kita (G), Paulo Egidio (G), Jandir (G)</t>
  </si>
  <si>
    <t>Jorginho (G), Maurício II (I)</t>
  </si>
  <si>
    <t>Marcus Vinicius (G), Nilson (I), Nilson (I)</t>
  </si>
  <si>
    <t>Gre-Nal do século – Semifinal Campeonato Brasileiro 1988</t>
  </si>
  <si>
    <t>Zé Roberto (G)</t>
  </si>
  <si>
    <t>Grêmio 3 X 3 Internacional</t>
  </si>
  <si>
    <t>Lima (G), Amarildo (I), Lima (G), Heider (I), Zé Roberto (G), Luis Fernando Flores (I)</t>
  </si>
  <si>
    <t>Grêmio 3 X 1 Internacional</t>
  </si>
  <si>
    <t>Luis Fernando Flores (I), Lima (G), Lima (G), Valdo (G)</t>
  </si>
  <si>
    <t>Luis Carlos Winck-contra (G)</t>
  </si>
  <si>
    <t>Jorge Veras (G)</t>
  </si>
  <si>
    <t>Grêmio 3 X 2 Internacional</t>
  </si>
  <si>
    <t>Jorge Veras (G), Lima (G), Lima (G), Luis Carlos Winck (I), Paulinho (I)</t>
  </si>
  <si>
    <t>Grêmio tricampeão 1987</t>
  </si>
  <si>
    <t>Inter 3×2 – penaltis</t>
  </si>
  <si>
    <t>Alfinete (G), Lima (G), Cristovão (G)</t>
  </si>
  <si>
    <t>Caio Jr (G), Amarildo (I)</t>
  </si>
  <si>
    <t>Balalo (I)</t>
  </si>
  <si>
    <t>Caio Jr (G)</t>
  </si>
  <si>
    <t>Jorge Veras (G), Jorge Veras (G), Amarildo (I)</t>
  </si>
  <si>
    <t>Luis Fernando (I), Sabará (I), Caio Jr. (G), China (G)</t>
  </si>
  <si>
    <t>Osvaldo (G)</t>
  </si>
  <si>
    <t>Grêmio bicampeão 1986</t>
  </si>
  <si>
    <t>China-contra (I), Valdo (G), Marcelo Vita (I), Mauro Galvão-contra (G)</t>
  </si>
  <si>
    <t>Renato (G), Balalo (I), Airton (I), Marcelo Vita (I)</t>
  </si>
  <si>
    <t>China (G)</t>
  </si>
  <si>
    <t>Bonamigo (G), Caio Jr (G), Tita (I)</t>
  </si>
  <si>
    <t>Grêmio campeão 1985</t>
  </si>
  <si>
    <t>Paulo Santos (I), Henrique-contra (I)</t>
  </si>
  <si>
    <t>Luis Fernando (G)</t>
  </si>
  <si>
    <t>Ademir (G), Renato (G)</t>
  </si>
  <si>
    <t>Valdo (G), Kita (I)</t>
  </si>
  <si>
    <t>Mauro Galvão (I), Kita (I)</t>
  </si>
  <si>
    <t>Rubem Paz (I), Rubem Paz (I), Carlos Alberto Garcia (G)</t>
  </si>
  <si>
    <t>Grêmio 0 X 2 Internacional</t>
  </si>
  <si>
    <t>Jussiê (I), Rubem Paz (I)</t>
  </si>
  <si>
    <t>Renato (G), Osvaldo (G), Caio (G), Paulo Cesar (G), Bonamigo-contra (I), Rubem Paz (I)</t>
  </si>
  <si>
    <t>Gerson (I), Milton Cruz (I), Raul (G), Raul (G)</t>
  </si>
  <si>
    <t>Mauro Galvão (I), Osvaldo (G)</t>
  </si>
  <si>
    <t>Gerson (I)</t>
  </si>
  <si>
    <t>Geraldão (I), Geraldão (I)</t>
  </si>
  <si>
    <t>Inter bicampeão 1982</t>
  </si>
  <si>
    <t>Internacional 3 X 1 Grêmio</t>
  </si>
  <si>
    <t>Geraldão (I), Geraldão (I), Geraldão (I), Leandro (G)</t>
  </si>
  <si>
    <t>Mauro Pastor (I), Edmar (G), China (G), Cléo (I)</t>
  </si>
  <si>
    <t>Edmar (G), Tarciso (G)</t>
  </si>
  <si>
    <t>Silvinho (I), Baltazar (G)</t>
  </si>
  <si>
    <t>Inter campeão 1981</t>
  </si>
  <si>
    <t>Geraldão (G), Bira (I), Cléo (I)</t>
  </si>
  <si>
    <t>Grêmio bicampeão 1980</t>
  </si>
  <si>
    <t>Jair (I)</t>
  </si>
  <si>
    <t>Baltazar (G), Pompéia (I), Tarciso (G), Pompéia (I)</t>
  </si>
  <si>
    <t>Leandro (G), Jair (I)</t>
  </si>
  <si>
    <t>Jurandir (G), Baltazar (G), Chico Spina (I)</t>
  </si>
  <si>
    <t>Borracha (I), Éder (G)</t>
  </si>
  <si>
    <t>Valdomiro (I), Tarciso (G), Valdomiro (I)</t>
  </si>
  <si>
    <t>Inter campeão 1978</t>
  </si>
  <si>
    <t>Adilson (I), Adilson (I), Iúra (G), Éder (G)</t>
  </si>
  <si>
    <t>Jair (I), Éder (G), Valdomiro (I)</t>
  </si>
  <si>
    <t>Caçapava (I), André (G)</t>
  </si>
  <si>
    <t>Tonho (I)</t>
  </si>
  <si>
    <t>Valdomiro (I), Éder (G), Falcão (I), Renato Sá (G)</t>
  </si>
  <si>
    <t>Anchieta (I)</t>
  </si>
  <si>
    <t>Anchieta (I), André (G), Éder (G)</t>
  </si>
  <si>
    <t>Lúcio (I), André (G), Falcão (I), Ladinho (G), Éder (G)</t>
  </si>
  <si>
    <t>Internacional 0 X 4 Grêmio</t>
  </si>
  <si>
    <t>Iura (G), Tadeu Ricchi (G), Iura (G), Tarciso (G)</t>
  </si>
  <si>
    <t>André (G)</t>
  </si>
  <si>
    <t>Gremio campeão 1977</t>
  </si>
  <si>
    <t>Tadeu Ricchi (G), Tarciso (G)</t>
  </si>
  <si>
    <t>Iúra (G), Tarciso (G), Hermínio (I)</t>
  </si>
  <si>
    <t>O gol mais rápido – Iúra aos 14 segundos</t>
  </si>
  <si>
    <t>Dario (I)</t>
  </si>
  <si>
    <t>Santos (I)</t>
  </si>
  <si>
    <t>Tadeu Ricci (G), Tadeu Ricci (G), Alcindo (G)</t>
  </si>
  <si>
    <t>Volta de Alcindo</t>
  </si>
  <si>
    <t>Alexandre Bueno (G), Lula (I), Jair (I), Lula (I)</t>
  </si>
  <si>
    <t>Lula (I), Dario (I)</t>
  </si>
  <si>
    <t>Inter octacampeão 1976</t>
  </si>
  <si>
    <t>Tarciso (G), Escurinho (I)</t>
  </si>
  <si>
    <t>Beto Fuscão-contra (I)</t>
  </si>
  <si>
    <t>Alexandre Bueno (G),Ancheta (G)</t>
  </si>
  <si>
    <t>Figueroa (I), Carpegiani (I)</t>
  </si>
  <si>
    <t>73.219 pagantes</t>
  </si>
  <si>
    <t>Lula (I), Zequinha (G)</t>
  </si>
  <si>
    <t>Flávio (I)</t>
  </si>
  <si>
    <t>Inter heptacampeão 1975 – gol de Flávio na prorrogação</t>
  </si>
  <si>
    <t>Nenê (G), Figueroa (I)</t>
  </si>
  <si>
    <t>Zequinha (G), Zequinha (G), Falcão (I), Vacaria-contra (G)</t>
  </si>
  <si>
    <t>Flávio (I), Carpegiani (I), Falcão-contra (G)</t>
  </si>
  <si>
    <t>17 Gre-Nais invictos – Volta de Flavio</t>
  </si>
  <si>
    <t>Escurinho (I), Escurinho (I)</t>
  </si>
  <si>
    <t>Valdomiro (I)</t>
  </si>
  <si>
    <t>Inter hexacampeão 1974</t>
  </si>
  <si>
    <t>Escurinho (I)</t>
  </si>
  <si>
    <t>Bolivar (G), Claudiomiro (I), Valdomiro (I)</t>
  </si>
  <si>
    <t>Estréia de Lula</t>
  </si>
  <si>
    <t>Valdomiro (I), Mazinho (G)</t>
  </si>
  <si>
    <t>Oberti (G), Djair (I)</t>
  </si>
  <si>
    <t>Figueroa (I)</t>
  </si>
  <si>
    <t>Citadino Porto Alegre</t>
  </si>
  <si>
    <t>Escurinho (I), Volmir (I)</t>
  </si>
  <si>
    <t>Arlen (I)</t>
  </si>
  <si>
    <t>Claudiomiro (I)</t>
  </si>
  <si>
    <t>Pontes-contra (G), Mazinho (G), Pontes (I), Figueroa (I)</t>
  </si>
  <si>
    <t>Inter 5×4 – penaltis – 200 anos de Porto Alegre</t>
  </si>
  <si>
    <t>Claudiomiro (I), Ancheta (G)</t>
  </si>
  <si>
    <t>Caio (G), Ancheta-contra (I)</t>
  </si>
  <si>
    <t>Estréia de Volmir no Inter</t>
  </si>
  <si>
    <t>Sérgio (I)</t>
  </si>
  <si>
    <t>Caio (G), Everaldo-contra (I), Scota (G), Caio (G)</t>
  </si>
  <si>
    <t>Loivo (G), Canhoto (I)</t>
  </si>
  <si>
    <t>Gaspar (G), Flecha (G)</t>
  </si>
  <si>
    <t>Torneio Internacional</t>
  </si>
  <si>
    <t>Roberto Gomes Pedrosa</t>
  </si>
  <si>
    <t>Loivo (G), Valdomiro (I), Edson Madureira (I)</t>
  </si>
  <si>
    <t>Re-Inauguração dos refletores do Olímpico</t>
  </si>
  <si>
    <t>Inter campeão 1969 – Ibsen Pinheiro invadiu o gramado para reclamar do juiz</t>
  </si>
  <si>
    <t>1o. Gre-Nal Beira-Rio, grande briga e diversas expulsões</t>
  </si>
  <si>
    <t>Grêmio 4 X 0 Internacional</t>
  </si>
  <si>
    <t>Alcindo (G), Alcindo (G), Joãozinho (G), Volmir (G)</t>
  </si>
  <si>
    <t>Eucaliptos</t>
  </si>
  <si>
    <t>Valdomiro (I), Alcindo (G)</t>
  </si>
  <si>
    <t>Último Gre-Nal Eucaliptos</t>
  </si>
  <si>
    <t>Dorinho (I)</t>
  </si>
  <si>
    <t>Cléo (G), Joaquim (I)</t>
  </si>
  <si>
    <t>Bráulio (I), Carlinhos (I)</t>
  </si>
  <si>
    <t>Alcindo (G)</t>
  </si>
  <si>
    <t>Joãozinho (G), Alcindo (G), David (I)</t>
  </si>
  <si>
    <t>Copa Festa da Uva</t>
  </si>
  <si>
    <t>Edmilson (I), Dorinho (I), Aureo (G)</t>
  </si>
  <si>
    <t>Sapiranga (I)</t>
  </si>
  <si>
    <t>Torneio Quadrangular</t>
  </si>
  <si>
    <t>Alcindo (G), Alcindo (G), Joãozinho (G)</t>
  </si>
  <si>
    <t>Grêmio tricampeão 1964</t>
  </si>
  <si>
    <t>Croaré (I), Dorinho (I)</t>
  </si>
  <si>
    <t>Dia do Cronista</t>
  </si>
  <si>
    <t>Alcindo (G), Alcindo (G), Alcindo (G)</t>
  </si>
  <si>
    <t>Santa Cruz</t>
  </si>
  <si>
    <t>Vanderlei (I)</t>
  </si>
  <si>
    <t>Carlos Alberto-contra (G)</t>
  </si>
  <si>
    <t>Marino (G)</t>
  </si>
  <si>
    <t>Marino (G), Marino (G), Marino (G), Marino (G), Paulo Araújo (I)</t>
  </si>
  <si>
    <t>Flávio (I), Flávio (I), Marino (G)</t>
  </si>
  <si>
    <t>Ivo Diogo (G), Ivo Diogo (G), Joãozinho (G), Vieira (G), Flávio (I), Soligo (I)</t>
  </si>
  <si>
    <t>Grêmio campeão 1962</t>
  </si>
  <si>
    <t>Marino (G), Marino (G)</t>
  </si>
  <si>
    <t>Milton Kuelle (G), Zangão (I)</t>
  </si>
  <si>
    <t>Rio Grande</t>
  </si>
  <si>
    <t>Élton (G), Marino (G), Flávio (I)</t>
  </si>
  <si>
    <t>Taça Ipiranga – Primeiro Gre-Nal fora de Porto Alegre</t>
  </si>
  <si>
    <t>Copa Sul-Brasileira – Torneio da Legalidade</t>
  </si>
  <si>
    <t>Joãozinho (G), Vieira (G), Sapiranga (I)</t>
  </si>
  <si>
    <t>Élton (G), Sérgio Lopes (I)</t>
  </si>
  <si>
    <t>Alfeu (I), Alfeu (I), Nadir (G), Marino (G), Juarez (G)</t>
  </si>
  <si>
    <t>Gilberto Andrade (I), Alfeu (I), Paulo Lumumba (G)</t>
  </si>
  <si>
    <t>Ivo Diogo (I), Alfeu (I), Cardoso (G)</t>
  </si>
  <si>
    <t>Juarez (G), Deraldo (I)</t>
  </si>
  <si>
    <t>Internacional 1 X 5 Grêmio</t>
  </si>
  <si>
    <t>Juarez (G), Juarez (G), Juarez (G), Gessy (G), Vieira (G), Ivo Diogo (I)</t>
  </si>
  <si>
    <t>Internacional 0 X 3 Grêmio</t>
  </si>
  <si>
    <t>Milton Kuelle (G), Milton Kuelle (G), Élton (G)</t>
  </si>
  <si>
    <t>Inauguração de Brasilia</t>
  </si>
  <si>
    <t>Grêmio 2 X 3 Internacional</t>
  </si>
  <si>
    <t>Ivo Diogo (I), Alfeu (I), Alfeu (I), Gessy (G), Juarez (G)</t>
  </si>
  <si>
    <t>Milton Kuelle (G), Élton (G), Élton (G), Gessy (G), Deraldo (I)</t>
  </si>
  <si>
    <t>Juarez (G), Juarez (G), Ivo Diogo (I)</t>
  </si>
  <si>
    <t>Gessy (G), Gessy (G), Cacaio (I)</t>
  </si>
  <si>
    <t>50 anos do Inter</t>
  </si>
  <si>
    <t>Giovani (G), Juarez (G), Tati (I), Canhotinho (I)</t>
  </si>
  <si>
    <t>Orlando-contra (I)</t>
  </si>
  <si>
    <t>Bodinho (I), Vieira (G), Gessy (G)</t>
  </si>
  <si>
    <t>Larry (I), Ivo Diogo (I), Juarez (G)</t>
  </si>
  <si>
    <t>Grêmio 5 X 3 Internacional</t>
  </si>
  <si>
    <t>Gessy (G), Gessy (G), Gessy (G), Vieira (G), Oswaldo (G), Airton-contra (I), Luizinho (I), Bodinho (I)</t>
  </si>
  <si>
    <t>Milton Kuelle (G), Ivo Diogo (I)</t>
  </si>
  <si>
    <t>Ivo Diogo (I)</t>
  </si>
  <si>
    <t>Hercílio (G), Larry (I), Juarez (G)</t>
  </si>
  <si>
    <t>Público: 36.059</t>
  </si>
  <si>
    <t>Jerônimo (I), Bodinho (I), Lindoberto-contra (G), Bodinho (I)</t>
  </si>
  <si>
    <t>Inter campeão 1955</t>
  </si>
  <si>
    <t>Zunino (G), Milton (G), Chinesinho (I)</t>
  </si>
  <si>
    <t>Larry (I), Bodinho (I), Chico Preto (G)</t>
  </si>
  <si>
    <t>Zunino (G), Bodinho (I)</t>
  </si>
  <si>
    <t>Grêmio 2 X 6 Internacional</t>
  </si>
  <si>
    <t>Jerônimo (I), Larry (I), Sarará (G), Larry (I), Canhotinho (I), Larry (I), Larry (I), Zunino (G)</t>
  </si>
  <si>
    <t>Inauguração Olímpico</t>
  </si>
  <si>
    <t>Grêmio 0 X 4 Internacional</t>
  </si>
  <si>
    <t>Montanha</t>
  </si>
  <si>
    <t>Larry (I), Larry (I), Oreco (I), Luizinho (I)</t>
  </si>
  <si>
    <t>Bodinho (I), Bodinho (I), Larry (I), Itamar (G)</t>
  </si>
  <si>
    <t>Estréia de Larry</t>
  </si>
  <si>
    <t>Airton (I), Airton (I), Airton (I), Vitor (G), Torres (G)</t>
  </si>
  <si>
    <t>Baixada</t>
  </si>
  <si>
    <t>Jerônimo (I), Canhotinho (I)</t>
  </si>
  <si>
    <t>Torres (G), Bodinho (I)</t>
  </si>
  <si>
    <t>Internacional 5 X 1 Grêmio</t>
  </si>
  <si>
    <t>Jerônimo (I), Jerônimo (I), Salvador (I), Bodinho (I), Luizinho (I), Sarará (G)</t>
  </si>
  <si>
    <t>Tiradentes</t>
  </si>
  <si>
    <t>Pedrinho (G), Bodinho (I)</t>
  </si>
  <si>
    <t>Gita (G), Camacho (G), Camargo (I)</t>
  </si>
  <si>
    <t>Estréia de Tesourinha no Grêmio</t>
  </si>
  <si>
    <t>Camacho (G), Huguinho (I)</t>
  </si>
  <si>
    <t>Ferraz (G), Ferraz (G), Solis (I), Huguinho (I)</t>
  </si>
  <si>
    <t>Ferraz (G), Huguinho (I)</t>
  </si>
  <si>
    <t>Geada (G), Apis (G), Canhotinho (I)</t>
  </si>
  <si>
    <t>Último clássico de Carlitos</t>
  </si>
  <si>
    <t>Grêmio 0 X 3 Internacional</t>
  </si>
  <si>
    <t>Solis (I), Carlitos (I), Carlitos (I)</t>
  </si>
  <si>
    <t>Adãozinho (I)</t>
  </si>
  <si>
    <t>Grêmio 3 X 4 Internacional</t>
  </si>
  <si>
    <t>Carlitos (I), Carlitos (I), Solis (I), Solis (I), Ariovaldo (G), Dirceu (G), Apis (G)</t>
  </si>
  <si>
    <t>Herculano (I)</t>
  </si>
  <si>
    <t>Torneio Extra</t>
  </si>
  <si>
    <t>Ariovaldo (G)</t>
  </si>
  <si>
    <t>Timbaúva</t>
  </si>
  <si>
    <t>Apis (G), Ghizoni (I)</t>
  </si>
  <si>
    <t>Sano (G), Sano (G), Balejo (G)</t>
  </si>
  <si>
    <t>Alberi (I), Ghizoni (I)</t>
  </si>
  <si>
    <t>Geada (G)</t>
  </si>
  <si>
    <t>Despedida de Tesourinha</t>
  </si>
  <si>
    <t>Vilalba (I), Adãozinho (I)</t>
  </si>
  <si>
    <t>Dia do Foot-ball</t>
  </si>
  <si>
    <t>Teotônio (G), Carlitos (I)</t>
  </si>
  <si>
    <t>Grêmio 2 X 4 Internacional</t>
  </si>
  <si>
    <t>Vilalba (I), Vilalba (I), Carlitos (I), Tesourinha (I), Ariovaldo (G), Geada (G)</t>
  </si>
  <si>
    <t>Geada (G), Ariovaldo (G), Adãozinho (I), Adãozinho (I)</t>
  </si>
  <si>
    <t>Ghizoni (I), Ghizoni (I)</t>
  </si>
  <si>
    <t>Associação dos Cronistas Esportivos – Taça Porto Alegre</t>
  </si>
  <si>
    <t>Grêmio 0 X 7 Internacional</t>
  </si>
  <si>
    <t>Vilalba (I), Vilalba (I), Vilalba (I), Vilalba (I), Carlitos (I), Carlitos (I), Roberto (I)</t>
  </si>
  <si>
    <t>Maior goleada do Inter</t>
  </si>
  <si>
    <t>Internacional 3 X 2 Grêmio</t>
  </si>
  <si>
    <t>Elizeu (I), Leônidas (I), Adãozinho (I), Hermes (G), Teotônio (G)</t>
  </si>
  <si>
    <t>*</t>
  </si>
  <si>
    <t>Carlitos (I), Carlitos (I), Carlitos (I), Vilalba (I), Tesourinha (I), Rebolo (I), Teotônio (G), Prego (G)</t>
  </si>
  <si>
    <t>Teotônio (G), Adãozinho (I)</t>
  </si>
  <si>
    <t>1o. Gre-Nal 0x0</t>
  </si>
  <si>
    <t>Beroci (G), Prego (G), Adãozinho (I), Fandinho (I)</t>
  </si>
  <si>
    <t>Carlitos (I), Carlitos (I), Adãozinho (I)</t>
  </si>
  <si>
    <t>Vilalba (I), Carlitos (I), Nena-contra (G)</t>
  </si>
  <si>
    <t>Carlitos (I), Vilalba (I), Massinha (G)</t>
  </si>
  <si>
    <t>Internacional 3 X 0 Grêmio</t>
  </si>
  <si>
    <t>Sanghinetti-contra (I), Adãozinho (I), Vilalba (I)</t>
  </si>
  <si>
    <t>Joni-contra (I), Tesourinha (I), Vilalba (I), Adãozinho (I)</t>
  </si>
  <si>
    <t>Cordeiro (G), Cordeiro (G), Carlitos (I)</t>
  </si>
  <si>
    <t>Carlitos (I)</t>
  </si>
  <si>
    <t>Grêmio 4 X 3 Internacional</t>
  </si>
  <si>
    <t>Beresi (G), Jorge (G), Jorge (G), Bentevi (G), Adãozinho (I), Elizeu (I), Elizeu (I)</t>
  </si>
  <si>
    <t>Internacional 4 X 2 Grêmio</t>
  </si>
  <si>
    <t>São José</t>
  </si>
  <si>
    <t>Ivo Aguiar (I), Hugo-contra (I), Tesourinha (I), Carlitos (I), Sanghinetti (G), Massinha (G)</t>
  </si>
  <si>
    <t>Inter ultrapassa Grêmio em vitórias</t>
  </si>
  <si>
    <t>Carlitos (I), Tesourinha (I), Adãozinho (I), Adãozinho (I), Segura (G)</t>
  </si>
  <si>
    <t>Inter ultrapassa Grêmio em gols</t>
  </si>
  <si>
    <t>Carlitos (I), Elizeu (I), Tesourinha (I), Bentevi (G), Mário (G)</t>
  </si>
  <si>
    <t>Bombachudo (G), Adãozinho (I)</t>
  </si>
  <si>
    <t>Adãozinho (I), Xinxim (I)</t>
  </si>
  <si>
    <t>Carlitos (I), Volpi (I), Ramon Castro (G)</t>
  </si>
  <si>
    <t>Inter pentacampeão citadino 1944</t>
  </si>
  <si>
    <t>Ramon Castro (G), Ramon Castro (G), Bentevi (G), Mário (G), Elizeu (I), Rui (I), Adãozinho (I)</t>
  </si>
  <si>
    <t>Grêmio 3 X 7 Internacional</t>
  </si>
  <si>
    <t>Volpi (I), Volpi (I), Volpi (I), Rui (I), Rui (I), Tesourinha (I), Assis (I), Bentevi (G), Vinícius (G), Ivo (G)</t>
  </si>
  <si>
    <t>Inauguração nova bandeira do Grêmio</t>
  </si>
  <si>
    <t>Tesourinha (I), Carlitos (I), Rui (I), Assis (I), Ivo (G), Sanghinetti (G)</t>
  </si>
  <si>
    <t>Perez (I), Perez (I), Rui (I), Tonguinha (G), Mário (G)</t>
  </si>
  <si>
    <t>Rui (I)</t>
  </si>
  <si>
    <t>Joane (I), Tesourinha (I), Ênio (I)</t>
  </si>
  <si>
    <t>Galdino (G), Galdino (G), Soares (G), Abigail (I), Carlitos (I), Vilalba (I)</t>
  </si>
  <si>
    <t>Tesourinha (I), Carlitos (I), Rui (I), Rui (I), Ezequial (I), Neco (G)</t>
  </si>
  <si>
    <t>Torneio Triangular</t>
  </si>
  <si>
    <t>Grêmio 1 X 5 Internacional</t>
  </si>
  <si>
    <t>Carlitos (I), Carlitos (I), Rui (I), Vilalba (I), Tesourinha (I), Neco (G)</t>
  </si>
  <si>
    <t>Torneio Triangula</t>
  </si>
  <si>
    <t>Vilalba (I), Carlitos (I), Carlitos (I), Tesourinha (I), Ivo (G), Malaquias (G)</t>
  </si>
  <si>
    <t>Russinho (I), Russinho (I), Vilalba (I), Carlitos (I), Medina (G), Chico (G)</t>
  </si>
  <si>
    <t>Chico (G), Carlitos (I)</t>
  </si>
  <si>
    <t>Malaquias (G), Vilalba (I)</t>
  </si>
  <si>
    <t>Malaquias (G), Ochotorena (G), Vilalba (I)</t>
  </si>
  <si>
    <t>Carlitos (I), Vilalba (I), Vilalba (I)</t>
  </si>
  <si>
    <t>Carlitos (I), Vilalba (I), Tesourinha (I), Foguinho (G), Foguinho (G)</t>
  </si>
  <si>
    <t>Ivo (G), Malaquias (G), Carlitos (I), Rui (I)</t>
  </si>
  <si>
    <t>Tesourinha (I), Tesourinha (I), Russinho (I), Russinho (I), Mário (G), Mário (G), Cesar (G)</t>
  </si>
  <si>
    <t>Internacional 2 X 5 Grêmio</t>
  </si>
  <si>
    <t>Foguinho (G), Foguinho (G), Malaquias (G), Cesar (G), Cesar (G), Marques (I), Marques (I)</t>
  </si>
  <si>
    <t>Rui (I), Russinho (I), Carlitos (I), Cesar (G), Cesar (G)</t>
  </si>
  <si>
    <t>Internacional 2 X 4 Grêmio</t>
  </si>
  <si>
    <t>Salvador (G), Foguinho (G), Foguinho (G), Cesar (G), Acácio (I), Tesourinha (I)</t>
  </si>
  <si>
    <t>Grêmio 1 X 6 Internacional</t>
  </si>
  <si>
    <t>Acácio (I), Acácio (I), Acácio (I), Tesourinha (I), Carlitos (I), Carlitos (I), Salvador (G)</t>
  </si>
  <si>
    <t>Rui (I) Mottim-contra (I), Pepito (G)</t>
  </si>
  <si>
    <t>Cesar (G), Alfeu-contra (G), Vanário (G), Carlitos (I), Carlitos (I)</t>
  </si>
  <si>
    <t>Internacional 5 X 2 Grêmio</t>
  </si>
  <si>
    <t>Filhinho (I), Filhinho (I), Castilho (I), Russinho (I), Silvio Pirillo (I), Cesar (G), Salvador (G)</t>
  </si>
  <si>
    <t>Mesquita (G), Pepito (G), Cesar (G), Brandão (I), Silvio Pirillo (I), Russinho (I)</t>
  </si>
  <si>
    <t>Silvio Pirillo (I), Silvio Pirillo (I), Silvio Pirillo (I), César (G), Mesquita (G)</t>
  </si>
  <si>
    <t>Pepito (G), Russinho (I)</t>
  </si>
  <si>
    <t>Grêmio 0 X 6 Internacional</t>
  </si>
  <si>
    <t>Acácio (I), Acácio (I), Acácio (I), Silvio Pirillo (I), Filhinho (I), Miguel (I)</t>
  </si>
  <si>
    <t>Taça Martel – 5 gols anulados do Inter – 2a. despedida de Luiz Carvalho</t>
  </si>
  <si>
    <t>Internacional 3 X 4 Grêmio</t>
  </si>
  <si>
    <t>Luiz Carvalho (G), Foguinho (G), Mesquita (G), Casaca (G), Acácio (I), Silvio Pirillo (I), Miguel (I)</t>
  </si>
  <si>
    <t>Grêmio 4 X 4 Internacional</t>
  </si>
  <si>
    <t>Luiz Carvalho (G), Casaca (G), Casaca (G), Vanário (G), Silvio Pirillo (I), Silvio Pirillo (I), Carlitos (I), Acácio (I)</t>
  </si>
  <si>
    <t>Taça Martel – Estréia de Carlitos</t>
  </si>
  <si>
    <t>Luiz Carvalho (G), Luiz Carvalho (G), Vanário (G), Silvio Pirillo (I)</t>
  </si>
  <si>
    <t>Vanário (G), Casaca (G), Alemãozinho (G), Laci (G), Castilho (I), Acácio (I), Salvador (I)</t>
  </si>
  <si>
    <t>Casaca (G), Torelli (G)</t>
  </si>
  <si>
    <t>Alemãozinho (G), Alemãozinho (G), Acácio (I)</t>
  </si>
  <si>
    <t>Salvador (I), Artigas (I)</t>
  </si>
  <si>
    <t>Risada (I), Mancuso (I), Artigas (I), Russinho (G), Russinho (G)</t>
  </si>
  <si>
    <t>Casaca (G), Castilhos (I)</t>
  </si>
  <si>
    <t>Foguinho (G), Laci (G)</t>
  </si>
  <si>
    <t>Gre-Nal Farroupilha – Grêmio campeão citadino 1935 – Último jogo de Lara</t>
  </si>
  <si>
    <t>Castilho (G), Mancuso (I)</t>
  </si>
  <si>
    <t>Gol do Avião</t>
  </si>
  <si>
    <t>Tupan (I), Cavaco (I), Laci (G)</t>
  </si>
  <si>
    <t>1a. despedida de Luiz Carvalho</t>
  </si>
  <si>
    <t>Internacional 4 X 3 Grêmio</t>
  </si>
  <si>
    <t>Risada (I), Mancuso (I), Tupan (I), Honório (I), Sardinha II (G), Sardinha II (G), Luiz Carvalho (G)</t>
  </si>
  <si>
    <t>Foguinho (G), Heitor (G), Alemãozinho (G), Risada (I), Venenoso (I)</t>
  </si>
  <si>
    <t>Luiz Carvalho (G), Luiz Carvalho (G), Nenê (G), Nenê (G), Artigas (G), Venenoso (I), Marreco (I), Tupan (I)</t>
  </si>
  <si>
    <t>Luiz Carvalho (G)</t>
  </si>
  <si>
    <t>Artigas (G), Nenê (G)</t>
  </si>
  <si>
    <t>Artigas (G), Nenê (G), Magno (I)</t>
  </si>
  <si>
    <t>Luiz Carvalho (G), Foguinho (G)</t>
  </si>
  <si>
    <t>Inauguração dos refletores – primeiro jogo noturno</t>
  </si>
  <si>
    <t>Ross (I)</t>
  </si>
  <si>
    <t>Javel (I), Javel (I), Javel (I)</t>
  </si>
  <si>
    <t>Inauguração Eucaliptos</t>
  </si>
  <si>
    <t>Chácara das Camélias</t>
  </si>
  <si>
    <t>Javel (G), Miro (I)</t>
  </si>
  <si>
    <t>Luiz Carvalho (G), Javel (G), Foguinho (G), Risada (I)</t>
  </si>
  <si>
    <t>Miro-contra (G), Amâncio (G), Dario-contra (I)</t>
  </si>
  <si>
    <t>Nenê (I), Ribeiro (I), Lourival (I), Lourival (I), Telêmaco (G), Corô (G)</t>
  </si>
  <si>
    <t>Corô (G), Moreno-contra (G), Magno (I)</t>
  </si>
  <si>
    <t>Torneio Reinvidicação</t>
  </si>
  <si>
    <t>Telêmaco (G), Nenê (G)</t>
  </si>
  <si>
    <t>Telêmaco (G), Esperança (G), Ribeiro (I), Ramão (I)</t>
  </si>
  <si>
    <t>Luiz Carvalho (G), Luiz Carvalho (G), Telêmaco (G), Ross (I), Ribeiro (I)</t>
  </si>
  <si>
    <t>Nenê (I), Barros (I), Barros (I), Domingos (G)</t>
  </si>
  <si>
    <t>Ross (I), Miro (I), Ribeiro (I), Telêmaco (G), Telêmaco (G)</t>
  </si>
  <si>
    <t>Luiz Carvalho (G), Luiz Carvalho (G), Corô (G), Telêmaco (G), Ribeiro (I), Ribeiro (I), Barros (I)</t>
  </si>
  <si>
    <t>Internacional 1 X 4 Grêmio</t>
  </si>
  <si>
    <t>Luiz Carvalho (G), Esperança (G), Corô (G), Corô (G), Barros (I)</t>
  </si>
  <si>
    <t>Criação do nome Gre-Nal por Ivo dos Santos Martins – jogo acabou 10 min. antes após agressão de torcedor colorado no árbitro e briga entre torcedores e Brigada</t>
  </si>
  <si>
    <t>Oliveiro (G), Luiz Carvalho (G), Barros (I), Barros (I)</t>
  </si>
  <si>
    <t>Nenê (G), Corô (G), Meneghetti-contra (G), Barros (I), Barros (I), Veiga (I)</t>
  </si>
  <si>
    <t>1o. empate – centésimo gol</t>
  </si>
  <si>
    <t>Veiga (I), Eduardo (I), Bruno (G)</t>
  </si>
  <si>
    <t>Totte (G), Totte (G), Totte (G), Léo (G), Geny (I), Ribeiro (I), Ribeiro (G)</t>
  </si>
  <si>
    <t>Armando (G)</t>
  </si>
  <si>
    <t>Amistoso – Miss Bila Ortiz</t>
  </si>
  <si>
    <t>Luiz Carvalho (G), Totte (G), Lagarto (G), Barros (I), Eduardo (I)</t>
  </si>
  <si>
    <t>Gertum (G), Lagarto (G), Rosário (I)</t>
  </si>
  <si>
    <t>Ramon (G), Ramon (G), Gertum (G), Gertum (G), Geny (I)</t>
  </si>
  <si>
    <t>Dorival (G), Lagarto (G), Lewis (G), Gil (I), Bedionda (I)</t>
  </si>
  <si>
    <t>Carlos Kluwe (I), Pedro (I)</t>
  </si>
  <si>
    <t>Abaixo-assinado para Kluwe voltar</t>
  </si>
  <si>
    <t>Garibotti (G)</t>
  </si>
  <si>
    <t>Jogo não terminou – cancelado por motivos de segurança quando o Grêmio vencia por 1×0 (gol de Garibotti de penalti)</t>
  </si>
  <si>
    <t>Internacional 5 X 3 Grêmio</t>
  </si>
  <si>
    <t>Mário Cunha (I), Mário Cunha (I), Ribas (I), Ribas (I), Guimarães (I), Lagarto (G), Lagarto (G), Pavani (G)</t>
  </si>
  <si>
    <t>Túlio (I), Muller (I), Oswaldo (I), Sisson (G), Assumpção (G)</t>
  </si>
  <si>
    <t>Internacional 6 X 1 Grêmio</t>
  </si>
  <si>
    <t>Vares (I), Vares (I), Vares (I), Vares (I), Vares (I), Vares (I), Scalco (G)</t>
  </si>
  <si>
    <t>Müller (I), Bedionda (I), Tulio (I), Sisson (G), Bedionda (I)</t>
  </si>
  <si>
    <t>1a. vitoria Internacional</t>
  </si>
  <si>
    <t>Ashlin (G), Ashlin (G), Túlio (I)</t>
  </si>
  <si>
    <t>Galvão (I), Booth (G), Booth (G)</t>
  </si>
  <si>
    <t>Grêmio 6 X 0 Internacional</t>
  </si>
  <si>
    <t>???? (G), ???? (G), ???? (G), ???? (G), ???? (G), ???? (G)</t>
  </si>
  <si>
    <t>Não existem registros sobre os autores destes gols</t>
  </si>
  <si>
    <t>Grêmio 10 X 1 Internacional</t>
  </si>
  <si>
    <t>Escola Guerra</t>
  </si>
  <si>
    <t>Edwin Cox (G), Vinholes (I), ???? (G), ???? (G), ???? (G), ???? (G), ??? (G), ???? (G), ???? (G), ??? (G), ??? (G)</t>
  </si>
  <si>
    <t>Mostardeiro (G), Booth (G), Geyer (G), Moreira (G), Booth (G)</t>
  </si>
  <si>
    <t>Grêmio 10 X 0 Internacional</t>
  </si>
  <si>
    <t>Booth (G), Booth (G), Booth (G), Booth (G), Booth (G), Grünewald (G), Grünewald (G), Grünewald (G), Grünewald (G), Moreira (G)</t>
  </si>
  <si>
    <t>1o. Gre-Nal, Booth é o autor do primeiro gol e também o primeiro a tocar na bola em um clássico</t>
  </si>
  <si>
    <t>Mandante</t>
  </si>
  <si>
    <t>Visitantes</t>
  </si>
  <si>
    <t>Gols Mandante</t>
  </si>
  <si>
    <t>Gol Visitante</t>
  </si>
  <si>
    <t>Grêmio 1×0 Internacional</t>
  </si>
  <si>
    <t>Gols Penalti Mandante</t>
  </si>
  <si>
    <t>Gols Penalti Visitante</t>
  </si>
  <si>
    <t>Grêmio</t>
  </si>
  <si>
    <t>Inter</t>
  </si>
  <si>
    <t>Moreira</t>
  </si>
  <si>
    <t>Grünewald</t>
  </si>
  <si>
    <t>Booth</t>
  </si>
  <si>
    <t>Mostardeiro</t>
  </si>
  <si>
    <t>Geyer</t>
  </si>
  <si>
    <t>Gol Time</t>
  </si>
  <si>
    <t>Edwin Cox (G)</t>
  </si>
  <si>
    <t>Vinholes</t>
  </si>
  <si>
    <t>Desconhecido</t>
  </si>
  <si>
    <t>Galvão</t>
  </si>
  <si>
    <t>Ashlin</t>
  </si>
  <si>
    <t>Túlio</t>
  </si>
  <si>
    <t>Müller</t>
  </si>
  <si>
    <t>Bedionda</t>
  </si>
  <si>
    <t>Tulio</t>
  </si>
  <si>
    <t>Sisson</t>
  </si>
  <si>
    <t>Vares</t>
  </si>
  <si>
    <t>Scalco</t>
  </si>
  <si>
    <t>Muller</t>
  </si>
  <si>
    <t>Oswaldo</t>
  </si>
  <si>
    <t>Assumpção</t>
  </si>
  <si>
    <t>Mário Cunha</t>
  </si>
  <si>
    <t>Ribas</t>
  </si>
  <si>
    <t>Guimarães</t>
  </si>
  <si>
    <t>Lagarto</t>
  </si>
  <si>
    <t>Pavani</t>
  </si>
  <si>
    <t>Garibotti</t>
  </si>
  <si>
    <t>Carlos Kluwe</t>
  </si>
  <si>
    <t>Pedro</t>
  </si>
  <si>
    <t>Dorival</t>
  </si>
  <si>
    <t>Lewis</t>
  </si>
  <si>
    <t>Gil</t>
  </si>
  <si>
    <t>Ramon</t>
  </si>
  <si>
    <t>Gertum</t>
  </si>
  <si>
    <t>Geny</t>
  </si>
  <si>
    <t>Rosário</t>
  </si>
  <si>
    <t>Luiz Carvalho</t>
  </si>
  <si>
    <t>Totte</t>
  </si>
  <si>
    <t>Barros</t>
  </si>
  <si>
    <t>Eduardo</t>
  </si>
  <si>
    <t>Armando</t>
  </si>
  <si>
    <t>Ribeiro</t>
  </si>
  <si>
    <t>Veiga</t>
  </si>
  <si>
    <t>Bruno</t>
  </si>
  <si>
    <t>Nenê</t>
  </si>
  <si>
    <t>Corô</t>
  </si>
  <si>
    <t>Contra</t>
  </si>
  <si>
    <t>Meneghetti</t>
  </si>
  <si>
    <t>Tipos de Gol</t>
  </si>
  <si>
    <t>Oliveiro</t>
  </si>
  <si>
    <t>Esperança</t>
  </si>
  <si>
    <t>Telêmaco</t>
  </si>
  <si>
    <t>Ross</t>
  </si>
  <si>
    <t>Miro</t>
  </si>
  <si>
    <t>Domingos</t>
  </si>
  <si>
    <t>Ramão</t>
  </si>
  <si>
    <t>Moreno</t>
  </si>
  <si>
    <t>Magno</t>
  </si>
  <si>
    <t>Lourival</t>
  </si>
  <si>
    <t>Amâncio</t>
  </si>
  <si>
    <t>Dario</t>
  </si>
  <si>
    <t>Javel</t>
  </si>
  <si>
    <t>Foguinho</t>
  </si>
  <si>
    <t>Risada</t>
  </si>
  <si>
    <t>Artigas</t>
  </si>
  <si>
    <t>Venenoso</t>
  </si>
  <si>
    <t>Marreco</t>
  </si>
  <si>
    <t>Tupan</t>
  </si>
  <si>
    <t>Heitor</t>
  </si>
  <si>
    <t>Alemãozinho</t>
  </si>
  <si>
    <t>Mancuso</t>
  </si>
  <si>
    <t>Honório</t>
  </si>
  <si>
    <t>Sardinha II</t>
  </si>
  <si>
    <t>Cavaco</t>
  </si>
  <si>
    <t>Laci</t>
  </si>
  <si>
    <t>Castilho</t>
  </si>
  <si>
    <t>Casaca</t>
  </si>
  <si>
    <t>Castilhos</t>
  </si>
  <si>
    <t>Russinho</t>
  </si>
  <si>
    <t>Salvador</t>
  </si>
  <si>
    <t>Acácio</t>
  </si>
  <si>
    <t>Torelli</t>
  </si>
  <si>
    <t>Vanário</t>
  </si>
  <si>
    <t>Silvio Pirillo</t>
  </si>
  <si>
    <t>Carlitos</t>
  </si>
  <si>
    <t>Mesquita</t>
  </si>
  <si>
    <t>Miguel</t>
  </si>
  <si>
    <t>Filhinho</t>
  </si>
  <si>
    <t>Pepito</t>
  </si>
  <si>
    <t>César</t>
  </si>
  <si>
    <t>Cesar</t>
  </si>
  <si>
    <t>Brandão</t>
  </si>
  <si>
    <t>Alfeu</t>
  </si>
  <si>
    <t>Rui</t>
  </si>
  <si>
    <t>Mottim</t>
  </si>
  <si>
    <t>Tesourinha</t>
  </si>
  <si>
    <t>Malaquias</t>
  </si>
  <si>
    <t>Marques</t>
  </si>
  <si>
    <t>Mário</t>
  </si>
  <si>
    <t>Ivo</t>
  </si>
  <si>
    <t>Vilalba</t>
  </si>
  <si>
    <t>Ochotorena</t>
  </si>
  <si>
    <t>Chico</t>
  </si>
  <si>
    <t>Medina</t>
  </si>
  <si>
    <t>Neco</t>
  </si>
  <si>
    <t>Ezequial</t>
  </si>
  <si>
    <t>Galdino</t>
  </si>
  <si>
    <t>Soares</t>
  </si>
  <si>
    <t>Abigail</t>
  </si>
  <si>
    <t>Joane</t>
  </si>
  <si>
    <t>Ênio</t>
  </si>
  <si>
    <t>Perez</t>
  </si>
  <si>
    <t>Tonguinha</t>
  </si>
  <si>
    <t>Assis</t>
  </si>
  <si>
    <t>Sanghinetti</t>
  </si>
  <si>
    <t>Volpi</t>
  </si>
  <si>
    <t>Bentevi</t>
  </si>
  <si>
    <t>Vinícius</t>
  </si>
  <si>
    <t>Ramon Castro</t>
  </si>
  <si>
    <t>Elizeu</t>
  </si>
  <si>
    <t>Adãozinho</t>
  </si>
  <si>
    <t>Xinxim</t>
  </si>
  <si>
    <t>Bombachudo</t>
  </si>
  <si>
    <t>Segura</t>
  </si>
  <si>
    <t>Ivo Aguiar</t>
  </si>
  <si>
    <t>Hugo-contra</t>
  </si>
  <si>
    <t>Massinha</t>
  </si>
  <si>
    <t>Beresi</t>
  </si>
  <si>
    <t>Jorge</t>
  </si>
  <si>
    <t>Cordeiro</t>
  </si>
  <si>
    <t>Joni</t>
  </si>
  <si>
    <t>Nena</t>
  </si>
  <si>
    <t>Beroci</t>
  </si>
  <si>
    <t>Prego</t>
  </si>
  <si>
    <t>Fandinho</t>
  </si>
  <si>
    <t>Resultado</t>
  </si>
  <si>
    <t>Gols Grêmio</t>
  </si>
  <si>
    <t>Gols Inter</t>
  </si>
  <si>
    <t>Teotônio</t>
  </si>
  <si>
    <t>Rebolo</t>
  </si>
  <si>
    <t>Leônidas</t>
  </si>
  <si>
    <t>Hermes</t>
  </si>
  <si>
    <t>Roberto</t>
  </si>
  <si>
    <t>Ghizoni</t>
  </si>
  <si>
    <t>Geada</t>
  </si>
  <si>
    <t>Ariovaldo</t>
  </si>
  <si>
    <t>Alberi</t>
  </si>
  <si>
    <t>Sano</t>
  </si>
  <si>
    <t>Balejo</t>
  </si>
  <si>
    <t>Apis</t>
  </si>
  <si>
    <t>Herculano</t>
  </si>
  <si>
    <t>Solis</t>
  </si>
  <si>
    <t>Dirceu</t>
  </si>
  <si>
    <t>Canhotinho</t>
  </si>
  <si>
    <t>Ferraz</t>
  </si>
  <si>
    <t>Huguinho</t>
  </si>
  <si>
    <t>Camacho</t>
  </si>
  <si>
    <t>Gita</t>
  </si>
  <si>
    <t>Camargo</t>
  </si>
  <si>
    <t>Pedrinho</t>
  </si>
  <si>
    <t>Bodinho</t>
  </si>
  <si>
    <t>Jerônimo</t>
  </si>
  <si>
    <t>Luizinho</t>
  </si>
  <si>
    <t>Sarará</t>
  </si>
  <si>
    <t>Torres</t>
  </si>
  <si>
    <t>Airton</t>
  </si>
  <si>
    <t>Vitor</t>
  </si>
  <si>
    <t>Larry</t>
  </si>
  <si>
    <t>Itamar</t>
  </si>
  <si>
    <t>Oreco</t>
  </si>
  <si>
    <t>Zunino</t>
  </si>
  <si>
    <t>Chico Preto</t>
  </si>
  <si>
    <t>Milton</t>
  </si>
  <si>
    <t>Chinesinho</t>
  </si>
  <si>
    <t>Lindoberto</t>
  </si>
  <si>
    <t>Hercílio</t>
  </si>
  <si>
    <t>Juarez</t>
  </si>
  <si>
    <t>Ivo Diogo</t>
  </si>
  <si>
    <t>Milton Kuelle</t>
  </si>
  <si>
    <t>Gessy</t>
  </si>
  <si>
    <t>Vieira</t>
  </si>
  <si>
    <t>Orlando</t>
  </si>
  <si>
    <t>Giovani</t>
  </si>
  <si>
    <t>Tati</t>
  </si>
  <si>
    <t>Cacaio</t>
  </si>
  <si>
    <t>Élton</t>
  </si>
  <si>
    <t>Deraldo</t>
  </si>
  <si>
    <t>Cardoso</t>
  </si>
  <si>
    <t>Gilberto Andrade</t>
  </si>
  <si>
    <t>Paulo Lumumba</t>
  </si>
  <si>
    <t>Nadir</t>
  </si>
  <si>
    <t>Marino</t>
  </si>
  <si>
    <t>Sérgio Lopes</t>
  </si>
  <si>
    <t>Joãozinho</t>
  </si>
  <si>
    <t>Sapiranga</t>
  </si>
  <si>
    <t>Flávio</t>
  </si>
  <si>
    <t>Zangão</t>
  </si>
  <si>
    <t>Soligo</t>
  </si>
  <si>
    <t>Paulo Araújo</t>
  </si>
  <si>
    <t>Carlos Alberto</t>
  </si>
  <si>
    <t>Vanderlei</t>
  </si>
  <si>
    <t>Alcindo</t>
  </si>
  <si>
    <t>Croaré</t>
  </si>
  <si>
    <t>Dorinho</t>
  </si>
  <si>
    <t>Edmilson</t>
  </si>
  <si>
    <t>Aureo</t>
  </si>
  <si>
    <t>David</t>
  </si>
  <si>
    <t>Bráulio</t>
  </si>
  <si>
    <t>Carlinhos</t>
  </si>
  <si>
    <t>Cléo</t>
  </si>
  <si>
    <t>Joaquim</t>
  </si>
  <si>
    <t>Claudiomiro</t>
  </si>
  <si>
    <t>Valdomiro</t>
  </si>
  <si>
    <t>Volmir</t>
  </si>
  <si>
    <t>Sérgio</t>
  </si>
  <si>
    <t>Loivo</t>
  </si>
  <si>
    <t>Edson Madureira</t>
  </si>
  <si>
    <t>Gaspar</t>
  </si>
  <si>
    <t>Flecha</t>
  </si>
  <si>
    <t>Canhoto</t>
  </si>
  <si>
    <t>Caio</t>
  </si>
  <si>
    <t>Everaldo</t>
  </si>
  <si>
    <t>Scota</t>
  </si>
  <si>
    <t>Ancheta</t>
  </si>
  <si>
    <t>Pontes</t>
  </si>
  <si>
    <t>Mazinho</t>
  </si>
  <si>
    <t>Figueroa</t>
  </si>
  <si>
    <t>Arlen</t>
  </si>
  <si>
    <t>Escurinho</t>
  </si>
  <si>
    <t>Oberti</t>
  </si>
  <si>
    <t>Djair</t>
  </si>
  <si>
    <t>Bolivar</t>
  </si>
  <si>
    <t>Carpegiani</t>
  </si>
  <si>
    <t>Falcão</t>
  </si>
  <si>
    <t>Zequinha</t>
  </si>
  <si>
    <t>Vacaria</t>
  </si>
  <si>
    <t>Lula</t>
  </si>
  <si>
    <t>Alexandre Bueno</t>
  </si>
  <si>
    <t>Beto Fuscão</t>
  </si>
  <si>
    <t>Tarciso</t>
  </si>
  <si>
    <t>Casa Fora</t>
  </si>
  <si>
    <t>Jair</t>
  </si>
  <si>
    <t>Tadeu Ricci</t>
  </si>
  <si>
    <t>Santos</t>
  </si>
  <si>
    <t>Iúra</t>
  </si>
  <si>
    <t>Hermínio</t>
  </si>
  <si>
    <t>Tadeu Ricchi</t>
  </si>
  <si>
    <t>André</t>
  </si>
  <si>
    <t>Iura</t>
  </si>
  <si>
    <t>Lúcio</t>
  </si>
  <si>
    <t>Ladinho</t>
  </si>
  <si>
    <t>Éder</t>
  </si>
  <si>
    <t>Anchieta</t>
  </si>
  <si>
    <t>Renato Sá</t>
  </si>
  <si>
    <t>Tonho</t>
  </si>
  <si>
    <t>Caçapava</t>
  </si>
  <si>
    <t>Adilson</t>
  </si>
  <si>
    <t>Borracha</t>
  </si>
  <si>
    <t>Jurandir</t>
  </si>
  <si>
    <t>Baltazar</t>
  </si>
  <si>
    <t>Chico Spina</t>
  </si>
  <si>
    <t>Leandro</t>
  </si>
  <si>
    <t>Pompéia</t>
  </si>
  <si>
    <t>Geraldão</t>
  </si>
  <si>
    <t>Bira</t>
  </si>
  <si>
    <t>Silvinho</t>
  </si>
  <si>
    <t>Edmar</t>
  </si>
  <si>
    <t>Mauro Pastor</t>
  </si>
  <si>
    <t>China</t>
  </si>
  <si>
    <t>Gerson</t>
  </si>
  <si>
    <t>Mauro Galvão</t>
  </si>
  <si>
    <t>Osvaldo</t>
  </si>
  <si>
    <t>Milton Cruz</t>
  </si>
  <si>
    <t>Raul</t>
  </si>
  <si>
    <t>Renato</t>
  </si>
  <si>
    <t>Paulo Cesar</t>
  </si>
  <si>
    <t>Bonamigo</t>
  </si>
  <si>
    <t>Rubem Paz</t>
  </si>
  <si>
    <t>Jussiê</t>
  </si>
  <si>
    <t>Carlos Alberto Garcia</t>
  </si>
  <si>
    <t>Kita</t>
  </si>
  <si>
    <t>Valdo</t>
  </si>
  <si>
    <t>Ademir</t>
  </si>
  <si>
    <t>Luis Fernando</t>
  </si>
  <si>
    <t>Paulo Santos</t>
  </si>
  <si>
    <t>Henrique-contra</t>
  </si>
  <si>
    <t>Caio Jr</t>
  </si>
  <si>
    <t>Tita</t>
  </si>
  <si>
    <t>Balalo</t>
  </si>
  <si>
    <t>Marcelo Vita</t>
  </si>
  <si>
    <t>Sabará</t>
  </si>
  <si>
    <t>Jorge Veras</t>
  </si>
  <si>
    <t>Amarildo</t>
  </si>
  <si>
    <t>Alfinete</t>
  </si>
  <si>
    <t>Lima</t>
  </si>
  <si>
    <t>Cristovão</t>
  </si>
  <si>
    <t>Luis Carlos Winck</t>
  </si>
  <si>
    <t>Paulinho</t>
  </si>
  <si>
    <t>Luis Fernando Flores</t>
  </si>
  <si>
    <t>Heider</t>
  </si>
  <si>
    <t>Zé Roberto</t>
  </si>
  <si>
    <t>Marcus Vinicius</t>
  </si>
  <si>
    <t>Nilson</t>
  </si>
  <si>
    <t>Jorginho</t>
  </si>
  <si>
    <t>Maurício II</t>
  </si>
  <si>
    <t>Paulo Egidio</t>
  </si>
  <si>
    <t>Jandir</t>
  </si>
  <si>
    <t>Nélson</t>
  </si>
  <si>
    <t>Edu</t>
  </si>
  <si>
    <t>Cuca</t>
  </si>
  <si>
    <t>Zaballa</t>
  </si>
  <si>
    <t>Marquinhos</t>
  </si>
  <si>
    <t>Alex</t>
  </si>
  <si>
    <t>Lira</t>
  </si>
  <si>
    <t>Maurício</t>
  </si>
  <si>
    <t>Nando</t>
  </si>
  <si>
    <t>Gilson</t>
  </si>
  <si>
    <t>Argel</t>
  </si>
  <si>
    <t>Agnaldo</t>
  </si>
  <si>
    <t>Leto</t>
  </si>
  <si>
    <t>Ayupe</t>
  </si>
  <si>
    <t>Paulo Nunes</t>
  </si>
  <si>
    <t>Jardel</t>
  </si>
  <si>
    <t>Mazinho Loiola</t>
  </si>
  <si>
    <t>Nildo</t>
  </si>
  <si>
    <t>Zé Alcindo</t>
  </si>
  <si>
    <t>Carlos Miguel</t>
  </si>
  <si>
    <t>Goiano</t>
  </si>
  <si>
    <t>Fabinho</t>
  </si>
  <si>
    <t>Murilo</t>
  </si>
  <si>
    <t>Dinho</t>
  </si>
  <si>
    <t>Wagner</t>
  </si>
  <si>
    <t>Christian</t>
  </si>
  <si>
    <t>Fabiano</t>
  </si>
  <si>
    <t>Sandoval</t>
  </si>
  <si>
    <t>Sérgio Manoel</t>
  </si>
  <si>
    <t>Marcelo</t>
  </si>
  <si>
    <t>Gilmar</t>
  </si>
  <si>
    <t>Macedo</t>
  </si>
  <si>
    <t>Dunga</t>
  </si>
  <si>
    <t>Gonçalves</t>
  </si>
  <si>
    <t>Ronaldinho</t>
  </si>
  <si>
    <t>Zé Alcino</t>
  </si>
  <si>
    <t>Almir</t>
  </si>
  <si>
    <t>Guilherme</t>
  </si>
  <si>
    <t>Enciso</t>
  </si>
  <si>
    <t>Elivélton</t>
  </si>
  <si>
    <t>Warley</t>
  </si>
  <si>
    <t>Tinga</t>
  </si>
  <si>
    <t>Rodrigo Mendes</t>
  </si>
  <si>
    <t>Luiz Cláudio</t>
  </si>
  <si>
    <t>Fábio Pinto</t>
  </si>
  <si>
    <t>Zinho</t>
  </si>
  <si>
    <t>Luis Mario</t>
  </si>
  <si>
    <t>Gilberto</t>
  </si>
  <si>
    <t>Fabiano Costa</t>
  </si>
  <si>
    <t>Vinicius</t>
  </si>
  <si>
    <t>Daniel Carvalho</t>
  </si>
  <si>
    <t>Élder Granja</t>
  </si>
  <si>
    <t>Nilmar</t>
  </si>
  <si>
    <t>Luciano Ratinho</t>
  </si>
  <si>
    <t>Edinho</t>
  </si>
  <si>
    <t>Fernandão</t>
  </si>
  <si>
    <t>Chiquinho</t>
  </si>
  <si>
    <t>Pitbull</t>
  </si>
  <si>
    <t>Roberto Santos</t>
  </si>
  <si>
    <t>Diego</t>
  </si>
  <si>
    <t>Rodrigo Paulista</t>
  </si>
  <si>
    <t>Anderson</t>
  </si>
  <si>
    <t>Pedro Jr</t>
  </si>
  <si>
    <t>Índio</t>
  </si>
  <si>
    <t>Roger</t>
  </si>
  <si>
    <t>Perea</t>
  </si>
  <si>
    <t>Tcheco</t>
  </si>
  <si>
    <t>D’Alessandro</t>
  </si>
  <si>
    <t>Jonas</t>
  </si>
  <si>
    <t>Magrão</t>
  </si>
  <si>
    <t>Alex Mineiro</t>
  </si>
  <si>
    <t>Andrezinho</t>
  </si>
  <si>
    <t>Souza</t>
  </si>
  <si>
    <t>Maxi López</t>
  </si>
  <si>
    <t>Alecsandro</t>
  </si>
  <si>
    <t>Rodrigo</t>
  </si>
  <si>
    <t>Borges</t>
  </si>
  <si>
    <t>André Lima</t>
  </si>
  <si>
    <t>Fábio Santos</t>
  </si>
  <si>
    <t>Guto</t>
  </si>
  <si>
    <t>Bruno Collaço</t>
  </si>
  <si>
    <t>Lins</t>
  </si>
  <si>
    <t>Leandro Damião</t>
  </si>
  <si>
    <t>Junior Viçosa</t>
  </si>
  <si>
    <t>Leando Damião</t>
  </si>
  <si>
    <t>Júnior Viçosa</t>
  </si>
  <si>
    <t>Jesús Dátolo</t>
  </si>
  <si>
    <t>Bolívar</t>
  </si>
  <si>
    <t>Marcelo Moreno</t>
  </si>
  <si>
    <t>Léo Gago</t>
  </si>
  <si>
    <t>Kléber</t>
  </si>
  <si>
    <t>Fabrício</t>
  </si>
  <si>
    <t>Werley</t>
  </si>
  <si>
    <t>Diego Forlán</t>
  </si>
  <si>
    <t>Fernando</t>
  </si>
  <si>
    <t>Rodrigo Moledo</t>
  </si>
  <si>
    <t>Willian José</t>
  </si>
  <si>
    <t>Barcos</t>
  </si>
  <si>
    <t>Willians</t>
  </si>
  <si>
    <t>Jackson</t>
  </si>
  <si>
    <t>Vargas</t>
  </si>
  <si>
    <t>Rafael Moura</t>
  </si>
  <si>
    <t>Ernando</t>
  </si>
  <si>
    <t>Alan Patrick</t>
  </si>
  <si>
    <t>Charles Aránguiz</t>
  </si>
  <si>
    <t>Cláudio Winck</t>
  </si>
  <si>
    <t>Luan</t>
  </si>
  <si>
    <t>Ramiro</t>
  </si>
  <si>
    <t>Alan Ruiz</t>
  </si>
  <si>
    <t>Valdívia</t>
  </si>
  <si>
    <t>Fernandinho</t>
  </si>
  <si>
    <t>Réver</t>
  </si>
  <si>
    <t>Roberson</t>
  </si>
  <si>
    <t>Brenner</t>
  </si>
  <si>
    <t>Miller Bolaños</t>
  </si>
  <si>
    <t>Rodrigo Dourado</t>
  </si>
  <si>
    <t>Everton</t>
  </si>
  <si>
    <t>Jael</t>
  </si>
  <si>
    <t>Arthur</t>
  </si>
  <si>
    <t>Nico López</t>
  </si>
  <si>
    <t>Edenilson</t>
  </si>
  <si>
    <t>Leonardo Gomes</t>
  </si>
  <si>
    <t>Paulo Miranda</t>
  </si>
  <si>
    <t>Geromel</t>
  </si>
  <si>
    <t>Rômulo</t>
  </si>
  <si>
    <t>Maicon</t>
  </si>
  <si>
    <t>Thiago Galhardo</t>
  </si>
  <si>
    <t>Abel Hernández</t>
  </si>
  <si>
    <t>Montanha dos Vinhedos</t>
  </si>
  <si>
    <t>Atílio Paiva</t>
  </si>
  <si>
    <t>Baixada Rubra</t>
  </si>
  <si>
    <t>Campo</t>
  </si>
  <si>
    <t>Ano</t>
  </si>
  <si>
    <t>Título</t>
  </si>
  <si>
    <t>País</t>
  </si>
  <si>
    <t xml:space="preserve">Estado </t>
  </si>
  <si>
    <t>Cidade</t>
  </si>
  <si>
    <t>Clube</t>
  </si>
  <si>
    <t>Regionalidade</t>
  </si>
  <si>
    <t>Abrangencia</t>
  </si>
  <si>
    <t>Tipo</t>
  </si>
  <si>
    <t>Peso</t>
  </si>
  <si>
    <t>1983</t>
  </si>
  <si>
    <t>Campeão Mundial Interclubes</t>
  </si>
  <si>
    <t>Japão</t>
  </si>
  <si>
    <t>Tókio</t>
  </si>
  <si>
    <t>Internacionais</t>
  </si>
  <si>
    <t>Sazonal</t>
  </si>
  <si>
    <t>Mundial</t>
  </si>
  <si>
    <t>2006</t>
  </si>
  <si>
    <t>Campeão da Copa do Mundo de Clubes Fifa, no Japão</t>
  </si>
  <si>
    <t>Campeão Copa Libertadores da América</t>
  </si>
  <si>
    <t>Brasil</t>
  </si>
  <si>
    <t>1995</t>
  </si>
  <si>
    <t>Bicampeão da Copa Libertadores da América</t>
  </si>
  <si>
    <t>Colombia</t>
  </si>
  <si>
    <t>Medelin</t>
  </si>
  <si>
    <t>Campeão da Libertadores da América</t>
  </si>
  <si>
    <t>Rio Grande do Sul</t>
  </si>
  <si>
    <t>Porto Alegre</t>
  </si>
  <si>
    <t>2010</t>
  </si>
  <si>
    <t>Bicampeão da Libertadores da América</t>
  </si>
  <si>
    <t>2017</t>
  </si>
  <si>
    <t>Tricampeão da Copa Libertadores da América</t>
  </si>
  <si>
    <t>Argentina</t>
  </si>
  <si>
    <t>Lanus</t>
  </si>
  <si>
    <t>1975</t>
  </si>
  <si>
    <t>Campeão Brasileiro</t>
  </si>
  <si>
    <t>Nacionais</t>
  </si>
  <si>
    <t>Brasileiro</t>
  </si>
  <si>
    <t>1976</t>
  </si>
  <si>
    <t>Bicampeão Brasileiro</t>
  </si>
  <si>
    <t>1979</t>
  </si>
  <si>
    <t>Tricampeão Brasileiro de forma invicta</t>
  </si>
  <si>
    <t>1981</t>
  </si>
  <si>
    <t>São Paulo</t>
  </si>
  <si>
    <t>1989</t>
  </si>
  <si>
    <t>Campeão Invicto da Copa do Brasil</t>
  </si>
  <si>
    <t>Copa Brasil</t>
  </si>
  <si>
    <t>1992</t>
  </si>
  <si>
    <t>Campeão da Copa do Brasil</t>
  </si>
  <si>
    <t>1994</t>
  </si>
  <si>
    <t>Bicampeão Invicto da Copa do Brasil</t>
  </si>
  <si>
    <t>1996</t>
  </si>
  <si>
    <t>1997</t>
  </si>
  <si>
    <t>Tricampeão Invicto da Copa do Brasil</t>
  </si>
  <si>
    <t>Rio de Janeiro</t>
  </si>
  <si>
    <t>2001</t>
  </si>
  <si>
    <t>Tetracampeão da Copa do Brasil</t>
  </si>
  <si>
    <t>2016</t>
  </si>
  <si>
    <t>Pentacampeão da Copa do Brasil</t>
  </si>
  <si>
    <t>Recopa Sul-Americana</t>
  </si>
  <si>
    <t>Tokyo</t>
  </si>
  <si>
    <t>Recopa Sulamericana</t>
  </si>
  <si>
    <t>2008</t>
  </si>
  <si>
    <t>Campeão invicto da Copa Sul-Americana</t>
  </si>
  <si>
    <t>Sulamericana</t>
  </si>
  <si>
    <t>2007</t>
  </si>
  <si>
    <t>Campeão da Recopa Sul-Americana</t>
  </si>
  <si>
    <t>2011</t>
  </si>
  <si>
    <t>Bicampeão da Recopa Sul-Americana</t>
  </si>
  <si>
    <t>2018</t>
  </si>
  <si>
    <t>1990</t>
  </si>
  <si>
    <t>Supercampeão do Brasil</t>
  </si>
  <si>
    <t>Super Campeão Brasileiro</t>
  </si>
  <si>
    <t>2005</t>
  </si>
  <si>
    <t>Campeão Brasileiro Série B</t>
  </si>
  <si>
    <t>Pernambuco</t>
  </si>
  <si>
    <t>Recife</t>
  </si>
  <si>
    <t>Brasileiro Série B</t>
  </si>
  <si>
    <t>1921</t>
  </si>
  <si>
    <t>Campeão Gaúcho</t>
  </si>
  <si>
    <t>Estaduais e Municipais</t>
  </si>
  <si>
    <t>Gaucho</t>
  </si>
  <si>
    <t>1922</t>
  </si>
  <si>
    <t>1926</t>
  </si>
  <si>
    <t>1927</t>
  </si>
  <si>
    <t>1931</t>
  </si>
  <si>
    <t>1932</t>
  </si>
  <si>
    <t>1934</t>
  </si>
  <si>
    <t>1940</t>
  </si>
  <si>
    <t>1941</t>
  </si>
  <si>
    <t>Bicampeão Gaúcho</t>
  </si>
  <si>
    <t>1942</t>
  </si>
  <si>
    <t>Tricampeão Gaúcho</t>
  </si>
  <si>
    <t>1943</t>
  </si>
  <si>
    <t>Tetracampeão Gaúcho</t>
  </si>
  <si>
    <t>1944</t>
  </si>
  <si>
    <t>Pentacampeão Gaúcho</t>
  </si>
  <si>
    <t>1945</t>
  </si>
  <si>
    <t>Hexacampeão Gaúcho</t>
  </si>
  <si>
    <t>1946</t>
  </si>
  <si>
    <t>1947</t>
  </si>
  <si>
    <t>1948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</si>
  <si>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</si>
  <si>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</si>
  <si>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</si>
  <si>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</si>
  <si>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</si>
  <si>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</si>
  <si>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</si>
  <si>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</si>
  <si>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</si>
  <si>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</si>
  <si>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</si>
  <si>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</si>
  <si>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</si>
  <si>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</si>
  <si>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</si>
  <si>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</si>
  <si>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</si>
  <si>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</si>
  <si>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</si>
  <si>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</si>
  <si>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</si>
  <si>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</si>
  <si>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</si>
  <si>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</si>
  <si>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</si>
  <si>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Copa El President de la Republica de Costa Rica</t>
  </si>
  <si>
    <t>Costa Rica</t>
  </si>
  <si>
    <t>Extras</t>
  </si>
  <si>
    <t>Taça do Cinquentenário do Nacional (Troféu Sadrep)</t>
  </si>
  <si>
    <t>Uruguai</t>
  </si>
  <si>
    <t>1954</t>
  </si>
  <si>
    <t>Copa José Gonzalez Artigas</t>
  </si>
  <si>
    <t>Equador</t>
  </si>
  <si>
    <t>Troféu Internacional de Atenas</t>
  </si>
  <si>
    <t>Grécia</t>
  </si>
  <si>
    <t>Troféu Internacional de Salônica</t>
  </si>
  <si>
    <t>Taça Río de La Plata</t>
  </si>
  <si>
    <t>Copa Internacional de Porto Alegre (Taça Prefeito Municipal)</t>
  </si>
  <si>
    <t>Taça do Atlântico (Torneio Sul-Americano de Clubes Tricolores)</t>
  </si>
  <si>
    <t>Taça Cidade de Salvador</t>
  </si>
  <si>
    <t>Bahia</t>
  </si>
  <si>
    <t>Campeão da Copa Constantino</t>
  </si>
  <si>
    <t>Italia</t>
  </si>
  <si>
    <t>1978</t>
  </si>
  <si>
    <t>Campeão do Torneio Viña del Mar</t>
  </si>
  <si>
    <t>Chile</t>
  </si>
  <si>
    <t>Santiago</t>
  </si>
  <si>
    <t>Troféu Ciudad de Rosário</t>
  </si>
  <si>
    <t>Copa El Salvador del Mundo</t>
  </si>
  <si>
    <t>El Salvador</t>
  </si>
  <si>
    <t>Troféu Ciudad de Valladolid</t>
  </si>
  <si>
    <t>Espanha</t>
  </si>
  <si>
    <t>Troféu Torre del Vigia</t>
  </si>
  <si>
    <t>1982</t>
  </si>
  <si>
    <t>Campeão da Copa Joan Gamper</t>
  </si>
  <si>
    <t>Barcelona</t>
  </si>
  <si>
    <t>Campeão do Torneio Costa Del Sol</t>
  </si>
  <si>
    <t>Málaga</t>
  </si>
  <si>
    <t>Campeão do Torneio Costa Noroeste do Pacífico</t>
  </si>
  <si>
    <t>Canadá</t>
  </si>
  <si>
    <t>Troféu "CEL",El Salvador</t>
  </si>
  <si>
    <t>Copa Los Angeles</t>
  </si>
  <si>
    <t>EUA</t>
  </si>
  <si>
    <t>1984</t>
  </si>
  <si>
    <t>Campeão da Copa Kirin</t>
  </si>
  <si>
    <t>1985</t>
  </si>
  <si>
    <t>Copa Rotterdam</t>
  </si>
  <si>
    <t>Holanda</t>
  </si>
  <si>
    <t>Troféu Palma de Mallorca</t>
  </si>
  <si>
    <t>1986</t>
  </si>
  <si>
    <t>Copa Phillips</t>
  </si>
  <si>
    <t>1987</t>
  </si>
  <si>
    <t>Campeão do 1º Torneio Internacional de Glasgow</t>
  </si>
  <si>
    <t>Escócia</t>
  </si>
  <si>
    <t>Glasgow</t>
  </si>
  <si>
    <t>Bicampeão da Copa Phillips</t>
  </si>
  <si>
    <t>Suíça</t>
  </si>
  <si>
    <t>Campeão do Torneio de Ceuta</t>
  </si>
  <si>
    <t>Ceuta</t>
  </si>
  <si>
    <t>1991</t>
  </si>
  <si>
    <t>Campeão da Copa Marlboro</t>
  </si>
  <si>
    <t>Paraguai</t>
  </si>
  <si>
    <t>Campeão da Copa Wako Denki</t>
  </si>
  <si>
    <t>Campeão da Copa Sumitomo Bank, no Japão</t>
  </si>
  <si>
    <t>Campeão do Torneio 25 Anos do Beira-Rio</t>
  </si>
  <si>
    <t>Sanwa Bank Cup (Copa da Amizade Brasil-Japão)</t>
  </si>
  <si>
    <t>Campeão do Torneio Mercosul</t>
  </si>
  <si>
    <t>Buenos Aires</t>
  </si>
  <si>
    <t>Copa Renner (Torneio Internacional de Verão)</t>
  </si>
  <si>
    <t>Cidreira</t>
  </si>
  <si>
    <t>Troféu Agrupación Peñas Valencianas</t>
  </si>
  <si>
    <t>Troféu Colombino</t>
  </si>
  <si>
    <t>1998</t>
  </si>
  <si>
    <t>Copa Ano Novo 98 Pepsi Cola</t>
  </si>
  <si>
    <t>Taça Hang Ching</t>
  </si>
  <si>
    <t>Bicampeão do Torneio Viña Del Mar</t>
  </si>
  <si>
    <t>Campeão da Dubai Cup</t>
  </si>
  <si>
    <t>Dubai</t>
  </si>
  <si>
    <t>2009</t>
  </si>
  <si>
    <t>Campeão da Copa Suruga Bank</t>
  </si>
  <si>
    <t>Troféu Fronteira da Paz</t>
  </si>
  <si>
    <t>Campeão da Recopa Gaúcha</t>
  </si>
  <si>
    <t>Recopa Gaúcha</t>
  </si>
  <si>
    <t>Bicampeão da Recopa Gaúcha</t>
  </si>
  <si>
    <t>2019</t>
  </si>
  <si>
    <t>Heptacampeão Gaúcho</t>
  </si>
  <si>
    <t>Octacampeão Gaúcho</t>
  </si>
  <si>
    <t>1977</t>
  </si>
  <si>
    <t>1980</t>
  </si>
  <si>
    <t>1988</t>
  </si>
  <si>
    <t>1993</t>
  </si>
  <si>
    <t>1999</t>
  </si>
  <si>
    <t>2002</t>
  </si>
  <si>
    <t>Super Campeão Gaúcho</t>
  </si>
  <si>
    <t>2003</t>
  </si>
  <si>
    <t>2004</t>
  </si>
  <si>
    <t>2012</t>
  </si>
  <si>
    <t>2013</t>
  </si>
  <si>
    <t>2014</t>
  </si>
  <si>
    <t>2015</t>
  </si>
  <si>
    <t>2020</t>
  </si>
  <si>
    <t>1935</t>
  </si>
  <si>
    <t>Taça General Flores da Cunha</t>
  </si>
  <si>
    <t>Interestaduais</t>
  </si>
  <si>
    <t>Torneio Interestadual</t>
  </si>
  <si>
    <t>Taça Columbia Pictures</t>
  </si>
  <si>
    <t>Taça Correio do Povo</t>
  </si>
  <si>
    <t>Campeão do Torneio Quadrangular Régis Pacheco (Bahia)</t>
  </si>
  <si>
    <t>Copa Tancredo Neves</t>
  </si>
  <si>
    <t>Campeão Sul-Brasileiro (Taça da Legalidade)</t>
  </si>
  <si>
    <t>Taça Petrobrás</t>
  </si>
  <si>
    <t>Troféu Domingos Garcia Filho (Torneio Interestadual de Goiânia)</t>
  </si>
  <si>
    <t>Taça Presidente Médici</t>
  </si>
  <si>
    <t>Campeão do Torneio Heleno Nunes</t>
  </si>
  <si>
    <t>Torneio da Cidade de Vigo</t>
  </si>
  <si>
    <t>Vigo</t>
  </si>
  <si>
    <t>Campeão da Copa Sul-Brasileira</t>
  </si>
  <si>
    <t>1904</t>
  </si>
  <si>
    <t>Taça Wanderpreis</t>
  </si>
  <si>
    <t>Citadino</t>
  </si>
  <si>
    <t>1905</t>
  </si>
  <si>
    <t>Campeão da Cidade</t>
  </si>
  <si>
    <t>Taça Wanderpreis II</t>
  </si>
  <si>
    <t>1906</t>
  </si>
  <si>
    <t>1907</t>
  </si>
  <si>
    <t>1909</t>
  </si>
  <si>
    <t>Taça Sportiva</t>
  </si>
  <si>
    <t>Torneio Estadual</t>
  </si>
  <si>
    <t>1910</t>
  </si>
  <si>
    <t>1911</t>
  </si>
  <si>
    <t>Taça 12 de Abril</t>
  </si>
  <si>
    <t>Campeão da Cidade de Porto Alegre</t>
  </si>
  <si>
    <t>1912</t>
  </si>
  <si>
    <t>1913</t>
  </si>
  <si>
    <t>Taça Wanderpreis III</t>
  </si>
  <si>
    <t>Campeão Metropolitano de Porto Alegre</t>
  </si>
  <si>
    <t>1914</t>
  </si>
  <si>
    <t>Taça Rio Branco</t>
  </si>
  <si>
    <t>1915</t>
  </si>
  <si>
    <t>1916</t>
  </si>
  <si>
    <t>1917</t>
  </si>
  <si>
    <t>1919</t>
  </si>
  <si>
    <t>1920</t>
  </si>
  <si>
    <t>Torneio Início de Porto Alegre</t>
  </si>
  <si>
    <t>1923</t>
  </si>
  <si>
    <t>Taça Associação dos Varejistas</t>
  </si>
  <si>
    <t>1924</t>
  </si>
  <si>
    <t>Taça São Pedro</t>
  </si>
  <si>
    <t>1925</t>
  </si>
  <si>
    <t>Torneio F.C. Porto Alegre</t>
  </si>
  <si>
    <t>Torneio Washington Luis</t>
  </si>
  <si>
    <t>1928</t>
  </si>
  <si>
    <t>Torneio Congraçamento (Taça Fernando Caldas)</t>
  </si>
  <si>
    <t>1929</t>
  </si>
  <si>
    <t>Taça Reivindicação</t>
  </si>
  <si>
    <t>1930</t>
  </si>
  <si>
    <t>Torneio de Encerramento de Porto Alegre (Noturno Porto Alegrense)</t>
  </si>
  <si>
    <t>Taça Dia do Desporto</t>
  </si>
  <si>
    <t>1933</t>
  </si>
  <si>
    <t>Taça Dia do Cronista</t>
  </si>
  <si>
    <t>Taça Flores da Cunha</t>
  </si>
  <si>
    <t>Torneio "Benefício da FRGD"</t>
  </si>
  <si>
    <t>1936</t>
  </si>
  <si>
    <t>Taça Martel</t>
  </si>
  <si>
    <t>1937</t>
  </si>
  <si>
    <t>1938</t>
  </si>
  <si>
    <t>Taça Dia do Filiado</t>
  </si>
  <si>
    <t>Taça José Loureiro da Silva,"Supercampeonato Porto Alegrense"</t>
  </si>
  <si>
    <t>Taça Café Nacional</t>
  </si>
  <si>
    <t>1939</t>
  </si>
  <si>
    <t>Torneio Taça de Portugal</t>
  </si>
  <si>
    <t>Taça Cambial</t>
  </si>
  <si>
    <t>Taça Ernesto Dorneles</t>
  </si>
  <si>
    <t>Taça Dia do Futebol</t>
  </si>
  <si>
    <t>Taça Casa Sport</t>
  </si>
  <si>
    <t>Taça General Corrêa Lima</t>
  </si>
  <si>
    <t>Campeão da Taça Cidade de Porto Alegre</t>
  </si>
  <si>
    <t>Campeão do Campeonato Extra de Porto Alegre</t>
  </si>
  <si>
    <t>Taça Manuel Amorim Albuquerque</t>
  </si>
  <si>
    <t>Taça Rádio Gaúcha</t>
  </si>
  <si>
    <t>Campeão do Torneio de Inauguração do Estádio Olímpico (Taça Relógios Eska)</t>
  </si>
  <si>
    <t>Copa Farroupilha 120 anos (Dia do Cronista Taça Bento Gonçalves)</t>
  </si>
  <si>
    <t>Taça Refinaria Ipiranga</t>
  </si>
  <si>
    <t>Troféu Wallig</t>
  </si>
  <si>
    <t>Torneio Início Estadual</t>
  </si>
  <si>
    <t>Torneio Festa da Uva em Caxias</t>
  </si>
  <si>
    <t>Campeão da Copa Governador do Estado</t>
  </si>
  <si>
    <t>Copa da Governador do Estado</t>
  </si>
  <si>
    <t>Troféu Sesquicentenário da Revolução Farroupilha</t>
  </si>
  <si>
    <t>Campeão da Taça Governador do Estado</t>
  </si>
  <si>
    <t>Taça RBS TV 25 Anos</t>
  </si>
  <si>
    <t>Campeão da Copa Governador do Estado</t>
  </si>
  <si>
    <t>Copa Solidariedade (Campanha do Agasalho)</t>
  </si>
  <si>
    <t>Taça Cidade de Porto Alegre (Campanha do Agasalho)</t>
  </si>
  <si>
    <t>Campeão da Copa FGF (Taça RS)</t>
  </si>
  <si>
    <t>Campeão da Taça Fernando Carvalho (1º turno do Campeonato Gaúcho)</t>
  </si>
  <si>
    <t>Taça Rádio Pelotense 85 anos</t>
  </si>
  <si>
    <t>Campeão da Taça Piratini (1º turno do Campeonato Gaúcho)</t>
  </si>
  <si>
    <t>Taça 80 anos Rádio Bandeirantes</t>
  </si>
  <si>
    <t>Taça 90 anos da Rádio Gaúcha</t>
  </si>
  <si>
    <t>100 anos do Gauchão</t>
  </si>
  <si>
    <t>Taça HPS 75 anos</t>
  </si>
  <si>
    <t>Enternacionais</t>
  </si>
  <si>
    <t>Internacional 1x2 Grêmio</t>
  </si>
  <si>
    <t>Thiago Galhardo, Diego Souza e Ricardinho</t>
  </si>
  <si>
    <t>Ricardinho</t>
  </si>
  <si>
    <t>Ferreirinha, Rodrigo Dourado</t>
  </si>
  <si>
    <t>Final Gauchão</t>
  </si>
  <si>
    <t>Ferreirinha</t>
  </si>
  <si>
    <t>Grêmio 0×0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</si>
</sst>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NumberFormat="1"/>
    <xf numFmtId="0" fontId="4" fillId="0" borderId="0" xfId="1" applyFont="1" applyFill="1" applyAlignment="1">
      <alignment horizontal="left" vertical="center" wrapText="1"/>
    </xf>
    <xf numFmtId="14" fontId="4" fillId="0" borderId="0" xfId="1" applyNumberFormat="1" applyFont="1" applyFill="1" applyAlignment="1">
      <alignment horizontal="left" vertical="center" wrapText="1"/>
    </xf>
    <xf numFmtId="0" fontId="4" fillId="0" borderId="0" xfId="1" applyNumberFormat="1" applyFont="1" applyFill="1" applyAlignment="1">
      <alignment horizontal="left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Bom" xfId="1" builtinId="26"/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B912B6B-D46C-40D3-9FE5-18B494795E34}" autoFormatId="16" applyNumberFormats="0" applyBorderFormats="0" applyFontFormats="0" applyPatternFormats="0" applyAlignmentFormats="0" applyWidthHeightFormats="0">
  <queryTableRefresh nextId="13" unboundColumnsLeft="1" unboundColumnsRight="3">
    <queryTableFields count="10">
      <queryTableField id="12" dataBound="0" tableColumnId="8"/>
      <queryTableField id="2" name="Column2" tableColumnId="2"/>
      <queryTableField id="3" name="Column3" tableColumnId="3"/>
      <queryTableField id="5" dataBound="0" tableColumnId="5"/>
      <queryTableField id="6" dataBound="0" tableColumnId="6"/>
      <queryTableField id="8" dataBound="0" tableColumnId="10"/>
      <queryTableField id="4" name="Column4" tableColumnId="4"/>
      <queryTableField id="9" dataBound="0" tableColumnId="11"/>
      <queryTableField id="11" dataBound="0" tableColumnId="7"/>
      <queryTableField id="10" dataBound="0" tableColumnId="1"/>
    </queryTableFields>
    <queryTableDeletedFields count="1">
      <deletedField name="Column1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DF3D6-629B-4B05-8E95-3854B2594486}" name="Tabela1" displayName="Tabela1" ref="A1:Q434" totalsRowShown="0" headerRowDxfId="45" dataDxfId="44">
  <autoFilter ref="A1:Q434" xr:uid="{3449C0F2-1DA2-4FF5-8E48-84989794A02F}"/>
  <sortState xmlns:xlrd2="http://schemas.microsoft.com/office/spreadsheetml/2017/richdata2" ref="A2:Q431">
    <sortCondition ref="A1:A431"/>
  </sortState>
  <tableColumns count="17">
    <tableColumn id="1" xr3:uid="{15D5DA6B-C5F1-44B5-995A-79E1F8B1FB00}" name="Número" dataDxfId="43"/>
    <tableColumn id="2" xr3:uid="{989DA6D8-DC51-49A8-8A7E-90AD498680AC}" name="Data" dataDxfId="42"/>
    <tableColumn id="8" xr3:uid="{34E5CD9E-EEB5-4CBF-8F51-06CF11EAB788}" name="Mandante" dataDxfId="41">
      <calculatedColumnFormula>IF(LEFT(Tabela1[[#This Row],[Placar]],6)="Grêmio","Grêmio","Inter")</calculatedColumnFormula>
    </tableColumn>
    <tableColumn id="9" xr3:uid="{500A0B28-54FA-4167-9012-60AD30D42912}" name="Visitantes" dataDxfId="40">
      <calculatedColumnFormula>IF(Tabela1[[#This Row],[Mandante]]="Grêmio","Inter","Grêmio")</calculatedColumnFormula>
    </tableColumn>
    <tableColumn id="11" xr3:uid="{E56E8BF6-2356-4EB1-88D5-71C78AF8DE96}" name="Gols Mandante" dataDxfId="39">
      <calculatedColumnFormula>IF(Tabela1[[#This Row],[Mandante]]=LEFT(Tabela1[[#This Row],[Placar]],6),IF(MID(Tabela1[[#This Row],[Placar]],8,2)="10",10,MID(Tabela1[[#This Row],[Placar]],8,1)),MID(Tabela1[[#This Row],[Placar]],15,1))</calculatedColumnFormula>
    </tableColumn>
    <tableColumn id="10" xr3:uid="{67AA194F-5B56-4637-BC77-A12E0F31DAEC}" name="Gol Visitante" dataDxfId="38">
      <calculatedColumnFormula>IF(RIGHT(Tabela1[[#This Row],[Placar]],6)="Grêmio",LEFT(RIGHT(Tabela1[[#This Row],[Placar]],8),1),LEFT(RIGHT(Tabela1[[#This Row],[Placar]],15),1))</calculatedColumnFormula>
    </tableColumn>
    <tableColumn id="12" xr3:uid="{AB44F21E-495F-45BA-AB08-E080BC03AC41}" name="Gols Penalti Mandante" dataDxfId="37"/>
    <tableColumn id="13" xr3:uid="{F479E99D-4D62-46FD-80E8-AEE0EDB8906F}" name="Gols Penalti Visitante" dataDxfId="36"/>
    <tableColumn id="14" xr3:uid="{C1654867-68B5-46F4-BFB0-56D70E096EC4}" name="Resultado" dataDxfId="35">
      <calculatedColumnFormula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calculatedColumnFormula>
    </tableColumn>
    <tableColumn id="3" xr3:uid="{77FFB2DC-D7D5-488A-A2B0-65256A98FC2B}" name="Placar" dataDxfId="34"/>
    <tableColumn id="4" xr3:uid="{2B32E81E-68D0-483E-B9A9-5A33428DEF93}" name="Campeonato" dataDxfId="33"/>
    <tableColumn id="5" xr3:uid="{3464109F-8322-4AB6-A5CF-41449D03157E}" name="Estádio" dataDxfId="32"/>
    <tableColumn id="15" xr3:uid="{76A60CEE-DF2D-4175-82ED-F9CF75B3ED90}" name="Gols Grêmio" dataDxfId="31">
      <calculatedColumnFormula>IF(Tabela1[[#This Row],[Mandante]]="Grêmio",Tabela1[[#This Row],[Gols Mandante]],Tabela1[[#This Row],[Gol Visitante]])</calculatedColumnFormula>
    </tableColumn>
    <tableColumn id="16" xr3:uid="{449E8CDC-C472-41BA-811E-5D5E91A0D6DC}" name="Gols Inter" dataDxfId="30">
      <calculatedColumnFormula>IF(Tabela1[[#This Row],[Mandante]]="Inter",Tabela1[[#This Row],[Gols Mandante]],Tabela1[[#This Row],[Gol Visitante]])</calculatedColumnFormula>
    </tableColumn>
    <tableColumn id="6" xr3:uid="{DA746190-E92E-4044-8C02-09CD3DCB990B}" name="Gols" dataDxfId="29"/>
    <tableColumn id="7" xr3:uid="{61B2EAEE-831E-46E4-9613-AA64BC73F945}" name="Observação" dataDxfId="28"/>
    <tableColumn id="17" xr3:uid="{627DAA4F-3FD0-49BE-9F29-973E3711258B}" name="Campo" dataDxfId="27">
      <calculatedColumnFormula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DD5DA-354C-49FD-863D-D5DF52CEC80D}" name="Tabela13" displayName="Tabela13" ref="A1:O1206" totalsRowShown="0" headerRowDxfId="26" dataDxfId="25">
  <autoFilter ref="A1:O1206" xr:uid="{E6706C8D-295B-4BEE-9D6A-85CF8947F6C9}"/>
  <sortState xmlns:xlrd2="http://schemas.microsoft.com/office/spreadsheetml/2017/richdata2" ref="A2:O1201">
    <sortCondition ref="A1:A1201"/>
  </sortState>
  <tableColumns count="15">
    <tableColumn id="1" xr3:uid="{8E864093-CEA3-487D-82CF-5271DA2E956D}" name="Número" dataDxfId="24"/>
    <tableColumn id="2" xr3:uid="{BE803D88-6BB7-41CE-B98B-22F9AE3DF30F}" name="Data" dataDxfId="23"/>
    <tableColumn id="8" xr3:uid="{513D02C0-131E-45FA-A1EE-651CEB03E22B}" name="Mandante" dataDxfId="22"/>
    <tableColumn id="9" xr3:uid="{CEE5A508-AF3B-4DCA-A39A-EE8182407399}" name="Visitantes" dataDxfId="21"/>
    <tableColumn id="11" xr3:uid="{D63B69AB-C61C-45CB-AD2F-E469140DC389}" name="Gols Mandante" dataDxfId="20"/>
    <tableColumn id="10" xr3:uid="{BF42EBC5-77D9-49F7-B5B5-03D38F5C2F07}" name="Gol Visitante" dataDxfId="19"/>
    <tableColumn id="12" xr3:uid="{05585BC3-7B50-4302-825A-390F9357B643}" name="Gols Penalti Mandante" dataDxfId="18"/>
    <tableColumn id="13" xr3:uid="{7F0A127A-73C4-4C2D-B550-91C042305A0A}" name="Gols Penalti Visitante" dataDxfId="17"/>
    <tableColumn id="14" xr3:uid="{742D3AC5-3654-42F1-96CC-C3940D8D5B9F}" name="Resultado" dataDxfId="16">
      <calculatedColumnFormula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calculatedColumnFormula>
    </tableColumn>
    <tableColumn id="4" xr3:uid="{CE6019DD-A99F-4351-B5F1-BA47B7772C94}" name="Campeonato" dataDxfId="15"/>
    <tableColumn id="6" xr3:uid="{F99383FC-98DD-497C-B45B-D8AE5AC3F41F}" name="Gols" dataDxfId="14"/>
    <tableColumn id="15" xr3:uid="{BB528B5A-E4FC-4175-907A-382905AF954A}" name="Gol Time" dataDxfId="13"/>
    <tableColumn id="3" xr3:uid="{77FAA65F-4107-4F40-BC4E-DF80C90C9DD9}" name="Tipos de Gol" dataDxfId="12"/>
    <tableColumn id="7" xr3:uid="{1B576119-5BFB-471A-BADB-EF13AAA8C4EB}" name="Casa Fora" dataDxfId="11">
      <calculatedColumnFormula>IF(ISBLANK(Tabela13[[#This Row],[Gol Time]]),"",IF(Tabela13[[#This Row],[Mandante]]=Tabela13[[#This Row],[Gol Time]],"Casa","Fora"))</calculatedColumnFormula>
    </tableColumn>
    <tableColumn id="5" xr3:uid="{F97D8828-1F7F-43B4-AE3D-9EC8774A97F8}" name="Estádio" dataDxfId="10">
      <calculatedColumnFormula>VLOOKUP(Tabela13[[#This Row],[Número]],Tabela1[],12,FALSE)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12536F-C0A2-4D0A-AE5F-2CF503D17F37}" name="GRENAL" displayName="GRENAL" ref="A1:J315" tableType="queryTable" totalsRowShown="0">
  <autoFilter ref="A1:J315" xr:uid="{A364370F-38B1-42DC-85FE-B0FE7287A27F}"/>
  <sortState xmlns:xlrd2="http://schemas.microsoft.com/office/spreadsheetml/2017/richdata2" ref="A2:J312">
    <sortCondition ref="A1:A312"/>
  </sortState>
  <tableColumns count="10">
    <tableColumn id="8" xr3:uid="{28383785-387A-4C04-9A5B-C8171ED50B7B}" uniqueName="8" name="Ano" queryTableFieldId="12" dataDxfId="9"/>
    <tableColumn id="2" xr3:uid="{C2CD9AFF-6D6B-4DE4-9424-F627BDE90FF6}" uniqueName="2" name="Título" queryTableFieldId="2" dataDxfId="8"/>
    <tableColumn id="3" xr3:uid="{38408EC9-5949-47EB-8866-8DEE93E178BC}" uniqueName="3" name="País" queryTableFieldId="3" dataDxfId="7"/>
    <tableColumn id="5" xr3:uid="{D910A8A1-F3D8-47B9-821D-BBE21CFAE8BE}" uniqueName="5" name="Estado " queryTableFieldId="5" dataDxfId="6"/>
    <tableColumn id="6" xr3:uid="{A9620553-F531-4F76-85C3-CC266BF16211}" uniqueName="6" name="Cidade" queryTableFieldId="6" dataDxfId="5"/>
    <tableColumn id="10" xr3:uid="{E8033AE5-1714-4A0A-8AD8-0B3689E96093}" uniqueName="10" name="Clube" queryTableFieldId="8" dataDxfId="4"/>
    <tableColumn id="4" xr3:uid="{46F01646-450A-4B63-9993-39EE87D9F1E9}" uniqueName="4" name="Regionalidade" queryTableFieldId="4" dataDxfId="3"/>
    <tableColumn id="11" xr3:uid="{57DD2F7F-A75C-4F2F-A22E-BEF69CBF737D}" uniqueName="11" name="Abrangencia" queryTableFieldId="9" dataDxfId="2"/>
    <tableColumn id="7" xr3:uid="{D9332BC3-9384-4EDB-97D8-387BAC082F5A}" uniqueName="7" name="Tipo" queryTableFieldId="11" dataDxfId="1"/>
    <tableColumn id="1" xr3:uid="{385FAB4F-610C-4A75-8095-C154FB867683}" uniqueName="1" name="Pes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6CDB-6550-4F1E-9810-994402B12107}">
  <dimension ref="A1:Q434"/>
  <sheetViews>
    <sheetView tabSelected="1" topLeftCell="A421" workbookViewId="0">
      <selection activeCell="A434" sqref="A434"/>
    </sheetView>
  </sheetViews>
  <sheetFormatPr defaultRowHeight="15" x14ac:dyDescent="0.25"/>
  <cols>
    <col min="1" max="2" width="10.42578125" customWidth="1"/>
    <col min="3" max="3" width="12.42578125" bestFit="1" customWidth="1"/>
    <col min="4" max="4" width="12.140625" bestFit="1" customWidth="1"/>
    <col min="5" max="5" width="18.42578125" style="8" customWidth="1"/>
    <col min="6" max="9" width="17.140625" customWidth="1"/>
    <col min="10" max="10" width="51" customWidth="1"/>
    <col min="11" max="11" width="26" customWidth="1"/>
    <col min="12" max="14" width="20.85546875" customWidth="1"/>
    <col min="15" max="15" width="44.85546875" customWidth="1"/>
    <col min="16" max="16" width="22.28515625" customWidth="1"/>
    <col min="17" max="17" width="34" customWidth="1"/>
  </cols>
  <sheetData>
    <row r="1" spans="1:17" ht="30" x14ac:dyDescent="0.25">
      <c r="A1" s="1" t="s">
        <v>0</v>
      </c>
      <c r="B1" s="1" t="s">
        <v>1</v>
      </c>
      <c r="C1" s="1" t="s">
        <v>596</v>
      </c>
      <c r="D1" s="1" t="s">
        <v>597</v>
      </c>
      <c r="E1" s="6" t="s">
        <v>598</v>
      </c>
      <c r="F1" s="1" t="s">
        <v>599</v>
      </c>
      <c r="G1" s="1" t="s">
        <v>601</v>
      </c>
      <c r="H1" s="1" t="s">
        <v>602</v>
      </c>
      <c r="I1" s="1" t="s">
        <v>740</v>
      </c>
      <c r="J1" s="2" t="s">
        <v>2</v>
      </c>
      <c r="K1" s="1" t="s">
        <v>3</v>
      </c>
      <c r="L1" s="1" t="s">
        <v>4</v>
      </c>
      <c r="M1" s="1" t="s">
        <v>741</v>
      </c>
      <c r="N1" s="1" t="s">
        <v>742</v>
      </c>
      <c r="O1" s="1" t="s">
        <v>5</v>
      </c>
      <c r="P1" s="1" t="s">
        <v>6</v>
      </c>
      <c r="Q1" s="1" t="s">
        <v>1043</v>
      </c>
    </row>
    <row r="2" spans="1:17" ht="75" x14ac:dyDescent="0.25">
      <c r="A2" s="3">
        <v>1</v>
      </c>
      <c r="B2" s="4">
        <v>3487</v>
      </c>
      <c r="C2" s="4" t="str">
        <f>IF(LEFT(Tabela1[[#This Row],[Placar]],6)="Grêmio","Grêmio","Inter")</f>
        <v>Grêmio</v>
      </c>
      <c r="D2" s="4" t="str">
        <f>IF(Tabela1[[#This Row],[Mandante]]="Grêmio","Inter","Grêmio")</f>
        <v>Inter</v>
      </c>
      <c r="E2" s="7">
        <f>IF(Tabela1[[#This Row],[Mandante]]=LEFT(Tabela1[[#This Row],[Placar]],6),IF(MID(Tabela1[[#This Row],[Placar]],8,2)="10",10,MID(Tabela1[[#This Row],[Placar]],8,1)),MID(Tabela1[[#This Row],[Placar]],15,1))</f>
        <v>10</v>
      </c>
      <c r="F2" s="4" t="str">
        <f>IF(RIGHT(Tabela1[[#This Row],[Placar]],6)="Grêmio",LEFT(RIGHT(Tabela1[[#This Row],[Placar]],8),1),LEFT(RIGHT(Tabela1[[#This Row],[Placar]],15),1))</f>
        <v>0</v>
      </c>
      <c r="G2" s="4"/>
      <c r="H2" s="4"/>
      <c r="I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" s="3" t="s">
        <v>593</v>
      </c>
      <c r="K2" s="3" t="s">
        <v>202</v>
      </c>
      <c r="L2" s="3" t="s">
        <v>409</v>
      </c>
      <c r="M2" s="3">
        <f>IF(Tabela1[[#This Row],[Mandante]]="Grêmio",Tabela1[[#This Row],[Gols Mandante]],Tabela1[[#This Row],[Gol Visitante]])</f>
        <v>10</v>
      </c>
      <c r="N2" s="3" t="str">
        <f>IF(Tabela1[[#This Row],[Mandante]]="Inter",Tabela1[[#This Row],[Gols Mandante]],Tabela1[[#This Row],[Gol Visitante]])</f>
        <v>0</v>
      </c>
      <c r="O2" s="3" t="s">
        <v>594</v>
      </c>
      <c r="P2" s="3" t="s">
        <v>595</v>
      </c>
      <c r="Q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3" spans="1:17" ht="30" x14ac:dyDescent="0.25">
      <c r="A3" s="3">
        <v>2</v>
      </c>
      <c r="B3" s="4">
        <v>3851</v>
      </c>
      <c r="C3" s="4" t="str">
        <f>IF(LEFT(Tabela1[[#This Row],[Placar]],6)="Grêmio","Grêmio","Inter")</f>
        <v>Grêmio</v>
      </c>
      <c r="D3" s="4" t="str">
        <f>IF(Tabela1[[#This Row],[Mandante]]="Grêmio","Inter","Grêmio")</f>
        <v>Inter</v>
      </c>
      <c r="E3" s="7" t="str">
        <f>IF(Tabela1[[#This Row],[Mandante]]=LEFT(Tabela1[[#This Row],[Placar]],6),IF(MID(Tabela1[[#This Row],[Placar]],8,2)="10",10,MID(Tabela1[[#This Row],[Placar]],8,1)),MID(Tabela1[[#This Row],[Placar]],15,1))</f>
        <v>5</v>
      </c>
      <c r="F3" s="4" t="str">
        <f>IF(RIGHT(Tabela1[[#This Row],[Placar]],6)="Grêmio",LEFT(RIGHT(Tabela1[[#This Row],[Placar]],8),1),LEFT(RIGHT(Tabela1[[#This Row],[Placar]],15),1))</f>
        <v>0</v>
      </c>
      <c r="G3" s="4"/>
      <c r="H3" s="4"/>
      <c r="I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" s="3" t="s">
        <v>52</v>
      </c>
      <c r="K3" s="3" t="s">
        <v>316</v>
      </c>
      <c r="L3" s="3" t="s">
        <v>409</v>
      </c>
      <c r="M3" s="3" t="str">
        <f>IF(Tabela1[[#This Row],[Mandante]]="Grêmio",Tabela1[[#This Row],[Gols Mandante]],Tabela1[[#This Row],[Gol Visitante]])</f>
        <v>5</v>
      </c>
      <c r="N3" s="3" t="str">
        <f>IF(Tabela1[[#This Row],[Mandante]]="Inter",Tabela1[[#This Row],[Gols Mandante]],Tabela1[[#This Row],[Gol Visitante]])</f>
        <v>0</v>
      </c>
      <c r="O3" s="3" t="s">
        <v>592</v>
      </c>
      <c r="P3" s="3"/>
      <c r="Q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4" spans="1:17" ht="45" x14ac:dyDescent="0.25">
      <c r="A4" s="3">
        <v>3</v>
      </c>
      <c r="B4" s="4">
        <v>4187</v>
      </c>
      <c r="C4" s="4" t="str">
        <f>IF(LEFT(Tabela1[[#This Row],[Placar]],6)="Grêmio","Grêmio","Inter")</f>
        <v>Grêmio</v>
      </c>
      <c r="D4" s="4" t="str">
        <f>IF(Tabela1[[#This Row],[Mandante]]="Grêmio","Inter","Grêmio")</f>
        <v>Inter</v>
      </c>
      <c r="E4" s="7">
        <f>IF(Tabela1[[#This Row],[Mandante]]=LEFT(Tabela1[[#This Row],[Placar]],6),IF(MID(Tabela1[[#This Row],[Placar]],8,2)="10",10,MID(Tabela1[[#This Row],[Placar]],8,1)),MID(Tabela1[[#This Row],[Placar]],15,1))</f>
        <v>10</v>
      </c>
      <c r="F4" s="4" t="str">
        <f>IF(RIGHT(Tabela1[[#This Row],[Placar]],6)="Grêmio",LEFT(RIGHT(Tabela1[[#This Row],[Placar]],8),1),LEFT(RIGHT(Tabela1[[#This Row],[Placar]],15),1))</f>
        <v>1</v>
      </c>
      <c r="G4" s="4"/>
      <c r="H4" s="4"/>
      <c r="I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" s="3" t="s">
        <v>589</v>
      </c>
      <c r="K4" s="3" t="s">
        <v>316</v>
      </c>
      <c r="L4" s="3" t="s">
        <v>590</v>
      </c>
      <c r="M4" s="3">
        <f>IF(Tabela1[[#This Row],[Mandante]]="Grêmio",Tabela1[[#This Row],[Gols Mandante]],Tabela1[[#This Row],[Gol Visitante]])</f>
        <v>10</v>
      </c>
      <c r="N4" s="3" t="str">
        <f>IF(Tabela1[[#This Row],[Mandante]]="Inter",Tabela1[[#This Row],[Gols Mandante]],Tabela1[[#This Row],[Gol Visitante]])</f>
        <v>1</v>
      </c>
      <c r="O4" s="3" t="s">
        <v>591</v>
      </c>
      <c r="P4" s="3" t="s">
        <v>588</v>
      </c>
      <c r="Q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5" spans="1:17" ht="45" x14ac:dyDescent="0.25">
      <c r="A5" s="3">
        <v>4</v>
      </c>
      <c r="B5" s="4">
        <v>4558</v>
      </c>
      <c r="C5" s="4" t="str">
        <f>IF(LEFT(Tabela1[[#This Row],[Placar]],6)="Grêmio","Grêmio","Inter")</f>
        <v>Grêmio</v>
      </c>
      <c r="D5" s="4" t="str">
        <f>IF(Tabela1[[#This Row],[Mandante]]="Grêmio","Inter","Grêmio")</f>
        <v>Inter</v>
      </c>
      <c r="E5" s="7" t="str">
        <f>IF(Tabela1[[#This Row],[Mandante]]=LEFT(Tabela1[[#This Row],[Placar]],6),IF(MID(Tabela1[[#This Row],[Placar]],8,2)="10",10,MID(Tabela1[[#This Row],[Placar]],8,1)),MID(Tabela1[[#This Row],[Placar]],15,1))</f>
        <v>6</v>
      </c>
      <c r="F5" s="4" t="str">
        <f>IF(RIGHT(Tabela1[[#This Row],[Placar]],6)="Grêmio",LEFT(RIGHT(Tabela1[[#This Row],[Placar]],8),1),LEFT(RIGHT(Tabela1[[#This Row],[Placar]],15),1))</f>
        <v>0</v>
      </c>
      <c r="G5" s="4"/>
      <c r="H5" s="4"/>
      <c r="I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5" s="3" t="s">
        <v>586</v>
      </c>
      <c r="K5" s="3" t="s">
        <v>316</v>
      </c>
      <c r="L5" s="3" t="s">
        <v>409</v>
      </c>
      <c r="M5" s="3" t="str">
        <f>IF(Tabela1[[#This Row],[Mandante]]="Grêmio",Tabela1[[#This Row],[Gols Mandante]],Tabela1[[#This Row],[Gol Visitante]])</f>
        <v>6</v>
      </c>
      <c r="N5" s="3" t="str">
        <f>IF(Tabela1[[#This Row],[Mandante]]="Inter",Tabela1[[#This Row],[Gols Mandante]],Tabela1[[#This Row],[Gol Visitante]])</f>
        <v>0</v>
      </c>
      <c r="O5" s="3" t="s">
        <v>587</v>
      </c>
      <c r="P5" s="3" t="s">
        <v>588</v>
      </c>
      <c r="Q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6" spans="1:17" x14ac:dyDescent="0.25">
      <c r="A6" s="3">
        <v>5</v>
      </c>
      <c r="B6" s="4">
        <v>4642</v>
      </c>
      <c r="C6" s="4" t="str">
        <f>IF(LEFT(Tabela1[[#This Row],[Placar]],6)="Grêmio","Grêmio","Inter")</f>
        <v>Grêmio</v>
      </c>
      <c r="D6" s="4" t="str">
        <f>IF(Tabela1[[#This Row],[Mandante]]="Grêmio","Inter","Grêmio")</f>
        <v>Inter</v>
      </c>
      <c r="E6" s="7" t="str">
        <f>IF(Tabela1[[#This Row],[Mandante]]=LEFT(Tabela1[[#This Row],[Placar]],6),IF(MID(Tabela1[[#This Row],[Placar]],8,2)="10",10,MID(Tabela1[[#This Row],[Placar]],8,1)),MID(Tabela1[[#This Row],[Placar]],15,1))</f>
        <v>2</v>
      </c>
      <c r="F6" s="4" t="str">
        <f>IF(RIGHT(Tabela1[[#This Row],[Placar]],6)="Grêmio",LEFT(RIGHT(Tabela1[[#This Row],[Placar]],8),1),LEFT(RIGHT(Tabela1[[#This Row],[Placar]],15),1))</f>
        <v>1</v>
      </c>
      <c r="G6" s="4"/>
      <c r="H6" s="4"/>
      <c r="I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6" s="3" t="s">
        <v>91</v>
      </c>
      <c r="K6" s="3" t="s">
        <v>316</v>
      </c>
      <c r="L6" s="3" t="s">
        <v>409</v>
      </c>
      <c r="M6" s="3" t="str">
        <f>IF(Tabela1[[#This Row],[Mandante]]="Grêmio",Tabela1[[#This Row],[Gols Mandante]],Tabela1[[#This Row],[Gol Visitante]])</f>
        <v>2</v>
      </c>
      <c r="N6" s="3" t="str">
        <f>IF(Tabela1[[#This Row],[Mandante]]="Inter",Tabela1[[#This Row],[Gols Mandante]],Tabela1[[#This Row],[Gol Visitante]])</f>
        <v>1</v>
      </c>
      <c r="O6" s="3" t="s">
        <v>585</v>
      </c>
      <c r="P6" s="3"/>
      <c r="Q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7" spans="1:17" x14ac:dyDescent="0.25">
      <c r="A7" s="3">
        <v>6</v>
      </c>
      <c r="B7" s="4">
        <v>4908</v>
      </c>
      <c r="C7" s="4" t="str">
        <f>IF(LEFT(Tabela1[[#This Row],[Placar]],6)="Grêmio","Grêmio","Inter")</f>
        <v>Inter</v>
      </c>
      <c r="D7" s="4" t="str">
        <f>IF(Tabela1[[#This Row],[Mandante]]="Grêmio","Inter","Grêmio")</f>
        <v>Grêmio</v>
      </c>
      <c r="E7" s="7" t="str">
        <f>IF(Tabela1[[#This Row],[Mandante]]=LEFT(Tabela1[[#This Row],[Placar]],6),IF(MID(Tabela1[[#This Row],[Placar]],8,2)="10",10,MID(Tabela1[[#This Row],[Placar]],8,1)),MID(Tabela1[[#This Row],[Placar]],15,1))</f>
        <v>1</v>
      </c>
      <c r="F7" s="4" t="str">
        <f>IF(RIGHT(Tabela1[[#This Row],[Placar]],6)="Grêmio",LEFT(RIGHT(Tabela1[[#This Row],[Placar]],8),1),LEFT(RIGHT(Tabela1[[#This Row],[Placar]],15),1))</f>
        <v>2</v>
      </c>
      <c r="G7" s="4"/>
      <c r="H7" s="4"/>
      <c r="I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7" s="3" t="s">
        <v>44</v>
      </c>
      <c r="K7" s="3" t="s">
        <v>316</v>
      </c>
      <c r="L7" s="3" t="s">
        <v>337</v>
      </c>
      <c r="M7" s="3" t="str">
        <f>IF(Tabela1[[#This Row],[Mandante]]="Grêmio",Tabela1[[#This Row],[Gols Mandante]],Tabela1[[#This Row],[Gol Visitante]])</f>
        <v>2</v>
      </c>
      <c r="N7" s="3" t="str">
        <f>IF(Tabela1[[#This Row],[Mandante]]="Inter",Tabela1[[#This Row],[Gols Mandante]],Tabela1[[#This Row],[Gol Visitante]])</f>
        <v>1</v>
      </c>
      <c r="O7" s="3" t="s">
        <v>584</v>
      </c>
      <c r="P7" s="3"/>
      <c r="Q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8" spans="1:17" ht="30" x14ac:dyDescent="0.25">
      <c r="A8" s="3">
        <v>7</v>
      </c>
      <c r="B8" s="4">
        <v>5783</v>
      </c>
      <c r="C8" s="4" t="str">
        <f>IF(LEFT(Tabela1[[#This Row],[Placar]],6)="Grêmio","Grêmio","Inter")</f>
        <v>Grêmio</v>
      </c>
      <c r="D8" s="4" t="str">
        <f>IF(Tabela1[[#This Row],[Mandante]]="Grêmio","Inter","Grêmio")</f>
        <v>Inter</v>
      </c>
      <c r="E8" s="7" t="str">
        <f>IF(Tabela1[[#This Row],[Mandante]]=LEFT(Tabela1[[#This Row],[Placar]],6),IF(MID(Tabela1[[#This Row],[Placar]],8,2)="10",10,MID(Tabela1[[#This Row],[Placar]],8,1)),MID(Tabela1[[#This Row],[Placar]],15,1))</f>
        <v>1</v>
      </c>
      <c r="F8" s="4" t="str">
        <f>IF(RIGHT(Tabela1[[#This Row],[Placar]],6)="Grêmio",LEFT(RIGHT(Tabela1[[#This Row],[Placar]],8),1),LEFT(RIGHT(Tabela1[[#This Row],[Placar]],15),1))</f>
        <v>4</v>
      </c>
      <c r="G8" s="4"/>
      <c r="H8" s="4"/>
      <c r="I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" s="3" t="s">
        <v>189</v>
      </c>
      <c r="K8" s="3" t="s">
        <v>202</v>
      </c>
      <c r="L8" s="3" t="s">
        <v>409</v>
      </c>
      <c r="M8" s="3" t="str">
        <f>IF(Tabela1[[#This Row],[Mandante]]="Grêmio",Tabela1[[#This Row],[Gols Mandante]],Tabela1[[#This Row],[Gol Visitante]])</f>
        <v>1</v>
      </c>
      <c r="N8" s="3" t="str">
        <f>IF(Tabela1[[#This Row],[Mandante]]="Inter",Tabela1[[#This Row],[Gols Mandante]],Tabela1[[#This Row],[Gol Visitante]])</f>
        <v>4</v>
      </c>
      <c r="O8" s="3" t="s">
        <v>582</v>
      </c>
      <c r="P8" s="3" t="s">
        <v>583</v>
      </c>
      <c r="Q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9" spans="1:17" ht="30" x14ac:dyDescent="0.25">
      <c r="A9" s="3">
        <v>8</v>
      </c>
      <c r="B9" s="4">
        <v>6056</v>
      </c>
      <c r="C9" s="4" t="str">
        <f>IF(LEFT(Tabela1[[#This Row],[Placar]],6)="Grêmio","Grêmio","Inter")</f>
        <v>Inter</v>
      </c>
      <c r="D9" s="4" t="str">
        <f>IF(Tabela1[[#This Row],[Mandante]]="Grêmio","Inter","Grêmio")</f>
        <v>Grêmio</v>
      </c>
      <c r="E9" s="7" t="str">
        <f>IF(Tabela1[[#This Row],[Mandante]]=LEFT(Tabela1[[#This Row],[Placar]],6),IF(MID(Tabela1[[#This Row],[Placar]],8,2)="10",10,MID(Tabela1[[#This Row],[Placar]],8,1)),MID(Tabela1[[#This Row],[Placar]],15,1))</f>
        <v>6</v>
      </c>
      <c r="F9" s="4" t="str">
        <f>IF(RIGHT(Tabela1[[#This Row],[Placar]],6)="Grêmio",LEFT(RIGHT(Tabela1[[#This Row],[Placar]],8),1),LEFT(RIGHT(Tabela1[[#This Row],[Placar]],15),1))</f>
        <v>1</v>
      </c>
      <c r="G9" s="4"/>
      <c r="H9" s="4"/>
      <c r="I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" s="3" t="s">
        <v>580</v>
      </c>
      <c r="K9" s="3" t="s">
        <v>316</v>
      </c>
      <c r="L9" s="3" t="s">
        <v>337</v>
      </c>
      <c r="M9" s="3" t="str">
        <f>IF(Tabela1[[#This Row],[Mandante]]="Grêmio",Tabela1[[#This Row],[Gols Mandante]],Tabela1[[#This Row],[Gol Visitante]])</f>
        <v>1</v>
      </c>
      <c r="N9" s="3" t="str">
        <f>IF(Tabela1[[#This Row],[Mandante]]="Inter",Tabela1[[#This Row],[Gols Mandante]],Tabela1[[#This Row],[Gol Visitante]])</f>
        <v>6</v>
      </c>
      <c r="O9" s="3" t="s">
        <v>581</v>
      </c>
      <c r="P9" s="3"/>
      <c r="Q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0" spans="1:17" ht="30" x14ac:dyDescent="0.25">
      <c r="A10" s="3">
        <v>9</v>
      </c>
      <c r="B10" s="4">
        <v>6147</v>
      </c>
      <c r="C10" s="4" t="str">
        <f>IF(LEFT(Tabela1[[#This Row],[Placar]],6)="Grêmio","Grêmio","Inter")</f>
        <v>Grêmio</v>
      </c>
      <c r="D10" s="4" t="str">
        <f>IF(Tabela1[[#This Row],[Mandante]]="Grêmio","Inter","Grêmio")</f>
        <v>Inter</v>
      </c>
      <c r="E10" s="7" t="str">
        <f>IF(Tabela1[[#This Row],[Mandante]]=LEFT(Tabela1[[#This Row],[Placar]],6),IF(MID(Tabela1[[#This Row],[Placar]],8,2)="10",10,MID(Tabela1[[#This Row],[Placar]],8,1)),MID(Tabela1[[#This Row],[Placar]],15,1))</f>
        <v>2</v>
      </c>
      <c r="F10" s="4" t="str">
        <f>IF(RIGHT(Tabela1[[#This Row],[Placar]],6)="Grêmio",LEFT(RIGHT(Tabela1[[#This Row],[Placar]],8),1),LEFT(RIGHT(Tabela1[[#This Row],[Placar]],15),1))</f>
        <v>3</v>
      </c>
      <c r="G10" s="4"/>
      <c r="H10" s="4"/>
      <c r="I1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0" s="3" t="s">
        <v>379</v>
      </c>
      <c r="K10" s="3" t="s">
        <v>316</v>
      </c>
      <c r="L10" s="3" t="s">
        <v>409</v>
      </c>
      <c r="M10" s="3" t="str">
        <f>IF(Tabela1[[#This Row],[Mandante]]="Grêmio",Tabela1[[#This Row],[Gols Mandante]],Tabela1[[#This Row],[Gol Visitante]])</f>
        <v>2</v>
      </c>
      <c r="N10" s="3" t="str">
        <f>IF(Tabela1[[#This Row],[Mandante]]="Inter",Tabela1[[#This Row],[Gols Mandante]],Tabela1[[#This Row],[Gol Visitante]])</f>
        <v>3</v>
      </c>
      <c r="O10" s="3" t="s">
        <v>579</v>
      </c>
      <c r="P10" s="3"/>
      <c r="Q1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1" spans="1:17" ht="45" x14ac:dyDescent="0.25">
      <c r="A11" s="3">
        <v>10</v>
      </c>
      <c r="B11" s="4">
        <v>6705</v>
      </c>
      <c r="C11" s="4" t="str">
        <f>IF(LEFT(Tabela1[[#This Row],[Placar]],6)="Grêmio","Grêmio","Inter")</f>
        <v>Inter</v>
      </c>
      <c r="D11" s="4" t="str">
        <f>IF(Tabela1[[#This Row],[Mandante]]="Grêmio","Inter","Grêmio")</f>
        <v>Grêmio</v>
      </c>
      <c r="E11" s="7" t="str">
        <f>IF(Tabela1[[#This Row],[Mandante]]=LEFT(Tabela1[[#This Row],[Placar]],6),IF(MID(Tabela1[[#This Row],[Placar]],8,2)="10",10,MID(Tabela1[[#This Row],[Placar]],8,1)),MID(Tabela1[[#This Row],[Placar]],15,1))</f>
        <v>5</v>
      </c>
      <c r="F11" s="4" t="str">
        <f>IF(RIGHT(Tabela1[[#This Row],[Placar]],6)="Grêmio",LEFT(RIGHT(Tabela1[[#This Row],[Placar]],8),1),LEFT(RIGHT(Tabela1[[#This Row],[Placar]],15),1))</f>
        <v>3</v>
      </c>
      <c r="G11" s="4"/>
      <c r="H11" s="4"/>
      <c r="I1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1" s="3" t="s">
        <v>577</v>
      </c>
      <c r="K11" s="3" t="s">
        <v>316</v>
      </c>
      <c r="L11" s="3" t="s">
        <v>337</v>
      </c>
      <c r="M11" s="3" t="str">
        <f>IF(Tabela1[[#This Row],[Mandante]]="Grêmio",Tabela1[[#This Row],[Gols Mandante]],Tabela1[[#This Row],[Gol Visitante]])</f>
        <v>3</v>
      </c>
      <c r="N11" s="3" t="str">
        <f>IF(Tabela1[[#This Row],[Mandante]]="Inter",Tabela1[[#This Row],[Gols Mandante]],Tabela1[[#This Row],[Gol Visitante]])</f>
        <v>5</v>
      </c>
      <c r="O11" s="3" t="s">
        <v>578</v>
      </c>
      <c r="P11" s="3"/>
      <c r="Q1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2" spans="1:17" ht="90" x14ac:dyDescent="0.25">
      <c r="A12" s="3">
        <v>11</v>
      </c>
      <c r="B12" s="4">
        <v>6791</v>
      </c>
      <c r="C12" s="4" t="str">
        <f>IF(LEFT(Tabela1[[#This Row],[Placar]],6)="Grêmio","Grêmio","Inter")</f>
        <v>Grêmio</v>
      </c>
      <c r="D12" s="4" t="str">
        <f>IF(Tabela1[[#This Row],[Mandante]]="Grêmio","Inter","Grêmio")</f>
        <v>Inter</v>
      </c>
      <c r="E12" s="7" t="str">
        <f>IF(Tabela1[[#This Row],[Mandante]]=LEFT(Tabela1[[#This Row],[Placar]],6),IF(MID(Tabela1[[#This Row],[Placar]],8,2)="10",10,MID(Tabela1[[#This Row],[Placar]],8,1)),MID(Tabela1[[#This Row],[Placar]],15,1))</f>
        <v>1</v>
      </c>
      <c r="F12" s="4" t="str">
        <f>IF(RIGHT(Tabela1[[#This Row],[Placar]],6)="Grêmio",LEFT(RIGHT(Tabela1[[#This Row],[Placar]],8),1),LEFT(RIGHT(Tabela1[[#This Row],[Placar]],15),1))</f>
        <v>0</v>
      </c>
      <c r="G12" s="4"/>
      <c r="H12" s="4"/>
      <c r="I1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2" s="3" t="s">
        <v>131</v>
      </c>
      <c r="K12" s="3" t="s">
        <v>316</v>
      </c>
      <c r="L12" s="3" t="s">
        <v>409</v>
      </c>
      <c r="M12" s="3" t="str">
        <f>IF(Tabela1[[#This Row],[Mandante]]="Grêmio",Tabela1[[#This Row],[Gols Mandante]],Tabela1[[#This Row],[Gol Visitante]])</f>
        <v>1</v>
      </c>
      <c r="N12" s="3" t="str">
        <f>IF(Tabela1[[#This Row],[Mandante]]="Inter",Tabela1[[#This Row],[Gols Mandante]],Tabela1[[#This Row],[Gol Visitante]])</f>
        <v>0</v>
      </c>
      <c r="O12" s="3" t="s">
        <v>575</v>
      </c>
      <c r="P12" s="3" t="s">
        <v>576</v>
      </c>
      <c r="Q1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3" spans="1:17" ht="30" x14ac:dyDescent="0.25">
      <c r="A13" s="3">
        <v>12</v>
      </c>
      <c r="B13" s="4">
        <v>7141</v>
      </c>
      <c r="C13" s="4" t="str">
        <f>IF(LEFT(Tabela1[[#This Row],[Placar]],6)="Grêmio","Grêmio","Inter")</f>
        <v>Inter</v>
      </c>
      <c r="D13" s="4" t="str">
        <f>IF(Tabela1[[#This Row],[Mandante]]="Grêmio","Inter","Grêmio")</f>
        <v>Grêmio</v>
      </c>
      <c r="E13" s="7" t="str">
        <f>IF(Tabela1[[#This Row],[Mandante]]=LEFT(Tabela1[[#This Row],[Placar]],6),IF(MID(Tabela1[[#This Row],[Placar]],8,2)="10",10,MID(Tabela1[[#This Row],[Placar]],8,1)),MID(Tabela1[[#This Row],[Placar]],15,1))</f>
        <v>2</v>
      </c>
      <c r="F13" s="4" t="str">
        <f>IF(RIGHT(Tabela1[[#This Row],[Placar]],6)="Grêmio",LEFT(RIGHT(Tabela1[[#This Row],[Placar]],8),1),LEFT(RIGHT(Tabela1[[#This Row],[Placar]],15),1))</f>
        <v>0</v>
      </c>
      <c r="G13" s="4"/>
      <c r="H13" s="4"/>
      <c r="I1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" s="3" t="s">
        <v>39</v>
      </c>
      <c r="K13" s="3" t="s">
        <v>316</v>
      </c>
      <c r="L13" s="3" t="s">
        <v>337</v>
      </c>
      <c r="M13" s="3" t="str">
        <f>IF(Tabela1[[#This Row],[Mandante]]="Grêmio",Tabela1[[#This Row],[Gols Mandante]],Tabela1[[#This Row],[Gol Visitante]])</f>
        <v>0</v>
      </c>
      <c r="N13" s="3" t="str">
        <f>IF(Tabela1[[#This Row],[Mandante]]="Inter",Tabela1[[#This Row],[Gols Mandante]],Tabela1[[#This Row],[Gol Visitante]])</f>
        <v>2</v>
      </c>
      <c r="O13" s="3" t="s">
        <v>573</v>
      </c>
      <c r="P13" s="3" t="s">
        <v>574</v>
      </c>
      <c r="Q1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4" spans="1:17" ht="30" x14ac:dyDescent="0.25">
      <c r="A14" s="3">
        <v>13</v>
      </c>
      <c r="B14" s="4">
        <v>7197</v>
      </c>
      <c r="C14" s="4" t="str">
        <f>IF(LEFT(Tabela1[[#This Row],[Placar]],6)="Grêmio","Grêmio","Inter")</f>
        <v>Grêmio</v>
      </c>
      <c r="D14" s="4" t="str">
        <f>IF(Tabela1[[#This Row],[Mandante]]="Grêmio","Inter","Grêmio")</f>
        <v>Inter</v>
      </c>
      <c r="E14" s="7" t="str">
        <f>IF(Tabela1[[#This Row],[Mandante]]=LEFT(Tabela1[[#This Row],[Placar]],6),IF(MID(Tabela1[[#This Row],[Placar]],8,2)="10",10,MID(Tabela1[[#This Row],[Placar]],8,1)),MID(Tabela1[[#This Row],[Placar]],15,1))</f>
        <v>3</v>
      </c>
      <c r="F14" s="4" t="str">
        <f>IF(RIGHT(Tabela1[[#This Row],[Placar]],6)="Grêmio",LEFT(RIGHT(Tabela1[[#This Row],[Placar]],8),1),LEFT(RIGHT(Tabela1[[#This Row],[Placar]],15),1))</f>
        <v>2</v>
      </c>
      <c r="G14" s="4"/>
      <c r="H14" s="4"/>
      <c r="I1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4" s="3" t="s">
        <v>227</v>
      </c>
      <c r="K14" s="3" t="s">
        <v>316</v>
      </c>
      <c r="L14" s="3" t="s">
        <v>409</v>
      </c>
      <c r="M14" s="3" t="str">
        <f>IF(Tabela1[[#This Row],[Mandante]]="Grêmio",Tabela1[[#This Row],[Gols Mandante]],Tabela1[[#This Row],[Gol Visitante]])</f>
        <v>3</v>
      </c>
      <c r="N14" s="3" t="str">
        <f>IF(Tabela1[[#This Row],[Mandante]]="Inter",Tabela1[[#This Row],[Gols Mandante]],Tabela1[[#This Row],[Gol Visitante]])</f>
        <v>2</v>
      </c>
      <c r="O14" s="3" t="s">
        <v>572</v>
      </c>
      <c r="P14" s="3"/>
      <c r="Q1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5" spans="1:17" ht="30" x14ac:dyDescent="0.25">
      <c r="A15" s="3">
        <v>14</v>
      </c>
      <c r="B15" s="4">
        <v>7428</v>
      </c>
      <c r="C15" s="4" t="str">
        <f>IF(LEFT(Tabela1[[#This Row],[Placar]],6)="Grêmio","Grêmio","Inter")</f>
        <v>Inter</v>
      </c>
      <c r="D15" s="4" t="str">
        <f>IF(Tabela1[[#This Row],[Mandante]]="Grêmio","Inter","Grêmio")</f>
        <v>Grêmio</v>
      </c>
      <c r="E15" s="7" t="str">
        <f>IF(Tabela1[[#This Row],[Mandante]]=LEFT(Tabela1[[#This Row],[Placar]],6),IF(MID(Tabela1[[#This Row],[Placar]],8,2)="10",10,MID(Tabela1[[#This Row],[Placar]],8,1)),MID(Tabela1[[#This Row],[Placar]],15,1))</f>
        <v>1</v>
      </c>
      <c r="F15" s="4" t="str">
        <f>IF(RIGHT(Tabela1[[#This Row],[Placar]],6)="Grêmio",LEFT(RIGHT(Tabela1[[#This Row],[Placar]],8),1),LEFT(RIGHT(Tabela1[[#This Row],[Placar]],15),1))</f>
        <v>4</v>
      </c>
      <c r="G15" s="4"/>
      <c r="H15" s="4"/>
      <c r="I1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5" s="3" t="s">
        <v>559</v>
      </c>
      <c r="K15" s="3" t="s">
        <v>316</v>
      </c>
      <c r="L15" s="3" t="s">
        <v>337</v>
      </c>
      <c r="M15" s="3" t="str">
        <f>IF(Tabela1[[#This Row],[Mandante]]="Grêmio",Tabela1[[#This Row],[Gols Mandante]],Tabela1[[#This Row],[Gol Visitante]])</f>
        <v>4</v>
      </c>
      <c r="N15" s="3" t="str">
        <f>IF(Tabela1[[#This Row],[Mandante]]="Inter",Tabela1[[#This Row],[Gols Mandante]],Tabela1[[#This Row],[Gol Visitante]])</f>
        <v>1</v>
      </c>
      <c r="O15" s="3" t="s">
        <v>571</v>
      </c>
      <c r="P15" s="3"/>
      <c r="Q1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6" spans="1:17" x14ac:dyDescent="0.25">
      <c r="A16" s="3">
        <v>15</v>
      </c>
      <c r="B16" s="4">
        <v>7540</v>
      </c>
      <c r="C16" s="4" t="str">
        <f>IF(LEFT(Tabela1[[#This Row],[Placar]],6)="Grêmio","Grêmio","Inter")</f>
        <v>Grêmio</v>
      </c>
      <c r="D16" s="4" t="str">
        <f>IF(Tabela1[[#This Row],[Mandante]]="Grêmio","Inter","Grêmio")</f>
        <v>Inter</v>
      </c>
      <c r="E16" s="7" t="str">
        <f>IF(Tabela1[[#This Row],[Mandante]]=LEFT(Tabela1[[#This Row],[Placar]],6),IF(MID(Tabela1[[#This Row],[Placar]],8,2)="10",10,MID(Tabela1[[#This Row],[Placar]],8,1)),MID(Tabela1[[#This Row],[Placar]],15,1))</f>
        <v>2</v>
      </c>
      <c r="F16" s="4" t="str">
        <f>IF(RIGHT(Tabela1[[#This Row],[Placar]],6)="Grêmio",LEFT(RIGHT(Tabela1[[#This Row],[Placar]],8),1),LEFT(RIGHT(Tabela1[[#This Row],[Placar]],15),1))</f>
        <v>1</v>
      </c>
      <c r="G16" s="4"/>
      <c r="H16" s="4"/>
      <c r="I1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" s="3" t="s">
        <v>91</v>
      </c>
      <c r="K16" s="3" t="s">
        <v>316</v>
      </c>
      <c r="L16" s="3" t="s">
        <v>409</v>
      </c>
      <c r="M16" s="3" t="str">
        <f>IF(Tabela1[[#This Row],[Mandante]]="Grêmio",Tabela1[[#This Row],[Gols Mandante]],Tabela1[[#This Row],[Gol Visitante]])</f>
        <v>2</v>
      </c>
      <c r="N16" s="3" t="str">
        <f>IF(Tabela1[[#This Row],[Mandante]]="Inter",Tabela1[[#This Row],[Gols Mandante]],Tabela1[[#This Row],[Gol Visitante]])</f>
        <v>1</v>
      </c>
      <c r="O16" s="3" t="s">
        <v>570</v>
      </c>
      <c r="P16" s="3"/>
      <c r="Q1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7" spans="1:17" ht="30" x14ac:dyDescent="0.25">
      <c r="A17" s="3">
        <v>16</v>
      </c>
      <c r="B17" s="4">
        <v>8667</v>
      </c>
      <c r="C17" s="4" t="str">
        <f>IF(LEFT(Tabela1[[#This Row],[Placar]],6)="Grêmio","Grêmio","Inter")</f>
        <v>Grêmio</v>
      </c>
      <c r="D17" s="4" t="str">
        <f>IF(Tabela1[[#This Row],[Mandante]]="Grêmio","Inter","Grêmio")</f>
        <v>Inter</v>
      </c>
      <c r="E17" s="7" t="str">
        <f>IF(Tabela1[[#This Row],[Mandante]]=LEFT(Tabela1[[#This Row],[Placar]],6),IF(MID(Tabela1[[#This Row],[Placar]],8,2)="10",10,MID(Tabela1[[#This Row],[Placar]],8,1)),MID(Tabela1[[#This Row],[Placar]],15,1))</f>
        <v>3</v>
      </c>
      <c r="F17" s="4" t="str">
        <f>IF(RIGHT(Tabela1[[#This Row],[Placar]],6)="Grêmio",LEFT(RIGHT(Tabela1[[#This Row],[Placar]],8),1),LEFT(RIGHT(Tabela1[[#This Row],[Placar]],15),1))</f>
        <v>2</v>
      </c>
      <c r="G17" s="4"/>
      <c r="H17" s="4"/>
      <c r="I1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7" s="3" t="s">
        <v>227</v>
      </c>
      <c r="K17" s="3" t="s">
        <v>202</v>
      </c>
      <c r="L17" s="3" t="s">
        <v>409</v>
      </c>
      <c r="M17" s="3" t="str">
        <f>IF(Tabela1[[#This Row],[Mandante]]="Grêmio",Tabela1[[#This Row],[Gols Mandante]],Tabela1[[#This Row],[Gol Visitante]])</f>
        <v>3</v>
      </c>
      <c r="N17" s="3" t="str">
        <f>IF(Tabela1[[#This Row],[Mandante]]="Inter",Tabela1[[#This Row],[Gols Mandante]],Tabela1[[#This Row],[Gol Visitante]])</f>
        <v>2</v>
      </c>
      <c r="O17" s="3" t="s">
        <v>569</v>
      </c>
      <c r="P17" s="3"/>
      <c r="Q1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8" spans="1:17" ht="30" x14ac:dyDescent="0.25">
      <c r="A18" s="3">
        <v>17</v>
      </c>
      <c r="B18" s="4">
        <v>8706</v>
      </c>
      <c r="C18" s="4" t="str">
        <f>IF(LEFT(Tabela1[[#This Row],[Placar]],6)="Grêmio","Grêmio","Inter")</f>
        <v>Inter</v>
      </c>
      <c r="D18" s="4" t="str">
        <f>IF(Tabela1[[#This Row],[Mandante]]="Grêmio","Inter","Grêmio")</f>
        <v>Grêmio</v>
      </c>
      <c r="E18" s="7" t="str">
        <f>IF(Tabela1[[#This Row],[Mandante]]=LEFT(Tabela1[[#This Row],[Placar]],6),IF(MID(Tabela1[[#This Row],[Placar]],8,2)="10",10,MID(Tabela1[[#This Row],[Placar]],8,1)),MID(Tabela1[[#This Row],[Placar]],15,1))</f>
        <v>0</v>
      </c>
      <c r="F18" s="4" t="str">
        <f>IF(RIGHT(Tabela1[[#This Row],[Placar]],6)="Grêmio",LEFT(RIGHT(Tabela1[[#This Row],[Placar]],8),1),LEFT(RIGHT(Tabela1[[#This Row],[Placar]],15),1))</f>
        <v>1</v>
      </c>
      <c r="G18" s="4"/>
      <c r="H18" s="4"/>
      <c r="I1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8" s="3" t="s">
        <v>26</v>
      </c>
      <c r="K18" s="3" t="s">
        <v>202</v>
      </c>
      <c r="L18" s="3" t="s">
        <v>337</v>
      </c>
      <c r="M18" s="3" t="str">
        <f>IF(Tabela1[[#This Row],[Mandante]]="Grêmio",Tabela1[[#This Row],[Gols Mandante]],Tabela1[[#This Row],[Gol Visitante]])</f>
        <v>1</v>
      </c>
      <c r="N18" s="3" t="str">
        <f>IF(Tabela1[[#This Row],[Mandante]]="Inter",Tabela1[[#This Row],[Gols Mandante]],Tabela1[[#This Row],[Gol Visitante]])</f>
        <v>0</v>
      </c>
      <c r="O18" s="3" t="s">
        <v>567</v>
      </c>
      <c r="P18" s="3" t="s">
        <v>568</v>
      </c>
      <c r="Q1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9" spans="1:17" ht="30" x14ac:dyDescent="0.25">
      <c r="A19" s="3">
        <v>18</v>
      </c>
      <c r="B19" s="4">
        <v>8884</v>
      </c>
      <c r="C19" s="4" t="str">
        <f>IF(LEFT(Tabela1[[#This Row],[Placar]],6)="Grêmio","Grêmio","Inter")</f>
        <v>Grêmio</v>
      </c>
      <c r="D19" s="4" t="str">
        <f>IF(Tabela1[[#This Row],[Mandante]]="Grêmio","Inter","Grêmio")</f>
        <v>Inter</v>
      </c>
      <c r="E19" s="7" t="str">
        <f>IF(Tabela1[[#This Row],[Mandante]]=LEFT(Tabela1[[#This Row],[Placar]],6),IF(MID(Tabela1[[#This Row],[Placar]],8,2)="10",10,MID(Tabela1[[#This Row],[Placar]],8,1)),MID(Tabela1[[#This Row],[Placar]],15,1))</f>
        <v>4</v>
      </c>
      <c r="F19" s="4" t="str">
        <f>IF(RIGHT(Tabela1[[#This Row],[Placar]],6)="Grêmio",LEFT(RIGHT(Tabela1[[#This Row],[Placar]],8),1),LEFT(RIGHT(Tabela1[[#This Row],[Placar]],15),1))</f>
        <v>3</v>
      </c>
      <c r="G19" s="4"/>
      <c r="H19" s="4"/>
      <c r="I1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9" s="3" t="s">
        <v>463</v>
      </c>
      <c r="K19" s="3" t="s">
        <v>202</v>
      </c>
      <c r="L19" s="3" t="s">
        <v>409</v>
      </c>
      <c r="M19" s="3" t="str">
        <f>IF(Tabela1[[#This Row],[Mandante]]="Grêmio",Tabela1[[#This Row],[Gols Mandante]],Tabela1[[#This Row],[Gol Visitante]])</f>
        <v>4</v>
      </c>
      <c r="N19" s="3" t="str">
        <f>IF(Tabela1[[#This Row],[Mandante]]="Inter",Tabela1[[#This Row],[Gols Mandante]],Tabela1[[#This Row],[Gol Visitante]])</f>
        <v>3</v>
      </c>
      <c r="O19" s="3" t="s">
        <v>566</v>
      </c>
      <c r="P19" s="3"/>
      <c r="Q1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20" spans="1:17" x14ac:dyDescent="0.25">
      <c r="A20" s="3">
        <v>19</v>
      </c>
      <c r="B20" s="4">
        <v>9083</v>
      </c>
      <c r="C20" s="4" t="str">
        <f>IF(LEFT(Tabela1[[#This Row],[Placar]],6)="Grêmio","Grêmio","Inter")</f>
        <v>Inter</v>
      </c>
      <c r="D20" s="4" t="str">
        <f>IF(Tabela1[[#This Row],[Mandante]]="Grêmio","Inter","Grêmio")</f>
        <v>Grêmio</v>
      </c>
      <c r="E20" s="7" t="str">
        <f>IF(Tabela1[[#This Row],[Mandante]]=LEFT(Tabela1[[#This Row],[Placar]],6),IF(MID(Tabela1[[#This Row],[Placar]],8,2)="10",10,MID(Tabela1[[#This Row],[Placar]],8,1)),MID(Tabela1[[#This Row],[Placar]],15,1))</f>
        <v>2</v>
      </c>
      <c r="F20" s="4" t="str">
        <f>IF(RIGHT(Tabela1[[#This Row],[Placar]],6)="Grêmio",LEFT(RIGHT(Tabela1[[#This Row],[Placar]],8),1),LEFT(RIGHT(Tabela1[[#This Row],[Placar]],15),1))</f>
        <v>1</v>
      </c>
      <c r="G20" s="4"/>
      <c r="H20" s="4"/>
      <c r="I2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0" s="3" t="s">
        <v>54</v>
      </c>
      <c r="K20" s="3" t="s">
        <v>202</v>
      </c>
      <c r="L20" s="3" t="s">
        <v>337</v>
      </c>
      <c r="M20" s="3" t="str">
        <f>IF(Tabela1[[#This Row],[Mandante]]="Grêmio",Tabela1[[#This Row],[Gols Mandante]],Tabela1[[#This Row],[Gol Visitante]])</f>
        <v>1</v>
      </c>
      <c r="N20" s="3" t="str">
        <f>IF(Tabela1[[#This Row],[Mandante]]="Inter",Tabela1[[#This Row],[Gols Mandante]],Tabela1[[#This Row],[Gol Visitante]])</f>
        <v>2</v>
      </c>
      <c r="O20" s="3" t="s">
        <v>565</v>
      </c>
      <c r="P20" s="3"/>
      <c r="Q2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21" spans="1:17" ht="30" x14ac:dyDescent="0.25">
      <c r="A21" s="3">
        <v>20</v>
      </c>
      <c r="B21" s="4">
        <v>9276</v>
      </c>
      <c r="C21" s="4" t="str">
        <f>IF(LEFT(Tabela1[[#This Row],[Placar]],6)="Grêmio","Grêmio","Inter")</f>
        <v>Grêmio</v>
      </c>
      <c r="D21" s="4" t="str">
        <f>IF(Tabela1[[#This Row],[Mandante]]="Grêmio","Inter","Grêmio")</f>
        <v>Inter</v>
      </c>
      <c r="E21" s="7" t="str">
        <f>IF(Tabela1[[#This Row],[Mandante]]=LEFT(Tabela1[[#This Row],[Placar]],6),IF(MID(Tabela1[[#This Row],[Placar]],8,2)="10",10,MID(Tabela1[[#This Row],[Placar]],8,1)),MID(Tabela1[[#This Row],[Placar]],15,1))</f>
        <v>3</v>
      </c>
      <c r="F21" s="4" t="str">
        <f>IF(RIGHT(Tabela1[[#This Row],[Placar]],6)="Grêmio",LEFT(RIGHT(Tabela1[[#This Row],[Placar]],8),1),LEFT(RIGHT(Tabela1[[#This Row],[Placar]],15),1))</f>
        <v>3</v>
      </c>
      <c r="G21" s="4"/>
      <c r="H21" s="4"/>
      <c r="I2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1" s="3" t="s">
        <v>221</v>
      </c>
      <c r="K21" s="3" t="s">
        <v>316</v>
      </c>
      <c r="L21" s="3" t="s">
        <v>409</v>
      </c>
      <c r="M21" s="3" t="str">
        <f>IF(Tabela1[[#This Row],[Mandante]]="Grêmio",Tabela1[[#This Row],[Gols Mandante]],Tabela1[[#This Row],[Gol Visitante]])</f>
        <v>3</v>
      </c>
      <c r="N21" s="3" t="str">
        <f>IF(Tabela1[[#This Row],[Mandante]]="Inter",Tabela1[[#This Row],[Gols Mandante]],Tabela1[[#This Row],[Gol Visitante]])</f>
        <v>3</v>
      </c>
      <c r="O21" s="3" t="s">
        <v>563</v>
      </c>
      <c r="P21" s="3" t="s">
        <v>564</v>
      </c>
      <c r="Q2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22" spans="1:17" ht="30" x14ac:dyDescent="0.25">
      <c r="A22" s="3">
        <v>21</v>
      </c>
      <c r="B22" s="4">
        <v>9416</v>
      </c>
      <c r="C22" s="4" t="str">
        <f>IF(LEFT(Tabela1[[#This Row],[Placar]],6)="Grêmio","Grêmio","Inter")</f>
        <v>Inter</v>
      </c>
      <c r="D22" s="4" t="str">
        <f>IF(Tabela1[[#This Row],[Mandante]]="Grêmio","Inter","Grêmio")</f>
        <v>Grêmio</v>
      </c>
      <c r="E22" s="7" t="str">
        <f>IF(Tabela1[[#This Row],[Mandante]]=LEFT(Tabela1[[#This Row],[Placar]],6),IF(MID(Tabela1[[#This Row],[Placar]],8,2)="10",10,MID(Tabela1[[#This Row],[Placar]],8,1)),MID(Tabela1[[#This Row],[Placar]],15,1))</f>
        <v>2</v>
      </c>
      <c r="F22" s="4" t="str">
        <f>IF(RIGHT(Tabela1[[#This Row],[Placar]],6)="Grêmio",LEFT(RIGHT(Tabela1[[#This Row],[Placar]],8),1),LEFT(RIGHT(Tabela1[[#This Row],[Placar]],15),1))</f>
        <v>2</v>
      </c>
      <c r="G22" s="4"/>
      <c r="H22" s="4"/>
      <c r="I2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2" s="3" t="s">
        <v>72</v>
      </c>
      <c r="K22" s="3" t="s">
        <v>316</v>
      </c>
      <c r="L22" s="3" t="s">
        <v>546</v>
      </c>
      <c r="M22" s="3" t="str">
        <f>IF(Tabela1[[#This Row],[Mandante]]="Grêmio",Tabela1[[#This Row],[Gols Mandante]],Tabela1[[#This Row],[Gol Visitante]])</f>
        <v>2</v>
      </c>
      <c r="N22" s="3" t="str">
        <f>IF(Tabela1[[#This Row],[Mandante]]="Inter",Tabela1[[#This Row],[Gols Mandante]],Tabela1[[#This Row],[Gol Visitante]])</f>
        <v>2</v>
      </c>
      <c r="O22" s="3" t="s">
        <v>562</v>
      </c>
      <c r="P22" s="3"/>
      <c r="Q2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23" spans="1:17" ht="120" x14ac:dyDescent="0.25">
      <c r="A23" s="3">
        <v>22</v>
      </c>
      <c r="B23" s="4">
        <v>9675</v>
      </c>
      <c r="C23" s="4" t="str">
        <f>IF(LEFT(Tabela1[[#This Row],[Placar]],6)="Grêmio","Grêmio","Inter")</f>
        <v>Inter</v>
      </c>
      <c r="D23" s="4" t="str">
        <f>IF(Tabela1[[#This Row],[Mandante]]="Grêmio","Inter","Grêmio")</f>
        <v>Grêmio</v>
      </c>
      <c r="E23" s="7" t="str">
        <f>IF(Tabela1[[#This Row],[Mandante]]=LEFT(Tabela1[[#This Row],[Placar]],6),IF(MID(Tabela1[[#This Row],[Placar]],8,2)="10",10,MID(Tabela1[[#This Row],[Placar]],8,1)),MID(Tabela1[[#This Row],[Placar]],15,1))</f>
        <v>1</v>
      </c>
      <c r="F23" s="4" t="str">
        <f>IF(RIGHT(Tabela1[[#This Row],[Placar]],6)="Grêmio",LEFT(RIGHT(Tabela1[[#This Row],[Placar]],8),1),LEFT(RIGHT(Tabela1[[#This Row],[Placar]],15),1))</f>
        <v>4</v>
      </c>
      <c r="G23" s="4"/>
      <c r="H23" s="4"/>
      <c r="I2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" s="3" t="s">
        <v>559</v>
      </c>
      <c r="K23" s="3" t="s">
        <v>316</v>
      </c>
      <c r="L23" s="3" t="s">
        <v>337</v>
      </c>
      <c r="M23" s="3" t="str">
        <f>IF(Tabela1[[#This Row],[Mandante]]="Grêmio",Tabela1[[#This Row],[Gols Mandante]],Tabela1[[#This Row],[Gol Visitante]])</f>
        <v>4</v>
      </c>
      <c r="N23" s="3" t="str">
        <f>IF(Tabela1[[#This Row],[Mandante]]="Inter",Tabela1[[#This Row],[Gols Mandante]],Tabela1[[#This Row],[Gol Visitante]])</f>
        <v>1</v>
      </c>
      <c r="O23" s="3" t="s">
        <v>560</v>
      </c>
      <c r="P23" s="3" t="s">
        <v>561</v>
      </c>
      <c r="Q2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24" spans="1:17" ht="30" x14ac:dyDescent="0.25">
      <c r="A24" s="3">
        <v>23</v>
      </c>
      <c r="B24" s="4">
        <v>9815</v>
      </c>
      <c r="C24" s="4" t="str">
        <f>IF(LEFT(Tabela1[[#This Row],[Placar]],6)="Grêmio","Grêmio","Inter")</f>
        <v>Grêmio</v>
      </c>
      <c r="D24" s="4" t="str">
        <f>IF(Tabela1[[#This Row],[Mandante]]="Grêmio","Inter","Grêmio")</f>
        <v>Inter</v>
      </c>
      <c r="E24" s="7" t="str">
        <f>IF(Tabela1[[#This Row],[Mandante]]=LEFT(Tabela1[[#This Row],[Placar]],6),IF(MID(Tabela1[[#This Row],[Placar]],8,2)="10",10,MID(Tabela1[[#This Row],[Placar]],8,1)),MID(Tabela1[[#This Row],[Placar]],15,1))</f>
        <v>4</v>
      </c>
      <c r="F24" s="4" t="str">
        <f>IF(RIGHT(Tabela1[[#This Row],[Placar]],6)="Grêmio",LEFT(RIGHT(Tabela1[[#This Row],[Placar]],8),1),LEFT(RIGHT(Tabela1[[#This Row],[Placar]],15),1))</f>
        <v>3</v>
      </c>
      <c r="G24" s="4"/>
      <c r="H24" s="4"/>
      <c r="I2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4" s="3" t="s">
        <v>463</v>
      </c>
      <c r="K24" s="3" t="s">
        <v>316</v>
      </c>
      <c r="L24" s="3" t="s">
        <v>409</v>
      </c>
      <c r="M24" s="3" t="str">
        <f>IF(Tabela1[[#This Row],[Mandante]]="Grêmio",Tabela1[[#This Row],[Gols Mandante]],Tabela1[[#This Row],[Gol Visitante]])</f>
        <v>4</v>
      </c>
      <c r="N24" s="3" t="str">
        <f>IF(Tabela1[[#This Row],[Mandante]]="Inter",Tabela1[[#This Row],[Gols Mandante]],Tabela1[[#This Row],[Gol Visitante]])</f>
        <v>3</v>
      </c>
      <c r="O24" s="3" t="s">
        <v>558</v>
      </c>
      <c r="P24" s="3"/>
      <c r="Q2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25" spans="1:17" ht="30" x14ac:dyDescent="0.25">
      <c r="A25" s="3">
        <v>24</v>
      </c>
      <c r="B25" s="4">
        <v>9990</v>
      </c>
      <c r="C25" s="4" t="str">
        <f>IF(LEFT(Tabela1[[#This Row],[Placar]],6)="Grêmio","Grêmio","Inter")</f>
        <v>Inter</v>
      </c>
      <c r="D25" s="4" t="str">
        <f>IF(Tabela1[[#This Row],[Mandante]]="Grêmio","Inter","Grêmio")</f>
        <v>Grêmio</v>
      </c>
      <c r="E25" s="7" t="str">
        <f>IF(Tabela1[[#This Row],[Mandante]]=LEFT(Tabela1[[#This Row],[Placar]],6),IF(MID(Tabela1[[#This Row],[Placar]],8,2)="10",10,MID(Tabela1[[#This Row],[Placar]],8,1)),MID(Tabela1[[#This Row],[Placar]],15,1))</f>
        <v>3</v>
      </c>
      <c r="F25" s="4" t="str">
        <f>IF(RIGHT(Tabela1[[#This Row],[Placar]],6)="Grêmio",LEFT(RIGHT(Tabela1[[#This Row],[Placar]],8),1),LEFT(RIGHT(Tabela1[[#This Row],[Placar]],15),1))</f>
        <v>2</v>
      </c>
      <c r="G25" s="4"/>
      <c r="H25" s="4"/>
      <c r="I2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5" s="3" t="s">
        <v>448</v>
      </c>
      <c r="K25" s="3" t="s">
        <v>316</v>
      </c>
      <c r="L25" s="3" t="s">
        <v>337</v>
      </c>
      <c r="M25" s="3" t="str">
        <f>IF(Tabela1[[#This Row],[Mandante]]="Grêmio",Tabela1[[#This Row],[Gols Mandante]],Tabela1[[#This Row],[Gol Visitante]])</f>
        <v>2</v>
      </c>
      <c r="N25" s="3" t="str">
        <f>IF(Tabela1[[#This Row],[Mandante]]="Inter",Tabela1[[#This Row],[Gols Mandante]],Tabela1[[#This Row],[Gol Visitante]])</f>
        <v>3</v>
      </c>
      <c r="O25" s="3" t="s">
        <v>557</v>
      </c>
      <c r="P25" s="3"/>
      <c r="Q2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26" spans="1:17" x14ac:dyDescent="0.25">
      <c r="A26" s="3">
        <v>25</v>
      </c>
      <c r="B26" s="4">
        <v>10025</v>
      </c>
      <c r="C26" s="4" t="str">
        <f>IF(LEFT(Tabela1[[#This Row],[Placar]],6)="Grêmio","Grêmio","Inter")</f>
        <v>Grêmio</v>
      </c>
      <c r="D26" s="4" t="str">
        <f>IF(Tabela1[[#This Row],[Mandante]]="Grêmio","Inter","Grêmio")</f>
        <v>Inter</v>
      </c>
      <c r="E26" s="7" t="str">
        <f>IF(Tabela1[[#This Row],[Mandante]]=LEFT(Tabela1[[#This Row],[Placar]],6),IF(MID(Tabela1[[#This Row],[Placar]],8,2)="10",10,MID(Tabela1[[#This Row],[Placar]],8,1)),MID(Tabela1[[#This Row],[Placar]],15,1))</f>
        <v>1</v>
      </c>
      <c r="F26" s="4" t="str">
        <f>IF(RIGHT(Tabela1[[#This Row],[Placar]],6)="Grêmio",LEFT(RIGHT(Tabela1[[#This Row],[Placar]],8),1),LEFT(RIGHT(Tabela1[[#This Row],[Placar]],15),1))</f>
        <v>3</v>
      </c>
      <c r="G26" s="4"/>
      <c r="H26" s="4"/>
      <c r="I2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6" s="3" t="s">
        <v>139</v>
      </c>
      <c r="K26" s="3" t="s">
        <v>316</v>
      </c>
      <c r="L26" s="3" t="s">
        <v>409</v>
      </c>
      <c r="M26" s="3" t="str">
        <f>IF(Tabela1[[#This Row],[Mandante]]="Grêmio",Tabela1[[#This Row],[Gols Mandante]],Tabela1[[#This Row],[Gol Visitante]])</f>
        <v>1</v>
      </c>
      <c r="N26" s="3" t="str">
        <f>IF(Tabela1[[#This Row],[Mandante]]="Inter",Tabela1[[#This Row],[Gols Mandante]],Tabela1[[#This Row],[Gol Visitante]])</f>
        <v>3</v>
      </c>
      <c r="O26" s="3" t="s">
        <v>556</v>
      </c>
      <c r="P26" s="3"/>
      <c r="Q2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27" spans="1:17" ht="30" x14ac:dyDescent="0.25">
      <c r="A27" s="3">
        <v>26</v>
      </c>
      <c r="B27" s="4">
        <v>10389</v>
      </c>
      <c r="C27" s="4" t="str">
        <f>IF(LEFT(Tabela1[[#This Row],[Placar]],6)="Grêmio","Grêmio","Inter")</f>
        <v>Inter</v>
      </c>
      <c r="D27" s="4" t="str">
        <f>IF(Tabela1[[#This Row],[Mandante]]="Grêmio","Inter","Grêmio")</f>
        <v>Grêmio</v>
      </c>
      <c r="E27" s="7" t="str">
        <f>IF(Tabela1[[#This Row],[Mandante]]=LEFT(Tabela1[[#This Row],[Placar]],6),IF(MID(Tabela1[[#This Row],[Placar]],8,2)="10",10,MID(Tabela1[[#This Row],[Placar]],8,1)),MID(Tabela1[[#This Row],[Placar]],15,1))</f>
        <v>2</v>
      </c>
      <c r="F27" s="4" t="str">
        <f>IF(RIGHT(Tabela1[[#This Row],[Placar]],6)="Grêmio",LEFT(RIGHT(Tabela1[[#This Row],[Placar]],8),1),LEFT(RIGHT(Tabela1[[#This Row],[Placar]],15),1))</f>
        <v>3</v>
      </c>
      <c r="G27" s="4"/>
      <c r="H27" s="4"/>
      <c r="I2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7" s="3" t="s">
        <v>96</v>
      </c>
      <c r="K27" s="3" t="s">
        <v>316</v>
      </c>
      <c r="L27" s="3" t="s">
        <v>337</v>
      </c>
      <c r="M27" s="3" t="str">
        <f>IF(Tabela1[[#This Row],[Mandante]]="Grêmio",Tabela1[[#This Row],[Gols Mandante]],Tabela1[[#This Row],[Gol Visitante]])</f>
        <v>3</v>
      </c>
      <c r="N27" s="3" t="str">
        <f>IF(Tabela1[[#This Row],[Mandante]]="Inter",Tabela1[[#This Row],[Gols Mandante]],Tabela1[[#This Row],[Gol Visitante]])</f>
        <v>2</v>
      </c>
      <c r="O27" s="3" t="s">
        <v>555</v>
      </c>
      <c r="P27" s="3"/>
      <c r="Q2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28" spans="1:17" ht="30" x14ac:dyDescent="0.25">
      <c r="A28" s="3">
        <v>27</v>
      </c>
      <c r="B28" s="4">
        <v>10466</v>
      </c>
      <c r="C28" s="4" t="str">
        <f>IF(LEFT(Tabela1[[#This Row],[Placar]],6)="Grêmio","Grêmio","Inter")</f>
        <v>Grêmio</v>
      </c>
      <c r="D28" s="4" t="str">
        <f>IF(Tabela1[[#This Row],[Mandante]]="Grêmio","Inter","Grêmio")</f>
        <v>Inter</v>
      </c>
      <c r="E28" s="7" t="str">
        <f>IF(Tabela1[[#This Row],[Mandante]]=LEFT(Tabela1[[#This Row],[Placar]],6),IF(MID(Tabela1[[#This Row],[Placar]],8,2)="10",10,MID(Tabela1[[#This Row],[Placar]],8,1)),MID(Tabela1[[#This Row],[Placar]],15,1))</f>
        <v>2</v>
      </c>
      <c r="F28" s="4" t="str">
        <f>IF(RIGHT(Tabela1[[#This Row],[Placar]],6)="Grêmio",LEFT(RIGHT(Tabela1[[#This Row],[Placar]],8),1),LEFT(RIGHT(Tabela1[[#This Row],[Placar]],15),1))</f>
        <v>2</v>
      </c>
      <c r="G28" s="4"/>
      <c r="H28" s="4"/>
      <c r="I2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8" s="3" t="s">
        <v>46</v>
      </c>
      <c r="K28" s="3" t="s">
        <v>316</v>
      </c>
      <c r="L28" s="3" t="s">
        <v>409</v>
      </c>
      <c r="M28" s="3" t="str">
        <f>IF(Tabela1[[#This Row],[Mandante]]="Grêmio",Tabela1[[#This Row],[Gols Mandante]],Tabela1[[#This Row],[Gol Visitante]])</f>
        <v>2</v>
      </c>
      <c r="N28" s="3" t="str">
        <f>IF(Tabela1[[#This Row],[Mandante]]="Inter",Tabela1[[#This Row],[Gols Mandante]],Tabela1[[#This Row],[Gol Visitante]])</f>
        <v>2</v>
      </c>
      <c r="O28" s="3" t="s">
        <v>554</v>
      </c>
      <c r="P28" s="3"/>
      <c r="Q2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29" spans="1:17" x14ac:dyDescent="0.25">
      <c r="A29" s="3">
        <v>28</v>
      </c>
      <c r="B29" s="4">
        <v>10551</v>
      </c>
      <c r="C29" s="4" t="str">
        <f>IF(LEFT(Tabela1[[#This Row],[Placar]],6)="Grêmio","Grêmio","Inter")</f>
        <v>Inter</v>
      </c>
      <c r="D29" s="4" t="str">
        <f>IF(Tabela1[[#This Row],[Mandante]]="Grêmio","Inter","Grêmio")</f>
        <v>Grêmio</v>
      </c>
      <c r="E29" s="7" t="str">
        <f>IF(Tabela1[[#This Row],[Mandante]]=LEFT(Tabela1[[#This Row],[Placar]],6),IF(MID(Tabela1[[#This Row],[Placar]],8,2)="10",10,MID(Tabela1[[#This Row],[Placar]],8,1)),MID(Tabela1[[#This Row],[Placar]],15,1))</f>
        <v>0</v>
      </c>
      <c r="F29" s="4" t="str">
        <f>IF(RIGHT(Tabela1[[#This Row],[Placar]],6)="Grêmio",LEFT(RIGHT(Tabela1[[#This Row],[Placar]],8),1),LEFT(RIGHT(Tabela1[[#This Row],[Placar]],15),1))</f>
        <v>2</v>
      </c>
      <c r="G29" s="4"/>
      <c r="H29" s="4"/>
      <c r="I2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9" s="3" t="s">
        <v>109</v>
      </c>
      <c r="K29" s="3" t="s">
        <v>202</v>
      </c>
      <c r="L29" s="3" t="s">
        <v>337</v>
      </c>
      <c r="M29" s="3" t="str">
        <f>IF(Tabela1[[#This Row],[Mandante]]="Grêmio",Tabela1[[#This Row],[Gols Mandante]],Tabela1[[#This Row],[Gol Visitante]])</f>
        <v>2</v>
      </c>
      <c r="N29" s="3" t="str">
        <f>IF(Tabela1[[#This Row],[Mandante]]="Inter",Tabela1[[#This Row],[Gols Mandante]],Tabela1[[#This Row],[Gol Visitante]])</f>
        <v>0</v>
      </c>
      <c r="O29" s="3" t="s">
        <v>553</v>
      </c>
      <c r="P29" s="3"/>
      <c r="Q2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30" spans="1:17" x14ac:dyDescent="0.25">
      <c r="A30" s="3">
        <v>29</v>
      </c>
      <c r="B30" s="4">
        <v>10739</v>
      </c>
      <c r="C30" s="4" t="str">
        <f>IF(LEFT(Tabela1[[#This Row],[Placar]],6)="Grêmio","Grêmio","Inter")</f>
        <v>Grêmio</v>
      </c>
      <c r="D30" s="4" t="str">
        <f>IF(Tabela1[[#This Row],[Mandante]]="Grêmio","Inter","Grêmio")</f>
        <v>Inter</v>
      </c>
      <c r="E30" s="7" t="str">
        <f>IF(Tabela1[[#This Row],[Mandante]]=LEFT(Tabela1[[#This Row],[Placar]],6),IF(MID(Tabela1[[#This Row],[Placar]],8,2)="10",10,MID(Tabela1[[#This Row],[Placar]],8,1)),MID(Tabela1[[#This Row],[Placar]],15,1))</f>
        <v>2</v>
      </c>
      <c r="F30" s="4" t="str">
        <f>IF(RIGHT(Tabela1[[#This Row],[Placar]],6)="Grêmio",LEFT(RIGHT(Tabela1[[#This Row],[Placar]],8),1),LEFT(RIGHT(Tabela1[[#This Row],[Placar]],15),1))</f>
        <v>1</v>
      </c>
      <c r="G30" s="4"/>
      <c r="H30" s="4"/>
      <c r="I3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0" s="3" t="s">
        <v>91</v>
      </c>
      <c r="K30" s="3" t="s">
        <v>202</v>
      </c>
      <c r="L30" s="3" t="s">
        <v>409</v>
      </c>
      <c r="M30" s="3" t="str">
        <f>IF(Tabela1[[#This Row],[Mandante]]="Grêmio",Tabela1[[#This Row],[Gols Mandante]],Tabela1[[#This Row],[Gol Visitante]])</f>
        <v>2</v>
      </c>
      <c r="N30" s="3" t="str">
        <f>IF(Tabela1[[#This Row],[Mandante]]="Inter",Tabela1[[#This Row],[Gols Mandante]],Tabela1[[#This Row],[Gol Visitante]])</f>
        <v>1</v>
      </c>
      <c r="O30" s="3" t="s">
        <v>551</v>
      </c>
      <c r="P30" s="3" t="s">
        <v>552</v>
      </c>
      <c r="Q3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31" spans="1:17" ht="30" x14ac:dyDescent="0.25">
      <c r="A31" s="3">
        <v>30</v>
      </c>
      <c r="B31" s="4">
        <v>10788</v>
      </c>
      <c r="C31" s="4" t="str">
        <f>IF(LEFT(Tabela1[[#This Row],[Placar]],6)="Grêmio","Grêmio","Inter")</f>
        <v>Inter</v>
      </c>
      <c r="D31" s="4" t="str">
        <f>IF(Tabela1[[#This Row],[Mandante]]="Grêmio","Inter","Grêmio")</f>
        <v>Grêmio</v>
      </c>
      <c r="E31" s="7" t="str">
        <f>IF(Tabela1[[#This Row],[Mandante]]=LEFT(Tabela1[[#This Row],[Placar]],6),IF(MID(Tabela1[[#This Row],[Placar]],8,2)="10",10,MID(Tabela1[[#This Row],[Placar]],8,1)),MID(Tabela1[[#This Row],[Placar]],15,1))</f>
        <v>4</v>
      </c>
      <c r="F31" s="4" t="str">
        <f>IF(RIGHT(Tabela1[[#This Row],[Placar]],6)="Grêmio",LEFT(RIGHT(Tabela1[[#This Row],[Placar]],8),1),LEFT(RIGHT(Tabela1[[#This Row],[Placar]],15),1))</f>
        <v>2</v>
      </c>
      <c r="G31" s="4"/>
      <c r="H31" s="4"/>
      <c r="I3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1" s="3" t="s">
        <v>465</v>
      </c>
      <c r="K31" s="3" t="s">
        <v>316</v>
      </c>
      <c r="L31" s="3" t="s">
        <v>337</v>
      </c>
      <c r="M31" s="3" t="str">
        <f>IF(Tabela1[[#This Row],[Mandante]]="Grêmio",Tabela1[[#This Row],[Gols Mandante]],Tabela1[[#This Row],[Gol Visitante]])</f>
        <v>2</v>
      </c>
      <c r="N31" s="3" t="str">
        <f>IF(Tabela1[[#This Row],[Mandante]]="Inter",Tabela1[[#This Row],[Gols Mandante]],Tabela1[[#This Row],[Gol Visitante]])</f>
        <v>4</v>
      </c>
      <c r="O31" s="3" t="s">
        <v>550</v>
      </c>
      <c r="P31" s="3"/>
      <c r="Q3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32" spans="1:17" x14ac:dyDescent="0.25">
      <c r="A32" s="3">
        <v>31</v>
      </c>
      <c r="B32" s="4">
        <v>10907</v>
      </c>
      <c r="C32" s="4" t="str">
        <f>IF(LEFT(Tabela1[[#This Row],[Placar]],6)="Grêmio","Grêmio","Inter")</f>
        <v>Grêmio</v>
      </c>
      <c r="D32" s="4" t="str">
        <f>IF(Tabela1[[#This Row],[Mandante]]="Grêmio","Inter","Grêmio")</f>
        <v>Inter</v>
      </c>
      <c r="E32" s="7" t="str">
        <f>IF(Tabela1[[#This Row],[Mandante]]=LEFT(Tabela1[[#This Row],[Placar]],6),IF(MID(Tabela1[[#This Row],[Placar]],8,2)="10",10,MID(Tabela1[[#This Row],[Placar]],8,1)),MID(Tabela1[[#This Row],[Placar]],15,1))</f>
        <v>2</v>
      </c>
      <c r="F32" s="4" t="str">
        <f>IF(RIGHT(Tabela1[[#This Row],[Placar]],6)="Grêmio",LEFT(RIGHT(Tabela1[[#This Row],[Placar]],8),1),LEFT(RIGHT(Tabela1[[#This Row],[Placar]],15),1))</f>
        <v>1</v>
      </c>
      <c r="G32" s="4"/>
      <c r="H32" s="4"/>
      <c r="I3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2" s="3" t="s">
        <v>91</v>
      </c>
      <c r="K32" s="3" t="s">
        <v>316</v>
      </c>
      <c r="L32" s="3" t="s">
        <v>409</v>
      </c>
      <c r="M32" s="3" t="str">
        <f>IF(Tabela1[[#This Row],[Mandante]]="Grêmio",Tabela1[[#This Row],[Gols Mandante]],Tabela1[[#This Row],[Gol Visitante]])</f>
        <v>2</v>
      </c>
      <c r="N32" s="3" t="str">
        <f>IF(Tabela1[[#This Row],[Mandante]]="Inter",Tabela1[[#This Row],[Gols Mandante]],Tabela1[[#This Row],[Gol Visitante]])</f>
        <v>1</v>
      </c>
      <c r="O32" s="3" t="s">
        <v>549</v>
      </c>
      <c r="P32" s="3"/>
      <c r="Q3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33" spans="1:17" ht="30" x14ac:dyDescent="0.25">
      <c r="A33" s="3">
        <v>32</v>
      </c>
      <c r="B33" s="4">
        <v>11082</v>
      </c>
      <c r="C33" s="4" t="str">
        <f>IF(LEFT(Tabela1[[#This Row],[Placar]],6)="Grêmio","Grêmio","Inter")</f>
        <v>Grêmio</v>
      </c>
      <c r="D33" s="4" t="str">
        <f>IF(Tabela1[[#This Row],[Mandante]]="Grêmio","Inter","Grêmio")</f>
        <v>Inter</v>
      </c>
      <c r="E33" s="7" t="str">
        <f>IF(Tabela1[[#This Row],[Mandante]]=LEFT(Tabela1[[#This Row],[Placar]],6),IF(MID(Tabela1[[#This Row],[Placar]],8,2)="10",10,MID(Tabela1[[#This Row],[Placar]],8,1)),MID(Tabela1[[#This Row],[Placar]],15,1))</f>
        <v>3</v>
      </c>
      <c r="F33" s="4" t="str">
        <f>IF(RIGHT(Tabela1[[#This Row],[Placar]],6)="Grêmio",LEFT(RIGHT(Tabela1[[#This Row],[Placar]],8),1),LEFT(RIGHT(Tabela1[[#This Row],[Placar]],15),1))</f>
        <v>1</v>
      </c>
      <c r="G33" s="4"/>
      <c r="H33" s="4"/>
      <c r="I3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3" s="3" t="s">
        <v>223</v>
      </c>
      <c r="K33" s="3" t="s">
        <v>316</v>
      </c>
      <c r="L33" s="3" t="s">
        <v>409</v>
      </c>
      <c r="M33" s="3" t="str">
        <f>IF(Tabela1[[#This Row],[Mandante]]="Grêmio",Tabela1[[#This Row],[Gols Mandante]],Tabela1[[#This Row],[Gol Visitante]])</f>
        <v>3</v>
      </c>
      <c r="N33" s="3" t="str">
        <f>IF(Tabela1[[#This Row],[Mandante]]="Inter",Tabela1[[#This Row],[Gols Mandante]],Tabela1[[#This Row],[Gol Visitante]])</f>
        <v>1</v>
      </c>
      <c r="O33" s="3" t="s">
        <v>548</v>
      </c>
      <c r="P33" s="3"/>
      <c r="Q3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34" spans="1:17" x14ac:dyDescent="0.25">
      <c r="A34" s="3">
        <v>33</v>
      </c>
      <c r="B34" s="4">
        <v>11215</v>
      </c>
      <c r="C34" s="4" t="str">
        <f>IF(LEFT(Tabela1[[#This Row],[Placar]],6)="Grêmio","Grêmio","Inter")</f>
        <v>Grêmio</v>
      </c>
      <c r="D34" s="4" t="str">
        <f>IF(Tabela1[[#This Row],[Mandante]]="Grêmio","Inter","Grêmio")</f>
        <v>Inter</v>
      </c>
      <c r="E34" s="7" t="str">
        <f>IF(Tabela1[[#This Row],[Mandante]]=LEFT(Tabela1[[#This Row],[Placar]],6),IF(MID(Tabela1[[#This Row],[Placar]],8,2)="10",10,MID(Tabela1[[#This Row],[Placar]],8,1)),MID(Tabela1[[#This Row],[Placar]],15,1))</f>
        <v>1</v>
      </c>
      <c r="F34" s="4" t="str">
        <f>IF(RIGHT(Tabela1[[#This Row],[Placar]],6)="Grêmio",LEFT(RIGHT(Tabela1[[#This Row],[Placar]],8),1),LEFT(RIGHT(Tabela1[[#This Row],[Placar]],15),1))</f>
        <v>1</v>
      </c>
      <c r="G34" s="4"/>
      <c r="H34" s="4"/>
      <c r="I3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4" s="3" t="s">
        <v>70</v>
      </c>
      <c r="K34" s="3" t="s">
        <v>316</v>
      </c>
      <c r="L34" s="3" t="s">
        <v>546</v>
      </c>
      <c r="M34" s="3" t="str">
        <f>IF(Tabela1[[#This Row],[Mandante]]="Grêmio",Tabela1[[#This Row],[Gols Mandante]],Tabela1[[#This Row],[Gol Visitante]])</f>
        <v>1</v>
      </c>
      <c r="N34" s="3" t="str">
        <f>IF(Tabela1[[#This Row],[Mandante]]="Inter",Tabela1[[#This Row],[Gols Mandante]],Tabela1[[#This Row],[Gol Visitante]])</f>
        <v>1</v>
      </c>
      <c r="O34" s="3" t="s">
        <v>547</v>
      </c>
      <c r="P34" s="3"/>
      <c r="Q3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5" spans="1:17" x14ac:dyDescent="0.25">
      <c r="A35" s="3">
        <v>34</v>
      </c>
      <c r="B35" s="4">
        <v>11397</v>
      </c>
      <c r="C35" s="4" t="str">
        <f>IF(LEFT(Tabela1[[#This Row],[Placar]],6)="Grêmio","Grêmio","Inter")</f>
        <v>Inter</v>
      </c>
      <c r="D35" s="4" t="str">
        <f>IF(Tabela1[[#This Row],[Mandante]]="Grêmio","Inter","Grêmio")</f>
        <v>Grêmio</v>
      </c>
      <c r="E35" s="7" t="str">
        <f>IF(Tabela1[[#This Row],[Mandante]]=LEFT(Tabela1[[#This Row],[Placar]],6),IF(MID(Tabela1[[#This Row],[Placar]],8,2)="10",10,MID(Tabela1[[#This Row],[Placar]],8,1)),MID(Tabela1[[#This Row],[Placar]],15,1))</f>
        <v>3</v>
      </c>
      <c r="F35" s="4" t="str">
        <f>IF(RIGHT(Tabela1[[#This Row],[Placar]],6)="Grêmio",LEFT(RIGHT(Tabela1[[#This Row],[Placar]],8),1),LEFT(RIGHT(Tabela1[[#This Row],[Placar]],15),1))</f>
        <v>0</v>
      </c>
      <c r="G35" s="4"/>
      <c r="H35" s="4"/>
      <c r="I3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5" s="3" t="s">
        <v>458</v>
      </c>
      <c r="K35" s="3" t="s">
        <v>202</v>
      </c>
      <c r="L35" s="3" t="s">
        <v>337</v>
      </c>
      <c r="M35" s="3" t="str">
        <f>IF(Tabela1[[#This Row],[Mandante]]="Grêmio",Tabela1[[#This Row],[Gols Mandante]],Tabela1[[#This Row],[Gol Visitante]])</f>
        <v>0</v>
      </c>
      <c r="N35" s="3" t="str">
        <f>IF(Tabela1[[#This Row],[Mandante]]="Inter",Tabela1[[#This Row],[Gols Mandante]],Tabela1[[#This Row],[Gol Visitante]])</f>
        <v>3</v>
      </c>
      <c r="O35" s="3" t="s">
        <v>544</v>
      </c>
      <c r="P35" s="3" t="s">
        <v>545</v>
      </c>
      <c r="Q3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36" spans="1:17" x14ac:dyDescent="0.25">
      <c r="A36" s="3">
        <v>35</v>
      </c>
      <c r="B36" s="4">
        <v>11439</v>
      </c>
      <c r="C36" s="4" t="str">
        <f>IF(LEFT(Tabela1[[#This Row],[Placar]],6)="Grêmio","Grêmio","Inter")</f>
        <v>Inter</v>
      </c>
      <c r="D36" s="4" t="str">
        <f>IF(Tabela1[[#This Row],[Mandante]]="Grêmio","Inter","Grêmio")</f>
        <v>Grêmio</v>
      </c>
      <c r="E36" s="7" t="str">
        <f>IF(Tabela1[[#This Row],[Mandante]]=LEFT(Tabela1[[#This Row],[Placar]],6),IF(MID(Tabela1[[#This Row],[Placar]],8,2)="10",10,MID(Tabela1[[#This Row],[Placar]],8,1)),MID(Tabela1[[#This Row],[Placar]],15,1))</f>
        <v>1</v>
      </c>
      <c r="F36" s="4" t="str">
        <f>IF(RIGHT(Tabela1[[#This Row],[Placar]],6)="Grêmio",LEFT(RIGHT(Tabela1[[#This Row],[Placar]],8),1),LEFT(RIGHT(Tabela1[[#This Row],[Placar]],15),1))</f>
        <v>0</v>
      </c>
      <c r="G36" s="4"/>
      <c r="H36" s="4"/>
      <c r="I3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6" s="3" t="s">
        <v>37</v>
      </c>
      <c r="K36" s="3" t="s">
        <v>316</v>
      </c>
      <c r="L36" s="3" t="s">
        <v>337</v>
      </c>
      <c r="M36" s="3" t="str">
        <f>IF(Tabela1[[#This Row],[Mandante]]="Grêmio",Tabela1[[#This Row],[Gols Mandante]],Tabela1[[#This Row],[Gol Visitante]])</f>
        <v>0</v>
      </c>
      <c r="N36" s="3" t="str">
        <f>IF(Tabela1[[#This Row],[Mandante]]="Inter",Tabela1[[#This Row],[Gols Mandante]],Tabela1[[#This Row],[Gol Visitante]])</f>
        <v>1</v>
      </c>
      <c r="O36" s="3" t="s">
        <v>543</v>
      </c>
      <c r="P36" s="3"/>
      <c r="Q3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37" spans="1:17" ht="45" x14ac:dyDescent="0.25">
      <c r="A37" s="3">
        <v>36</v>
      </c>
      <c r="B37" s="4">
        <v>11532</v>
      </c>
      <c r="C37" s="4" t="str">
        <f>IF(LEFT(Tabela1[[#This Row],[Placar]],6)="Grêmio","Grêmio","Inter")</f>
        <v>Grêmio</v>
      </c>
      <c r="D37" s="4" t="str">
        <f>IF(Tabela1[[#This Row],[Mandante]]="Grêmio","Inter","Grêmio")</f>
        <v>Inter</v>
      </c>
      <c r="E37" s="7" t="str">
        <f>IF(Tabela1[[#This Row],[Mandante]]=LEFT(Tabela1[[#This Row],[Placar]],6),IF(MID(Tabela1[[#This Row],[Placar]],8,2)="10",10,MID(Tabela1[[#This Row],[Placar]],8,1)),MID(Tabela1[[#This Row],[Placar]],15,1))</f>
        <v>2</v>
      </c>
      <c r="F37" s="4" t="str">
        <f>IF(RIGHT(Tabela1[[#This Row],[Placar]],6)="Grêmio",LEFT(RIGHT(Tabela1[[#This Row],[Placar]],8),1),LEFT(RIGHT(Tabela1[[#This Row],[Placar]],15),1))</f>
        <v>0</v>
      </c>
      <c r="G37" s="4"/>
      <c r="H37" s="4"/>
      <c r="I3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7" s="3" t="s">
        <v>29</v>
      </c>
      <c r="K37" s="3" t="s">
        <v>202</v>
      </c>
      <c r="L37" s="3" t="s">
        <v>409</v>
      </c>
      <c r="M37" s="3" t="str">
        <f>IF(Tabela1[[#This Row],[Mandante]]="Grêmio",Tabela1[[#This Row],[Gols Mandante]],Tabela1[[#This Row],[Gol Visitante]])</f>
        <v>2</v>
      </c>
      <c r="N37" s="3" t="str">
        <f>IF(Tabela1[[#This Row],[Mandante]]="Inter",Tabela1[[#This Row],[Gols Mandante]],Tabela1[[#This Row],[Gol Visitante]])</f>
        <v>0</v>
      </c>
      <c r="O37" s="3" t="s">
        <v>541</v>
      </c>
      <c r="P37" s="3" t="s">
        <v>542</v>
      </c>
      <c r="Q3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38" spans="1:17" x14ac:dyDescent="0.25">
      <c r="A38" s="3">
        <v>37</v>
      </c>
      <c r="B38" s="4">
        <v>11614</v>
      </c>
      <c r="C38" s="4" t="str">
        <f>IF(LEFT(Tabela1[[#This Row],[Placar]],6)="Grêmio","Grêmio","Inter")</f>
        <v>Grêmio</v>
      </c>
      <c r="D38" s="4" t="str">
        <f>IF(Tabela1[[#This Row],[Mandante]]="Grêmio","Inter","Grêmio")</f>
        <v>Inter</v>
      </c>
      <c r="E38" s="7" t="str">
        <f>IF(Tabela1[[#This Row],[Mandante]]=LEFT(Tabela1[[#This Row],[Placar]],6),IF(MID(Tabela1[[#This Row],[Placar]],8,2)="10",10,MID(Tabela1[[#This Row],[Placar]],8,1)),MID(Tabela1[[#This Row],[Placar]],15,1))</f>
        <v>2</v>
      </c>
      <c r="F38" s="4" t="str">
        <f>IF(RIGHT(Tabela1[[#This Row],[Placar]],6)="Grêmio",LEFT(RIGHT(Tabela1[[#This Row],[Placar]],8),1),LEFT(RIGHT(Tabela1[[#This Row],[Placar]],15),1))</f>
        <v>1</v>
      </c>
      <c r="G38" s="4"/>
      <c r="H38" s="4"/>
      <c r="I3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8" s="3" t="s">
        <v>91</v>
      </c>
      <c r="K38" s="3" t="s">
        <v>316</v>
      </c>
      <c r="L38" s="3" t="s">
        <v>409</v>
      </c>
      <c r="M38" s="3" t="str">
        <f>IF(Tabela1[[#This Row],[Mandante]]="Grêmio",Tabela1[[#This Row],[Gols Mandante]],Tabela1[[#This Row],[Gol Visitante]])</f>
        <v>2</v>
      </c>
      <c r="N38" s="3" t="str">
        <f>IF(Tabela1[[#This Row],[Mandante]]="Inter",Tabela1[[#This Row],[Gols Mandante]],Tabela1[[#This Row],[Gol Visitante]])</f>
        <v>1</v>
      </c>
      <c r="O38" s="3" t="s">
        <v>540</v>
      </c>
      <c r="P38" s="3"/>
      <c r="Q3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39" spans="1:17" x14ac:dyDescent="0.25">
      <c r="A39" s="3">
        <v>38</v>
      </c>
      <c r="B39" s="4">
        <v>11880</v>
      </c>
      <c r="C39" s="4" t="str">
        <f>IF(LEFT(Tabela1[[#This Row],[Placar]],6)="Grêmio","Grêmio","Inter")</f>
        <v>Grêmio</v>
      </c>
      <c r="D39" s="4" t="str">
        <f>IF(Tabela1[[#This Row],[Mandante]]="Grêmio","Inter","Grêmio")</f>
        <v>Inter</v>
      </c>
      <c r="E39" s="7" t="str">
        <f>IF(Tabela1[[#This Row],[Mandante]]=LEFT(Tabela1[[#This Row],[Placar]],6),IF(MID(Tabela1[[#This Row],[Placar]],8,2)="10",10,MID(Tabela1[[#This Row],[Placar]],8,1)),MID(Tabela1[[#This Row],[Placar]],15,1))</f>
        <v>2</v>
      </c>
      <c r="F39" s="4" t="str">
        <f>IF(RIGHT(Tabela1[[#This Row],[Placar]],6)="Grêmio",LEFT(RIGHT(Tabela1[[#This Row],[Placar]],8),1),LEFT(RIGHT(Tabela1[[#This Row],[Placar]],15),1))</f>
        <v>0</v>
      </c>
      <c r="G39" s="4"/>
      <c r="H39" s="4"/>
      <c r="I3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9" s="3" t="s">
        <v>29</v>
      </c>
      <c r="K39" s="3" t="s">
        <v>316</v>
      </c>
      <c r="L39" s="3" t="s">
        <v>409</v>
      </c>
      <c r="M39" s="3" t="str">
        <f>IF(Tabela1[[#This Row],[Mandante]]="Grêmio",Tabela1[[#This Row],[Gols Mandante]],Tabela1[[#This Row],[Gol Visitante]])</f>
        <v>2</v>
      </c>
      <c r="N39" s="3" t="str">
        <f>IF(Tabela1[[#This Row],[Mandante]]="Inter",Tabela1[[#This Row],[Gols Mandante]],Tabela1[[#This Row],[Gol Visitante]])</f>
        <v>0</v>
      </c>
      <c r="O39" s="3" t="s">
        <v>539</v>
      </c>
      <c r="P39" s="3"/>
      <c r="Q3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40" spans="1:17" x14ac:dyDescent="0.25">
      <c r="A40" s="3">
        <v>39</v>
      </c>
      <c r="B40" s="4">
        <v>11992</v>
      </c>
      <c r="C40" s="4" t="str">
        <f>IF(LEFT(Tabela1[[#This Row],[Placar]],6)="Grêmio","Grêmio","Inter")</f>
        <v>Inter</v>
      </c>
      <c r="D40" s="4" t="str">
        <f>IF(Tabela1[[#This Row],[Mandante]]="Grêmio","Inter","Grêmio")</f>
        <v>Grêmio</v>
      </c>
      <c r="E40" s="7" t="str">
        <f>IF(Tabela1[[#This Row],[Mandante]]=LEFT(Tabela1[[#This Row],[Placar]],6),IF(MID(Tabela1[[#This Row],[Placar]],8,2)="10",10,MID(Tabela1[[#This Row],[Placar]],8,1)),MID(Tabela1[[#This Row],[Placar]],15,1))</f>
        <v>0</v>
      </c>
      <c r="F40" s="4" t="str">
        <f>IF(RIGHT(Tabela1[[#This Row],[Placar]],6)="Grêmio",LEFT(RIGHT(Tabela1[[#This Row],[Placar]],8),1),LEFT(RIGHT(Tabela1[[#This Row],[Placar]],15),1))</f>
        <v>1</v>
      </c>
      <c r="G40" s="4"/>
      <c r="H40" s="4"/>
      <c r="I4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0" s="3" t="s">
        <v>26</v>
      </c>
      <c r="K40" s="3" t="s">
        <v>316</v>
      </c>
      <c r="L40" s="3" t="s">
        <v>337</v>
      </c>
      <c r="M40" s="3" t="str">
        <f>IF(Tabela1[[#This Row],[Mandante]]="Grêmio",Tabela1[[#This Row],[Gols Mandante]],Tabela1[[#This Row],[Gol Visitante]])</f>
        <v>1</v>
      </c>
      <c r="N40" s="3" t="str">
        <f>IF(Tabela1[[#This Row],[Mandante]]="Inter",Tabela1[[#This Row],[Gols Mandante]],Tabela1[[#This Row],[Gol Visitante]])</f>
        <v>0</v>
      </c>
      <c r="O40" s="3" t="s">
        <v>538</v>
      </c>
      <c r="P40" s="3"/>
      <c r="Q4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41" spans="1:17" ht="45" x14ac:dyDescent="0.25">
      <c r="A41" s="3">
        <v>40</v>
      </c>
      <c r="B41" s="4">
        <v>12153</v>
      </c>
      <c r="C41" s="4" t="str">
        <f>IF(LEFT(Tabela1[[#This Row],[Placar]],6)="Grêmio","Grêmio","Inter")</f>
        <v>Grêmio</v>
      </c>
      <c r="D41" s="4" t="str">
        <f>IF(Tabela1[[#This Row],[Mandante]]="Grêmio","Inter","Grêmio")</f>
        <v>Inter</v>
      </c>
      <c r="E41" s="7" t="str">
        <f>IF(Tabela1[[#This Row],[Mandante]]=LEFT(Tabela1[[#This Row],[Placar]],6),IF(MID(Tabela1[[#This Row],[Placar]],8,2)="10",10,MID(Tabela1[[#This Row],[Placar]],8,1)),MID(Tabela1[[#This Row],[Placar]],15,1))</f>
        <v>5</v>
      </c>
      <c r="F41" s="4" t="str">
        <f>IF(RIGHT(Tabela1[[#This Row],[Placar]],6)="Grêmio",LEFT(RIGHT(Tabela1[[#This Row],[Placar]],8),1),LEFT(RIGHT(Tabela1[[#This Row],[Placar]],15),1))</f>
        <v>3</v>
      </c>
      <c r="G41" s="4"/>
      <c r="H41" s="4"/>
      <c r="I4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1" s="3" t="s">
        <v>389</v>
      </c>
      <c r="K41" s="3" t="s">
        <v>316</v>
      </c>
      <c r="L41" s="3" t="s">
        <v>409</v>
      </c>
      <c r="M41" s="3" t="str">
        <f>IF(Tabela1[[#This Row],[Mandante]]="Grêmio",Tabela1[[#This Row],[Gols Mandante]],Tabela1[[#This Row],[Gol Visitante]])</f>
        <v>5</v>
      </c>
      <c r="N41" s="3" t="str">
        <f>IF(Tabela1[[#This Row],[Mandante]]="Inter",Tabela1[[#This Row],[Gols Mandante]],Tabela1[[#This Row],[Gol Visitante]])</f>
        <v>3</v>
      </c>
      <c r="O41" s="3" t="s">
        <v>537</v>
      </c>
      <c r="P41" s="3"/>
      <c r="Q4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42" spans="1:17" ht="30" x14ac:dyDescent="0.25">
      <c r="A42" s="3">
        <v>41</v>
      </c>
      <c r="B42" s="4">
        <v>12279</v>
      </c>
      <c r="C42" s="4" t="str">
        <f>IF(LEFT(Tabela1[[#This Row],[Placar]],6)="Grêmio","Grêmio","Inter")</f>
        <v>Grêmio</v>
      </c>
      <c r="D42" s="4" t="str">
        <f>IF(Tabela1[[#This Row],[Mandante]]="Grêmio","Inter","Grêmio")</f>
        <v>Inter</v>
      </c>
      <c r="E42" s="7" t="str">
        <f>IF(Tabela1[[#This Row],[Mandante]]=LEFT(Tabela1[[#This Row],[Placar]],6),IF(MID(Tabela1[[#This Row],[Placar]],8,2)="10",10,MID(Tabela1[[#This Row],[Placar]],8,1)),MID(Tabela1[[#This Row],[Placar]],15,1))</f>
        <v>3</v>
      </c>
      <c r="F42" s="4" t="str">
        <f>IF(RIGHT(Tabela1[[#This Row],[Placar]],6)="Grêmio",LEFT(RIGHT(Tabela1[[#This Row],[Placar]],8),1),LEFT(RIGHT(Tabela1[[#This Row],[Placar]],15),1))</f>
        <v>2</v>
      </c>
      <c r="G42" s="4"/>
      <c r="H42" s="4"/>
      <c r="I4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" s="3" t="s">
        <v>227</v>
      </c>
      <c r="K42" s="3" t="s">
        <v>316</v>
      </c>
      <c r="L42" s="3" t="s">
        <v>409</v>
      </c>
      <c r="M42" s="3" t="str">
        <f>IF(Tabela1[[#This Row],[Mandante]]="Grêmio",Tabela1[[#This Row],[Gols Mandante]],Tabela1[[#This Row],[Gol Visitante]])</f>
        <v>3</v>
      </c>
      <c r="N42" s="3" t="str">
        <f>IF(Tabela1[[#This Row],[Mandante]]="Inter",Tabela1[[#This Row],[Gols Mandante]],Tabela1[[#This Row],[Gol Visitante]])</f>
        <v>2</v>
      </c>
      <c r="O42" s="3" t="s">
        <v>536</v>
      </c>
      <c r="P42" s="3"/>
      <c r="Q4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43" spans="1:17" ht="30" x14ac:dyDescent="0.25">
      <c r="A43" s="3">
        <v>42</v>
      </c>
      <c r="B43" s="4">
        <v>12594</v>
      </c>
      <c r="C43" s="4" t="str">
        <f>IF(LEFT(Tabela1[[#This Row],[Placar]],6)="Grêmio","Grêmio","Inter")</f>
        <v>Inter</v>
      </c>
      <c r="D43" s="4" t="str">
        <f>IF(Tabela1[[#This Row],[Mandante]]="Grêmio","Inter","Grêmio")</f>
        <v>Grêmio</v>
      </c>
      <c r="E43" s="7" t="str">
        <f>IF(Tabela1[[#This Row],[Mandante]]=LEFT(Tabela1[[#This Row],[Placar]],6),IF(MID(Tabela1[[#This Row],[Placar]],8,2)="10",10,MID(Tabela1[[#This Row],[Placar]],8,1)),MID(Tabela1[[#This Row],[Placar]],15,1))</f>
        <v>4</v>
      </c>
      <c r="F43" s="4" t="str">
        <f>IF(RIGHT(Tabela1[[#This Row],[Placar]],6)="Grêmio",LEFT(RIGHT(Tabela1[[#This Row],[Placar]],8),1),LEFT(RIGHT(Tabela1[[#This Row],[Placar]],15),1))</f>
        <v>3</v>
      </c>
      <c r="G43" s="4"/>
      <c r="H43" s="4"/>
      <c r="I4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3" s="3" t="s">
        <v>534</v>
      </c>
      <c r="K43" s="3" t="s">
        <v>316</v>
      </c>
      <c r="L43" s="3" t="s">
        <v>337</v>
      </c>
      <c r="M43" s="3" t="str">
        <f>IF(Tabela1[[#This Row],[Mandante]]="Grêmio",Tabela1[[#This Row],[Gols Mandante]],Tabela1[[#This Row],[Gol Visitante]])</f>
        <v>3</v>
      </c>
      <c r="N43" s="3" t="str">
        <f>IF(Tabela1[[#This Row],[Mandante]]="Inter",Tabela1[[#This Row],[Gols Mandante]],Tabela1[[#This Row],[Gol Visitante]])</f>
        <v>4</v>
      </c>
      <c r="O43" s="3" t="s">
        <v>535</v>
      </c>
      <c r="P43" s="3"/>
      <c r="Q4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44" spans="1:17" ht="30" x14ac:dyDescent="0.25">
      <c r="A44" s="3">
        <v>43</v>
      </c>
      <c r="B44" s="4">
        <v>12713</v>
      </c>
      <c r="C44" s="4" t="str">
        <f>IF(LEFT(Tabela1[[#This Row],[Placar]],6)="Grêmio","Grêmio","Inter")</f>
        <v>Grêmio</v>
      </c>
      <c r="D44" s="4" t="str">
        <f>IF(Tabela1[[#This Row],[Mandante]]="Grêmio","Inter","Grêmio")</f>
        <v>Inter</v>
      </c>
      <c r="E44" s="7" t="str">
        <f>IF(Tabela1[[#This Row],[Mandante]]=LEFT(Tabela1[[#This Row],[Placar]],6),IF(MID(Tabela1[[#This Row],[Placar]],8,2)="10",10,MID(Tabela1[[#This Row],[Placar]],8,1)),MID(Tabela1[[#This Row],[Placar]],15,1))</f>
        <v>1</v>
      </c>
      <c r="F44" s="4" t="str">
        <f>IF(RIGHT(Tabela1[[#This Row],[Placar]],6)="Grêmio",LEFT(RIGHT(Tabela1[[#This Row],[Placar]],8),1),LEFT(RIGHT(Tabela1[[#This Row],[Placar]],15),1))</f>
        <v>2</v>
      </c>
      <c r="G44" s="4"/>
      <c r="H44" s="4"/>
      <c r="I4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4" s="3" t="s">
        <v>68</v>
      </c>
      <c r="K44" s="3" t="s">
        <v>316</v>
      </c>
      <c r="L44" s="3" t="s">
        <v>409</v>
      </c>
      <c r="M44" s="3" t="str">
        <f>IF(Tabela1[[#This Row],[Mandante]]="Grêmio",Tabela1[[#This Row],[Gols Mandante]],Tabela1[[#This Row],[Gol Visitante]])</f>
        <v>1</v>
      </c>
      <c r="N44" s="3" t="str">
        <f>IF(Tabela1[[#This Row],[Mandante]]="Inter",Tabela1[[#This Row],[Gols Mandante]],Tabela1[[#This Row],[Gol Visitante]])</f>
        <v>2</v>
      </c>
      <c r="O44" s="3" t="s">
        <v>532</v>
      </c>
      <c r="P44" s="3" t="s">
        <v>533</v>
      </c>
      <c r="Q4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45" spans="1:17" x14ac:dyDescent="0.25">
      <c r="A45" s="3">
        <v>44</v>
      </c>
      <c r="B45" s="4">
        <v>12993</v>
      </c>
      <c r="C45" s="4" t="str">
        <f>IF(LEFT(Tabela1[[#This Row],[Placar]],6)="Grêmio","Grêmio","Inter")</f>
        <v>Inter</v>
      </c>
      <c r="D45" s="4" t="str">
        <f>IF(Tabela1[[#This Row],[Mandante]]="Grêmio","Inter","Grêmio")</f>
        <v>Grêmio</v>
      </c>
      <c r="E45" s="7" t="str">
        <f>IF(Tabela1[[#This Row],[Mandante]]=LEFT(Tabela1[[#This Row],[Placar]],6),IF(MID(Tabela1[[#This Row],[Placar]],8,2)="10",10,MID(Tabela1[[#This Row],[Placar]],8,1)),MID(Tabela1[[#This Row],[Placar]],15,1))</f>
        <v>1</v>
      </c>
      <c r="F45" s="4" t="str">
        <f>IF(RIGHT(Tabela1[[#This Row],[Placar]],6)="Grêmio",LEFT(RIGHT(Tabela1[[#This Row],[Placar]],8),1),LEFT(RIGHT(Tabela1[[#This Row],[Placar]],15),1))</f>
        <v>1</v>
      </c>
      <c r="G45" s="4"/>
      <c r="H45" s="4"/>
      <c r="I4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5" s="3" t="s">
        <v>31</v>
      </c>
      <c r="K45" s="3" t="s">
        <v>316</v>
      </c>
      <c r="L45" s="3" t="s">
        <v>337</v>
      </c>
      <c r="M45" s="3" t="str">
        <f>IF(Tabela1[[#This Row],[Mandante]]="Grêmio",Tabela1[[#This Row],[Gols Mandante]],Tabela1[[#This Row],[Gol Visitante]])</f>
        <v>1</v>
      </c>
      <c r="N45" s="3" t="str">
        <f>IF(Tabela1[[#This Row],[Mandante]]="Inter",Tabela1[[#This Row],[Gols Mandante]],Tabela1[[#This Row],[Gol Visitante]])</f>
        <v>1</v>
      </c>
      <c r="O45" s="3" t="s">
        <v>530</v>
      </c>
      <c r="P45" s="3" t="s">
        <v>531</v>
      </c>
      <c r="Q4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46" spans="1:17" ht="60" x14ac:dyDescent="0.25">
      <c r="A46" s="3">
        <v>45</v>
      </c>
      <c r="B46" s="4">
        <v>13049</v>
      </c>
      <c r="C46" s="4" t="str">
        <f>IF(LEFT(Tabela1[[#This Row],[Placar]],6)="Grêmio","Grêmio","Inter")</f>
        <v>Grêmio</v>
      </c>
      <c r="D46" s="4" t="str">
        <f>IF(Tabela1[[#This Row],[Mandante]]="Grêmio","Inter","Grêmio")</f>
        <v>Inter</v>
      </c>
      <c r="E46" s="7" t="str">
        <f>IF(Tabela1[[#This Row],[Mandante]]=LEFT(Tabela1[[#This Row],[Placar]],6),IF(MID(Tabela1[[#This Row],[Placar]],8,2)="10",10,MID(Tabela1[[#This Row],[Placar]],8,1)),MID(Tabela1[[#This Row],[Placar]],15,1))</f>
        <v>2</v>
      </c>
      <c r="F46" s="4" t="str">
        <f>IF(RIGHT(Tabela1[[#This Row],[Placar]],6)="Grêmio",LEFT(RIGHT(Tabela1[[#This Row],[Placar]],8),1),LEFT(RIGHT(Tabela1[[#This Row],[Placar]],15),1))</f>
        <v>0</v>
      </c>
      <c r="G46" s="4"/>
      <c r="H46" s="4"/>
      <c r="I4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6" s="3" t="s">
        <v>29</v>
      </c>
      <c r="K46" s="3" t="s">
        <v>316</v>
      </c>
      <c r="L46" s="3" t="s">
        <v>409</v>
      </c>
      <c r="M46" s="3" t="str">
        <f>IF(Tabela1[[#This Row],[Mandante]]="Grêmio",Tabela1[[#This Row],[Gols Mandante]],Tabela1[[#This Row],[Gol Visitante]])</f>
        <v>2</v>
      </c>
      <c r="N46" s="3" t="str">
        <f>IF(Tabela1[[#This Row],[Mandante]]="Inter",Tabela1[[#This Row],[Gols Mandante]],Tabela1[[#This Row],[Gol Visitante]])</f>
        <v>0</v>
      </c>
      <c r="O46" s="3" t="s">
        <v>528</v>
      </c>
      <c r="P46" s="3" t="s">
        <v>529</v>
      </c>
      <c r="Q4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47" spans="1:17" x14ac:dyDescent="0.25">
      <c r="A47" s="3">
        <v>46</v>
      </c>
      <c r="B47" s="4">
        <v>13224</v>
      </c>
      <c r="C47" s="4" t="str">
        <f>IF(LEFT(Tabela1[[#This Row],[Placar]],6)="Grêmio","Grêmio","Inter")</f>
        <v>Grêmio</v>
      </c>
      <c r="D47" s="4" t="str">
        <f>IF(Tabela1[[#This Row],[Mandante]]="Grêmio","Inter","Grêmio")</f>
        <v>Inter</v>
      </c>
      <c r="E47" s="7" t="str">
        <f>IF(Tabela1[[#This Row],[Mandante]]=LEFT(Tabela1[[#This Row],[Placar]],6),IF(MID(Tabela1[[#This Row],[Placar]],8,2)="10",10,MID(Tabela1[[#This Row],[Placar]],8,1)),MID(Tabela1[[#This Row],[Placar]],15,1))</f>
        <v>1</v>
      </c>
      <c r="F47" s="4" t="str">
        <f>IF(RIGHT(Tabela1[[#This Row],[Placar]],6)="Grêmio",LEFT(RIGHT(Tabela1[[#This Row],[Placar]],8),1),LEFT(RIGHT(Tabela1[[#This Row],[Placar]],15),1))</f>
        <v>1</v>
      </c>
      <c r="G47" s="4"/>
      <c r="H47" s="4"/>
      <c r="I4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7" s="3" t="s">
        <v>70</v>
      </c>
      <c r="K47" s="3" t="s">
        <v>202</v>
      </c>
      <c r="L47" s="3" t="s">
        <v>431</v>
      </c>
      <c r="M47" s="3" t="str">
        <f>IF(Tabela1[[#This Row],[Mandante]]="Grêmio",Tabela1[[#This Row],[Gols Mandante]],Tabela1[[#This Row],[Gol Visitante]])</f>
        <v>1</v>
      </c>
      <c r="N47" s="3" t="str">
        <f>IF(Tabela1[[#This Row],[Mandante]]="Inter",Tabela1[[#This Row],[Gols Mandante]],Tabela1[[#This Row],[Gol Visitante]])</f>
        <v>1</v>
      </c>
      <c r="O47" s="3" t="s">
        <v>527</v>
      </c>
      <c r="P47" s="3"/>
      <c r="Q4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48" spans="1:17" ht="30" x14ac:dyDescent="0.25">
      <c r="A48" s="3">
        <v>47</v>
      </c>
      <c r="B48" s="4">
        <v>13392</v>
      </c>
      <c r="C48" s="4" t="str">
        <f>IF(LEFT(Tabela1[[#This Row],[Placar]],6)="Grêmio","Grêmio","Inter")</f>
        <v>Inter</v>
      </c>
      <c r="D48" s="4" t="str">
        <f>IF(Tabela1[[#This Row],[Mandante]]="Grêmio","Inter","Grêmio")</f>
        <v>Grêmio</v>
      </c>
      <c r="E48" s="7" t="str">
        <f>IF(Tabela1[[#This Row],[Mandante]]=LEFT(Tabela1[[#This Row],[Placar]],6),IF(MID(Tabela1[[#This Row],[Placar]],8,2)="10",10,MID(Tabela1[[#This Row],[Placar]],8,1)),MID(Tabela1[[#This Row],[Placar]],15,1))</f>
        <v>3</v>
      </c>
      <c r="F48" s="4" t="str">
        <f>IF(RIGHT(Tabela1[[#This Row],[Placar]],6)="Grêmio",LEFT(RIGHT(Tabela1[[#This Row],[Placar]],8),1),LEFT(RIGHT(Tabela1[[#This Row],[Placar]],15),1))</f>
        <v>2</v>
      </c>
      <c r="G48" s="4"/>
      <c r="H48" s="4"/>
      <c r="I4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8" s="3" t="s">
        <v>448</v>
      </c>
      <c r="K48" s="3" t="s">
        <v>316</v>
      </c>
      <c r="L48" s="3" t="s">
        <v>337</v>
      </c>
      <c r="M48" s="3" t="str">
        <f>IF(Tabela1[[#This Row],[Mandante]]="Grêmio",Tabela1[[#This Row],[Gols Mandante]],Tabela1[[#This Row],[Gol Visitante]])</f>
        <v>2</v>
      </c>
      <c r="N48" s="3" t="str">
        <f>IF(Tabela1[[#This Row],[Mandante]]="Inter",Tabela1[[#This Row],[Gols Mandante]],Tabela1[[#This Row],[Gol Visitante]])</f>
        <v>3</v>
      </c>
      <c r="O48" s="3" t="s">
        <v>526</v>
      </c>
      <c r="P48" s="3"/>
      <c r="Q4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49" spans="1:17" x14ac:dyDescent="0.25">
      <c r="A49" s="3">
        <v>48</v>
      </c>
      <c r="B49" s="4">
        <v>13455</v>
      </c>
      <c r="C49" s="4" t="str">
        <f>IF(LEFT(Tabela1[[#This Row],[Placar]],6)="Grêmio","Grêmio","Inter")</f>
        <v>Grêmio</v>
      </c>
      <c r="D49" s="4" t="str">
        <f>IF(Tabela1[[#This Row],[Mandante]]="Grêmio","Inter","Grêmio")</f>
        <v>Inter</v>
      </c>
      <c r="E49" s="7" t="str">
        <f>IF(Tabela1[[#This Row],[Mandante]]=LEFT(Tabela1[[#This Row],[Placar]],6),IF(MID(Tabela1[[#This Row],[Placar]],8,2)="10",10,MID(Tabela1[[#This Row],[Placar]],8,1)),MID(Tabela1[[#This Row],[Placar]],15,1))</f>
        <v>0</v>
      </c>
      <c r="F49" s="4" t="str">
        <f>IF(RIGHT(Tabela1[[#This Row],[Placar]],6)="Grêmio",LEFT(RIGHT(Tabela1[[#This Row],[Placar]],8),1),LEFT(RIGHT(Tabela1[[#This Row],[Placar]],15),1))</f>
        <v>2</v>
      </c>
      <c r="G49" s="4"/>
      <c r="H49" s="4"/>
      <c r="I4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9" s="3" t="s">
        <v>250</v>
      </c>
      <c r="K49" s="3" t="s">
        <v>316</v>
      </c>
      <c r="L49" s="3" t="s">
        <v>337</v>
      </c>
      <c r="M49" s="3" t="str">
        <f>IF(Tabela1[[#This Row],[Mandante]]="Grêmio",Tabela1[[#This Row],[Gols Mandante]],Tabela1[[#This Row],[Gol Visitante]])</f>
        <v>0</v>
      </c>
      <c r="N49" s="3" t="str">
        <f>IF(Tabela1[[#This Row],[Mandante]]="Inter",Tabela1[[#This Row],[Gols Mandante]],Tabela1[[#This Row],[Gol Visitante]])</f>
        <v>2</v>
      </c>
      <c r="O49" s="3" t="s">
        <v>525</v>
      </c>
      <c r="P49" s="3"/>
      <c r="Q4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50" spans="1:17" x14ac:dyDescent="0.25">
      <c r="A50" s="3">
        <v>49</v>
      </c>
      <c r="B50" s="4">
        <v>13819</v>
      </c>
      <c r="C50" s="4" t="str">
        <f>IF(LEFT(Tabela1[[#This Row],[Placar]],6)="Grêmio","Grêmio","Inter")</f>
        <v>Grêmio</v>
      </c>
      <c r="D50" s="4" t="str">
        <f>IF(Tabela1[[#This Row],[Mandante]]="Grêmio","Inter","Grêmio")</f>
        <v>Inter</v>
      </c>
      <c r="E50" s="7" t="str">
        <f>IF(Tabela1[[#This Row],[Mandante]]=LEFT(Tabela1[[#This Row],[Placar]],6),IF(MID(Tabela1[[#This Row],[Placar]],8,2)="10",10,MID(Tabela1[[#This Row],[Placar]],8,1)),MID(Tabela1[[#This Row],[Placar]],15,1))</f>
        <v>2</v>
      </c>
      <c r="F50" s="4" t="str">
        <f>IF(RIGHT(Tabela1[[#This Row],[Placar]],6)="Grêmio",LEFT(RIGHT(Tabela1[[#This Row],[Placar]],8),1),LEFT(RIGHT(Tabela1[[#This Row],[Placar]],15),1))</f>
        <v>1</v>
      </c>
      <c r="G50" s="4"/>
      <c r="H50" s="4"/>
      <c r="I5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50" s="3" t="s">
        <v>91</v>
      </c>
      <c r="K50" s="3" t="s">
        <v>316</v>
      </c>
      <c r="L50" s="3" t="s">
        <v>409</v>
      </c>
      <c r="M50" s="3" t="str">
        <f>IF(Tabela1[[#This Row],[Mandante]]="Grêmio",Tabela1[[#This Row],[Gols Mandante]],Tabela1[[#This Row],[Gol Visitante]])</f>
        <v>2</v>
      </c>
      <c r="N50" s="3" t="str">
        <f>IF(Tabela1[[#This Row],[Mandante]]="Inter",Tabela1[[#This Row],[Gols Mandante]],Tabela1[[#This Row],[Gol Visitante]])</f>
        <v>1</v>
      </c>
      <c r="O50" s="3" t="s">
        <v>524</v>
      </c>
      <c r="P50" s="3"/>
      <c r="Q5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51" spans="1:17" x14ac:dyDescent="0.25">
      <c r="A51" s="3">
        <v>50</v>
      </c>
      <c r="B51" s="4">
        <v>13840</v>
      </c>
      <c r="C51" s="4" t="str">
        <f>IF(LEFT(Tabela1[[#This Row],[Placar]],6)="Grêmio","Grêmio","Inter")</f>
        <v>Grêmio</v>
      </c>
      <c r="D51" s="4" t="str">
        <f>IF(Tabela1[[#This Row],[Mandante]]="Grêmio","Inter","Grêmio")</f>
        <v>Inter</v>
      </c>
      <c r="E51" s="7" t="str">
        <f>IF(Tabela1[[#This Row],[Mandante]]=LEFT(Tabela1[[#This Row],[Placar]],6),IF(MID(Tabela1[[#This Row],[Placar]],8,2)="10",10,MID(Tabela1[[#This Row],[Placar]],8,1)),MID(Tabela1[[#This Row],[Placar]],15,1))</f>
        <v>2</v>
      </c>
      <c r="F51" s="4" t="str">
        <f>IF(RIGHT(Tabela1[[#This Row],[Placar]],6)="Grêmio",LEFT(RIGHT(Tabela1[[#This Row],[Placar]],8),1),LEFT(RIGHT(Tabela1[[#This Row],[Placar]],15),1))</f>
        <v>0</v>
      </c>
      <c r="G51" s="4"/>
      <c r="H51" s="4"/>
      <c r="I5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51" s="3" t="s">
        <v>29</v>
      </c>
      <c r="K51" s="3" t="s">
        <v>202</v>
      </c>
      <c r="L51" s="3" t="s">
        <v>431</v>
      </c>
      <c r="M51" s="3" t="str">
        <f>IF(Tabela1[[#This Row],[Mandante]]="Grêmio",Tabela1[[#This Row],[Gols Mandante]],Tabela1[[#This Row],[Gol Visitante]])</f>
        <v>2</v>
      </c>
      <c r="N51" s="3" t="str">
        <f>IF(Tabela1[[#This Row],[Mandante]]="Inter",Tabela1[[#This Row],[Gols Mandante]],Tabela1[[#This Row],[Gol Visitante]])</f>
        <v>0</v>
      </c>
      <c r="O51" s="3" t="s">
        <v>523</v>
      </c>
      <c r="P51" s="3"/>
      <c r="Q5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52" spans="1:17" ht="30" x14ac:dyDescent="0.25">
      <c r="A52" s="3">
        <v>51</v>
      </c>
      <c r="B52" s="4">
        <v>13861</v>
      </c>
      <c r="C52" s="4" t="str">
        <f>IF(LEFT(Tabela1[[#This Row],[Placar]],6)="Grêmio","Grêmio","Inter")</f>
        <v>Inter</v>
      </c>
      <c r="D52" s="4" t="str">
        <f>IF(Tabela1[[#This Row],[Mandante]]="Grêmio","Inter","Grêmio")</f>
        <v>Grêmio</v>
      </c>
      <c r="E52" s="7" t="str">
        <f>IF(Tabela1[[#This Row],[Mandante]]=LEFT(Tabela1[[#This Row],[Placar]],6),IF(MID(Tabela1[[#This Row],[Placar]],8,2)="10",10,MID(Tabela1[[#This Row],[Placar]],8,1)),MID(Tabela1[[#This Row],[Placar]],15,1))</f>
        <v>3</v>
      </c>
      <c r="F52" s="4" t="str">
        <f>IF(RIGHT(Tabela1[[#This Row],[Placar]],6)="Grêmio",LEFT(RIGHT(Tabela1[[#This Row],[Placar]],8),1),LEFT(RIGHT(Tabela1[[#This Row],[Placar]],15),1))</f>
        <v>4</v>
      </c>
      <c r="G52" s="4"/>
      <c r="H52" s="4"/>
      <c r="I5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52" s="3" t="s">
        <v>516</v>
      </c>
      <c r="K52" s="3" t="s">
        <v>316</v>
      </c>
      <c r="L52" s="3" t="s">
        <v>337</v>
      </c>
      <c r="M52" s="3" t="str">
        <f>IF(Tabela1[[#This Row],[Mandante]]="Grêmio",Tabela1[[#This Row],[Gols Mandante]],Tabela1[[#This Row],[Gol Visitante]])</f>
        <v>4</v>
      </c>
      <c r="N52" s="3" t="str">
        <f>IF(Tabela1[[#This Row],[Mandante]]="Inter",Tabela1[[#This Row],[Gols Mandante]],Tabela1[[#This Row],[Gol Visitante]])</f>
        <v>3</v>
      </c>
      <c r="O52" s="3" t="s">
        <v>522</v>
      </c>
      <c r="P52" s="3"/>
      <c r="Q5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53" spans="1:17" ht="30" x14ac:dyDescent="0.25">
      <c r="A53" s="3">
        <v>52</v>
      </c>
      <c r="B53" s="4">
        <v>14008</v>
      </c>
      <c r="C53" s="4" t="str">
        <f>IF(LEFT(Tabela1[[#This Row],[Placar]],6)="Grêmio","Grêmio","Inter")</f>
        <v>Inter</v>
      </c>
      <c r="D53" s="4" t="str">
        <f>IF(Tabela1[[#This Row],[Mandante]]="Grêmio","Inter","Grêmio")</f>
        <v>Grêmio</v>
      </c>
      <c r="E53" s="7" t="str">
        <f>IF(Tabela1[[#This Row],[Mandante]]=LEFT(Tabela1[[#This Row],[Placar]],6),IF(MID(Tabela1[[#This Row],[Placar]],8,2)="10",10,MID(Tabela1[[#This Row],[Placar]],8,1)),MID(Tabela1[[#This Row],[Placar]],15,1))</f>
        <v>1</v>
      </c>
      <c r="F53" s="4" t="str">
        <f>IF(RIGHT(Tabela1[[#This Row],[Placar]],6)="Grêmio",LEFT(RIGHT(Tabela1[[#This Row],[Placar]],8),1),LEFT(RIGHT(Tabela1[[#This Row],[Placar]],15),1))</f>
        <v>3</v>
      </c>
      <c r="G53" s="4"/>
      <c r="H53" s="4"/>
      <c r="I5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53" s="3" t="s">
        <v>215</v>
      </c>
      <c r="K53" s="3" t="s">
        <v>316</v>
      </c>
      <c r="L53" s="3" t="s">
        <v>337</v>
      </c>
      <c r="M53" s="3" t="str">
        <f>IF(Tabela1[[#This Row],[Mandante]]="Grêmio",Tabela1[[#This Row],[Gols Mandante]],Tabela1[[#This Row],[Gol Visitante]])</f>
        <v>3</v>
      </c>
      <c r="N53" s="3" t="str">
        <f>IF(Tabela1[[#This Row],[Mandante]]="Inter",Tabela1[[#This Row],[Gols Mandante]],Tabela1[[#This Row],[Gol Visitante]])</f>
        <v>1</v>
      </c>
      <c r="O53" s="3" t="s">
        <v>521</v>
      </c>
      <c r="P53" s="3"/>
      <c r="Q5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54" spans="1:17" ht="45" x14ac:dyDescent="0.25">
      <c r="A54" s="3">
        <v>53</v>
      </c>
      <c r="B54" s="4">
        <v>14037</v>
      </c>
      <c r="C54" s="4" t="str">
        <f>IF(LEFT(Tabela1[[#This Row],[Placar]],6)="Grêmio","Grêmio","Inter")</f>
        <v>Grêmio</v>
      </c>
      <c r="D54" s="4" t="str">
        <f>IF(Tabela1[[#This Row],[Mandante]]="Grêmio","Inter","Grêmio")</f>
        <v>Inter</v>
      </c>
      <c r="E54" s="7" t="str">
        <f>IF(Tabela1[[#This Row],[Mandante]]=LEFT(Tabela1[[#This Row],[Placar]],6),IF(MID(Tabela1[[#This Row],[Placar]],8,2)="10",10,MID(Tabela1[[#This Row],[Placar]],8,1)),MID(Tabela1[[#This Row],[Placar]],15,1))</f>
        <v>4</v>
      </c>
      <c r="F54" s="4" t="str">
        <f>IF(RIGHT(Tabela1[[#This Row],[Placar]],6)="Grêmio",LEFT(RIGHT(Tabela1[[#This Row],[Placar]],8),1),LEFT(RIGHT(Tabela1[[#This Row],[Placar]],15),1))</f>
        <v>4</v>
      </c>
      <c r="G54" s="4"/>
      <c r="H54" s="4"/>
      <c r="I5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54" s="3" t="s">
        <v>518</v>
      </c>
      <c r="K54" s="3" t="s">
        <v>202</v>
      </c>
      <c r="L54" s="3" t="s">
        <v>431</v>
      </c>
      <c r="M54" s="3" t="str">
        <f>IF(Tabela1[[#This Row],[Mandante]]="Grêmio",Tabela1[[#This Row],[Gols Mandante]],Tabela1[[#This Row],[Gol Visitante]])</f>
        <v>4</v>
      </c>
      <c r="N54" s="3" t="str">
        <f>IF(Tabela1[[#This Row],[Mandante]]="Inter",Tabela1[[#This Row],[Gols Mandante]],Tabela1[[#This Row],[Gol Visitante]])</f>
        <v>4</v>
      </c>
      <c r="O54" s="3" t="s">
        <v>519</v>
      </c>
      <c r="P54" s="3" t="s">
        <v>520</v>
      </c>
      <c r="Q5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55" spans="1:17" ht="30" x14ac:dyDescent="0.25">
      <c r="A55" s="3">
        <v>54</v>
      </c>
      <c r="B55" s="4">
        <v>14155</v>
      </c>
      <c r="C55" s="4" t="str">
        <f>IF(LEFT(Tabela1[[#This Row],[Placar]],6)="Grêmio","Grêmio","Inter")</f>
        <v>Inter</v>
      </c>
      <c r="D55" s="4" t="str">
        <f>IF(Tabela1[[#This Row],[Mandante]]="Grêmio","Inter","Grêmio")</f>
        <v>Grêmio</v>
      </c>
      <c r="E55" s="7" t="str">
        <f>IF(Tabela1[[#This Row],[Mandante]]=LEFT(Tabela1[[#This Row],[Placar]],6),IF(MID(Tabela1[[#This Row],[Placar]],8,2)="10",10,MID(Tabela1[[#This Row],[Placar]],8,1)),MID(Tabela1[[#This Row],[Placar]],15,1))</f>
        <v>3</v>
      </c>
      <c r="F55" s="4" t="str">
        <f>IF(RIGHT(Tabela1[[#This Row],[Placar]],6)="Grêmio",LEFT(RIGHT(Tabela1[[#This Row],[Placar]],8),1),LEFT(RIGHT(Tabela1[[#This Row],[Placar]],15),1))</f>
        <v>4</v>
      </c>
      <c r="G55" s="4"/>
      <c r="H55" s="4"/>
      <c r="I5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55" s="3" t="s">
        <v>516</v>
      </c>
      <c r="K55" s="3" t="s">
        <v>202</v>
      </c>
      <c r="L55" s="3" t="s">
        <v>337</v>
      </c>
      <c r="M55" s="3" t="str">
        <f>IF(Tabela1[[#This Row],[Mandante]]="Grêmio",Tabela1[[#This Row],[Gols Mandante]],Tabela1[[#This Row],[Gol Visitante]])</f>
        <v>4</v>
      </c>
      <c r="N55" s="3" t="str">
        <f>IF(Tabela1[[#This Row],[Mandante]]="Inter",Tabela1[[#This Row],[Gols Mandante]],Tabela1[[#This Row],[Gol Visitante]])</f>
        <v>3</v>
      </c>
      <c r="O55" s="3" t="s">
        <v>517</v>
      </c>
      <c r="P55" s="3"/>
      <c r="Q5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56" spans="1:17" ht="60" x14ac:dyDescent="0.25">
      <c r="A56" s="3">
        <v>55</v>
      </c>
      <c r="B56" s="4">
        <v>14185</v>
      </c>
      <c r="C56" s="4" t="str">
        <f>IF(LEFT(Tabela1[[#This Row],[Placar]],6)="Grêmio","Grêmio","Inter")</f>
        <v>Grêmio</v>
      </c>
      <c r="D56" s="4" t="str">
        <f>IF(Tabela1[[#This Row],[Mandante]]="Grêmio","Inter","Grêmio")</f>
        <v>Inter</v>
      </c>
      <c r="E56" s="7" t="str">
        <f>IF(Tabela1[[#This Row],[Mandante]]=LEFT(Tabela1[[#This Row],[Placar]],6),IF(MID(Tabela1[[#This Row],[Placar]],8,2)="10",10,MID(Tabela1[[#This Row],[Placar]],8,1)),MID(Tabela1[[#This Row],[Placar]],15,1))</f>
        <v>0</v>
      </c>
      <c r="F56" s="4" t="str">
        <f>IF(RIGHT(Tabela1[[#This Row],[Placar]],6)="Grêmio",LEFT(RIGHT(Tabela1[[#This Row],[Placar]],8),1),LEFT(RIGHT(Tabela1[[#This Row],[Placar]],15),1))</f>
        <v>6</v>
      </c>
      <c r="G56" s="4"/>
      <c r="H56" s="4"/>
      <c r="I5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56" s="3" t="s">
        <v>513</v>
      </c>
      <c r="K56" s="3" t="s">
        <v>202</v>
      </c>
      <c r="L56" s="3" t="s">
        <v>431</v>
      </c>
      <c r="M56" s="3" t="str">
        <f>IF(Tabela1[[#This Row],[Mandante]]="Grêmio",Tabela1[[#This Row],[Gols Mandante]],Tabela1[[#This Row],[Gol Visitante]])</f>
        <v>0</v>
      </c>
      <c r="N56" s="3" t="str">
        <f>IF(Tabela1[[#This Row],[Mandante]]="Inter",Tabela1[[#This Row],[Gols Mandante]],Tabela1[[#This Row],[Gol Visitante]])</f>
        <v>6</v>
      </c>
      <c r="O56" s="3" t="s">
        <v>514</v>
      </c>
      <c r="P56" s="3" t="s">
        <v>515</v>
      </c>
      <c r="Q5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57" spans="1:17" x14ac:dyDescent="0.25">
      <c r="A57" s="3">
        <v>56</v>
      </c>
      <c r="B57" s="4">
        <v>14337</v>
      </c>
      <c r="C57" s="4" t="str">
        <f>IF(LEFT(Tabela1[[#This Row],[Placar]],6)="Grêmio","Grêmio","Inter")</f>
        <v>Grêmio</v>
      </c>
      <c r="D57" s="4" t="str">
        <f>IF(Tabela1[[#This Row],[Mandante]]="Grêmio","Inter","Grêmio")</f>
        <v>Inter</v>
      </c>
      <c r="E57" s="7" t="str">
        <f>IF(Tabela1[[#This Row],[Mandante]]=LEFT(Tabela1[[#This Row],[Placar]],6),IF(MID(Tabela1[[#This Row],[Placar]],8,2)="10",10,MID(Tabela1[[#This Row],[Placar]],8,1)),MID(Tabela1[[#This Row],[Placar]],15,1))</f>
        <v>1</v>
      </c>
      <c r="F57" s="4" t="str">
        <f>IF(RIGHT(Tabela1[[#This Row],[Placar]],6)="Grêmio",LEFT(RIGHT(Tabela1[[#This Row],[Placar]],8),1),LEFT(RIGHT(Tabela1[[#This Row],[Placar]],15),1))</f>
        <v>1</v>
      </c>
      <c r="G57" s="4"/>
      <c r="H57" s="4"/>
      <c r="I5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57" s="3" t="s">
        <v>70</v>
      </c>
      <c r="K57" s="3" t="s">
        <v>202</v>
      </c>
      <c r="L57" s="3" t="s">
        <v>409</v>
      </c>
      <c r="M57" s="3" t="str">
        <f>IF(Tabela1[[#This Row],[Mandante]]="Grêmio",Tabela1[[#This Row],[Gols Mandante]],Tabela1[[#This Row],[Gol Visitante]])</f>
        <v>1</v>
      </c>
      <c r="N57" s="3" t="str">
        <f>IF(Tabela1[[#This Row],[Mandante]]="Inter",Tabela1[[#This Row],[Gols Mandante]],Tabela1[[#This Row],[Gol Visitante]])</f>
        <v>1</v>
      </c>
      <c r="O57" s="3" t="s">
        <v>512</v>
      </c>
      <c r="P57" s="3"/>
      <c r="Q5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58" spans="1:17" ht="30" x14ac:dyDescent="0.25">
      <c r="A58" s="3">
        <v>57</v>
      </c>
      <c r="B58" s="4">
        <v>14393</v>
      </c>
      <c r="C58" s="4" t="str">
        <f>IF(LEFT(Tabela1[[#This Row],[Placar]],6)="Grêmio","Grêmio","Inter")</f>
        <v>Grêmio</v>
      </c>
      <c r="D58" s="4" t="str">
        <f>IF(Tabela1[[#This Row],[Mandante]]="Grêmio","Inter","Grêmio")</f>
        <v>Inter</v>
      </c>
      <c r="E58" s="7" t="str">
        <f>IF(Tabela1[[#This Row],[Mandante]]=LEFT(Tabela1[[#This Row],[Placar]],6),IF(MID(Tabela1[[#This Row],[Placar]],8,2)="10",10,MID(Tabela1[[#This Row],[Placar]],8,1)),MID(Tabela1[[#This Row],[Placar]],15,1))</f>
        <v>2</v>
      </c>
      <c r="F58" s="4" t="str">
        <f>IF(RIGHT(Tabela1[[#This Row],[Placar]],6)="Grêmio",LEFT(RIGHT(Tabela1[[#This Row],[Placar]],8),1),LEFT(RIGHT(Tabela1[[#This Row],[Placar]],15),1))</f>
        <v>3</v>
      </c>
      <c r="G58" s="4"/>
      <c r="H58" s="4"/>
      <c r="I5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58" s="3" t="s">
        <v>379</v>
      </c>
      <c r="K58" s="3" t="s">
        <v>202</v>
      </c>
      <c r="L58" s="3" t="s">
        <v>431</v>
      </c>
      <c r="M58" s="3" t="str">
        <f>IF(Tabela1[[#This Row],[Mandante]]="Grêmio",Tabela1[[#This Row],[Gols Mandante]],Tabela1[[#This Row],[Gol Visitante]])</f>
        <v>2</v>
      </c>
      <c r="N58" s="3" t="str">
        <f>IF(Tabela1[[#This Row],[Mandante]]="Inter",Tabela1[[#This Row],[Gols Mandante]],Tabela1[[#This Row],[Gol Visitante]])</f>
        <v>3</v>
      </c>
      <c r="O58" s="3" t="s">
        <v>511</v>
      </c>
      <c r="P58" s="3"/>
      <c r="Q5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59" spans="1:17" ht="30" x14ac:dyDescent="0.25">
      <c r="A59" s="3">
        <v>58</v>
      </c>
      <c r="B59" s="4">
        <v>14446</v>
      </c>
      <c r="C59" s="4" t="str">
        <f>IF(LEFT(Tabela1[[#This Row],[Placar]],6)="Grêmio","Grêmio","Inter")</f>
        <v>Grêmio</v>
      </c>
      <c r="D59" s="4" t="str">
        <f>IF(Tabela1[[#This Row],[Mandante]]="Grêmio","Inter","Grêmio")</f>
        <v>Inter</v>
      </c>
      <c r="E59" s="7" t="str">
        <f>IF(Tabela1[[#This Row],[Mandante]]=LEFT(Tabela1[[#This Row],[Placar]],6),IF(MID(Tabela1[[#This Row],[Placar]],8,2)="10",10,MID(Tabela1[[#This Row],[Placar]],8,1)),MID(Tabela1[[#This Row],[Placar]],15,1))</f>
        <v>3</v>
      </c>
      <c r="F59" s="4" t="str">
        <f>IF(RIGHT(Tabela1[[#This Row],[Placar]],6)="Grêmio",LEFT(RIGHT(Tabela1[[#This Row],[Placar]],8),1),LEFT(RIGHT(Tabela1[[#This Row],[Placar]],15),1))</f>
        <v>3</v>
      </c>
      <c r="G59" s="4"/>
      <c r="H59" s="4"/>
      <c r="I5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59" s="3" t="s">
        <v>221</v>
      </c>
      <c r="K59" s="3" t="s">
        <v>202</v>
      </c>
      <c r="L59" s="3" t="s">
        <v>409</v>
      </c>
      <c r="M59" s="3" t="str">
        <f>IF(Tabela1[[#This Row],[Mandante]]="Grêmio",Tabela1[[#This Row],[Gols Mandante]],Tabela1[[#This Row],[Gol Visitante]])</f>
        <v>3</v>
      </c>
      <c r="N59" s="3" t="str">
        <f>IF(Tabela1[[#This Row],[Mandante]]="Inter",Tabela1[[#This Row],[Gols Mandante]],Tabela1[[#This Row],[Gol Visitante]])</f>
        <v>3</v>
      </c>
      <c r="O59" s="3" t="s">
        <v>510</v>
      </c>
      <c r="P59" s="3"/>
      <c r="Q5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60" spans="1:17" ht="30" x14ac:dyDescent="0.25">
      <c r="A60" s="3">
        <v>59</v>
      </c>
      <c r="B60" s="4">
        <v>14470</v>
      </c>
      <c r="C60" s="4" t="str">
        <f>IF(LEFT(Tabela1[[#This Row],[Placar]],6)="Grêmio","Grêmio","Inter")</f>
        <v>Inter</v>
      </c>
      <c r="D60" s="4" t="str">
        <f>IF(Tabela1[[#This Row],[Mandante]]="Grêmio","Inter","Grêmio")</f>
        <v>Grêmio</v>
      </c>
      <c r="E60" s="7" t="str">
        <f>IF(Tabela1[[#This Row],[Mandante]]=LEFT(Tabela1[[#This Row],[Placar]],6),IF(MID(Tabela1[[#This Row],[Placar]],8,2)="10",10,MID(Tabela1[[#This Row],[Placar]],8,1)),MID(Tabela1[[#This Row],[Placar]],15,1))</f>
        <v>5</v>
      </c>
      <c r="F60" s="4" t="str">
        <f>IF(RIGHT(Tabela1[[#This Row],[Placar]],6)="Grêmio",LEFT(RIGHT(Tabela1[[#This Row],[Placar]],8),1),LEFT(RIGHT(Tabela1[[#This Row],[Placar]],15),1))</f>
        <v>2</v>
      </c>
      <c r="G60" s="4"/>
      <c r="H60" s="4"/>
      <c r="I6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60" s="3" t="s">
        <v>508</v>
      </c>
      <c r="K60" s="3" t="s">
        <v>202</v>
      </c>
      <c r="L60" s="3" t="s">
        <v>337</v>
      </c>
      <c r="M60" s="3" t="str">
        <f>IF(Tabela1[[#This Row],[Mandante]]="Grêmio",Tabela1[[#This Row],[Gols Mandante]],Tabela1[[#This Row],[Gol Visitante]])</f>
        <v>2</v>
      </c>
      <c r="N60" s="3" t="str">
        <f>IF(Tabela1[[#This Row],[Mandante]]="Inter",Tabela1[[#This Row],[Gols Mandante]],Tabela1[[#This Row],[Gol Visitante]])</f>
        <v>5</v>
      </c>
      <c r="O60" s="3" t="s">
        <v>509</v>
      </c>
      <c r="P60" s="3"/>
      <c r="Q6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61" spans="1:17" ht="30" x14ac:dyDescent="0.25">
      <c r="A61" s="3">
        <v>60</v>
      </c>
      <c r="B61" s="4">
        <v>14526</v>
      </c>
      <c r="C61" s="4" t="str">
        <f>IF(LEFT(Tabela1[[#This Row],[Placar]],6)="Grêmio","Grêmio","Inter")</f>
        <v>Inter</v>
      </c>
      <c r="D61" s="4" t="str">
        <f>IF(Tabela1[[#This Row],[Mandante]]="Grêmio","Inter","Grêmio")</f>
        <v>Grêmio</v>
      </c>
      <c r="E61" s="7" t="str">
        <f>IF(Tabela1[[#This Row],[Mandante]]=LEFT(Tabela1[[#This Row],[Placar]],6),IF(MID(Tabela1[[#This Row],[Placar]],8,2)="10",10,MID(Tabela1[[#This Row],[Placar]],8,1)),MID(Tabela1[[#This Row],[Placar]],15,1))</f>
        <v>2</v>
      </c>
      <c r="F61" s="4" t="str">
        <f>IF(RIGHT(Tabela1[[#This Row],[Placar]],6)="Grêmio",LEFT(RIGHT(Tabela1[[#This Row],[Placar]],8),1),LEFT(RIGHT(Tabela1[[#This Row],[Placar]],15),1))</f>
        <v>3</v>
      </c>
      <c r="G61" s="4"/>
      <c r="H61" s="4"/>
      <c r="I6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61" s="3" t="s">
        <v>96</v>
      </c>
      <c r="K61" s="3" t="s">
        <v>316</v>
      </c>
      <c r="L61" s="3" t="s">
        <v>337</v>
      </c>
      <c r="M61" s="3" t="str">
        <f>IF(Tabela1[[#This Row],[Mandante]]="Grêmio",Tabela1[[#This Row],[Gols Mandante]],Tabela1[[#This Row],[Gol Visitante]])</f>
        <v>3</v>
      </c>
      <c r="N61" s="3" t="str">
        <f>IF(Tabela1[[#This Row],[Mandante]]="Inter",Tabela1[[#This Row],[Gols Mandante]],Tabela1[[#This Row],[Gol Visitante]])</f>
        <v>2</v>
      </c>
      <c r="O61" s="3" t="s">
        <v>507</v>
      </c>
      <c r="P61" s="3"/>
      <c r="Q6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62" spans="1:17" x14ac:dyDescent="0.25">
      <c r="A62" s="3">
        <v>61</v>
      </c>
      <c r="B62" s="4">
        <v>14535</v>
      </c>
      <c r="C62" s="4" t="str">
        <f>IF(LEFT(Tabela1[[#This Row],[Placar]],6)="Grêmio","Grêmio","Inter")</f>
        <v>Grêmio</v>
      </c>
      <c r="D62" s="4" t="str">
        <f>IF(Tabela1[[#This Row],[Mandante]]="Grêmio","Inter","Grêmio")</f>
        <v>Inter</v>
      </c>
      <c r="E62" s="7" t="str">
        <f>IF(Tabela1[[#This Row],[Mandante]]=LEFT(Tabela1[[#This Row],[Placar]],6),IF(MID(Tabela1[[#This Row],[Placar]],8,2)="10",10,MID(Tabela1[[#This Row],[Placar]],8,1)),MID(Tabela1[[#This Row],[Placar]],15,1))</f>
        <v>1</v>
      </c>
      <c r="F62" s="4" t="str">
        <f>IF(RIGHT(Tabela1[[#This Row],[Placar]],6)="Grêmio",LEFT(RIGHT(Tabela1[[#This Row],[Placar]],8),1),LEFT(RIGHT(Tabela1[[#This Row],[Placar]],15),1))</f>
        <v>2</v>
      </c>
      <c r="G62" s="4"/>
      <c r="H62" s="4"/>
      <c r="I6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62" s="3" t="s">
        <v>68</v>
      </c>
      <c r="K62" s="3" t="s">
        <v>316</v>
      </c>
      <c r="L62" s="3" t="s">
        <v>431</v>
      </c>
      <c r="M62" s="3" t="str">
        <f>IF(Tabela1[[#This Row],[Mandante]]="Grêmio",Tabela1[[#This Row],[Gols Mandante]],Tabela1[[#This Row],[Gol Visitante]])</f>
        <v>1</v>
      </c>
      <c r="N62" s="3" t="str">
        <f>IF(Tabela1[[#This Row],[Mandante]]="Inter",Tabela1[[#This Row],[Gols Mandante]],Tabela1[[#This Row],[Gol Visitante]])</f>
        <v>2</v>
      </c>
      <c r="O62" s="3" t="s">
        <v>506</v>
      </c>
      <c r="P62" s="3"/>
      <c r="Q6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63" spans="1:17" ht="30" x14ac:dyDescent="0.25">
      <c r="A63" s="3">
        <v>62</v>
      </c>
      <c r="B63" s="4">
        <v>14614</v>
      </c>
      <c r="C63" s="4" t="str">
        <f>IF(LEFT(Tabela1[[#This Row],[Placar]],6)="Grêmio","Grêmio","Inter")</f>
        <v>Grêmio</v>
      </c>
      <c r="D63" s="4" t="str">
        <f>IF(Tabela1[[#This Row],[Mandante]]="Grêmio","Inter","Grêmio")</f>
        <v>Inter</v>
      </c>
      <c r="E63" s="7" t="str">
        <f>IF(Tabela1[[#This Row],[Mandante]]=LEFT(Tabela1[[#This Row],[Placar]],6),IF(MID(Tabela1[[#This Row],[Placar]],8,2)="10",10,MID(Tabela1[[#This Row],[Placar]],8,1)),MID(Tabela1[[#This Row],[Placar]],15,1))</f>
        <v>1</v>
      </c>
      <c r="F63" s="4" t="str">
        <f>IF(RIGHT(Tabela1[[#This Row],[Placar]],6)="Grêmio",LEFT(RIGHT(Tabela1[[#This Row],[Placar]],8),1),LEFT(RIGHT(Tabela1[[#This Row],[Placar]],15),1))</f>
        <v>6</v>
      </c>
      <c r="G63" s="4"/>
      <c r="H63" s="4"/>
      <c r="I6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63" s="3" t="s">
        <v>504</v>
      </c>
      <c r="K63" s="3" t="s">
        <v>202</v>
      </c>
      <c r="L63" s="3" t="s">
        <v>409</v>
      </c>
      <c r="M63" s="3" t="str">
        <f>IF(Tabela1[[#This Row],[Mandante]]="Grêmio",Tabela1[[#This Row],[Gols Mandante]],Tabela1[[#This Row],[Gol Visitante]])</f>
        <v>1</v>
      </c>
      <c r="N63" s="3" t="str">
        <f>IF(Tabela1[[#This Row],[Mandante]]="Inter",Tabela1[[#This Row],[Gols Mandante]],Tabela1[[#This Row],[Gol Visitante]])</f>
        <v>6</v>
      </c>
      <c r="O63" s="3" t="s">
        <v>505</v>
      </c>
      <c r="P63" s="3"/>
      <c r="Q6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64" spans="1:17" ht="30" x14ac:dyDescent="0.25">
      <c r="A64" s="3">
        <v>63</v>
      </c>
      <c r="B64" s="4">
        <v>14654</v>
      </c>
      <c r="C64" s="4" t="str">
        <f>IF(LEFT(Tabela1[[#This Row],[Placar]],6)="Grêmio","Grêmio","Inter")</f>
        <v>Inter</v>
      </c>
      <c r="D64" s="4" t="str">
        <f>IF(Tabela1[[#This Row],[Mandante]]="Grêmio","Inter","Grêmio")</f>
        <v>Grêmio</v>
      </c>
      <c r="E64" s="7" t="str">
        <f>IF(Tabela1[[#This Row],[Mandante]]=LEFT(Tabela1[[#This Row],[Placar]],6),IF(MID(Tabela1[[#This Row],[Placar]],8,2)="10",10,MID(Tabela1[[#This Row],[Placar]],8,1)),MID(Tabela1[[#This Row],[Placar]],15,1))</f>
        <v>2</v>
      </c>
      <c r="F64" s="4" t="str">
        <f>IF(RIGHT(Tabela1[[#This Row],[Placar]],6)="Grêmio",LEFT(RIGHT(Tabela1[[#This Row],[Placar]],8),1),LEFT(RIGHT(Tabela1[[#This Row],[Placar]],15),1))</f>
        <v>4</v>
      </c>
      <c r="G64" s="4"/>
      <c r="H64" s="4"/>
      <c r="I6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64" s="3" t="s">
        <v>502</v>
      </c>
      <c r="K64" s="3" t="s">
        <v>316</v>
      </c>
      <c r="L64" s="3" t="s">
        <v>337</v>
      </c>
      <c r="M64" s="3" t="str">
        <f>IF(Tabela1[[#This Row],[Mandante]]="Grêmio",Tabela1[[#This Row],[Gols Mandante]],Tabela1[[#This Row],[Gol Visitante]])</f>
        <v>4</v>
      </c>
      <c r="N64" s="3" t="str">
        <f>IF(Tabela1[[#This Row],[Mandante]]="Inter",Tabela1[[#This Row],[Gols Mandante]],Tabela1[[#This Row],[Gol Visitante]])</f>
        <v>2</v>
      </c>
      <c r="O64" s="3" t="s">
        <v>503</v>
      </c>
      <c r="P64" s="3"/>
      <c r="Q6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65" spans="1:17" ht="30" x14ac:dyDescent="0.25">
      <c r="A65" s="3">
        <v>64</v>
      </c>
      <c r="B65" s="4">
        <v>14729</v>
      </c>
      <c r="C65" s="4" t="str">
        <f>IF(LEFT(Tabela1[[#This Row],[Placar]],6)="Grêmio","Grêmio","Inter")</f>
        <v>Grêmio</v>
      </c>
      <c r="D65" s="4" t="str">
        <f>IF(Tabela1[[#This Row],[Mandante]]="Grêmio","Inter","Grêmio")</f>
        <v>Inter</v>
      </c>
      <c r="E65" s="7" t="str">
        <f>IF(Tabela1[[#This Row],[Mandante]]=LEFT(Tabela1[[#This Row],[Placar]],6),IF(MID(Tabela1[[#This Row],[Placar]],8,2)="10",10,MID(Tabela1[[#This Row],[Placar]],8,1)),MID(Tabela1[[#This Row],[Placar]],15,1))</f>
        <v>2</v>
      </c>
      <c r="F65" s="4" t="str">
        <f>IF(RIGHT(Tabela1[[#This Row],[Placar]],6)="Grêmio",LEFT(RIGHT(Tabela1[[#This Row],[Placar]],8),1),LEFT(RIGHT(Tabela1[[#This Row],[Placar]],15),1))</f>
        <v>3</v>
      </c>
      <c r="G65" s="4"/>
      <c r="H65" s="4"/>
      <c r="I6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65" s="3" t="s">
        <v>379</v>
      </c>
      <c r="K65" s="3" t="s">
        <v>316</v>
      </c>
      <c r="L65" s="3" t="s">
        <v>409</v>
      </c>
      <c r="M65" s="3" t="str">
        <f>IF(Tabela1[[#This Row],[Mandante]]="Grêmio",Tabela1[[#This Row],[Gols Mandante]],Tabela1[[#This Row],[Gol Visitante]])</f>
        <v>2</v>
      </c>
      <c r="N65" s="3" t="str">
        <f>IF(Tabela1[[#This Row],[Mandante]]="Inter",Tabela1[[#This Row],[Gols Mandante]],Tabela1[[#This Row],[Gol Visitante]])</f>
        <v>3</v>
      </c>
      <c r="O65" s="3" t="s">
        <v>501</v>
      </c>
      <c r="P65" s="3"/>
      <c r="Q6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66" spans="1:17" ht="30" x14ac:dyDescent="0.25">
      <c r="A66" s="3">
        <v>65</v>
      </c>
      <c r="B66" s="4">
        <v>14799</v>
      </c>
      <c r="C66" s="4" t="str">
        <f>IF(LEFT(Tabela1[[#This Row],[Placar]],6)="Grêmio","Grêmio","Inter")</f>
        <v>Inter</v>
      </c>
      <c r="D66" s="4" t="str">
        <f>IF(Tabela1[[#This Row],[Mandante]]="Grêmio","Inter","Grêmio")</f>
        <v>Grêmio</v>
      </c>
      <c r="E66" s="7" t="str">
        <f>IF(Tabela1[[#This Row],[Mandante]]=LEFT(Tabela1[[#This Row],[Placar]],6),IF(MID(Tabela1[[#This Row],[Placar]],8,2)="10",10,MID(Tabela1[[#This Row],[Placar]],8,1)),MID(Tabela1[[#This Row],[Placar]],15,1))</f>
        <v>2</v>
      </c>
      <c r="F66" s="4" t="str">
        <f>IF(RIGHT(Tabela1[[#This Row],[Placar]],6)="Grêmio",LEFT(RIGHT(Tabela1[[#This Row],[Placar]],8),1),LEFT(RIGHT(Tabela1[[#This Row],[Placar]],15),1))</f>
        <v>5</v>
      </c>
      <c r="G66" s="4"/>
      <c r="H66" s="4"/>
      <c r="I6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66" s="3" t="s">
        <v>499</v>
      </c>
      <c r="K66" s="3" t="s">
        <v>316</v>
      </c>
      <c r="L66" s="3" t="s">
        <v>337</v>
      </c>
      <c r="M66" s="3" t="str">
        <f>IF(Tabela1[[#This Row],[Mandante]]="Grêmio",Tabela1[[#This Row],[Gols Mandante]],Tabela1[[#This Row],[Gol Visitante]])</f>
        <v>5</v>
      </c>
      <c r="N66" s="3" t="str">
        <f>IF(Tabela1[[#This Row],[Mandante]]="Inter",Tabela1[[#This Row],[Gols Mandante]],Tabela1[[#This Row],[Gol Visitante]])</f>
        <v>2</v>
      </c>
      <c r="O66" s="3" t="s">
        <v>500</v>
      </c>
      <c r="P66" s="3"/>
      <c r="Q6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67" spans="1:17" ht="30" x14ac:dyDescent="0.25">
      <c r="A67" s="3">
        <v>66</v>
      </c>
      <c r="B67" s="4">
        <v>14913</v>
      </c>
      <c r="C67" s="4" t="str">
        <f>IF(LEFT(Tabela1[[#This Row],[Placar]],6)="Grêmio","Grêmio","Inter")</f>
        <v>Grêmio</v>
      </c>
      <c r="D67" s="4" t="str">
        <f>IF(Tabela1[[#This Row],[Mandante]]="Grêmio","Inter","Grêmio")</f>
        <v>Inter</v>
      </c>
      <c r="E67" s="7" t="str">
        <f>IF(Tabela1[[#This Row],[Mandante]]=LEFT(Tabela1[[#This Row],[Placar]],6),IF(MID(Tabela1[[#This Row],[Placar]],8,2)="10",10,MID(Tabela1[[#This Row],[Placar]],8,1)),MID(Tabela1[[#This Row],[Placar]],15,1))</f>
        <v>3</v>
      </c>
      <c r="F67" s="4" t="str">
        <f>IF(RIGHT(Tabela1[[#This Row],[Placar]],6)="Grêmio",LEFT(RIGHT(Tabela1[[#This Row],[Placar]],8),1),LEFT(RIGHT(Tabela1[[#This Row],[Placar]],15),1))</f>
        <v>4</v>
      </c>
      <c r="G67" s="4"/>
      <c r="H67" s="4"/>
      <c r="I6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67" s="3" t="s">
        <v>426</v>
      </c>
      <c r="K67" s="3" t="s">
        <v>316</v>
      </c>
      <c r="L67" s="3" t="s">
        <v>431</v>
      </c>
      <c r="M67" s="3" t="str">
        <f>IF(Tabela1[[#This Row],[Mandante]]="Grêmio",Tabela1[[#This Row],[Gols Mandante]],Tabela1[[#This Row],[Gol Visitante]])</f>
        <v>3</v>
      </c>
      <c r="N67" s="3" t="str">
        <f>IF(Tabela1[[#This Row],[Mandante]]="Inter",Tabela1[[#This Row],[Gols Mandante]],Tabela1[[#This Row],[Gol Visitante]])</f>
        <v>4</v>
      </c>
      <c r="O67" s="3" t="s">
        <v>498</v>
      </c>
      <c r="P67" s="3"/>
      <c r="Q6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68" spans="1:17" x14ac:dyDescent="0.25">
      <c r="A68" s="3">
        <v>67</v>
      </c>
      <c r="B68" s="4">
        <v>15114</v>
      </c>
      <c r="C68" s="4" t="str">
        <f>IF(LEFT(Tabela1[[#This Row],[Placar]],6)="Grêmio","Grêmio","Inter")</f>
        <v>Grêmio</v>
      </c>
      <c r="D68" s="4" t="str">
        <f>IF(Tabela1[[#This Row],[Mandante]]="Grêmio","Inter","Grêmio")</f>
        <v>Inter</v>
      </c>
      <c r="E68" s="7" t="str">
        <f>IF(Tabela1[[#This Row],[Mandante]]=LEFT(Tabela1[[#This Row],[Placar]],6),IF(MID(Tabela1[[#This Row],[Placar]],8,2)="10",10,MID(Tabela1[[#This Row],[Placar]],8,1)),MID(Tabela1[[#This Row],[Placar]],15,1))</f>
        <v>2</v>
      </c>
      <c r="F68" s="4" t="str">
        <f>IF(RIGHT(Tabela1[[#This Row],[Placar]],6)="Grêmio",LEFT(RIGHT(Tabela1[[#This Row],[Placar]],8),1),LEFT(RIGHT(Tabela1[[#This Row],[Placar]],15),1))</f>
        <v>2</v>
      </c>
      <c r="G68" s="4"/>
      <c r="H68" s="4"/>
      <c r="I6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68" s="3" t="s">
        <v>46</v>
      </c>
      <c r="K68" s="3" t="s">
        <v>202</v>
      </c>
      <c r="L68" s="3" t="s">
        <v>431</v>
      </c>
      <c r="M68" s="3" t="str">
        <f>IF(Tabela1[[#This Row],[Mandante]]="Grêmio",Tabela1[[#This Row],[Gols Mandante]],Tabela1[[#This Row],[Gol Visitante]])</f>
        <v>2</v>
      </c>
      <c r="N68" s="3" t="str">
        <f>IF(Tabela1[[#This Row],[Mandante]]="Inter",Tabela1[[#This Row],[Gols Mandante]],Tabela1[[#This Row],[Gol Visitante]])</f>
        <v>2</v>
      </c>
      <c r="O68" s="3" t="s">
        <v>497</v>
      </c>
      <c r="P68" s="3"/>
      <c r="Q6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69" spans="1:17" ht="30" x14ac:dyDescent="0.25">
      <c r="A69" s="3">
        <v>68</v>
      </c>
      <c r="B69" s="4">
        <v>15121</v>
      </c>
      <c r="C69" s="4" t="str">
        <f>IF(LEFT(Tabela1[[#This Row],[Placar]],6)="Grêmio","Grêmio","Inter")</f>
        <v>Grêmio</v>
      </c>
      <c r="D69" s="4" t="str">
        <f>IF(Tabela1[[#This Row],[Mandante]]="Grêmio","Inter","Grêmio")</f>
        <v>Inter</v>
      </c>
      <c r="E69" s="7" t="str">
        <f>IF(Tabela1[[#This Row],[Mandante]]=LEFT(Tabela1[[#This Row],[Placar]],6),IF(MID(Tabela1[[#This Row],[Placar]],8,2)="10",10,MID(Tabela1[[#This Row],[Placar]],8,1)),MID(Tabela1[[#This Row],[Placar]],15,1))</f>
        <v>2</v>
      </c>
      <c r="F69" s="4" t="str">
        <f>IF(RIGHT(Tabela1[[#This Row],[Placar]],6)="Grêmio",LEFT(RIGHT(Tabela1[[#This Row],[Placar]],8),1),LEFT(RIGHT(Tabela1[[#This Row],[Placar]],15),1))</f>
        <v>3</v>
      </c>
      <c r="G69" s="4"/>
      <c r="H69" s="4"/>
      <c r="I6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69" s="3" t="s">
        <v>379</v>
      </c>
      <c r="K69" s="3" t="s">
        <v>202</v>
      </c>
      <c r="L69" s="3" t="s">
        <v>431</v>
      </c>
      <c r="M69" s="3" t="str">
        <f>IF(Tabela1[[#This Row],[Mandante]]="Grêmio",Tabela1[[#This Row],[Gols Mandante]],Tabela1[[#This Row],[Gol Visitante]])</f>
        <v>2</v>
      </c>
      <c r="N69" s="3" t="str">
        <f>IF(Tabela1[[#This Row],[Mandante]]="Inter",Tabela1[[#This Row],[Gols Mandante]],Tabela1[[#This Row],[Gol Visitante]])</f>
        <v>3</v>
      </c>
      <c r="O69" s="3" t="s">
        <v>496</v>
      </c>
      <c r="P69" s="3"/>
      <c r="Q6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70" spans="1:17" x14ac:dyDescent="0.25">
      <c r="A70" s="3">
        <v>69</v>
      </c>
      <c r="B70" s="4">
        <v>15205</v>
      </c>
      <c r="C70" s="4" t="str">
        <f>IF(LEFT(Tabela1[[#This Row],[Placar]],6)="Grêmio","Grêmio","Inter")</f>
        <v>Inter</v>
      </c>
      <c r="D70" s="4" t="str">
        <f>IF(Tabela1[[#This Row],[Mandante]]="Grêmio","Inter","Grêmio")</f>
        <v>Grêmio</v>
      </c>
      <c r="E70" s="7" t="str">
        <f>IF(Tabela1[[#This Row],[Mandante]]=LEFT(Tabela1[[#This Row],[Placar]],6),IF(MID(Tabela1[[#This Row],[Placar]],8,2)="10",10,MID(Tabela1[[#This Row],[Placar]],8,1)),MID(Tabela1[[#This Row],[Placar]],15,1))</f>
        <v>3</v>
      </c>
      <c r="F70" s="4" t="str">
        <f>IF(RIGHT(Tabela1[[#This Row],[Placar]],6)="Grêmio",LEFT(RIGHT(Tabela1[[#This Row],[Placar]],8),1),LEFT(RIGHT(Tabela1[[#This Row],[Placar]],15),1))</f>
        <v>0</v>
      </c>
      <c r="G70" s="4"/>
      <c r="H70" s="4"/>
      <c r="I7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70" s="3" t="s">
        <v>458</v>
      </c>
      <c r="K70" s="3" t="s">
        <v>316</v>
      </c>
      <c r="L70" s="3" t="s">
        <v>337</v>
      </c>
      <c r="M70" s="3" t="str">
        <f>IF(Tabela1[[#This Row],[Mandante]]="Grêmio",Tabela1[[#This Row],[Gols Mandante]],Tabela1[[#This Row],[Gol Visitante]])</f>
        <v>0</v>
      </c>
      <c r="N70" s="3" t="str">
        <f>IF(Tabela1[[#This Row],[Mandante]]="Inter",Tabela1[[#This Row],[Gols Mandante]],Tabela1[[#This Row],[Gol Visitante]])</f>
        <v>3</v>
      </c>
      <c r="O70" s="3" t="s">
        <v>495</v>
      </c>
      <c r="P70" s="3"/>
      <c r="Q7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71" spans="1:17" x14ac:dyDescent="0.25">
      <c r="A71" s="3">
        <v>70</v>
      </c>
      <c r="B71" s="4">
        <v>15268</v>
      </c>
      <c r="C71" s="4" t="str">
        <f>IF(LEFT(Tabela1[[#This Row],[Placar]],6)="Grêmio","Grêmio","Inter")</f>
        <v>Grêmio</v>
      </c>
      <c r="D71" s="4" t="str">
        <f>IF(Tabela1[[#This Row],[Mandante]]="Grêmio","Inter","Grêmio")</f>
        <v>Inter</v>
      </c>
      <c r="E71" s="7" t="str">
        <f>IF(Tabela1[[#This Row],[Mandante]]=LEFT(Tabela1[[#This Row],[Placar]],6),IF(MID(Tabela1[[#This Row],[Placar]],8,2)="10",10,MID(Tabela1[[#This Row],[Placar]],8,1)),MID(Tabela1[[#This Row],[Placar]],15,1))</f>
        <v>2</v>
      </c>
      <c r="F71" s="4" t="str">
        <f>IF(RIGHT(Tabela1[[#This Row],[Placar]],6)="Grêmio",LEFT(RIGHT(Tabela1[[#This Row],[Placar]],8),1),LEFT(RIGHT(Tabela1[[#This Row],[Placar]],15),1))</f>
        <v>1</v>
      </c>
      <c r="G71" s="4"/>
      <c r="H71" s="4"/>
      <c r="I7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71" s="3" t="s">
        <v>91</v>
      </c>
      <c r="K71" s="3" t="s">
        <v>316</v>
      </c>
      <c r="L71" s="3" t="s">
        <v>409</v>
      </c>
      <c r="M71" s="3" t="str">
        <f>IF(Tabela1[[#This Row],[Mandante]]="Grêmio",Tabela1[[#This Row],[Gols Mandante]],Tabela1[[#This Row],[Gol Visitante]])</f>
        <v>2</v>
      </c>
      <c r="N71" s="3" t="str">
        <f>IF(Tabela1[[#This Row],[Mandante]]="Inter",Tabela1[[#This Row],[Gols Mandante]],Tabela1[[#This Row],[Gol Visitante]])</f>
        <v>1</v>
      </c>
      <c r="O71" s="3" t="s">
        <v>494</v>
      </c>
      <c r="P71" s="3"/>
      <c r="Q7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72" spans="1:17" x14ac:dyDescent="0.25">
      <c r="A72" s="3">
        <v>71</v>
      </c>
      <c r="B72" s="4">
        <v>15352</v>
      </c>
      <c r="C72" s="4" t="str">
        <f>IF(LEFT(Tabela1[[#This Row],[Placar]],6)="Grêmio","Grêmio","Inter")</f>
        <v>Grêmio</v>
      </c>
      <c r="D72" s="4" t="str">
        <f>IF(Tabela1[[#This Row],[Mandante]]="Grêmio","Inter","Grêmio")</f>
        <v>Inter</v>
      </c>
      <c r="E72" s="7" t="str">
        <f>IF(Tabela1[[#This Row],[Mandante]]=LEFT(Tabela1[[#This Row],[Placar]],6),IF(MID(Tabela1[[#This Row],[Placar]],8,2)="10",10,MID(Tabela1[[#This Row],[Placar]],8,1)),MID(Tabela1[[#This Row],[Placar]],15,1))</f>
        <v>1</v>
      </c>
      <c r="F72" s="4" t="str">
        <f>IF(RIGHT(Tabela1[[#This Row],[Placar]],6)="Grêmio",LEFT(RIGHT(Tabela1[[#This Row],[Placar]],8),1),LEFT(RIGHT(Tabela1[[#This Row],[Placar]],15),1))</f>
        <v>1</v>
      </c>
      <c r="G72" s="4"/>
      <c r="H72" s="4"/>
      <c r="I7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72" s="3" t="s">
        <v>70</v>
      </c>
      <c r="K72" s="3" t="s">
        <v>316</v>
      </c>
      <c r="L72" s="3" t="s">
        <v>431</v>
      </c>
      <c r="M72" s="3" t="str">
        <f>IF(Tabela1[[#This Row],[Mandante]]="Grêmio",Tabela1[[#This Row],[Gols Mandante]],Tabela1[[#This Row],[Gol Visitante]])</f>
        <v>1</v>
      </c>
      <c r="N72" s="3" t="str">
        <f>IF(Tabela1[[#This Row],[Mandante]]="Inter",Tabela1[[#This Row],[Gols Mandante]],Tabela1[[#This Row],[Gol Visitante]])</f>
        <v>1</v>
      </c>
      <c r="O72" s="3" t="s">
        <v>493</v>
      </c>
      <c r="P72" s="3"/>
      <c r="Q7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73" spans="1:17" x14ac:dyDescent="0.25">
      <c r="A73" s="3">
        <v>72</v>
      </c>
      <c r="B73" s="4">
        <v>15450</v>
      </c>
      <c r="C73" s="4" t="str">
        <f>IF(LEFT(Tabela1[[#This Row],[Placar]],6)="Grêmio","Grêmio","Inter")</f>
        <v>Grêmio</v>
      </c>
      <c r="D73" s="4" t="str">
        <f>IF(Tabela1[[#This Row],[Mandante]]="Grêmio","Inter","Grêmio")</f>
        <v>Inter</v>
      </c>
      <c r="E73" s="7" t="str">
        <f>IF(Tabela1[[#This Row],[Mandante]]=LEFT(Tabela1[[#This Row],[Placar]],6),IF(MID(Tabela1[[#This Row],[Placar]],8,2)="10",10,MID(Tabela1[[#This Row],[Placar]],8,1)),MID(Tabela1[[#This Row],[Placar]],15,1))</f>
        <v>1</v>
      </c>
      <c r="F73" s="4" t="str">
        <f>IF(RIGHT(Tabela1[[#This Row],[Placar]],6)="Grêmio",LEFT(RIGHT(Tabela1[[#This Row],[Placar]],8),1),LEFT(RIGHT(Tabela1[[#This Row],[Placar]],15),1))</f>
        <v>1</v>
      </c>
      <c r="G73" s="4"/>
      <c r="H73" s="4"/>
      <c r="I7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73" s="3" t="s">
        <v>70</v>
      </c>
      <c r="K73" s="3" t="s">
        <v>316</v>
      </c>
      <c r="L73" s="3" t="s">
        <v>431</v>
      </c>
      <c r="M73" s="3" t="str">
        <f>IF(Tabela1[[#This Row],[Mandante]]="Grêmio",Tabela1[[#This Row],[Gols Mandante]],Tabela1[[#This Row],[Gol Visitante]])</f>
        <v>1</v>
      </c>
      <c r="N73" s="3" t="str">
        <f>IF(Tabela1[[#This Row],[Mandante]]="Inter",Tabela1[[#This Row],[Gols Mandante]],Tabela1[[#This Row],[Gol Visitante]])</f>
        <v>1</v>
      </c>
      <c r="O73" s="3" t="s">
        <v>492</v>
      </c>
      <c r="P73" s="3"/>
      <c r="Q7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74" spans="1:17" ht="30" x14ac:dyDescent="0.25">
      <c r="A74" s="3">
        <v>73</v>
      </c>
      <c r="B74" s="4">
        <v>15534</v>
      </c>
      <c r="C74" s="4" t="str">
        <f>IF(LEFT(Tabela1[[#This Row],[Placar]],6)="Grêmio","Grêmio","Inter")</f>
        <v>Grêmio</v>
      </c>
      <c r="D74" s="4" t="str">
        <f>IF(Tabela1[[#This Row],[Mandante]]="Grêmio","Inter","Grêmio")</f>
        <v>Inter</v>
      </c>
      <c r="E74" s="7" t="str">
        <f>IF(Tabela1[[#This Row],[Mandante]]=LEFT(Tabela1[[#This Row],[Placar]],6),IF(MID(Tabela1[[#This Row],[Placar]],8,2)="10",10,MID(Tabela1[[#This Row],[Placar]],8,1)),MID(Tabela1[[#This Row],[Placar]],15,1))</f>
        <v>2</v>
      </c>
      <c r="F74" s="4" t="str">
        <f>IF(RIGHT(Tabela1[[#This Row],[Placar]],6)="Grêmio",LEFT(RIGHT(Tabela1[[#This Row],[Placar]],8),1),LEFT(RIGHT(Tabela1[[#This Row],[Placar]],15),1))</f>
        <v>4</v>
      </c>
      <c r="G74" s="4"/>
      <c r="H74" s="4"/>
      <c r="I7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74" s="3" t="s">
        <v>440</v>
      </c>
      <c r="K74" s="3" t="s">
        <v>316</v>
      </c>
      <c r="L74" s="3" t="s">
        <v>409</v>
      </c>
      <c r="M74" s="3" t="str">
        <f>IF(Tabela1[[#This Row],[Mandante]]="Grêmio",Tabela1[[#This Row],[Gols Mandante]],Tabela1[[#This Row],[Gol Visitante]])</f>
        <v>2</v>
      </c>
      <c r="N74" s="3" t="str">
        <f>IF(Tabela1[[#This Row],[Mandante]]="Inter",Tabela1[[#This Row],[Gols Mandante]],Tabela1[[#This Row],[Gol Visitante]])</f>
        <v>4</v>
      </c>
      <c r="O74" s="3" t="s">
        <v>491</v>
      </c>
      <c r="P74" s="3"/>
      <c r="Q7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75" spans="1:17" ht="30" x14ac:dyDescent="0.25">
      <c r="A75" s="3">
        <v>74</v>
      </c>
      <c r="B75" s="4">
        <v>15583</v>
      </c>
      <c r="C75" s="4" t="str">
        <f>IF(LEFT(Tabela1[[#This Row],[Placar]],6)="Grêmio","Grêmio","Inter")</f>
        <v>Inter</v>
      </c>
      <c r="D75" s="4" t="str">
        <f>IF(Tabela1[[#This Row],[Mandante]]="Grêmio","Inter","Grêmio")</f>
        <v>Grêmio</v>
      </c>
      <c r="E75" s="7" t="str">
        <f>IF(Tabela1[[#This Row],[Mandante]]=LEFT(Tabela1[[#This Row],[Placar]],6),IF(MID(Tabela1[[#This Row],[Placar]],8,2)="10",10,MID(Tabela1[[#This Row],[Placar]],8,1)),MID(Tabela1[[#This Row],[Placar]],15,1))</f>
        <v>4</v>
      </c>
      <c r="F75" s="4" t="str">
        <f>IF(RIGHT(Tabela1[[#This Row],[Placar]],6)="Grêmio",LEFT(RIGHT(Tabela1[[#This Row],[Placar]],8),1),LEFT(RIGHT(Tabela1[[#This Row],[Placar]],15),1))</f>
        <v>2</v>
      </c>
      <c r="G75" s="4"/>
      <c r="H75" s="4"/>
      <c r="I7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75" s="3" t="s">
        <v>465</v>
      </c>
      <c r="K75" s="3" t="s">
        <v>316</v>
      </c>
      <c r="L75" s="3" t="s">
        <v>337</v>
      </c>
      <c r="M75" s="3" t="str">
        <f>IF(Tabela1[[#This Row],[Mandante]]="Grêmio",Tabela1[[#This Row],[Gols Mandante]],Tabela1[[#This Row],[Gol Visitante]])</f>
        <v>2</v>
      </c>
      <c r="N75" s="3" t="str">
        <f>IF(Tabela1[[#This Row],[Mandante]]="Inter",Tabela1[[#This Row],[Gols Mandante]],Tabela1[[#This Row],[Gol Visitante]])</f>
        <v>4</v>
      </c>
      <c r="O75" s="3" t="s">
        <v>490</v>
      </c>
      <c r="P75" s="3"/>
      <c r="Q7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76" spans="1:17" ht="30" x14ac:dyDescent="0.25">
      <c r="A76" s="3">
        <v>75</v>
      </c>
      <c r="B76" s="4">
        <v>15765</v>
      </c>
      <c r="C76" s="4" t="str">
        <f>IF(LEFT(Tabela1[[#This Row],[Placar]],6)="Grêmio","Grêmio","Inter")</f>
        <v>Grêmio</v>
      </c>
      <c r="D76" s="4" t="str">
        <f>IF(Tabela1[[#This Row],[Mandante]]="Grêmio","Inter","Grêmio")</f>
        <v>Inter</v>
      </c>
      <c r="E76" s="7" t="str">
        <f>IF(Tabela1[[#This Row],[Mandante]]=LEFT(Tabela1[[#This Row],[Placar]],6),IF(MID(Tabela1[[#This Row],[Placar]],8,2)="10",10,MID(Tabela1[[#This Row],[Placar]],8,1)),MID(Tabela1[[#This Row],[Placar]],15,1))</f>
        <v>1</v>
      </c>
      <c r="F76" s="4" t="str">
        <f>IF(RIGHT(Tabela1[[#This Row],[Placar]],6)="Grêmio",LEFT(RIGHT(Tabela1[[#This Row],[Placar]],8),1),LEFT(RIGHT(Tabela1[[#This Row],[Placar]],15),1))</f>
        <v>5</v>
      </c>
      <c r="G76" s="4"/>
      <c r="H76" s="4"/>
      <c r="I7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76" s="3" t="s">
        <v>487</v>
      </c>
      <c r="K76" s="3" t="s">
        <v>202</v>
      </c>
      <c r="L76" s="3" t="s">
        <v>409</v>
      </c>
      <c r="M76" s="3" t="str">
        <f>IF(Tabela1[[#This Row],[Mandante]]="Grêmio",Tabela1[[#This Row],[Gols Mandante]],Tabela1[[#This Row],[Gol Visitante]])</f>
        <v>1</v>
      </c>
      <c r="N76" s="3" t="str">
        <f>IF(Tabela1[[#This Row],[Mandante]]="Inter",Tabela1[[#This Row],[Gols Mandante]],Tabela1[[#This Row],[Gol Visitante]])</f>
        <v>5</v>
      </c>
      <c r="O76" s="3" t="s">
        <v>488</v>
      </c>
      <c r="P76" s="3" t="s">
        <v>489</v>
      </c>
      <c r="Q7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77" spans="1:17" ht="30" x14ac:dyDescent="0.25">
      <c r="A77" s="3">
        <v>76</v>
      </c>
      <c r="B77" s="4">
        <v>15776</v>
      </c>
      <c r="C77" s="4" t="str">
        <f>IF(LEFT(Tabela1[[#This Row],[Placar]],6)="Grêmio","Grêmio","Inter")</f>
        <v>Inter</v>
      </c>
      <c r="D77" s="4" t="str">
        <f>IF(Tabela1[[#This Row],[Mandante]]="Grêmio","Inter","Grêmio")</f>
        <v>Grêmio</v>
      </c>
      <c r="E77" s="7" t="str">
        <f>IF(Tabela1[[#This Row],[Mandante]]=LEFT(Tabela1[[#This Row],[Placar]],6),IF(MID(Tabela1[[#This Row],[Placar]],8,2)="10",10,MID(Tabela1[[#This Row],[Placar]],8,1)),MID(Tabela1[[#This Row],[Placar]],15,1))</f>
        <v>5</v>
      </c>
      <c r="F77" s="4" t="str">
        <f>IF(RIGHT(Tabela1[[#This Row],[Placar]],6)="Grêmio",LEFT(RIGHT(Tabela1[[#This Row],[Placar]],8),1),LEFT(RIGHT(Tabela1[[#This Row],[Placar]],15),1))</f>
        <v>1</v>
      </c>
      <c r="G77" s="4"/>
      <c r="H77" s="4"/>
      <c r="I7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77" s="3" t="s">
        <v>412</v>
      </c>
      <c r="K77" s="3" t="s">
        <v>202</v>
      </c>
      <c r="L77" s="3" t="s">
        <v>337</v>
      </c>
      <c r="M77" s="3" t="str">
        <f>IF(Tabela1[[#This Row],[Mandante]]="Grêmio",Tabela1[[#This Row],[Gols Mandante]],Tabela1[[#This Row],[Gol Visitante]])</f>
        <v>1</v>
      </c>
      <c r="N77" s="3" t="str">
        <f>IF(Tabela1[[#This Row],[Mandante]]="Inter",Tabela1[[#This Row],[Gols Mandante]],Tabela1[[#This Row],[Gol Visitante]])</f>
        <v>5</v>
      </c>
      <c r="O77" s="3" t="s">
        <v>485</v>
      </c>
      <c r="P77" s="3" t="s">
        <v>486</v>
      </c>
      <c r="Q7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78" spans="1:17" ht="30" x14ac:dyDescent="0.25">
      <c r="A78" s="3">
        <v>77</v>
      </c>
      <c r="B78" s="4">
        <v>15863</v>
      </c>
      <c r="C78" s="4" t="str">
        <f>IF(LEFT(Tabela1[[#This Row],[Placar]],6)="Grêmio","Grêmio","Inter")</f>
        <v>Grêmio</v>
      </c>
      <c r="D78" s="4" t="str">
        <f>IF(Tabela1[[#This Row],[Mandante]]="Grêmio","Inter","Grêmio")</f>
        <v>Inter</v>
      </c>
      <c r="E78" s="7" t="str">
        <f>IF(Tabela1[[#This Row],[Mandante]]=LEFT(Tabela1[[#This Row],[Placar]],6),IF(MID(Tabela1[[#This Row],[Placar]],8,2)="10",10,MID(Tabela1[[#This Row],[Placar]],8,1)),MID(Tabela1[[#This Row],[Placar]],15,1))</f>
        <v>3</v>
      </c>
      <c r="F78" s="4" t="str">
        <f>IF(RIGHT(Tabela1[[#This Row],[Placar]],6)="Grêmio",LEFT(RIGHT(Tabela1[[#This Row],[Placar]],8),1),LEFT(RIGHT(Tabela1[[#This Row],[Placar]],15),1))</f>
        <v>3</v>
      </c>
      <c r="G78" s="4"/>
      <c r="H78" s="4"/>
      <c r="I7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78" s="3" t="s">
        <v>221</v>
      </c>
      <c r="K78" s="3" t="s">
        <v>316</v>
      </c>
      <c r="L78" s="3" t="s">
        <v>466</v>
      </c>
      <c r="M78" s="3" t="str">
        <f>IF(Tabela1[[#This Row],[Mandante]]="Grêmio",Tabela1[[#This Row],[Gols Mandante]],Tabela1[[#This Row],[Gol Visitante]])</f>
        <v>3</v>
      </c>
      <c r="N78" s="3" t="str">
        <f>IF(Tabela1[[#This Row],[Mandante]]="Inter",Tabela1[[#This Row],[Gols Mandante]],Tabela1[[#This Row],[Gol Visitante]])</f>
        <v>3</v>
      </c>
      <c r="O78" s="3" t="s">
        <v>484</v>
      </c>
      <c r="P78" s="3"/>
      <c r="Q7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79" spans="1:17" x14ac:dyDescent="0.25">
      <c r="A79" s="3">
        <v>78</v>
      </c>
      <c r="B79" s="4">
        <v>15898</v>
      </c>
      <c r="C79" s="4" t="str">
        <f>IF(LEFT(Tabela1[[#This Row],[Placar]],6)="Grêmio","Grêmio","Inter")</f>
        <v>Inter</v>
      </c>
      <c r="D79" s="4" t="str">
        <f>IF(Tabela1[[#This Row],[Mandante]]="Grêmio","Inter","Grêmio")</f>
        <v>Grêmio</v>
      </c>
      <c r="E79" s="7" t="str">
        <f>IF(Tabela1[[#This Row],[Mandante]]=LEFT(Tabela1[[#This Row],[Placar]],6),IF(MID(Tabela1[[#This Row],[Placar]],8,2)="10",10,MID(Tabela1[[#This Row],[Placar]],8,1)),MID(Tabela1[[#This Row],[Placar]],15,1))</f>
        <v>3</v>
      </c>
      <c r="F79" s="4" t="str">
        <f>IF(RIGHT(Tabela1[[#This Row],[Placar]],6)="Grêmio",LEFT(RIGHT(Tabela1[[#This Row],[Placar]],8),1),LEFT(RIGHT(Tabela1[[#This Row],[Placar]],15),1))</f>
        <v>0</v>
      </c>
      <c r="G79" s="4"/>
      <c r="H79" s="4"/>
      <c r="I7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79" s="3" t="s">
        <v>458</v>
      </c>
      <c r="K79" s="3" t="s">
        <v>316</v>
      </c>
      <c r="L79" s="3" t="s">
        <v>337</v>
      </c>
      <c r="M79" s="3" t="str">
        <f>IF(Tabela1[[#This Row],[Mandante]]="Grêmio",Tabela1[[#This Row],[Gols Mandante]],Tabela1[[#This Row],[Gol Visitante]])</f>
        <v>0</v>
      </c>
      <c r="N79" s="3" t="str">
        <f>IF(Tabela1[[#This Row],[Mandante]]="Inter",Tabela1[[#This Row],[Gols Mandante]],Tabela1[[#This Row],[Gol Visitante]])</f>
        <v>3</v>
      </c>
      <c r="O79" s="3" t="s">
        <v>483</v>
      </c>
      <c r="P79" s="3"/>
      <c r="Q7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80" spans="1:17" x14ac:dyDescent="0.25">
      <c r="A80" s="3">
        <v>79</v>
      </c>
      <c r="B80" s="4">
        <v>15968</v>
      </c>
      <c r="C80" s="4" t="str">
        <f>IF(LEFT(Tabela1[[#This Row],[Placar]],6)="Grêmio","Grêmio","Inter")</f>
        <v>Grêmio</v>
      </c>
      <c r="D80" s="4" t="str">
        <f>IF(Tabela1[[#This Row],[Mandante]]="Grêmio","Inter","Grêmio")</f>
        <v>Inter</v>
      </c>
      <c r="E80" s="7" t="str">
        <f>IF(Tabela1[[#This Row],[Mandante]]=LEFT(Tabela1[[#This Row],[Placar]],6),IF(MID(Tabela1[[#This Row],[Placar]],8,2)="10",10,MID(Tabela1[[#This Row],[Placar]],8,1)),MID(Tabela1[[#This Row],[Placar]],15,1))</f>
        <v>0</v>
      </c>
      <c r="F80" s="4" t="str">
        <f>IF(RIGHT(Tabela1[[#This Row],[Placar]],6)="Grêmio",LEFT(RIGHT(Tabela1[[#This Row],[Placar]],8),1),LEFT(RIGHT(Tabela1[[#This Row],[Placar]],15),1))</f>
        <v>1</v>
      </c>
      <c r="G80" s="4"/>
      <c r="H80" s="4"/>
      <c r="I8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0" s="3" t="s">
        <v>106</v>
      </c>
      <c r="K80" s="3" t="s">
        <v>316</v>
      </c>
      <c r="L80" s="3" t="s">
        <v>409</v>
      </c>
      <c r="M80" s="3" t="str">
        <f>IF(Tabela1[[#This Row],[Mandante]]="Grêmio",Tabela1[[#This Row],[Gols Mandante]],Tabela1[[#This Row],[Gol Visitante]])</f>
        <v>0</v>
      </c>
      <c r="N80" s="3" t="str">
        <f>IF(Tabela1[[#This Row],[Mandante]]="Inter",Tabela1[[#This Row],[Gols Mandante]],Tabela1[[#This Row],[Gol Visitante]])</f>
        <v>1</v>
      </c>
      <c r="O80" s="3" t="s">
        <v>482</v>
      </c>
      <c r="P80" s="3"/>
      <c r="Q8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81" spans="1:17" ht="30" x14ac:dyDescent="0.25">
      <c r="A81" s="3">
        <v>80</v>
      </c>
      <c r="B81" s="4">
        <v>16115</v>
      </c>
      <c r="C81" s="4" t="str">
        <f>IF(LEFT(Tabela1[[#This Row],[Placar]],6)="Grêmio","Grêmio","Inter")</f>
        <v>Inter</v>
      </c>
      <c r="D81" s="4" t="str">
        <f>IF(Tabela1[[#This Row],[Mandante]]="Grêmio","Inter","Grêmio")</f>
        <v>Grêmio</v>
      </c>
      <c r="E81" s="7" t="str">
        <f>IF(Tabela1[[#This Row],[Mandante]]=LEFT(Tabela1[[#This Row],[Placar]],6),IF(MID(Tabela1[[#This Row],[Placar]],8,2)="10",10,MID(Tabela1[[#This Row],[Placar]],8,1)),MID(Tabela1[[#This Row],[Placar]],15,1))</f>
        <v>3</v>
      </c>
      <c r="F81" s="4" t="str">
        <f>IF(RIGHT(Tabela1[[#This Row],[Placar]],6)="Grêmio",LEFT(RIGHT(Tabela1[[#This Row],[Placar]],8),1),LEFT(RIGHT(Tabela1[[#This Row],[Placar]],15),1))</f>
        <v>2</v>
      </c>
      <c r="G81" s="4"/>
      <c r="H81" s="4"/>
      <c r="I8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1" s="3" t="s">
        <v>448</v>
      </c>
      <c r="K81" s="3" t="s">
        <v>202</v>
      </c>
      <c r="L81" s="3" t="s">
        <v>337</v>
      </c>
      <c r="M81" s="3" t="str">
        <f>IF(Tabela1[[#This Row],[Mandante]]="Grêmio",Tabela1[[#This Row],[Gols Mandante]],Tabela1[[#This Row],[Gol Visitante]])</f>
        <v>2</v>
      </c>
      <c r="N81" s="3" t="str">
        <f>IF(Tabela1[[#This Row],[Mandante]]="Inter",Tabela1[[#This Row],[Gols Mandante]],Tabela1[[#This Row],[Gol Visitante]])</f>
        <v>3</v>
      </c>
      <c r="O81" s="3" t="s">
        <v>481</v>
      </c>
      <c r="P81" s="3"/>
      <c r="Q8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82" spans="1:17" ht="30" x14ac:dyDescent="0.25">
      <c r="A82" s="3">
        <v>81</v>
      </c>
      <c r="B82" s="4">
        <v>16192</v>
      </c>
      <c r="C82" s="4" t="str">
        <f>IF(LEFT(Tabela1[[#This Row],[Placar]],6)="Grêmio","Grêmio","Inter")</f>
        <v>Inter</v>
      </c>
      <c r="D82" s="4" t="str">
        <f>IF(Tabela1[[#This Row],[Mandante]]="Grêmio","Inter","Grêmio")</f>
        <v>Grêmio</v>
      </c>
      <c r="E82" s="7" t="str">
        <f>IF(Tabela1[[#This Row],[Mandante]]=LEFT(Tabela1[[#This Row],[Placar]],6),IF(MID(Tabela1[[#This Row],[Placar]],8,2)="10",10,MID(Tabela1[[#This Row],[Placar]],8,1)),MID(Tabela1[[#This Row],[Placar]],15,1))</f>
        <v>4</v>
      </c>
      <c r="F82" s="4" t="str">
        <f>IF(RIGHT(Tabela1[[#This Row],[Placar]],6)="Grêmio",LEFT(RIGHT(Tabela1[[#This Row],[Placar]],8),1),LEFT(RIGHT(Tabela1[[#This Row],[Placar]],15),1))</f>
        <v>2</v>
      </c>
      <c r="G82" s="4"/>
      <c r="H82" s="4"/>
      <c r="I8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2" s="3" t="s">
        <v>465</v>
      </c>
      <c r="K82" s="3" t="s">
        <v>316</v>
      </c>
      <c r="L82" s="3" t="s">
        <v>337</v>
      </c>
      <c r="M82" s="3" t="str">
        <f>IF(Tabela1[[#This Row],[Mandante]]="Grêmio",Tabela1[[#This Row],[Gols Mandante]],Tabela1[[#This Row],[Gol Visitante]])</f>
        <v>2</v>
      </c>
      <c r="N82" s="3" t="str">
        <f>IF(Tabela1[[#This Row],[Mandante]]="Inter",Tabela1[[#This Row],[Gols Mandante]],Tabela1[[#This Row],[Gol Visitante]])</f>
        <v>4</v>
      </c>
      <c r="O82" s="3" t="s">
        <v>480</v>
      </c>
      <c r="P82" s="3"/>
      <c r="Q8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83" spans="1:17" ht="45" x14ac:dyDescent="0.25">
      <c r="A83" s="3">
        <v>82</v>
      </c>
      <c r="B83" s="4">
        <v>16220</v>
      </c>
      <c r="C83" s="4" t="str">
        <f>IF(LEFT(Tabela1[[#This Row],[Placar]],6)="Grêmio","Grêmio","Inter")</f>
        <v>Grêmio</v>
      </c>
      <c r="D83" s="4" t="str">
        <f>IF(Tabela1[[#This Row],[Mandante]]="Grêmio","Inter","Grêmio")</f>
        <v>Inter</v>
      </c>
      <c r="E83" s="7" t="str">
        <f>IF(Tabela1[[#This Row],[Mandante]]=LEFT(Tabela1[[#This Row],[Placar]],6),IF(MID(Tabela1[[#This Row],[Placar]],8,2)="10",10,MID(Tabela1[[#This Row],[Placar]],8,1)),MID(Tabela1[[#This Row],[Placar]],15,1))</f>
        <v>3</v>
      </c>
      <c r="F83" s="4" t="str">
        <f>IF(RIGHT(Tabela1[[#This Row],[Placar]],6)="Grêmio",LEFT(RIGHT(Tabela1[[#This Row],[Placar]],8),1),LEFT(RIGHT(Tabela1[[#This Row],[Placar]],15),1))</f>
        <v>7</v>
      </c>
      <c r="G83" s="4"/>
      <c r="H83" s="4"/>
      <c r="I8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3" s="3" t="s">
        <v>477</v>
      </c>
      <c r="K83" s="3" t="s">
        <v>202</v>
      </c>
      <c r="L83" s="3" t="s">
        <v>409</v>
      </c>
      <c r="M83" s="3" t="str">
        <f>IF(Tabela1[[#This Row],[Mandante]]="Grêmio",Tabela1[[#This Row],[Gols Mandante]],Tabela1[[#This Row],[Gol Visitante]])</f>
        <v>3</v>
      </c>
      <c r="N83" s="3" t="str">
        <f>IF(Tabela1[[#This Row],[Mandante]]="Inter",Tabela1[[#This Row],[Gols Mandante]],Tabela1[[#This Row],[Gol Visitante]])</f>
        <v>7</v>
      </c>
      <c r="O83" s="3" t="s">
        <v>478</v>
      </c>
      <c r="P83" s="3" t="s">
        <v>479</v>
      </c>
      <c r="Q8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84" spans="1:17" ht="30" x14ac:dyDescent="0.25">
      <c r="A84" s="3">
        <v>83</v>
      </c>
      <c r="B84" s="4">
        <v>16297</v>
      </c>
      <c r="C84" s="4" t="str">
        <f>IF(LEFT(Tabela1[[#This Row],[Placar]],6)="Grêmio","Grêmio","Inter")</f>
        <v>Grêmio</v>
      </c>
      <c r="D84" s="4" t="str">
        <f>IF(Tabela1[[#This Row],[Mandante]]="Grêmio","Inter","Grêmio")</f>
        <v>Inter</v>
      </c>
      <c r="E84" s="7" t="str">
        <f>IF(Tabela1[[#This Row],[Mandante]]=LEFT(Tabela1[[#This Row],[Placar]],6),IF(MID(Tabela1[[#This Row],[Placar]],8,2)="10",10,MID(Tabela1[[#This Row],[Placar]],8,1)),MID(Tabela1[[#This Row],[Placar]],15,1))</f>
        <v>4</v>
      </c>
      <c r="F84" s="4" t="str">
        <f>IF(RIGHT(Tabela1[[#This Row],[Placar]],6)="Grêmio",LEFT(RIGHT(Tabela1[[#This Row],[Placar]],8),1),LEFT(RIGHT(Tabela1[[#This Row],[Placar]],15),1))</f>
        <v>3</v>
      </c>
      <c r="G84" s="4"/>
      <c r="H84" s="4"/>
      <c r="I8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84" s="3" t="s">
        <v>463</v>
      </c>
      <c r="K84" s="3" t="s">
        <v>316</v>
      </c>
      <c r="L84" s="3" t="s">
        <v>409</v>
      </c>
      <c r="M84" s="3" t="str">
        <f>IF(Tabela1[[#This Row],[Mandante]]="Grêmio",Tabela1[[#This Row],[Gols Mandante]],Tabela1[[#This Row],[Gol Visitante]])</f>
        <v>4</v>
      </c>
      <c r="N84" s="3" t="str">
        <f>IF(Tabela1[[#This Row],[Mandante]]="Inter",Tabela1[[#This Row],[Gols Mandante]],Tabela1[[#This Row],[Gol Visitante]])</f>
        <v>3</v>
      </c>
      <c r="O84" s="3" t="s">
        <v>476</v>
      </c>
      <c r="P84" s="3"/>
      <c r="Q8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85" spans="1:17" ht="30" x14ac:dyDescent="0.25">
      <c r="A85" s="3">
        <v>84</v>
      </c>
      <c r="B85" s="4">
        <v>16353</v>
      </c>
      <c r="C85" s="4" t="str">
        <f>IF(LEFT(Tabela1[[#This Row],[Placar]],6)="Grêmio","Grêmio","Inter")</f>
        <v>Grêmio</v>
      </c>
      <c r="D85" s="4" t="str">
        <f>IF(Tabela1[[#This Row],[Mandante]]="Grêmio","Inter","Grêmio")</f>
        <v>Inter</v>
      </c>
      <c r="E85" s="7" t="str">
        <f>IF(Tabela1[[#This Row],[Mandante]]=LEFT(Tabela1[[#This Row],[Placar]],6),IF(MID(Tabela1[[#This Row],[Placar]],8,2)="10",10,MID(Tabela1[[#This Row],[Placar]],8,1)),MID(Tabela1[[#This Row],[Placar]],15,1))</f>
        <v>1</v>
      </c>
      <c r="F85" s="4" t="str">
        <f>IF(RIGHT(Tabela1[[#This Row],[Placar]],6)="Grêmio",LEFT(RIGHT(Tabela1[[#This Row],[Placar]],8),1),LEFT(RIGHT(Tabela1[[#This Row],[Placar]],15),1))</f>
        <v>2</v>
      </c>
      <c r="G85" s="4"/>
      <c r="H85" s="4"/>
      <c r="I8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5" s="3" t="s">
        <v>68</v>
      </c>
      <c r="K85" s="3" t="s">
        <v>316</v>
      </c>
      <c r="L85" s="3" t="s">
        <v>431</v>
      </c>
      <c r="M85" s="3" t="str">
        <f>IF(Tabela1[[#This Row],[Mandante]]="Grêmio",Tabela1[[#This Row],[Gols Mandante]],Tabela1[[#This Row],[Gol Visitante]])</f>
        <v>1</v>
      </c>
      <c r="N85" s="3" t="str">
        <f>IF(Tabela1[[#This Row],[Mandante]]="Inter",Tabela1[[#This Row],[Gols Mandante]],Tabela1[[#This Row],[Gol Visitante]])</f>
        <v>2</v>
      </c>
      <c r="O85" s="3" t="s">
        <v>474</v>
      </c>
      <c r="P85" s="3" t="s">
        <v>475</v>
      </c>
      <c r="Q8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86" spans="1:17" x14ac:dyDescent="0.25">
      <c r="A86" s="3">
        <v>85</v>
      </c>
      <c r="B86" s="4">
        <v>16477</v>
      </c>
      <c r="C86" s="4" t="str">
        <f>IF(LEFT(Tabela1[[#This Row],[Placar]],6)="Grêmio","Grêmio","Inter")</f>
        <v>Grêmio</v>
      </c>
      <c r="D86" s="4" t="str">
        <f>IF(Tabela1[[#This Row],[Mandante]]="Grêmio","Inter","Grêmio")</f>
        <v>Inter</v>
      </c>
      <c r="E86" s="7" t="str">
        <f>IF(Tabela1[[#This Row],[Mandante]]=LEFT(Tabela1[[#This Row],[Placar]],6),IF(MID(Tabela1[[#This Row],[Placar]],8,2)="10",10,MID(Tabela1[[#This Row],[Placar]],8,1)),MID(Tabela1[[#This Row],[Placar]],15,1))</f>
        <v>0</v>
      </c>
      <c r="F86" s="4" t="str">
        <f>IF(RIGHT(Tabela1[[#This Row],[Placar]],6)="Grêmio",LEFT(RIGHT(Tabela1[[#This Row],[Placar]],8),1),LEFT(RIGHT(Tabela1[[#This Row],[Placar]],15),1))</f>
        <v>2</v>
      </c>
      <c r="G86" s="4"/>
      <c r="H86" s="4"/>
      <c r="I8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6" s="3" t="s">
        <v>250</v>
      </c>
      <c r="K86" s="3" t="s">
        <v>202</v>
      </c>
      <c r="L86" s="3" t="s">
        <v>404</v>
      </c>
      <c r="M86" s="3" t="str">
        <f>IF(Tabela1[[#This Row],[Mandante]]="Grêmio",Tabela1[[#This Row],[Gols Mandante]],Tabela1[[#This Row],[Gol Visitante]])</f>
        <v>0</v>
      </c>
      <c r="N86" s="3" t="str">
        <f>IF(Tabela1[[#This Row],[Mandante]]="Inter",Tabela1[[#This Row],[Gols Mandante]],Tabela1[[#This Row],[Gol Visitante]])</f>
        <v>2</v>
      </c>
      <c r="O86" s="3" t="s">
        <v>473</v>
      </c>
      <c r="P86" s="3"/>
      <c r="Q8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87" spans="1:17" x14ac:dyDescent="0.25">
      <c r="A87" s="3">
        <v>86</v>
      </c>
      <c r="B87" s="4">
        <v>16491</v>
      </c>
      <c r="C87" s="4" t="str">
        <f>IF(LEFT(Tabela1[[#This Row],[Placar]],6)="Grêmio","Grêmio","Inter")</f>
        <v>Grêmio</v>
      </c>
      <c r="D87" s="4" t="str">
        <f>IF(Tabela1[[#This Row],[Mandante]]="Grêmio","Inter","Grêmio")</f>
        <v>Inter</v>
      </c>
      <c r="E87" s="7" t="str">
        <f>IF(Tabela1[[#This Row],[Mandante]]=LEFT(Tabela1[[#This Row],[Placar]],6),IF(MID(Tabela1[[#This Row],[Placar]],8,2)="10",10,MID(Tabela1[[#This Row],[Placar]],8,1)),MID(Tabela1[[#This Row],[Placar]],15,1))</f>
        <v>1</v>
      </c>
      <c r="F87" s="4" t="str">
        <f>IF(RIGHT(Tabela1[[#This Row],[Placar]],6)="Grêmio",LEFT(RIGHT(Tabela1[[#This Row],[Placar]],8),1),LEFT(RIGHT(Tabela1[[#This Row],[Placar]],15),1))</f>
        <v>1</v>
      </c>
      <c r="G87" s="4"/>
      <c r="H87" s="4"/>
      <c r="I8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87" s="3" t="s">
        <v>70</v>
      </c>
      <c r="K87" s="3" t="s">
        <v>202</v>
      </c>
      <c r="L87" s="3" t="s">
        <v>404</v>
      </c>
      <c r="M87" s="3" t="str">
        <f>IF(Tabela1[[#This Row],[Mandante]]="Grêmio",Tabela1[[#This Row],[Gols Mandante]],Tabela1[[#This Row],[Gol Visitante]])</f>
        <v>1</v>
      </c>
      <c r="N87" s="3" t="str">
        <f>IF(Tabela1[[#This Row],[Mandante]]="Inter",Tabela1[[#This Row],[Gols Mandante]],Tabela1[[#This Row],[Gol Visitante]])</f>
        <v>1</v>
      </c>
      <c r="O87" s="3" t="s">
        <v>472</v>
      </c>
      <c r="P87" s="3"/>
      <c r="Q8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88" spans="1:17" ht="30" x14ac:dyDescent="0.25">
      <c r="A88" s="3">
        <v>87</v>
      </c>
      <c r="B88" s="4">
        <v>16535</v>
      </c>
      <c r="C88" s="4" t="str">
        <f>IF(LEFT(Tabela1[[#This Row],[Placar]],6)="Grêmio","Grêmio","Inter")</f>
        <v>Inter</v>
      </c>
      <c r="D88" s="4" t="str">
        <f>IF(Tabela1[[#This Row],[Mandante]]="Grêmio","Inter","Grêmio")</f>
        <v>Grêmio</v>
      </c>
      <c r="E88" s="7" t="str">
        <f>IF(Tabela1[[#This Row],[Mandante]]=LEFT(Tabela1[[#This Row],[Placar]],6),IF(MID(Tabela1[[#This Row],[Placar]],8,2)="10",10,MID(Tabela1[[#This Row],[Placar]],8,1)),MID(Tabela1[[#This Row],[Placar]],15,1))</f>
        <v>3</v>
      </c>
      <c r="F88" s="4" t="str">
        <f>IF(RIGHT(Tabela1[[#This Row],[Placar]],6)="Grêmio",LEFT(RIGHT(Tabela1[[#This Row],[Placar]],8),1),LEFT(RIGHT(Tabela1[[#This Row],[Placar]],15),1))</f>
        <v>2</v>
      </c>
      <c r="G88" s="4"/>
      <c r="H88" s="4"/>
      <c r="I8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8" s="3" t="s">
        <v>448</v>
      </c>
      <c r="K88" s="3" t="s">
        <v>316</v>
      </c>
      <c r="L88" s="3" t="s">
        <v>337</v>
      </c>
      <c r="M88" s="3" t="str">
        <f>IF(Tabela1[[#This Row],[Mandante]]="Grêmio",Tabela1[[#This Row],[Gols Mandante]],Tabela1[[#This Row],[Gol Visitante]])</f>
        <v>2</v>
      </c>
      <c r="N88" s="3" t="str">
        <f>IF(Tabela1[[#This Row],[Mandante]]="Inter",Tabela1[[#This Row],[Gols Mandante]],Tabela1[[#This Row],[Gol Visitante]])</f>
        <v>3</v>
      </c>
      <c r="O88" s="3" t="s">
        <v>471</v>
      </c>
      <c r="P88" s="3"/>
      <c r="Q8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89" spans="1:17" ht="30" x14ac:dyDescent="0.25">
      <c r="A89" s="3">
        <v>88</v>
      </c>
      <c r="B89" s="4">
        <v>16612</v>
      </c>
      <c r="C89" s="4" t="str">
        <f>IF(LEFT(Tabela1[[#This Row],[Placar]],6)="Grêmio","Grêmio","Inter")</f>
        <v>Grêmio</v>
      </c>
      <c r="D89" s="4" t="str">
        <f>IF(Tabela1[[#This Row],[Mandante]]="Grêmio","Inter","Grêmio")</f>
        <v>Inter</v>
      </c>
      <c r="E89" s="7" t="str">
        <f>IF(Tabela1[[#This Row],[Mandante]]=LEFT(Tabela1[[#This Row],[Placar]],6),IF(MID(Tabela1[[#This Row],[Placar]],8,2)="10",10,MID(Tabela1[[#This Row],[Placar]],8,1)),MID(Tabela1[[#This Row],[Placar]],15,1))</f>
        <v>1</v>
      </c>
      <c r="F89" s="4" t="str">
        <f>IF(RIGHT(Tabela1[[#This Row],[Placar]],6)="Grêmio",LEFT(RIGHT(Tabela1[[#This Row],[Placar]],8),1),LEFT(RIGHT(Tabela1[[#This Row],[Placar]],15),1))</f>
        <v>4</v>
      </c>
      <c r="G89" s="4"/>
      <c r="H89" s="4"/>
      <c r="I8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89" s="3" t="s">
        <v>189</v>
      </c>
      <c r="K89" s="3" t="s">
        <v>316</v>
      </c>
      <c r="L89" s="3" t="s">
        <v>409</v>
      </c>
      <c r="M89" s="3" t="str">
        <f>IF(Tabela1[[#This Row],[Mandante]]="Grêmio",Tabela1[[#This Row],[Gols Mandante]],Tabela1[[#This Row],[Gol Visitante]])</f>
        <v>1</v>
      </c>
      <c r="N89" s="3" t="str">
        <f>IF(Tabela1[[#This Row],[Mandante]]="Inter",Tabela1[[#This Row],[Gols Mandante]],Tabela1[[#This Row],[Gol Visitante]])</f>
        <v>4</v>
      </c>
      <c r="O89" s="3" t="s">
        <v>469</v>
      </c>
      <c r="P89" s="3" t="s">
        <v>470</v>
      </c>
      <c r="Q8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90" spans="1:17" ht="30" x14ac:dyDescent="0.25">
      <c r="A90" s="3">
        <v>89</v>
      </c>
      <c r="B90" s="4">
        <v>16710</v>
      </c>
      <c r="C90" s="4" t="str">
        <f>IF(LEFT(Tabela1[[#This Row],[Placar]],6)="Grêmio","Grêmio","Inter")</f>
        <v>Inter</v>
      </c>
      <c r="D90" s="4" t="str">
        <f>IF(Tabela1[[#This Row],[Mandante]]="Grêmio","Inter","Grêmio")</f>
        <v>Grêmio</v>
      </c>
      <c r="E90" s="7" t="str">
        <f>IF(Tabela1[[#This Row],[Mandante]]=LEFT(Tabela1[[#This Row],[Placar]],6),IF(MID(Tabela1[[#This Row],[Placar]],8,2)="10",10,MID(Tabela1[[#This Row],[Placar]],8,1)),MID(Tabela1[[#This Row],[Placar]],15,1))</f>
        <v>4</v>
      </c>
      <c r="F90" s="4" t="str">
        <f>IF(RIGHT(Tabela1[[#This Row],[Placar]],6)="Grêmio",LEFT(RIGHT(Tabela1[[#This Row],[Placar]],8),1),LEFT(RIGHT(Tabela1[[#This Row],[Placar]],15),1))</f>
        <v>2</v>
      </c>
      <c r="G90" s="4"/>
      <c r="H90" s="4"/>
      <c r="I9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0" s="3" t="s">
        <v>465</v>
      </c>
      <c r="K90" s="3" t="s">
        <v>316</v>
      </c>
      <c r="L90" s="3" t="s">
        <v>466</v>
      </c>
      <c r="M90" s="3" t="str">
        <f>IF(Tabela1[[#This Row],[Mandante]]="Grêmio",Tabela1[[#This Row],[Gols Mandante]],Tabela1[[#This Row],[Gol Visitante]])</f>
        <v>2</v>
      </c>
      <c r="N90" s="3" t="str">
        <f>IF(Tabela1[[#This Row],[Mandante]]="Inter",Tabela1[[#This Row],[Gols Mandante]],Tabela1[[#This Row],[Gol Visitante]])</f>
        <v>4</v>
      </c>
      <c r="O90" s="3" t="s">
        <v>467</v>
      </c>
      <c r="P90" s="3" t="s">
        <v>468</v>
      </c>
      <c r="Q9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91" spans="1:17" x14ac:dyDescent="0.25">
      <c r="A91" s="3">
        <v>90</v>
      </c>
      <c r="B91" s="4">
        <v>16927</v>
      </c>
      <c r="C91" s="4" t="str">
        <f>IF(LEFT(Tabela1[[#This Row],[Placar]],6)="Grêmio","Grêmio","Inter")</f>
        <v>Grêmio</v>
      </c>
      <c r="D91" s="4" t="str">
        <f>IF(Tabela1[[#This Row],[Mandante]]="Grêmio","Inter","Grêmio")</f>
        <v>Inter</v>
      </c>
      <c r="E91" s="7" t="str">
        <f>IF(Tabela1[[#This Row],[Mandante]]=LEFT(Tabela1[[#This Row],[Placar]],6),IF(MID(Tabela1[[#This Row],[Placar]],8,2)="10",10,MID(Tabela1[[#This Row],[Placar]],8,1)),MID(Tabela1[[#This Row],[Placar]],15,1))</f>
        <v>0</v>
      </c>
      <c r="F91" s="4" t="str">
        <f>IF(RIGHT(Tabela1[[#This Row],[Placar]],6)="Grêmio",LEFT(RIGHT(Tabela1[[#This Row],[Placar]],8),1),LEFT(RIGHT(Tabela1[[#This Row],[Placar]],15),1))</f>
        <v>1</v>
      </c>
      <c r="G91" s="4"/>
      <c r="H91" s="4"/>
      <c r="I9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1" s="3" t="s">
        <v>106</v>
      </c>
      <c r="K91" s="3" t="s">
        <v>202</v>
      </c>
      <c r="L91" s="3" t="s">
        <v>431</v>
      </c>
      <c r="M91" s="3" t="str">
        <f>IF(Tabela1[[#This Row],[Mandante]]="Grêmio",Tabela1[[#This Row],[Gols Mandante]],Tabela1[[#This Row],[Gol Visitante]])</f>
        <v>0</v>
      </c>
      <c r="N91" s="3" t="str">
        <f>IF(Tabela1[[#This Row],[Mandante]]="Inter",Tabela1[[#This Row],[Gols Mandante]],Tabela1[[#This Row],[Gol Visitante]])</f>
        <v>1</v>
      </c>
      <c r="O91" s="3" t="s">
        <v>462</v>
      </c>
      <c r="P91" s="3"/>
      <c r="Q9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92" spans="1:17" ht="30" x14ac:dyDescent="0.25">
      <c r="A92" s="3">
        <v>91</v>
      </c>
      <c r="B92" s="4">
        <v>16976</v>
      </c>
      <c r="C92" s="4" t="str">
        <f>IF(LEFT(Tabela1[[#This Row],[Placar]],6)="Grêmio","Grêmio","Inter")</f>
        <v>Grêmio</v>
      </c>
      <c r="D92" s="4" t="str">
        <f>IF(Tabela1[[#This Row],[Mandante]]="Grêmio","Inter","Grêmio")</f>
        <v>Inter</v>
      </c>
      <c r="E92" s="7" t="str">
        <f>IF(Tabela1[[#This Row],[Mandante]]=LEFT(Tabela1[[#This Row],[Placar]],6),IF(MID(Tabela1[[#This Row],[Placar]],8,2)="10",10,MID(Tabela1[[#This Row],[Placar]],8,1)),MID(Tabela1[[#This Row],[Placar]],15,1))</f>
        <v>4</v>
      </c>
      <c r="F92" s="4" t="str">
        <f>IF(RIGHT(Tabela1[[#This Row],[Placar]],6)="Grêmio",LEFT(RIGHT(Tabela1[[#This Row],[Placar]],8),1),LEFT(RIGHT(Tabela1[[#This Row],[Placar]],15),1))</f>
        <v>3</v>
      </c>
      <c r="G92" s="4"/>
      <c r="H92" s="4"/>
      <c r="I9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92" s="3" t="s">
        <v>463</v>
      </c>
      <c r="K92" s="3" t="s">
        <v>202</v>
      </c>
      <c r="L92" s="3" t="s">
        <v>431</v>
      </c>
      <c r="M92" s="3" t="str">
        <f>IF(Tabela1[[#This Row],[Mandante]]="Grêmio",Tabela1[[#This Row],[Gols Mandante]],Tabela1[[#This Row],[Gol Visitante]])</f>
        <v>4</v>
      </c>
      <c r="N92" s="3" t="str">
        <f>IF(Tabela1[[#This Row],[Mandante]]="Inter",Tabela1[[#This Row],[Gols Mandante]],Tabela1[[#This Row],[Gol Visitante]])</f>
        <v>3</v>
      </c>
      <c r="O92" s="3" t="s">
        <v>464</v>
      </c>
      <c r="P92" s="3"/>
      <c r="Q9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93" spans="1:17" x14ac:dyDescent="0.25">
      <c r="A93" s="3">
        <v>92</v>
      </c>
      <c r="B93" s="4">
        <v>16997</v>
      </c>
      <c r="C93" s="4" t="str">
        <f>IF(LEFT(Tabela1[[#This Row],[Placar]],6)="Grêmio","Grêmio","Inter")</f>
        <v>Grêmio</v>
      </c>
      <c r="D93" s="4" t="str">
        <f>IF(Tabela1[[#This Row],[Mandante]]="Grêmio","Inter","Grêmio")</f>
        <v>Inter</v>
      </c>
      <c r="E93" s="7" t="str">
        <f>IF(Tabela1[[#This Row],[Mandante]]=LEFT(Tabela1[[#This Row],[Placar]],6),IF(MID(Tabela1[[#This Row],[Placar]],8,2)="10",10,MID(Tabela1[[#This Row],[Placar]],8,1)),MID(Tabela1[[#This Row],[Placar]],15,1))</f>
        <v>0</v>
      </c>
      <c r="F93" s="4" t="str">
        <f>IF(RIGHT(Tabela1[[#This Row],[Placar]],6)="Grêmio",LEFT(RIGHT(Tabela1[[#This Row],[Placar]],8),1),LEFT(RIGHT(Tabela1[[#This Row],[Placar]],15),1))</f>
        <v>1</v>
      </c>
      <c r="G93" s="4"/>
      <c r="H93" s="4"/>
      <c r="I9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3" s="3" t="s">
        <v>106</v>
      </c>
      <c r="K93" s="3" t="s">
        <v>316</v>
      </c>
      <c r="L93" s="3" t="s">
        <v>409</v>
      </c>
      <c r="M93" s="3" t="str">
        <f>IF(Tabela1[[#This Row],[Mandante]]="Grêmio",Tabela1[[#This Row],[Gols Mandante]],Tabela1[[#This Row],[Gol Visitante]])</f>
        <v>0</v>
      </c>
      <c r="N93" s="3" t="str">
        <f>IF(Tabela1[[#This Row],[Mandante]]="Inter",Tabela1[[#This Row],[Gols Mandante]],Tabela1[[#This Row],[Gol Visitante]])</f>
        <v>1</v>
      </c>
      <c r="O93" s="3" t="s">
        <v>462</v>
      </c>
      <c r="P93" s="3"/>
      <c r="Q9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94" spans="1:17" x14ac:dyDescent="0.25">
      <c r="A94" s="3">
        <v>93</v>
      </c>
      <c r="B94" s="4">
        <v>17060</v>
      </c>
      <c r="C94" s="4" t="str">
        <f>IF(LEFT(Tabela1[[#This Row],[Placar]],6)="Grêmio","Grêmio","Inter")</f>
        <v>Inter</v>
      </c>
      <c r="D94" s="4" t="str">
        <f>IF(Tabela1[[#This Row],[Mandante]]="Grêmio","Inter","Grêmio")</f>
        <v>Grêmio</v>
      </c>
      <c r="E94" s="7" t="str">
        <f>IF(Tabela1[[#This Row],[Mandante]]=LEFT(Tabela1[[#This Row],[Placar]],6),IF(MID(Tabela1[[#This Row],[Placar]],8,2)="10",10,MID(Tabela1[[#This Row],[Placar]],8,1)),MID(Tabela1[[#This Row],[Placar]],15,1))</f>
        <v>1</v>
      </c>
      <c r="F94" s="4" t="str">
        <f>IF(RIGHT(Tabela1[[#This Row],[Placar]],6)="Grêmio",LEFT(RIGHT(Tabela1[[#This Row],[Placar]],8),1),LEFT(RIGHT(Tabela1[[#This Row],[Placar]],15),1))</f>
        <v>2</v>
      </c>
      <c r="G94" s="4"/>
      <c r="H94" s="4"/>
      <c r="I9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94" s="3" t="s">
        <v>44</v>
      </c>
      <c r="K94" s="3" t="s">
        <v>316</v>
      </c>
      <c r="L94" s="3" t="s">
        <v>337</v>
      </c>
      <c r="M94" s="3" t="str">
        <f>IF(Tabela1[[#This Row],[Mandante]]="Grêmio",Tabela1[[#This Row],[Gols Mandante]],Tabela1[[#This Row],[Gol Visitante]])</f>
        <v>2</v>
      </c>
      <c r="N94" s="3" t="str">
        <f>IF(Tabela1[[#This Row],[Mandante]]="Inter",Tabela1[[#This Row],[Gols Mandante]],Tabela1[[#This Row],[Gol Visitante]])</f>
        <v>1</v>
      </c>
      <c r="O94" s="3" t="s">
        <v>461</v>
      </c>
      <c r="P94" s="3"/>
      <c r="Q9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95" spans="1:17" ht="30" x14ac:dyDescent="0.25">
      <c r="A95" s="3">
        <v>94</v>
      </c>
      <c r="B95" s="4">
        <v>17288</v>
      </c>
      <c r="C95" s="4" t="str">
        <f>IF(LEFT(Tabela1[[#This Row],[Placar]],6)="Grêmio","Grêmio","Inter")</f>
        <v>Grêmio</v>
      </c>
      <c r="D95" s="4" t="str">
        <f>IF(Tabela1[[#This Row],[Mandante]]="Grêmio","Inter","Grêmio")</f>
        <v>Inter</v>
      </c>
      <c r="E95" s="7" t="str">
        <f>IF(Tabela1[[#This Row],[Mandante]]=LEFT(Tabela1[[#This Row],[Placar]],6),IF(MID(Tabela1[[#This Row],[Placar]],8,2)="10",10,MID(Tabela1[[#This Row],[Placar]],8,1)),MID(Tabela1[[#This Row],[Placar]],15,1))</f>
        <v>0</v>
      </c>
      <c r="F95" s="4" t="str">
        <f>IF(RIGHT(Tabela1[[#This Row],[Placar]],6)="Grêmio",LEFT(RIGHT(Tabela1[[#This Row],[Placar]],8),1),LEFT(RIGHT(Tabela1[[#This Row],[Placar]],15),1))</f>
        <v>4</v>
      </c>
      <c r="G95" s="4"/>
      <c r="H95" s="4"/>
      <c r="I9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5" s="3" t="s">
        <v>403</v>
      </c>
      <c r="K95" s="3" t="s">
        <v>202</v>
      </c>
      <c r="L95" s="3" t="s">
        <v>431</v>
      </c>
      <c r="M95" s="3" t="str">
        <f>IF(Tabela1[[#This Row],[Mandante]]="Grêmio",Tabela1[[#This Row],[Gols Mandante]],Tabela1[[#This Row],[Gol Visitante]])</f>
        <v>0</v>
      </c>
      <c r="N95" s="3" t="str">
        <f>IF(Tabela1[[#This Row],[Mandante]]="Inter",Tabela1[[#This Row],[Gols Mandante]],Tabela1[[#This Row],[Gol Visitante]])</f>
        <v>4</v>
      </c>
      <c r="O95" s="3" t="s">
        <v>460</v>
      </c>
      <c r="P95" s="3" t="s">
        <v>429</v>
      </c>
      <c r="Q9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96" spans="1:17" x14ac:dyDescent="0.25">
      <c r="A96" s="3">
        <v>95</v>
      </c>
      <c r="B96" s="4">
        <v>17368</v>
      </c>
      <c r="C96" s="4" t="str">
        <f>IF(LEFT(Tabela1[[#This Row],[Placar]],6)="Grêmio","Grêmio","Inter")</f>
        <v>Inter</v>
      </c>
      <c r="D96" s="4" t="str">
        <f>IF(Tabela1[[#This Row],[Mandante]]="Grêmio","Inter","Grêmio")</f>
        <v>Grêmio</v>
      </c>
      <c r="E96" s="7" t="str">
        <f>IF(Tabela1[[#This Row],[Mandante]]=LEFT(Tabela1[[#This Row],[Placar]],6),IF(MID(Tabela1[[#This Row],[Placar]],8,2)="10",10,MID(Tabela1[[#This Row],[Placar]],8,1)),MID(Tabela1[[#This Row],[Placar]],15,1))</f>
        <v>3</v>
      </c>
      <c r="F96" s="4" t="str">
        <f>IF(RIGHT(Tabela1[[#This Row],[Placar]],6)="Grêmio",LEFT(RIGHT(Tabela1[[#This Row],[Placar]],8),1),LEFT(RIGHT(Tabela1[[#This Row],[Placar]],15),1))</f>
        <v>0</v>
      </c>
      <c r="G96" s="4"/>
      <c r="H96" s="4"/>
      <c r="I9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6" s="3" t="s">
        <v>458</v>
      </c>
      <c r="K96" s="3" t="s">
        <v>316</v>
      </c>
      <c r="L96" s="3" t="s">
        <v>337</v>
      </c>
      <c r="M96" s="3" t="str">
        <f>IF(Tabela1[[#This Row],[Mandante]]="Grêmio",Tabela1[[#This Row],[Gols Mandante]],Tabela1[[#This Row],[Gol Visitante]])</f>
        <v>0</v>
      </c>
      <c r="N96" s="3" t="str">
        <f>IF(Tabela1[[#This Row],[Mandante]]="Inter",Tabela1[[#This Row],[Gols Mandante]],Tabela1[[#This Row],[Gol Visitante]])</f>
        <v>3</v>
      </c>
      <c r="O96" s="3" t="s">
        <v>459</v>
      </c>
      <c r="P96" s="3"/>
      <c r="Q9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97" spans="1:17" x14ac:dyDescent="0.25">
      <c r="A97" s="3">
        <v>96</v>
      </c>
      <c r="B97" s="4">
        <v>17389</v>
      </c>
      <c r="C97" s="4" t="str">
        <f>IF(LEFT(Tabela1[[#This Row],[Placar]],6)="Grêmio","Grêmio","Inter")</f>
        <v>Grêmio</v>
      </c>
      <c r="D97" s="4" t="str">
        <f>IF(Tabela1[[#This Row],[Mandante]]="Grêmio","Inter","Grêmio")</f>
        <v>Inter</v>
      </c>
      <c r="E97" s="7" t="str">
        <f>IF(Tabela1[[#This Row],[Mandante]]=LEFT(Tabela1[[#This Row],[Placar]],6),IF(MID(Tabela1[[#This Row],[Placar]],8,2)="10",10,MID(Tabela1[[#This Row],[Placar]],8,1)),MID(Tabela1[[#This Row],[Placar]],15,1))</f>
        <v>1</v>
      </c>
      <c r="F97" s="4" t="str">
        <f>IF(RIGHT(Tabela1[[#This Row],[Placar]],6)="Grêmio",LEFT(RIGHT(Tabela1[[#This Row],[Placar]],8),1),LEFT(RIGHT(Tabela1[[#This Row],[Placar]],15),1))</f>
        <v>2</v>
      </c>
      <c r="G97" s="4"/>
      <c r="H97" s="4"/>
      <c r="I9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7" s="3" t="s">
        <v>68</v>
      </c>
      <c r="K97" s="3" t="s">
        <v>202</v>
      </c>
      <c r="L97" s="3" t="s">
        <v>431</v>
      </c>
      <c r="M97" s="3" t="str">
        <f>IF(Tabela1[[#This Row],[Mandante]]="Grêmio",Tabela1[[#This Row],[Gols Mandante]],Tabela1[[#This Row],[Gol Visitante]])</f>
        <v>1</v>
      </c>
      <c r="N97" s="3" t="str">
        <f>IF(Tabela1[[#This Row],[Mandante]]="Inter",Tabela1[[#This Row],[Gols Mandante]],Tabela1[[#This Row],[Gol Visitante]])</f>
        <v>2</v>
      </c>
      <c r="O97" s="3" t="s">
        <v>457</v>
      </c>
      <c r="P97" s="3"/>
      <c r="Q9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98" spans="1:17" x14ac:dyDescent="0.25">
      <c r="A98" s="3">
        <v>97</v>
      </c>
      <c r="B98" s="4">
        <v>17445</v>
      </c>
      <c r="C98" s="4" t="str">
        <f>IF(LEFT(Tabela1[[#This Row],[Placar]],6)="Grêmio","Grêmio","Inter")</f>
        <v>Grêmio</v>
      </c>
      <c r="D98" s="4" t="str">
        <f>IF(Tabela1[[#This Row],[Mandante]]="Grêmio","Inter","Grêmio")</f>
        <v>Inter</v>
      </c>
      <c r="E98" s="7" t="str">
        <f>IF(Tabela1[[#This Row],[Mandante]]=LEFT(Tabela1[[#This Row],[Placar]],6),IF(MID(Tabela1[[#This Row],[Placar]],8,2)="10",10,MID(Tabela1[[#This Row],[Placar]],8,1)),MID(Tabela1[[#This Row],[Placar]],15,1))</f>
        <v>1</v>
      </c>
      <c r="F98" s="4" t="str">
        <f>IF(RIGHT(Tabela1[[#This Row],[Placar]],6)="Grêmio",LEFT(RIGHT(Tabela1[[#This Row],[Placar]],8),1),LEFT(RIGHT(Tabela1[[#This Row],[Placar]],15),1))</f>
        <v>2</v>
      </c>
      <c r="G98" s="4"/>
      <c r="H98" s="4"/>
      <c r="I9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8" s="3" t="s">
        <v>68</v>
      </c>
      <c r="K98" s="3" t="s">
        <v>316</v>
      </c>
      <c r="L98" s="3" t="s">
        <v>409</v>
      </c>
      <c r="M98" s="3" t="str">
        <f>IF(Tabela1[[#This Row],[Mandante]]="Grêmio",Tabela1[[#This Row],[Gols Mandante]],Tabela1[[#This Row],[Gol Visitante]])</f>
        <v>1</v>
      </c>
      <c r="N98" s="3" t="str">
        <f>IF(Tabela1[[#This Row],[Mandante]]="Inter",Tabela1[[#This Row],[Gols Mandante]],Tabela1[[#This Row],[Gol Visitante]])</f>
        <v>2</v>
      </c>
      <c r="O98" s="3" t="s">
        <v>456</v>
      </c>
      <c r="P98" s="3"/>
      <c r="Q9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99" spans="1:17" x14ac:dyDescent="0.25">
      <c r="A99" s="3">
        <v>98</v>
      </c>
      <c r="B99" s="4">
        <v>17466</v>
      </c>
      <c r="C99" s="4" t="str">
        <f>IF(LEFT(Tabela1[[#This Row],[Placar]],6)="Grêmio","Grêmio","Inter")</f>
        <v>Grêmio</v>
      </c>
      <c r="D99" s="4" t="str">
        <f>IF(Tabela1[[#This Row],[Mandante]]="Grêmio","Inter","Grêmio")</f>
        <v>Inter</v>
      </c>
      <c r="E99" s="7" t="str">
        <f>IF(Tabela1[[#This Row],[Mandante]]=LEFT(Tabela1[[#This Row],[Placar]],6),IF(MID(Tabela1[[#This Row],[Placar]],8,2)="10",10,MID(Tabela1[[#This Row],[Placar]],8,1)),MID(Tabela1[[#This Row],[Placar]],15,1))</f>
        <v>0</v>
      </c>
      <c r="F99" s="4" t="str">
        <f>IF(RIGHT(Tabela1[[#This Row],[Placar]],6)="Grêmio",LEFT(RIGHT(Tabela1[[#This Row],[Placar]],8),1),LEFT(RIGHT(Tabela1[[#This Row],[Placar]],15),1))</f>
        <v>3</v>
      </c>
      <c r="G99" s="4"/>
      <c r="H99" s="4"/>
      <c r="I9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99" s="3" t="s">
        <v>423</v>
      </c>
      <c r="K99" s="3" t="s">
        <v>202</v>
      </c>
      <c r="L99" s="3" t="s">
        <v>431</v>
      </c>
      <c r="M99" s="3" t="str">
        <f>IF(Tabela1[[#This Row],[Mandante]]="Grêmio",Tabela1[[#This Row],[Gols Mandante]],Tabela1[[#This Row],[Gol Visitante]])</f>
        <v>0</v>
      </c>
      <c r="N99" s="3" t="str">
        <f>IF(Tabela1[[#This Row],[Mandante]]="Inter",Tabela1[[#This Row],[Gols Mandante]],Tabela1[[#This Row],[Gol Visitante]])</f>
        <v>3</v>
      </c>
      <c r="O99" s="3" t="s">
        <v>455</v>
      </c>
      <c r="P99" s="3"/>
      <c r="Q9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0" spans="1:17" x14ac:dyDescent="0.25">
      <c r="A100" s="3">
        <v>99</v>
      </c>
      <c r="B100" s="4">
        <v>17494</v>
      </c>
      <c r="C100" s="4" t="str">
        <f>IF(LEFT(Tabela1[[#This Row],[Placar]],6)="Grêmio","Grêmio","Inter")</f>
        <v>Grêmio</v>
      </c>
      <c r="D100" s="4" t="str">
        <f>IF(Tabela1[[#This Row],[Mandante]]="Grêmio","Inter","Grêmio")</f>
        <v>Inter</v>
      </c>
      <c r="E100" s="7" t="str">
        <f>IF(Tabela1[[#This Row],[Mandante]]=LEFT(Tabela1[[#This Row],[Placar]],6),IF(MID(Tabela1[[#This Row],[Placar]],8,2)="10",10,MID(Tabela1[[#This Row],[Placar]],8,1)),MID(Tabela1[[#This Row],[Placar]],15,1))</f>
        <v>2</v>
      </c>
      <c r="F100" s="4" t="str">
        <f>IF(RIGHT(Tabela1[[#This Row],[Placar]],6)="Grêmio",LEFT(RIGHT(Tabela1[[#This Row],[Placar]],8),1),LEFT(RIGHT(Tabela1[[#This Row],[Placar]],15),1))</f>
        <v>2</v>
      </c>
      <c r="G100" s="4"/>
      <c r="H100" s="4"/>
      <c r="I10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00" s="3" t="s">
        <v>46</v>
      </c>
      <c r="K100" s="3" t="s">
        <v>316</v>
      </c>
      <c r="L100" s="3" t="s">
        <v>431</v>
      </c>
      <c r="M100" s="3" t="str">
        <f>IF(Tabela1[[#This Row],[Mandante]]="Grêmio",Tabela1[[#This Row],[Gols Mandante]],Tabela1[[#This Row],[Gol Visitante]])</f>
        <v>2</v>
      </c>
      <c r="N100" s="3" t="str">
        <f>IF(Tabela1[[#This Row],[Mandante]]="Inter",Tabela1[[#This Row],[Gols Mandante]],Tabela1[[#This Row],[Gol Visitante]])</f>
        <v>2</v>
      </c>
      <c r="O100" s="3" t="s">
        <v>454</v>
      </c>
      <c r="P100" s="3"/>
      <c r="Q10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1" spans="1:17" x14ac:dyDescent="0.25">
      <c r="A101" s="3">
        <v>100</v>
      </c>
      <c r="B101" s="4">
        <v>17683</v>
      </c>
      <c r="C101" s="4" t="str">
        <f>IF(LEFT(Tabela1[[#This Row],[Placar]],6)="Grêmio","Grêmio","Inter")</f>
        <v>Grêmio</v>
      </c>
      <c r="D101" s="4" t="str">
        <f>IF(Tabela1[[#This Row],[Mandante]]="Grêmio","Inter","Grêmio")</f>
        <v>Inter</v>
      </c>
      <c r="E101" s="7" t="str">
        <f>IF(Tabela1[[#This Row],[Mandante]]=LEFT(Tabela1[[#This Row],[Placar]],6),IF(MID(Tabela1[[#This Row],[Placar]],8,2)="10",10,MID(Tabela1[[#This Row],[Placar]],8,1)),MID(Tabela1[[#This Row],[Placar]],15,1))</f>
        <v>0</v>
      </c>
      <c r="F101" s="4" t="str">
        <f>IF(RIGHT(Tabela1[[#This Row],[Placar]],6)="Grêmio",LEFT(RIGHT(Tabela1[[#This Row],[Placar]],8),1),LEFT(RIGHT(Tabela1[[#This Row],[Placar]],15),1))</f>
        <v>0</v>
      </c>
      <c r="G101" s="4"/>
      <c r="H101" s="4"/>
      <c r="I10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01" s="3" t="s">
        <v>24</v>
      </c>
      <c r="K101" s="3" t="s">
        <v>202</v>
      </c>
      <c r="L101" s="3" t="s">
        <v>431</v>
      </c>
      <c r="M101" s="3" t="str">
        <f>IF(Tabela1[[#This Row],[Mandante]]="Grêmio",Tabela1[[#This Row],[Gols Mandante]],Tabela1[[#This Row],[Gol Visitante]])</f>
        <v>0</v>
      </c>
      <c r="N101" s="3" t="str">
        <f>IF(Tabela1[[#This Row],[Mandante]]="Inter",Tabela1[[#This Row],[Gols Mandante]],Tabela1[[#This Row],[Gol Visitante]])</f>
        <v>0</v>
      </c>
      <c r="O101" s="3"/>
      <c r="P101" s="3" t="s">
        <v>453</v>
      </c>
      <c r="Q10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2" spans="1:17" x14ac:dyDescent="0.25">
      <c r="A102" s="3">
        <v>101</v>
      </c>
      <c r="B102" s="4">
        <v>17704</v>
      </c>
      <c r="C102" s="4" t="str">
        <f>IF(LEFT(Tabela1[[#This Row],[Placar]],6)="Grêmio","Grêmio","Inter")</f>
        <v>Grêmio</v>
      </c>
      <c r="D102" s="4" t="str">
        <f>IF(Tabela1[[#This Row],[Mandante]]="Grêmio","Inter","Grêmio")</f>
        <v>Inter</v>
      </c>
      <c r="E102" s="7" t="str">
        <f>IF(Tabela1[[#This Row],[Mandante]]=LEFT(Tabela1[[#This Row],[Placar]],6),IF(MID(Tabela1[[#This Row],[Placar]],8,2)="10",10,MID(Tabela1[[#This Row],[Placar]],8,1)),MID(Tabela1[[#This Row],[Placar]],15,1))</f>
        <v>1</v>
      </c>
      <c r="F102" s="4" t="str">
        <f>IF(RIGHT(Tabela1[[#This Row],[Placar]],6)="Grêmio",LEFT(RIGHT(Tabela1[[#This Row],[Placar]],8),1),LEFT(RIGHT(Tabela1[[#This Row],[Placar]],15),1))</f>
        <v>1</v>
      </c>
      <c r="G102" s="4"/>
      <c r="H102" s="4"/>
      <c r="I10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02" s="3" t="s">
        <v>70</v>
      </c>
      <c r="K102" s="3" t="s">
        <v>202</v>
      </c>
      <c r="L102" s="3" t="s">
        <v>404</v>
      </c>
      <c r="M102" s="3" t="str">
        <f>IF(Tabela1[[#This Row],[Mandante]]="Grêmio",Tabela1[[#This Row],[Gols Mandante]],Tabela1[[#This Row],[Gol Visitante]])</f>
        <v>1</v>
      </c>
      <c r="N102" s="3" t="str">
        <f>IF(Tabela1[[#This Row],[Mandante]]="Inter",Tabela1[[#This Row],[Gols Mandante]],Tabela1[[#This Row],[Gol Visitante]])</f>
        <v>1</v>
      </c>
      <c r="O102" s="3" t="s">
        <v>452</v>
      </c>
      <c r="P102" s="3"/>
      <c r="Q10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3" spans="1:17" ht="45" x14ac:dyDescent="0.25">
      <c r="A103" s="3">
        <v>102</v>
      </c>
      <c r="B103" s="4">
        <v>17732</v>
      </c>
      <c r="C103" s="4" t="str">
        <f>IF(LEFT(Tabela1[[#This Row],[Placar]],6)="Grêmio","Grêmio","Inter")</f>
        <v>Grêmio</v>
      </c>
      <c r="D103" s="4" t="str">
        <f>IF(Tabela1[[#This Row],[Mandante]]="Grêmio","Inter","Grêmio")</f>
        <v>Inter</v>
      </c>
      <c r="E103" s="7" t="str">
        <f>IF(Tabela1[[#This Row],[Mandante]]=LEFT(Tabela1[[#This Row],[Placar]],6),IF(MID(Tabela1[[#This Row],[Placar]],8,2)="10",10,MID(Tabela1[[#This Row],[Placar]],8,1)),MID(Tabela1[[#This Row],[Placar]],15,1))</f>
        <v>2</v>
      </c>
      <c r="F103" s="4" t="str">
        <f>IF(RIGHT(Tabela1[[#This Row],[Placar]],6)="Grêmio",LEFT(RIGHT(Tabela1[[#This Row],[Placar]],8),1),LEFT(RIGHT(Tabela1[[#This Row],[Placar]],15),1))</f>
        <v>6</v>
      </c>
      <c r="G103" s="4"/>
      <c r="H103" s="4"/>
      <c r="I10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03" s="3" t="s">
        <v>400</v>
      </c>
      <c r="K103" s="3" t="s">
        <v>202</v>
      </c>
      <c r="L103" s="3" t="s">
        <v>404</v>
      </c>
      <c r="M103" s="3" t="str">
        <f>IF(Tabela1[[#This Row],[Mandante]]="Grêmio",Tabela1[[#This Row],[Gols Mandante]],Tabela1[[#This Row],[Gol Visitante]])</f>
        <v>2</v>
      </c>
      <c r="N103" s="3" t="str">
        <f>IF(Tabela1[[#This Row],[Mandante]]="Inter",Tabela1[[#This Row],[Gols Mandante]],Tabela1[[#This Row],[Gol Visitante]])</f>
        <v>6</v>
      </c>
      <c r="O103" s="3" t="s">
        <v>451</v>
      </c>
      <c r="P103" s="3"/>
      <c r="Q10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4" spans="1:17" ht="30" x14ac:dyDescent="0.25">
      <c r="A104" s="3">
        <v>103</v>
      </c>
      <c r="B104" s="4">
        <v>17767</v>
      </c>
      <c r="C104" s="4" t="str">
        <f>IF(LEFT(Tabela1[[#This Row],[Placar]],6)="Grêmio","Grêmio","Inter")</f>
        <v>Inter</v>
      </c>
      <c r="D104" s="4" t="str">
        <f>IF(Tabela1[[#This Row],[Mandante]]="Grêmio","Inter","Grêmio")</f>
        <v>Grêmio</v>
      </c>
      <c r="E104" s="7" t="str">
        <f>IF(Tabela1[[#This Row],[Mandante]]=LEFT(Tabela1[[#This Row],[Placar]],6),IF(MID(Tabela1[[#This Row],[Placar]],8,2)="10",10,MID(Tabela1[[#This Row],[Placar]],8,1)),MID(Tabela1[[#This Row],[Placar]],15,1))</f>
        <v>3</v>
      </c>
      <c r="F104" s="4" t="str">
        <f>IF(RIGHT(Tabela1[[#This Row],[Placar]],6)="Grêmio",LEFT(RIGHT(Tabela1[[#This Row],[Placar]],8),1),LEFT(RIGHT(Tabela1[[#This Row],[Placar]],15),1))</f>
        <v>2</v>
      </c>
      <c r="G104" s="4"/>
      <c r="H104" s="4"/>
      <c r="I10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04" s="3" t="s">
        <v>448</v>
      </c>
      <c r="K104" s="3" t="s">
        <v>316</v>
      </c>
      <c r="L104" s="3" t="s">
        <v>337</v>
      </c>
      <c r="M104" s="3" t="str">
        <f>IF(Tabela1[[#This Row],[Mandante]]="Grêmio",Tabela1[[#This Row],[Gols Mandante]],Tabela1[[#This Row],[Gol Visitante]])</f>
        <v>2</v>
      </c>
      <c r="N104" s="3" t="str">
        <f>IF(Tabela1[[#This Row],[Mandante]]="Inter",Tabela1[[#This Row],[Gols Mandante]],Tabela1[[#This Row],[Gol Visitante]])</f>
        <v>3</v>
      </c>
      <c r="O104" s="3" t="s">
        <v>449</v>
      </c>
      <c r="P104" s="3" t="s">
        <v>450</v>
      </c>
      <c r="Q10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05" spans="1:17" ht="30" x14ac:dyDescent="0.25">
      <c r="A105" s="3">
        <v>104</v>
      </c>
      <c r="B105" s="4">
        <v>17793</v>
      </c>
      <c r="C105" s="4" t="str">
        <f>IF(LEFT(Tabela1[[#This Row],[Placar]],6)="Grêmio","Grêmio","Inter")</f>
        <v>Grêmio</v>
      </c>
      <c r="D105" s="4" t="str">
        <f>IF(Tabela1[[#This Row],[Mandante]]="Grêmio","Inter","Grêmio")</f>
        <v>Inter</v>
      </c>
      <c r="E105" s="7" t="str">
        <f>IF(Tabela1[[#This Row],[Mandante]]=LEFT(Tabela1[[#This Row],[Placar]],6),IF(MID(Tabela1[[#This Row],[Placar]],8,2)="10",10,MID(Tabela1[[#This Row],[Placar]],8,1)),MID(Tabela1[[#This Row],[Placar]],15,1))</f>
        <v>0</v>
      </c>
      <c r="F105" s="4" t="str">
        <f>IF(RIGHT(Tabela1[[#This Row],[Placar]],6)="Grêmio",LEFT(RIGHT(Tabela1[[#This Row],[Placar]],8),1),LEFT(RIGHT(Tabela1[[#This Row],[Placar]],15),1))</f>
        <v>7</v>
      </c>
      <c r="G105" s="4"/>
      <c r="H105" s="4"/>
      <c r="I10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05" s="3" t="s">
        <v>445</v>
      </c>
      <c r="K105" s="3" t="s">
        <v>316</v>
      </c>
      <c r="L105" s="3" t="s">
        <v>409</v>
      </c>
      <c r="M105" s="3" t="str">
        <f>IF(Tabela1[[#This Row],[Mandante]]="Grêmio",Tabela1[[#This Row],[Gols Mandante]],Tabela1[[#This Row],[Gol Visitante]])</f>
        <v>0</v>
      </c>
      <c r="N105" s="3" t="str">
        <f>IF(Tabela1[[#This Row],[Mandante]]="Inter",Tabela1[[#This Row],[Gols Mandante]],Tabela1[[#This Row],[Gol Visitante]])</f>
        <v>7</v>
      </c>
      <c r="O105" s="3" t="s">
        <v>446</v>
      </c>
      <c r="P105" s="3" t="s">
        <v>447</v>
      </c>
      <c r="Q10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06" spans="1:17" ht="45" x14ac:dyDescent="0.25">
      <c r="A106" s="3">
        <v>105</v>
      </c>
      <c r="B106" s="4">
        <v>17881</v>
      </c>
      <c r="C106" s="4" t="str">
        <f>IF(LEFT(Tabela1[[#This Row],[Placar]],6)="Grêmio","Grêmio","Inter")</f>
        <v>Inter</v>
      </c>
      <c r="D106" s="4" t="str">
        <f>IF(Tabela1[[#This Row],[Mandante]]="Grêmio","Inter","Grêmio")</f>
        <v>Grêmio</v>
      </c>
      <c r="E106" s="7" t="str">
        <f>IF(Tabela1[[#This Row],[Mandante]]=LEFT(Tabela1[[#This Row],[Placar]],6),IF(MID(Tabela1[[#This Row],[Placar]],8,2)="10",10,MID(Tabela1[[#This Row],[Placar]],8,1)),MID(Tabela1[[#This Row],[Placar]],15,1))</f>
        <v>2</v>
      </c>
      <c r="F106" s="4" t="str">
        <f>IF(RIGHT(Tabela1[[#This Row],[Placar]],6)="Grêmio",LEFT(RIGHT(Tabela1[[#This Row],[Placar]],8),1),LEFT(RIGHT(Tabela1[[#This Row],[Placar]],15),1))</f>
        <v>0</v>
      </c>
      <c r="G106" s="4"/>
      <c r="H106" s="4"/>
      <c r="I10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06" s="3" t="s">
        <v>39</v>
      </c>
      <c r="K106" s="3" t="s">
        <v>202</v>
      </c>
      <c r="L106" s="3" t="s">
        <v>337</v>
      </c>
      <c r="M106" s="3" t="str">
        <f>IF(Tabela1[[#This Row],[Mandante]]="Grêmio",Tabela1[[#This Row],[Gols Mandante]],Tabela1[[#This Row],[Gol Visitante]])</f>
        <v>0</v>
      </c>
      <c r="N106" s="3" t="str">
        <f>IF(Tabela1[[#This Row],[Mandante]]="Inter",Tabela1[[#This Row],[Gols Mandante]],Tabela1[[#This Row],[Gol Visitante]])</f>
        <v>2</v>
      </c>
      <c r="O106" s="3" t="s">
        <v>443</v>
      </c>
      <c r="P106" s="3" t="s">
        <v>444</v>
      </c>
      <c r="Q10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07" spans="1:17" ht="30" x14ac:dyDescent="0.25">
      <c r="A107" s="3">
        <v>106</v>
      </c>
      <c r="B107" s="4">
        <v>18019</v>
      </c>
      <c r="C107" s="4" t="str">
        <f>IF(LEFT(Tabela1[[#This Row],[Placar]],6)="Grêmio","Grêmio","Inter")</f>
        <v>Grêmio</v>
      </c>
      <c r="D107" s="4" t="str">
        <f>IF(Tabela1[[#This Row],[Mandante]]="Grêmio","Inter","Grêmio")</f>
        <v>Inter</v>
      </c>
      <c r="E107" s="7" t="str">
        <f>IF(Tabela1[[#This Row],[Mandante]]=LEFT(Tabela1[[#This Row],[Placar]],6),IF(MID(Tabela1[[#This Row],[Placar]],8,2)="10",10,MID(Tabela1[[#This Row],[Placar]],8,1)),MID(Tabela1[[#This Row],[Placar]],15,1))</f>
        <v>2</v>
      </c>
      <c r="F107" s="4" t="str">
        <f>IF(RIGHT(Tabela1[[#This Row],[Placar]],6)="Grêmio",LEFT(RIGHT(Tabela1[[#This Row],[Placar]],8),1),LEFT(RIGHT(Tabela1[[#This Row],[Placar]],15),1))</f>
        <v>2</v>
      </c>
      <c r="G107" s="4"/>
      <c r="H107" s="4"/>
      <c r="I10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07" s="3" t="s">
        <v>46</v>
      </c>
      <c r="K107" s="3" t="s">
        <v>202</v>
      </c>
      <c r="L107" s="3" t="s">
        <v>404</v>
      </c>
      <c r="M107" s="3" t="str">
        <f>IF(Tabela1[[#This Row],[Mandante]]="Grêmio",Tabela1[[#This Row],[Gols Mandante]],Tabela1[[#This Row],[Gol Visitante]])</f>
        <v>2</v>
      </c>
      <c r="N107" s="3" t="str">
        <f>IF(Tabela1[[#This Row],[Mandante]]="Inter",Tabela1[[#This Row],[Gols Mandante]],Tabela1[[#This Row],[Gol Visitante]])</f>
        <v>2</v>
      </c>
      <c r="O107" s="3" t="s">
        <v>442</v>
      </c>
      <c r="P107" s="3"/>
      <c r="Q10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8" spans="1:17" ht="30" x14ac:dyDescent="0.25">
      <c r="A108" s="3">
        <v>107</v>
      </c>
      <c r="B108" s="4">
        <v>18047</v>
      </c>
      <c r="C108" s="4" t="str">
        <f>IF(LEFT(Tabela1[[#This Row],[Placar]],6)="Grêmio","Grêmio","Inter")</f>
        <v>Grêmio</v>
      </c>
      <c r="D108" s="4" t="str">
        <f>IF(Tabela1[[#This Row],[Mandante]]="Grêmio","Inter","Grêmio")</f>
        <v>Inter</v>
      </c>
      <c r="E108" s="7" t="str">
        <f>IF(Tabela1[[#This Row],[Mandante]]=LEFT(Tabela1[[#This Row],[Placar]],6),IF(MID(Tabela1[[#This Row],[Placar]],8,2)="10",10,MID(Tabela1[[#This Row],[Placar]],8,1)),MID(Tabela1[[#This Row],[Placar]],15,1))</f>
        <v>2</v>
      </c>
      <c r="F108" s="4" t="str">
        <f>IF(RIGHT(Tabela1[[#This Row],[Placar]],6)="Grêmio",LEFT(RIGHT(Tabela1[[#This Row],[Placar]],8),1),LEFT(RIGHT(Tabela1[[#This Row],[Placar]],15),1))</f>
        <v>4</v>
      </c>
      <c r="G108" s="4"/>
      <c r="H108" s="4"/>
      <c r="I10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08" s="3" t="s">
        <v>440</v>
      </c>
      <c r="K108" s="3" t="s">
        <v>202</v>
      </c>
      <c r="L108" s="3" t="s">
        <v>431</v>
      </c>
      <c r="M108" s="3" t="str">
        <f>IF(Tabela1[[#This Row],[Mandante]]="Grêmio",Tabela1[[#This Row],[Gols Mandante]],Tabela1[[#This Row],[Gol Visitante]])</f>
        <v>2</v>
      </c>
      <c r="N108" s="3" t="str">
        <f>IF(Tabela1[[#This Row],[Mandante]]="Inter",Tabela1[[#This Row],[Gols Mandante]],Tabela1[[#This Row],[Gol Visitante]])</f>
        <v>4</v>
      </c>
      <c r="O108" s="3" t="s">
        <v>441</v>
      </c>
      <c r="P108" s="3"/>
      <c r="Q10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09" spans="1:17" x14ac:dyDescent="0.25">
      <c r="A109" s="3">
        <v>108</v>
      </c>
      <c r="B109" s="4">
        <v>18138</v>
      </c>
      <c r="C109" s="4" t="str">
        <f>IF(LEFT(Tabela1[[#This Row],[Placar]],6)="Grêmio","Grêmio","Inter")</f>
        <v>Grêmio</v>
      </c>
      <c r="D109" s="4" t="str">
        <f>IF(Tabela1[[#This Row],[Mandante]]="Grêmio","Inter","Grêmio")</f>
        <v>Inter</v>
      </c>
      <c r="E109" s="7" t="str">
        <f>IF(Tabela1[[#This Row],[Mandante]]=LEFT(Tabela1[[#This Row],[Placar]],6),IF(MID(Tabela1[[#This Row],[Placar]],8,2)="10",10,MID(Tabela1[[#This Row],[Placar]],8,1)),MID(Tabela1[[#This Row],[Placar]],15,1))</f>
        <v>1</v>
      </c>
      <c r="F109" s="4" t="str">
        <f>IF(RIGHT(Tabela1[[#This Row],[Placar]],6)="Grêmio",LEFT(RIGHT(Tabela1[[#This Row],[Placar]],8),1),LEFT(RIGHT(Tabela1[[#This Row],[Placar]],15),1))</f>
        <v>1</v>
      </c>
      <c r="G109" s="4"/>
      <c r="H109" s="4"/>
      <c r="I10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09" s="3" t="s">
        <v>70</v>
      </c>
      <c r="K109" s="3" t="s">
        <v>316</v>
      </c>
      <c r="L109" s="3" t="s">
        <v>409</v>
      </c>
      <c r="M109" s="3" t="str">
        <f>IF(Tabela1[[#This Row],[Mandante]]="Grêmio",Tabela1[[#This Row],[Gols Mandante]],Tabela1[[#This Row],[Gol Visitante]])</f>
        <v>1</v>
      </c>
      <c r="N109" s="3" t="str">
        <f>IF(Tabela1[[#This Row],[Mandante]]="Inter",Tabela1[[#This Row],[Gols Mandante]],Tabela1[[#This Row],[Gol Visitante]])</f>
        <v>1</v>
      </c>
      <c r="O109" s="3" t="s">
        <v>439</v>
      </c>
      <c r="P109" s="3"/>
      <c r="Q10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10" spans="1:17" x14ac:dyDescent="0.25">
      <c r="A110" s="3">
        <v>109</v>
      </c>
      <c r="B110" s="4">
        <v>18148</v>
      </c>
      <c r="C110" s="4" t="str">
        <f>IF(LEFT(Tabela1[[#This Row],[Placar]],6)="Grêmio","Grêmio","Inter")</f>
        <v>Grêmio</v>
      </c>
      <c r="D110" s="4" t="str">
        <f>IF(Tabela1[[#This Row],[Mandante]]="Grêmio","Inter","Grêmio")</f>
        <v>Inter</v>
      </c>
      <c r="E110" s="7" t="str">
        <f>IF(Tabela1[[#This Row],[Mandante]]=LEFT(Tabela1[[#This Row],[Placar]],6),IF(MID(Tabela1[[#This Row],[Placar]],8,2)="10",10,MID(Tabela1[[#This Row],[Placar]],8,1)),MID(Tabela1[[#This Row],[Placar]],15,1))</f>
        <v>0</v>
      </c>
      <c r="F110" s="4" t="str">
        <f>IF(RIGHT(Tabela1[[#This Row],[Placar]],6)="Grêmio",LEFT(RIGHT(Tabela1[[#This Row],[Placar]],8),1),LEFT(RIGHT(Tabela1[[#This Row],[Placar]],15),1))</f>
        <v>2</v>
      </c>
      <c r="G110" s="4"/>
      <c r="H110" s="4"/>
      <c r="I11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10" s="3" t="s">
        <v>250</v>
      </c>
      <c r="K110" s="3" t="s">
        <v>202</v>
      </c>
      <c r="L110" s="3" t="s">
        <v>404</v>
      </c>
      <c r="M110" s="3" t="str">
        <f>IF(Tabela1[[#This Row],[Mandante]]="Grêmio",Tabela1[[#This Row],[Gols Mandante]],Tabela1[[#This Row],[Gol Visitante]])</f>
        <v>0</v>
      </c>
      <c r="N110" s="3" t="str">
        <f>IF(Tabela1[[#This Row],[Mandante]]="Inter",Tabela1[[#This Row],[Gols Mandante]],Tabela1[[#This Row],[Gol Visitante]])</f>
        <v>2</v>
      </c>
      <c r="O110" s="3" t="s">
        <v>437</v>
      </c>
      <c r="P110" s="3" t="s">
        <v>438</v>
      </c>
      <c r="Q11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11" spans="1:17" ht="30" x14ac:dyDescent="0.25">
      <c r="A111" s="3">
        <v>110</v>
      </c>
      <c r="B111" s="4">
        <v>18201</v>
      </c>
      <c r="C111" s="4" t="str">
        <f>IF(LEFT(Tabela1[[#This Row],[Placar]],6)="Grêmio","Grêmio","Inter")</f>
        <v>Inter</v>
      </c>
      <c r="D111" s="4" t="str">
        <f>IF(Tabela1[[#This Row],[Mandante]]="Grêmio","Inter","Grêmio")</f>
        <v>Grêmio</v>
      </c>
      <c r="E111" s="7" t="str">
        <f>IF(Tabela1[[#This Row],[Mandante]]=LEFT(Tabela1[[#This Row],[Placar]],6),IF(MID(Tabela1[[#This Row],[Placar]],8,2)="10",10,MID(Tabela1[[#This Row],[Placar]],8,1)),MID(Tabela1[[#This Row],[Placar]],15,1))</f>
        <v>0</v>
      </c>
      <c r="F111" s="4" t="str">
        <f>IF(RIGHT(Tabela1[[#This Row],[Placar]],6)="Grêmio",LEFT(RIGHT(Tabela1[[#This Row],[Placar]],8),1),LEFT(RIGHT(Tabela1[[#This Row],[Placar]],15),1))</f>
        <v>1</v>
      </c>
      <c r="G111" s="4"/>
      <c r="H111" s="4"/>
      <c r="I11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11" s="3" t="s">
        <v>26</v>
      </c>
      <c r="K111" s="3" t="s">
        <v>316</v>
      </c>
      <c r="L111" s="3" t="s">
        <v>337</v>
      </c>
      <c r="M111" s="3" t="str">
        <f>IF(Tabela1[[#This Row],[Mandante]]="Grêmio",Tabela1[[#This Row],[Gols Mandante]],Tabela1[[#This Row],[Gol Visitante]])</f>
        <v>1</v>
      </c>
      <c r="N111" s="3" t="str">
        <f>IF(Tabela1[[#This Row],[Mandante]]="Inter",Tabela1[[#This Row],[Gols Mandante]],Tabela1[[#This Row],[Gol Visitante]])</f>
        <v>0</v>
      </c>
      <c r="O111" s="3" t="s">
        <v>435</v>
      </c>
      <c r="P111" s="3" t="s">
        <v>436</v>
      </c>
      <c r="Q11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12" spans="1:17" x14ac:dyDescent="0.25">
      <c r="A112" s="3">
        <v>111</v>
      </c>
      <c r="B112" s="4">
        <v>18336</v>
      </c>
      <c r="C112" s="4" t="str">
        <f>IF(LEFT(Tabela1[[#This Row],[Placar]],6)="Grêmio","Grêmio","Inter")</f>
        <v>Inter</v>
      </c>
      <c r="D112" s="4" t="str">
        <f>IF(Tabela1[[#This Row],[Mandante]]="Grêmio","Inter","Grêmio")</f>
        <v>Grêmio</v>
      </c>
      <c r="E112" s="7" t="str">
        <f>IF(Tabela1[[#This Row],[Mandante]]=LEFT(Tabela1[[#This Row],[Placar]],6),IF(MID(Tabela1[[#This Row],[Placar]],8,2)="10",10,MID(Tabela1[[#This Row],[Placar]],8,1)),MID(Tabela1[[#This Row],[Placar]],15,1))</f>
        <v>2</v>
      </c>
      <c r="F112" s="4" t="str">
        <f>IF(RIGHT(Tabela1[[#This Row],[Placar]],6)="Grêmio",LEFT(RIGHT(Tabela1[[#This Row],[Placar]],8),1),LEFT(RIGHT(Tabela1[[#This Row],[Placar]],15),1))</f>
        <v>0</v>
      </c>
      <c r="G112" s="4"/>
      <c r="H112" s="4"/>
      <c r="I11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12" s="3" t="s">
        <v>39</v>
      </c>
      <c r="K112" s="3" t="s">
        <v>202</v>
      </c>
      <c r="L112" s="3" t="s">
        <v>414</v>
      </c>
      <c r="M112" s="3" t="str">
        <f>IF(Tabela1[[#This Row],[Mandante]]="Grêmio",Tabela1[[#This Row],[Gols Mandante]],Tabela1[[#This Row],[Gol Visitante]])</f>
        <v>0</v>
      </c>
      <c r="N112" s="3" t="str">
        <f>IF(Tabela1[[#This Row],[Mandante]]="Inter",Tabela1[[#This Row],[Gols Mandante]],Tabela1[[#This Row],[Gol Visitante]])</f>
        <v>2</v>
      </c>
      <c r="O112" s="3" t="s">
        <v>434</v>
      </c>
      <c r="P112" s="3"/>
      <c r="Q11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13" spans="1:17" x14ac:dyDescent="0.25">
      <c r="A113" s="3">
        <v>112</v>
      </c>
      <c r="B113" s="4">
        <v>18345</v>
      </c>
      <c r="C113" s="4" t="str">
        <f>IF(LEFT(Tabela1[[#This Row],[Placar]],6)="Grêmio","Grêmio","Inter")</f>
        <v>Grêmio</v>
      </c>
      <c r="D113" s="4" t="str">
        <f>IF(Tabela1[[#This Row],[Mandante]]="Grêmio","Inter","Grêmio")</f>
        <v>Inter</v>
      </c>
      <c r="E113" s="7" t="str">
        <f>IF(Tabela1[[#This Row],[Mandante]]=LEFT(Tabela1[[#This Row],[Placar]],6),IF(MID(Tabela1[[#This Row],[Placar]],8,2)="10",10,MID(Tabela1[[#This Row],[Placar]],8,1)),MID(Tabela1[[#This Row],[Placar]],15,1))</f>
        <v>3</v>
      </c>
      <c r="F113" s="4" t="str">
        <f>IF(RIGHT(Tabela1[[#This Row],[Placar]],6)="Grêmio",LEFT(RIGHT(Tabela1[[#This Row],[Placar]],8),1),LEFT(RIGHT(Tabela1[[#This Row],[Placar]],15),1))</f>
        <v>0</v>
      </c>
      <c r="G113" s="4"/>
      <c r="H113" s="4"/>
      <c r="I11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13" s="3" t="s">
        <v>42</v>
      </c>
      <c r="K113" s="3" t="s">
        <v>202</v>
      </c>
      <c r="L113" s="3" t="s">
        <v>414</v>
      </c>
      <c r="M113" s="3" t="str">
        <f>IF(Tabela1[[#This Row],[Mandante]]="Grêmio",Tabela1[[#This Row],[Gols Mandante]],Tabela1[[#This Row],[Gol Visitante]])</f>
        <v>3</v>
      </c>
      <c r="N113" s="3" t="str">
        <f>IF(Tabela1[[#This Row],[Mandante]]="Inter",Tabela1[[#This Row],[Gols Mandante]],Tabela1[[#This Row],[Gol Visitante]])</f>
        <v>0</v>
      </c>
      <c r="O113" s="3" t="s">
        <v>433</v>
      </c>
      <c r="P113" s="3"/>
      <c r="Q11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14" spans="1:17" x14ac:dyDescent="0.25">
      <c r="A114" s="3">
        <v>113</v>
      </c>
      <c r="B114" s="4">
        <v>18354</v>
      </c>
      <c r="C114" s="4" t="str">
        <f>IF(LEFT(Tabela1[[#This Row],[Placar]],6)="Grêmio","Grêmio","Inter")</f>
        <v>Grêmio</v>
      </c>
      <c r="D114" s="4" t="str">
        <f>IF(Tabela1[[#This Row],[Mandante]]="Grêmio","Inter","Grêmio")</f>
        <v>Inter</v>
      </c>
      <c r="E114" s="7" t="str">
        <f>IF(Tabela1[[#This Row],[Mandante]]=LEFT(Tabela1[[#This Row],[Placar]],6),IF(MID(Tabela1[[#This Row],[Placar]],8,2)="10",10,MID(Tabela1[[#This Row],[Placar]],8,1)),MID(Tabela1[[#This Row],[Placar]],15,1))</f>
        <v>1</v>
      </c>
      <c r="F114" s="4" t="str">
        <f>IF(RIGHT(Tabela1[[#This Row],[Placar]],6)="Grêmio",LEFT(RIGHT(Tabela1[[#This Row],[Placar]],8),1),LEFT(RIGHT(Tabela1[[#This Row],[Placar]],15),1))</f>
        <v>1</v>
      </c>
      <c r="G114" s="4"/>
      <c r="H114" s="4"/>
      <c r="I11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14" s="3" t="s">
        <v>70</v>
      </c>
      <c r="K114" s="3" t="s">
        <v>202</v>
      </c>
      <c r="L114" s="3" t="s">
        <v>431</v>
      </c>
      <c r="M114" s="3" t="str">
        <f>IF(Tabela1[[#This Row],[Mandante]]="Grêmio",Tabela1[[#This Row],[Gols Mandante]],Tabela1[[#This Row],[Gol Visitante]])</f>
        <v>1</v>
      </c>
      <c r="N114" s="3" t="str">
        <f>IF(Tabela1[[#This Row],[Mandante]]="Inter",Tabela1[[#This Row],[Gols Mandante]],Tabela1[[#This Row],[Gol Visitante]])</f>
        <v>1</v>
      </c>
      <c r="O114" s="3" t="s">
        <v>432</v>
      </c>
      <c r="P114" s="3"/>
      <c r="Q11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15" spans="1:17" x14ac:dyDescent="0.25">
      <c r="A115" s="3">
        <v>114</v>
      </c>
      <c r="B115" s="4">
        <v>18439</v>
      </c>
      <c r="C115" s="4" t="str">
        <f>IF(LEFT(Tabela1[[#This Row],[Placar]],6)="Grêmio","Grêmio","Inter")</f>
        <v>Inter</v>
      </c>
      <c r="D115" s="4" t="str">
        <f>IF(Tabela1[[#This Row],[Mandante]]="Grêmio","Inter","Grêmio")</f>
        <v>Grêmio</v>
      </c>
      <c r="E115" s="7" t="str">
        <f>IF(Tabela1[[#This Row],[Mandante]]=LEFT(Tabela1[[#This Row],[Placar]],6),IF(MID(Tabela1[[#This Row],[Placar]],8,2)="10",10,MID(Tabela1[[#This Row],[Placar]],8,1)),MID(Tabela1[[#This Row],[Placar]],15,1))</f>
        <v>0</v>
      </c>
      <c r="F115" s="4" t="str">
        <f>IF(RIGHT(Tabela1[[#This Row],[Placar]],6)="Grêmio",LEFT(RIGHT(Tabela1[[#This Row],[Placar]],8),1),LEFT(RIGHT(Tabela1[[#This Row],[Placar]],15),1))</f>
        <v>1</v>
      </c>
      <c r="G115" s="4"/>
      <c r="H115" s="4"/>
      <c r="I11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15" s="3" t="s">
        <v>26</v>
      </c>
      <c r="K115" s="3" t="s">
        <v>202</v>
      </c>
      <c r="L115" s="3" t="s">
        <v>337</v>
      </c>
      <c r="M115" s="3" t="str">
        <f>IF(Tabela1[[#This Row],[Mandante]]="Grêmio",Tabela1[[#This Row],[Gols Mandante]],Tabela1[[#This Row],[Gol Visitante]])</f>
        <v>1</v>
      </c>
      <c r="N115" s="3" t="str">
        <f>IF(Tabela1[[#This Row],[Mandante]]="Inter",Tabela1[[#This Row],[Gols Mandante]],Tabela1[[#This Row],[Gol Visitante]])</f>
        <v>0</v>
      </c>
      <c r="O115" s="3" t="s">
        <v>430</v>
      </c>
      <c r="P115" s="3"/>
      <c r="Q11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16" spans="1:17" x14ac:dyDescent="0.25">
      <c r="A116" s="3">
        <v>115</v>
      </c>
      <c r="B116" s="4">
        <v>18502</v>
      </c>
      <c r="C116" s="4" t="str">
        <f>IF(LEFT(Tabela1[[#This Row],[Placar]],6)="Grêmio","Grêmio","Inter")</f>
        <v>Grêmio</v>
      </c>
      <c r="D116" s="4" t="str">
        <f>IF(Tabela1[[#This Row],[Mandante]]="Grêmio","Inter","Grêmio")</f>
        <v>Inter</v>
      </c>
      <c r="E116" s="7" t="str">
        <f>IF(Tabela1[[#This Row],[Mandante]]=LEFT(Tabela1[[#This Row],[Placar]],6),IF(MID(Tabela1[[#This Row],[Placar]],8,2)="10",10,MID(Tabela1[[#This Row],[Placar]],8,1)),MID(Tabela1[[#This Row],[Placar]],15,1))</f>
        <v>0</v>
      </c>
      <c r="F116" s="4" t="str">
        <f>IF(RIGHT(Tabela1[[#This Row],[Placar]],6)="Grêmio",LEFT(RIGHT(Tabela1[[#This Row],[Placar]],8),1),LEFT(RIGHT(Tabela1[[#This Row],[Placar]],15),1))</f>
        <v>1</v>
      </c>
      <c r="G116" s="4"/>
      <c r="H116" s="4"/>
      <c r="I11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16" s="3" t="s">
        <v>106</v>
      </c>
      <c r="K116" s="3" t="s">
        <v>202</v>
      </c>
      <c r="L116" s="3" t="s">
        <v>404</v>
      </c>
      <c r="M116" s="3" t="str">
        <f>IF(Tabela1[[#This Row],[Mandante]]="Grêmio",Tabela1[[#This Row],[Gols Mandante]],Tabela1[[#This Row],[Gol Visitante]])</f>
        <v>0</v>
      </c>
      <c r="N116" s="3" t="str">
        <f>IF(Tabela1[[#This Row],[Mandante]]="Inter",Tabela1[[#This Row],[Gols Mandante]],Tabela1[[#This Row],[Gol Visitante]])</f>
        <v>1</v>
      </c>
      <c r="O116" s="3" t="s">
        <v>428</v>
      </c>
      <c r="P116" s="3" t="s">
        <v>429</v>
      </c>
      <c r="Q11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17" spans="1:17" x14ac:dyDescent="0.25">
      <c r="A117" s="3">
        <v>116</v>
      </c>
      <c r="B117" s="4">
        <v>18564</v>
      </c>
      <c r="C117" s="4" t="str">
        <f>IF(LEFT(Tabela1[[#This Row],[Placar]],6)="Grêmio","Grêmio","Inter")</f>
        <v>Inter</v>
      </c>
      <c r="D117" s="4" t="str">
        <f>IF(Tabela1[[#This Row],[Mandante]]="Grêmio","Inter","Grêmio")</f>
        <v>Grêmio</v>
      </c>
      <c r="E117" s="7" t="str">
        <f>IF(Tabela1[[#This Row],[Mandante]]=LEFT(Tabela1[[#This Row],[Placar]],6),IF(MID(Tabela1[[#This Row],[Placar]],8,2)="10",10,MID(Tabela1[[#This Row],[Placar]],8,1)),MID(Tabela1[[#This Row],[Placar]],15,1))</f>
        <v>0</v>
      </c>
      <c r="F117" s="4" t="str">
        <f>IF(RIGHT(Tabela1[[#This Row],[Placar]],6)="Grêmio",LEFT(RIGHT(Tabela1[[#This Row],[Placar]],8),1),LEFT(RIGHT(Tabela1[[#This Row],[Placar]],15),1))</f>
        <v>0</v>
      </c>
      <c r="G117" s="4"/>
      <c r="H117" s="4"/>
      <c r="I11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17" s="3" t="s">
        <v>34</v>
      </c>
      <c r="K117" s="3" t="s">
        <v>316</v>
      </c>
      <c r="L117" s="3" t="s">
        <v>337</v>
      </c>
      <c r="M117" s="3" t="str">
        <f>IF(Tabela1[[#This Row],[Mandante]]="Grêmio",Tabela1[[#This Row],[Gols Mandante]],Tabela1[[#This Row],[Gol Visitante]])</f>
        <v>0</v>
      </c>
      <c r="N117" s="3" t="str">
        <f>IF(Tabela1[[#This Row],[Mandante]]="Inter",Tabela1[[#This Row],[Gols Mandante]],Tabela1[[#This Row],[Gol Visitante]])</f>
        <v>0</v>
      </c>
      <c r="O117" s="3"/>
      <c r="P117" s="3"/>
      <c r="Q11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18" spans="1:17" x14ac:dyDescent="0.25">
      <c r="A118" s="3">
        <v>117</v>
      </c>
      <c r="B118" s="4">
        <v>18621</v>
      </c>
      <c r="C118" s="4" t="str">
        <f>IF(LEFT(Tabela1[[#This Row],[Placar]],6)="Grêmio","Grêmio","Inter")</f>
        <v>Grêmio</v>
      </c>
      <c r="D118" s="4" t="str">
        <f>IF(Tabela1[[#This Row],[Mandante]]="Grêmio","Inter","Grêmio")</f>
        <v>Inter</v>
      </c>
      <c r="E118" s="7" t="str">
        <f>IF(Tabela1[[#This Row],[Mandante]]=LEFT(Tabela1[[#This Row],[Placar]],6),IF(MID(Tabela1[[#This Row],[Placar]],8,2)="10",10,MID(Tabela1[[#This Row],[Placar]],8,1)),MID(Tabela1[[#This Row],[Placar]],15,1))</f>
        <v>0</v>
      </c>
      <c r="F118" s="4" t="str">
        <f>IF(RIGHT(Tabela1[[#This Row],[Placar]],6)="Grêmio",LEFT(RIGHT(Tabela1[[#This Row],[Placar]],8),1),LEFT(RIGHT(Tabela1[[#This Row],[Placar]],15),1))</f>
        <v>0</v>
      </c>
      <c r="G118" s="4"/>
      <c r="H118" s="4"/>
      <c r="I11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18" s="3" t="s">
        <v>24</v>
      </c>
      <c r="K118" s="3" t="s">
        <v>316</v>
      </c>
      <c r="L118" s="3" t="s">
        <v>409</v>
      </c>
      <c r="M118" s="3" t="str">
        <f>IF(Tabela1[[#This Row],[Mandante]]="Grêmio",Tabela1[[#This Row],[Gols Mandante]],Tabela1[[#This Row],[Gol Visitante]])</f>
        <v>0</v>
      </c>
      <c r="N118" s="3" t="str">
        <f>IF(Tabela1[[#This Row],[Mandante]]="Inter",Tabela1[[#This Row],[Gols Mandante]],Tabela1[[#This Row],[Gol Visitante]])</f>
        <v>0</v>
      </c>
      <c r="O118" s="3"/>
      <c r="P118" s="3"/>
      <c r="Q11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19" spans="1:17" ht="30" x14ac:dyDescent="0.25">
      <c r="A119" s="3">
        <v>118</v>
      </c>
      <c r="B119" s="4">
        <v>18624</v>
      </c>
      <c r="C119" s="4" t="str">
        <f>IF(LEFT(Tabela1[[#This Row],[Placar]],6)="Grêmio","Grêmio","Inter")</f>
        <v>Grêmio</v>
      </c>
      <c r="D119" s="4" t="str">
        <f>IF(Tabela1[[#This Row],[Mandante]]="Grêmio","Inter","Grêmio")</f>
        <v>Inter</v>
      </c>
      <c r="E119" s="7" t="str">
        <f>IF(Tabela1[[#This Row],[Mandante]]=LEFT(Tabela1[[#This Row],[Placar]],6),IF(MID(Tabela1[[#This Row],[Placar]],8,2)="10",10,MID(Tabela1[[#This Row],[Placar]],8,1)),MID(Tabela1[[#This Row],[Placar]],15,1))</f>
        <v>3</v>
      </c>
      <c r="F119" s="4" t="str">
        <f>IF(RIGHT(Tabela1[[#This Row],[Placar]],6)="Grêmio",LEFT(RIGHT(Tabela1[[#This Row],[Placar]],8),1),LEFT(RIGHT(Tabela1[[#This Row],[Placar]],15),1))</f>
        <v>4</v>
      </c>
      <c r="G119" s="4"/>
      <c r="H119" s="4"/>
      <c r="I11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19" s="3" t="s">
        <v>426</v>
      </c>
      <c r="K119" s="3" t="s">
        <v>316</v>
      </c>
      <c r="L119" s="3" t="s">
        <v>404</v>
      </c>
      <c r="M119" s="3" t="str">
        <f>IF(Tabela1[[#This Row],[Mandante]]="Grêmio",Tabela1[[#This Row],[Gols Mandante]],Tabela1[[#This Row],[Gol Visitante]])</f>
        <v>3</v>
      </c>
      <c r="N119" s="3" t="str">
        <f>IF(Tabela1[[#This Row],[Mandante]]="Inter",Tabela1[[#This Row],[Gols Mandante]],Tabela1[[#This Row],[Gol Visitante]])</f>
        <v>4</v>
      </c>
      <c r="O119" s="3" t="s">
        <v>427</v>
      </c>
      <c r="P119" s="3"/>
      <c r="Q11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20" spans="1:17" x14ac:dyDescent="0.25">
      <c r="A120" s="3">
        <v>119</v>
      </c>
      <c r="B120" s="4">
        <v>18627</v>
      </c>
      <c r="C120" s="4" t="str">
        <f>IF(LEFT(Tabela1[[#This Row],[Placar]],6)="Grêmio","Grêmio","Inter")</f>
        <v>Grêmio</v>
      </c>
      <c r="D120" s="4" t="str">
        <f>IF(Tabela1[[#This Row],[Mandante]]="Grêmio","Inter","Grêmio")</f>
        <v>Inter</v>
      </c>
      <c r="E120" s="7" t="str">
        <f>IF(Tabela1[[#This Row],[Mandante]]=LEFT(Tabela1[[#This Row],[Placar]],6),IF(MID(Tabela1[[#This Row],[Placar]],8,2)="10",10,MID(Tabela1[[#This Row],[Placar]],8,1)),MID(Tabela1[[#This Row],[Placar]],15,1))</f>
        <v>0</v>
      </c>
      <c r="F120" s="4" t="str">
        <f>IF(RIGHT(Tabela1[[#This Row],[Placar]],6)="Grêmio",LEFT(RIGHT(Tabela1[[#This Row],[Placar]],8),1),LEFT(RIGHT(Tabela1[[#This Row],[Placar]],15),1))</f>
        <v>1</v>
      </c>
      <c r="G120" s="4"/>
      <c r="H120" s="4"/>
      <c r="I12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20" s="3" t="s">
        <v>106</v>
      </c>
      <c r="K120" s="3" t="s">
        <v>316</v>
      </c>
      <c r="L120" s="3" t="s">
        <v>404</v>
      </c>
      <c r="M120" s="3" t="str">
        <f>IF(Tabela1[[#This Row],[Mandante]]="Grêmio",Tabela1[[#This Row],[Gols Mandante]],Tabela1[[#This Row],[Gol Visitante]])</f>
        <v>0</v>
      </c>
      <c r="N120" s="3" t="str">
        <f>IF(Tabela1[[#This Row],[Mandante]]="Inter",Tabela1[[#This Row],[Gols Mandante]],Tabela1[[#This Row],[Gol Visitante]])</f>
        <v>1</v>
      </c>
      <c r="O120" s="3" t="s">
        <v>425</v>
      </c>
      <c r="P120" s="3"/>
      <c r="Q12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21" spans="1:17" x14ac:dyDescent="0.25">
      <c r="A121" s="3">
        <v>120</v>
      </c>
      <c r="B121" s="4">
        <v>18631</v>
      </c>
      <c r="C121" s="4" t="str">
        <f>IF(LEFT(Tabela1[[#This Row],[Placar]],6)="Grêmio","Grêmio","Inter")</f>
        <v>Grêmio</v>
      </c>
      <c r="D121" s="4" t="str">
        <f>IF(Tabela1[[#This Row],[Mandante]]="Grêmio","Inter","Grêmio")</f>
        <v>Inter</v>
      </c>
      <c r="E121" s="7" t="str">
        <f>IF(Tabela1[[#This Row],[Mandante]]=LEFT(Tabela1[[#This Row],[Placar]],6),IF(MID(Tabela1[[#This Row],[Placar]],8,2)="10",10,MID(Tabela1[[#This Row],[Placar]],8,1)),MID(Tabela1[[#This Row],[Placar]],15,1))</f>
        <v>0</v>
      </c>
      <c r="F121" s="4" t="str">
        <f>IF(RIGHT(Tabela1[[#This Row],[Placar]],6)="Grêmio",LEFT(RIGHT(Tabela1[[#This Row],[Placar]],8),1),LEFT(RIGHT(Tabela1[[#This Row],[Placar]],15),1))</f>
        <v>3</v>
      </c>
      <c r="G121" s="4"/>
      <c r="H121" s="4"/>
      <c r="I12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21" s="3" t="s">
        <v>423</v>
      </c>
      <c r="K121" s="3" t="s">
        <v>202</v>
      </c>
      <c r="L121" s="3" t="s">
        <v>404</v>
      </c>
      <c r="M121" s="3" t="str">
        <f>IF(Tabela1[[#This Row],[Mandante]]="Grêmio",Tabela1[[#This Row],[Gols Mandante]],Tabela1[[#This Row],[Gol Visitante]])</f>
        <v>0</v>
      </c>
      <c r="N121" s="3" t="str">
        <f>IF(Tabela1[[#This Row],[Mandante]]="Inter",Tabela1[[#This Row],[Gols Mandante]],Tabela1[[#This Row],[Gol Visitante]])</f>
        <v>3</v>
      </c>
      <c r="O121" s="3" t="s">
        <v>424</v>
      </c>
      <c r="P121" s="3"/>
      <c r="Q12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22" spans="1:17" ht="30" x14ac:dyDescent="0.25">
      <c r="A122" s="3">
        <v>121</v>
      </c>
      <c r="B122" s="4">
        <v>18775</v>
      </c>
      <c r="C122" s="4" t="str">
        <f>IF(LEFT(Tabela1[[#This Row],[Placar]],6)="Grêmio","Grêmio","Inter")</f>
        <v>Grêmio</v>
      </c>
      <c r="D122" s="4" t="str">
        <f>IF(Tabela1[[#This Row],[Mandante]]="Grêmio","Inter","Grêmio")</f>
        <v>Inter</v>
      </c>
      <c r="E122" s="7" t="str">
        <f>IF(Tabela1[[#This Row],[Mandante]]=LEFT(Tabela1[[#This Row],[Placar]],6),IF(MID(Tabela1[[#This Row],[Placar]],8,2)="10",10,MID(Tabela1[[#This Row],[Placar]],8,1)),MID(Tabela1[[#This Row],[Placar]],15,1))</f>
        <v>0</v>
      </c>
      <c r="F122" s="4" t="str">
        <f>IF(RIGHT(Tabela1[[#This Row],[Placar]],6)="Grêmio",LEFT(RIGHT(Tabela1[[#This Row],[Placar]],8),1),LEFT(RIGHT(Tabela1[[#This Row],[Placar]],15),1))</f>
        <v>0</v>
      </c>
      <c r="G122" s="4"/>
      <c r="H122" s="4"/>
      <c r="I12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22" s="3" t="s">
        <v>24</v>
      </c>
      <c r="K122" s="3" t="s">
        <v>202</v>
      </c>
      <c r="L122" s="3" t="s">
        <v>409</v>
      </c>
      <c r="M122" s="3" t="str">
        <f>IF(Tabela1[[#This Row],[Mandante]]="Grêmio",Tabela1[[#This Row],[Gols Mandante]],Tabela1[[#This Row],[Gol Visitante]])</f>
        <v>0</v>
      </c>
      <c r="N122" s="3" t="str">
        <f>IF(Tabela1[[#This Row],[Mandante]]="Inter",Tabela1[[#This Row],[Gols Mandante]],Tabela1[[#This Row],[Gol Visitante]])</f>
        <v>0</v>
      </c>
      <c r="O122" s="3"/>
      <c r="P122" s="3" t="s">
        <v>422</v>
      </c>
      <c r="Q12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23" spans="1:17" x14ac:dyDescent="0.25">
      <c r="A123" s="3">
        <v>122</v>
      </c>
      <c r="B123" s="4">
        <v>18799</v>
      </c>
      <c r="C123" s="4" t="str">
        <f>IF(LEFT(Tabela1[[#This Row],[Placar]],6)="Grêmio","Grêmio","Inter")</f>
        <v>Inter</v>
      </c>
      <c r="D123" s="4" t="str">
        <f>IF(Tabela1[[#This Row],[Mandante]]="Grêmio","Inter","Grêmio")</f>
        <v>Grêmio</v>
      </c>
      <c r="E123" s="7" t="str">
        <f>IF(Tabela1[[#This Row],[Mandante]]=LEFT(Tabela1[[#This Row],[Placar]],6),IF(MID(Tabela1[[#This Row],[Placar]],8,2)="10",10,MID(Tabela1[[#This Row],[Placar]],8,1)),MID(Tabela1[[#This Row],[Placar]],15,1))</f>
        <v>1</v>
      </c>
      <c r="F123" s="4" t="str">
        <f>IF(RIGHT(Tabela1[[#This Row],[Placar]],6)="Grêmio",LEFT(RIGHT(Tabela1[[#This Row],[Placar]],8),1),LEFT(RIGHT(Tabela1[[#This Row],[Placar]],15),1))</f>
        <v>2</v>
      </c>
      <c r="G123" s="4"/>
      <c r="H123" s="4"/>
      <c r="I12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23" s="3" t="s">
        <v>44</v>
      </c>
      <c r="K123" s="3" t="s">
        <v>202</v>
      </c>
      <c r="L123" s="3" t="s">
        <v>337</v>
      </c>
      <c r="M123" s="3" t="str">
        <f>IF(Tabela1[[#This Row],[Mandante]]="Grêmio",Tabela1[[#This Row],[Gols Mandante]],Tabela1[[#This Row],[Gol Visitante]])</f>
        <v>2</v>
      </c>
      <c r="N123" s="3" t="str">
        <f>IF(Tabela1[[#This Row],[Mandante]]="Inter",Tabela1[[#This Row],[Gols Mandante]],Tabela1[[#This Row],[Gol Visitante]])</f>
        <v>1</v>
      </c>
      <c r="O123" s="3" t="s">
        <v>421</v>
      </c>
      <c r="P123" s="3"/>
      <c r="Q12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24" spans="1:17" x14ac:dyDescent="0.25">
      <c r="A124" s="3">
        <v>123</v>
      </c>
      <c r="B124" s="4">
        <v>18866</v>
      </c>
      <c r="C124" s="4" t="str">
        <f>IF(LEFT(Tabela1[[#This Row],[Placar]],6)="Grêmio","Grêmio","Inter")</f>
        <v>Grêmio</v>
      </c>
      <c r="D124" s="4" t="str">
        <f>IF(Tabela1[[#This Row],[Mandante]]="Grêmio","Inter","Grêmio")</f>
        <v>Inter</v>
      </c>
      <c r="E124" s="7" t="str">
        <f>IF(Tabela1[[#This Row],[Mandante]]=LEFT(Tabela1[[#This Row],[Placar]],6),IF(MID(Tabela1[[#This Row],[Placar]],8,2)="10",10,MID(Tabela1[[#This Row],[Placar]],8,1)),MID(Tabela1[[#This Row],[Placar]],15,1))</f>
        <v>1</v>
      </c>
      <c r="F124" s="4" t="str">
        <f>IF(RIGHT(Tabela1[[#This Row],[Placar]],6)="Grêmio",LEFT(RIGHT(Tabela1[[#This Row],[Placar]],8),1),LEFT(RIGHT(Tabela1[[#This Row],[Placar]],15),1))</f>
        <v>1</v>
      </c>
      <c r="G124" s="4"/>
      <c r="H124" s="4"/>
      <c r="I12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24" s="3" t="s">
        <v>70</v>
      </c>
      <c r="K124" s="3" t="s">
        <v>316</v>
      </c>
      <c r="L124" s="3" t="s">
        <v>409</v>
      </c>
      <c r="M124" s="3" t="str">
        <f>IF(Tabela1[[#This Row],[Mandante]]="Grêmio",Tabela1[[#This Row],[Gols Mandante]],Tabela1[[#This Row],[Gol Visitante]])</f>
        <v>1</v>
      </c>
      <c r="N124" s="3" t="str">
        <f>IF(Tabela1[[#This Row],[Mandante]]="Inter",Tabela1[[#This Row],[Gols Mandante]],Tabela1[[#This Row],[Gol Visitante]])</f>
        <v>1</v>
      </c>
      <c r="O124" s="3" t="s">
        <v>420</v>
      </c>
      <c r="P124" s="3"/>
      <c r="Q12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25" spans="1:17" x14ac:dyDescent="0.25">
      <c r="A125" s="3">
        <v>124</v>
      </c>
      <c r="B125" s="4">
        <v>18964</v>
      </c>
      <c r="C125" s="4" t="str">
        <f>IF(LEFT(Tabela1[[#This Row],[Placar]],6)="Grêmio","Grêmio","Inter")</f>
        <v>Inter</v>
      </c>
      <c r="D125" s="4" t="str">
        <f>IF(Tabela1[[#This Row],[Mandante]]="Grêmio","Inter","Grêmio")</f>
        <v>Grêmio</v>
      </c>
      <c r="E125" s="7" t="str">
        <f>IF(Tabela1[[#This Row],[Mandante]]=LEFT(Tabela1[[#This Row],[Placar]],6),IF(MID(Tabela1[[#This Row],[Placar]],8,2)="10",10,MID(Tabela1[[#This Row],[Placar]],8,1)),MID(Tabela1[[#This Row],[Placar]],15,1))</f>
        <v>2</v>
      </c>
      <c r="F125" s="4" t="str">
        <f>IF(RIGHT(Tabela1[[#This Row],[Placar]],6)="Grêmio",LEFT(RIGHT(Tabela1[[#This Row],[Placar]],8),1),LEFT(RIGHT(Tabela1[[#This Row],[Placar]],15),1))</f>
        <v>2</v>
      </c>
      <c r="G125" s="4"/>
      <c r="H125" s="4"/>
      <c r="I12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25" s="3" t="s">
        <v>72</v>
      </c>
      <c r="K125" s="3" t="s">
        <v>316</v>
      </c>
      <c r="L125" s="3" t="s">
        <v>337</v>
      </c>
      <c r="M125" s="3" t="str">
        <f>IF(Tabela1[[#This Row],[Mandante]]="Grêmio",Tabela1[[#This Row],[Gols Mandante]],Tabela1[[#This Row],[Gol Visitante]])</f>
        <v>2</v>
      </c>
      <c r="N125" s="3" t="str">
        <f>IF(Tabela1[[#This Row],[Mandante]]="Inter",Tabela1[[#This Row],[Gols Mandante]],Tabela1[[#This Row],[Gol Visitante]])</f>
        <v>2</v>
      </c>
      <c r="O125" s="3" t="s">
        <v>419</v>
      </c>
      <c r="P125" s="3"/>
      <c r="Q12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26" spans="1:17" x14ac:dyDescent="0.25">
      <c r="A126" s="3">
        <v>125</v>
      </c>
      <c r="B126" s="4">
        <v>19336</v>
      </c>
      <c r="C126" s="4" t="str">
        <f>IF(LEFT(Tabela1[[#This Row],[Placar]],6)="Grêmio","Grêmio","Inter")</f>
        <v>Inter</v>
      </c>
      <c r="D126" s="4" t="str">
        <f>IF(Tabela1[[#This Row],[Mandante]]="Grêmio","Inter","Grêmio")</f>
        <v>Grêmio</v>
      </c>
      <c r="E126" s="7" t="str">
        <f>IF(Tabela1[[#This Row],[Mandante]]=LEFT(Tabela1[[#This Row],[Placar]],6),IF(MID(Tabela1[[#This Row],[Placar]],8,2)="10",10,MID(Tabela1[[#This Row],[Placar]],8,1)),MID(Tabela1[[#This Row],[Placar]],15,1))</f>
        <v>1</v>
      </c>
      <c r="F126" s="4" t="str">
        <f>IF(RIGHT(Tabela1[[#This Row],[Placar]],6)="Grêmio",LEFT(RIGHT(Tabela1[[#This Row],[Placar]],8),1),LEFT(RIGHT(Tabela1[[#This Row],[Placar]],15),1))</f>
        <v>1</v>
      </c>
      <c r="G126" s="4"/>
      <c r="H126" s="4"/>
      <c r="I12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26" s="3" t="s">
        <v>31</v>
      </c>
      <c r="K126" s="3" t="s">
        <v>202</v>
      </c>
      <c r="L126" s="3" t="s">
        <v>337</v>
      </c>
      <c r="M126" s="3" t="str">
        <f>IF(Tabela1[[#This Row],[Mandante]]="Grêmio",Tabela1[[#This Row],[Gols Mandante]],Tabela1[[#This Row],[Gol Visitante]])</f>
        <v>1</v>
      </c>
      <c r="N126" s="3" t="str">
        <f>IF(Tabela1[[#This Row],[Mandante]]="Inter",Tabela1[[#This Row],[Gols Mandante]],Tabela1[[#This Row],[Gol Visitante]])</f>
        <v>1</v>
      </c>
      <c r="O126" s="3" t="s">
        <v>418</v>
      </c>
      <c r="P126" s="3"/>
      <c r="Q12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27" spans="1:17" ht="30" x14ac:dyDescent="0.25">
      <c r="A127" s="3">
        <v>126</v>
      </c>
      <c r="B127" s="4">
        <v>19188</v>
      </c>
      <c r="C127" s="4" t="str">
        <f>IF(LEFT(Tabela1[[#This Row],[Placar]],6)="Grêmio","Grêmio","Inter")</f>
        <v>Grêmio</v>
      </c>
      <c r="D127" s="4" t="str">
        <f>IF(Tabela1[[#This Row],[Mandante]]="Grêmio","Inter","Grêmio")</f>
        <v>Inter</v>
      </c>
      <c r="E127" s="7" t="str">
        <f>IF(Tabela1[[#This Row],[Mandante]]=LEFT(Tabela1[[#This Row],[Placar]],6),IF(MID(Tabela1[[#This Row],[Placar]],8,2)="10",10,MID(Tabela1[[#This Row],[Placar]],8,1)),MID(Tabela1[[#This Row],[Placar]],15,1))</f>
        <v>2</v>
      </c>
      <c r="F127" s="4" t="str">
        <f>IF(RIGHT(Tabela1[[#This Row],[Placar]],6)="Grêmio",LEFT(RIGHT(Tabela1[[#This Row],[Placar]],8),1),LEFT(RIGHT(Tabela1[[#This Row],[Placar]],15),1))</f>
        <v>1</v>
      </c>
      <c r="G127" s="4"/>
      <c r="H127" s="4"/>
      <c r="I12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27" s="3" t="s">
        <v>91</v>
      </c>
      <c r="K127" s="3" t="s">
        <v>202</v>
      </c>
      <c r="L127" s="3" t="s">
        <v>409</v>
      </c>
      <c r="M127" s="3" t="str">
        <f>IF(Tabela1[[#This Row],[Mandante]]="Grêmio",Tabela1[[#This Row],[Gols Mandante]],Tabela1[[#This Row],[Gol Visitante]])</f>
        <v>2</v>
      </c>
      <c r="N127" s="3" t="str">
        <f>IF(Tabela1[[#This Row],[Mandante]]="Inter",Tabela1[[#This Row],[Gols Mandante]],Tabela1[[#This Row],[Gol Visitante]])</f>
        <v>1</v>
      </c>
      <c r="O127" s="3" t="s">
        <v>416</v>
      </c>
      <c r="P127" s="3" t="s">
        <v>417</v>
      </c>
      <c r="Q12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28" spans="1:17" x14ac:dyDescent="0.25">
      <c r="A128" s="3">
        <v>127</v>
      </c>
      <c r="B128" s="4">
        <v>19223</v>
      </c>
      <c r="C128" s="4" t="str">
        <f>IF(LEFT(Tabela1[[#This Row],[Placar]],6)="Grêmio","Grêmio","Inter")</f>
        <v>Grêmio</v>
      </c>
      <c r="D128" s="4" t="str">
        <f>IF(Tabela1[[#This Row],[Mandante]]="Grêmio","Inter","Grêmio")</f>
        <v>Inter</v>
      </c>
      <c r="E128" s="7" t="str">
        <f>IF(Tabela1[[#This Row],[Mandante]]=LEFT(Tabela1[[#This Row],[Placar]],6),IF(MID(Tabela1[[#This Row],[Placar]],8,2)="10",10,MID(Tabela1[[#This Row],[Placar]],8,1)),MID(Tabela1[[#This Row],[Placar]],15,1))</f>
        <v>1</v>
      </c>
      <c r="F128" s="4" t="str">
        <f>IF(RIGHT(Tabela1[[#This Row],[Placar]],6)="Grêmio",LEFT(RIGHT(Tabela1[[#This Row],[Placar]],8),1),LEFT(RIGHT(Tabela1[[#This Row],[Placar]],15),1))</f>
        <v>1</v>
      </c>
      <c r="G128" s="4"/>
      <c r="H128" s="4"/>
      <c r="I12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28" s="3" t="s">
        <v>70</v>
      </c>
      <c r="K128" s="3" t="s">
        <v>202</v>
      </c>
      <c r="L128" s="3" t="s">
        <v>414</v>
      </c>
      <c r="M128" s="3" t="str">
        <f>IF(Tabela1[[#This Row],[Mandante]]="Grêmio",Tabela1[[#This Row],[Gols Mandante]],Tabela1[[#This Row],[Gol Visitante]])</f>
        <v>1</v>
      </c>
      <c r="N128" s="3" t="str">
        <f>IF(Tabela1[[#This Row],[Mandante]]="Inter",Tabela1[[#This Row],[Gols Mandante]],Tabela1[[#This Row],[Gol Visitante]])</f>
        <v>1</v>
      </c>
      <c r="O128" s="3" t="s">
        <v>415</v>
      </c>
      <c r="P128" s="3"/>
      <c r="Q12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29" spans="1:17" x14ac:dyDescent="0.25">
      <c r="A129" s="3">
        <v>128</v>
      </c>
      <c r="B129" s="4">
        <v>19279</v>
      </c>
      <c r="C129" s="4" t="str">
        <f>IF(LEFT(Tabela1[[#This Row],[Placar]],6)="Grêmio","Grêmio","Inter")</f>
        <v>Grêmio</v>
      </c>
      <c r="D129" s="4" t="str">
        <f>IF(Tabela1[[#This Row],[Mandante]]="Grêmio","Inter","Grêmio")</f>
        <v>Inter</v>
      </c>
      <c r="E129" s="7" t="str">
        <f>IF(Tabela1[[#This Row],[Mandante]]=LEFT(Tabela1[[#This Row],[Placar]],6),IF(MID(Tabela1[[#This Row],[Placar]],8,2)="10",10,MID(Tabela1[[#This Row],[Placar]],8,1)),MID(Tabela1[[#This Row],[Placar]],15,1))</f>
        <v>0</v>
      </c>
      <c r="F129" s="4" t="str">
        <f>IF(RIGHT(Tabela1[[#This Row],[Placar]],6)="Grêmio",LEFT(RIGHT(Tabela1[[#This Row],[Placar]],8),1),LEFT(RIGHT(Tabela1[[#This Row],[Placar]],15),1))</f>
        <v>0</v>
      </c>
      <c r="G129" s="4"/>
      <c r="H129" s="4"/>
      <c r="I12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29" s="3" t="s">
        <v>24</v>
      </c>
      <c r="K129" s="3" t="s">
        <v>316</v>
      </c>
      <c r="L129" s="3" t="s">
        <v>409</v>
      </c>
      <c r="M129" s="3" t="str">
        <f>IF(Tabela1[[#This Row],[Mandante]]="Grêmio",Tabela1[[#This Row],[Gols Mandante]],Tabela1[[#This Row],[Gol Visitante]])</f>
        <v>0</v>
      </c>
      <c r="N129" s="3" t="str">
        <f>IF(Tabela1[[#This Row],[Mandante]]="Inter",Tabela1[[#This Row],[Gols Mandante]],Tabela1[[#This Row],[Gol Visitante]])</f>
        <v>0</v>
      </c>
      <c r="O129" s="3"/>
      <c r="P129" s="3"/>
      <c r="Q12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30" spans="1:17" ht="30" x14ac:dyDescent="0.25">
      <c r="A130" s="3">
        <v>129</v>
      </c>
      <c r="B130" s="4">
        <v>19335</v>
      </c>
      <c r="C130" s="4" t="str">
        <f>IF(LEFT(Tabela1[[#This Row],[Placar]],6)="Grêmio","Grêmio","Inter")</f>
        <v>Inter</v>
      </c>
      <c r="D130" s="4" t="str">
        <f>IF(Tabela1[[#This Row],[Mandante]]="Grêmio","Inter","Grêmio")</f>
        <v>Grêmio</v>
      </c>
      <c r="E130" s="7" t="str">
        <f>IF(Tabela1[[#This Row],[Mandante]]=LEFT(Tabela1[[#This Row],[Placar]],6),IF(MID(Tabela1[[#This Row],[Placar]],8,2)="10",10,MID(Tabela1[[#This Row],[Placar]],8,1)),MID(Tabela1[[#This Row],[Placar]],15,1))</f>
        <v>5</v>
      </c>
      <c r="F130" s="4" t="str">
        <f>IF(RIGHT(Tabela1[[#This Row],[Placar]],6)="Grêmio",LEFT(RIGHT(Tabela1[[#This Row],[Placar]],8),1),LEFT(RIGHT(Tabela1[[#This Row],[Placar]],15),1))</f>
        <v>1</v>
      </c>
      <c r="G130" s="4"/>
      <c r="H130" s="4"/>
      <c r="I13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0" s="3" t="s">
        <v>412</v>
      </c>
      <c r="K130" s="3" t="s">
        <v>316</v>
      </c>
      <c r="L130" s="3" t="s">
        <v>337</v>
      </c>
      <c r="M130" s="3" t="str">
        <f>IF(Tabela1[[#This Row],[Mandante]]="Grêmio",Tabela1[[#This Row],[Gols Mandante]],Tabela1[[#This Row],[Gol Visitante]])</f>
        <v>1</v>
      </c>
      <c r="N130" s="3" t="str">
        <f>IF(Tabela1[[#This Row],[Mandante]]="Inter",Tabela1[[#This Row],[Gols Mandante]],Tabela1[[#This Row],[Gol Visitante]])</f>
        <v>5</v>
      </c>
      <c r="O130" s="3" t="s">
        <v>413</v>
      </c>
      <c r="P130" s="3"/>
      <c r="Q13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31" spans="1:17" x14ac:dyDescent="0.25">
      <c r="A131" s="3">
        <v>130</v>
      </c>
      <c r="B131" s="4">
        <v>19545</v>
      </c>
      <c r="C131" s="4" t="str">
        <f>IF(LEFT(Tabela1[[#This Row],[Placar]],6)="Grêmio","Grêmio","Inter")</f>
        <v>Inter</v>
      </c>
      <c r="D131" s="4" t="str">
        <f>IF(Tabela1[[#This Row],[Mandante]]="Grêmio","Inter","Grêmio")</f>
        <v>Grêmio</v>
      </c>
      <c r="E131" s="7" t="str">
        <f>IF(Tabela1[[#This Row],[Mandante]]=LEFT(Tabela1[[#This Row],[Placar]],6),IF(MID(Tabela1[[#This Row],[Placar]],8,2)="10",10,MID(Tabela1[[#This Row],[Placar]],8,1)),MID(Tabela1[[#This Row],[Placar]],15,1))</f>
        <v>1</v>
      </c>
      <c r="F131" s="4" t="str">
        <f>IF(RIGHT(Tabela1[[#This Row],[Placar]],6)="Grêmio",LEFT(RIGHT(Tabela1[[#This Row],[Placar]],8),1),LEFT(RIGHT(Tabela1[[#This Row],[Placar]],15),1))</f>
        <v>1</v>
      </c>
      <c r="G131" s="4"/>
      <c r="H131" s="4"/>
      <c r="I13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31" s="3" t="s">
        <v>31</v>
      </c>
      <c r="K131" s="3" t="s">
        <v>316</v>
      </c>
      <c r="L131" s="3" t="s">
        <v>337</v>
      </c>
      <c r="M131" s="3" t="str">
        <f>IF(Tabela1[[#This Row],[Mandante]]="Grêmio",Tabela1[[#This Row],[Gols Mandante]],Tabela1[[#This Row],[Gol Visitante]])</f>
        <v>1</v>
      </c>
      <c r="N131" s="3" t="str">
        <f>IF(Tabela1[[#This Row],[Mandante]]="Inter",Tabela1[[#This Row],[Gols Mandante]],Tabela1[[#This Row],[Gol Visitante]])</f>
        <v>1</v>
      </c>
      <c r="O131" s="3" t="s">
        <v>411</v>
      </c>
      <c r="P131" s="3"/>
      <c r="Q13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32" spans="1:17" x14ac:dyDescent="0.25">
      <c r="A132" s="3">
        <v>131</v>
      </c>
      <c r="B132" s="4">
        <v>19664</v>
      </c>
      <c r="C132" s="4" t="str">
        <f>IF(LEFT(Tabela1[[#This Row],[Placar]],6)="Grêmio","Grêmio","Inter")</f>
        <v>Grêmio</v>
      </c>
      <c r="D132" s="4" t="str">
        <f>IF(Tabela1[[#This Row],[Mandante]]="Grêmio","Inter","Grêmio")</f>
        <v>Inter</v>
      </c>
      <c r="E132" s="7" t="str">
        <f>IF(Tabela1[[#This Row],[Mandante]]=LEFT(Tabela1[[#This Row],[Placar]],6),IF(MID(Tabela1[[#This Row],[Placar]],8,2)="10",10,MID(Tabela1[[#This Row],[Placar]],8,1)),MID(Tabela1[[#This Row],[Placar]],15,1))</f>
        <v>0</v>
      </c>
      <c r="F132" s="4" t="str">
        <f>IF(RIGHT(Tabela1[[#This Row],[Placar]],6)="Grêmio",LEFT(RIGHT(Tabela1[[#This Row],[Placar]],8),1),LEFT(RIGHT(Tabela1[[#This Row],[Placar]],15),1))</f>
        <v>2</v>
      </c>
      <c r="G132" s="4"/>
      <c r="H132" s="4"/>
      <c r="I13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2" s="3" t="s">
        <v>250</v>
      </c>
      <c r="K132" s="3" t="s">
        <v>316</v>
      </c>
      <c r="L132" s="3" t="s">
        <v>409</v>
      </c>
      <c r="M132" s="3" t="str">
        <f>IF(Tabela1[[#This Row],[Mandante]]="Grêmio",Tabela1[[#This Row],[Gols Mandante]],Tabela1[[#This Row],[Gol Visitante]])</f>
        <v>0</v>
      </c>
      <c r="N132" s="3" t="str">
        <f>IF(Tabela1[[#This Row],[Mandante]]="Inter",Tabela1[[#This Row],[Gols Mandante]],Tabela1[[#This Row],[Gol Visitante]])</f>
        <v>2</v>
      </c>
      <c r="O132" s="3" t="s">
        <v>410</v>
      </c>
      <c r="P132" s="3"/>
      <c r="Q13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Baixada</v>
      </c>
    </row>
    <row r="133" spans="1:17" ht="30" x14ac:dyDescent="0.25">
      <c r="A133" s="3">
        <v>132</v>
      </c>
      <c r="B133" s="4">
        <v>19766</v>
      </c>
      <c r="C133" s="4" t="str">
        <f>IF(LEFT(Tabela1[[#This Row],[Placar]],6)="Grêmio","Grêmio","Inter")</f>
        <v>Grêmio</v>
      </c>
      <c r="D133" s="4" t="str">
        <f>IF(Tabela1[[#This Row],[Mandante]]="Grêmio","Inter","Grêmio")</f>
        <v>Inter</v>
      </c>
      <c r="E133" s="7" t="str">
        <f>IF(Tabela1[[#This Row],[Mandante]]=LEFT(Tabela1[[#This Row],[Placar]],6),IF(MID(Tabela1[[#This Row],[Placar]],8,2)="10",10,MID(Tabela1[[#This Row],[Placar]],8,1)),MID(Tabela1[[#This Row],[Placar]],15,1))</f>
        <v>2</v>
      </c>
      <c r="F133" s="4" t="str">
        <f>IF(RIGHT(Tabela1[[#This Row],[Placar]],6)="Grêmio",LEFT(RIGHT(Tabela1[[#This Row],[Placar]],8),1),LEFT(RIGHT(Tabela1[[#This Row],[Placar]],15),1))</f>
        <v>3</v>
      </c>
      <c r="G133" s="4"/>
      <c r="H133" s="4"/>
      <c r="I13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3" s="3" t="s">
        <v>379</v>
      </c>
      <c r="K133" s="3" t="s">
        <v>202</v>
      </c>
      <c r="L133" s="3" t="s">
        <v>404</v>
      </c>
      <c r="M133" s="3" t="str">
        <f>IF(Tabela1[[#This Row],[Mandante]]="Grêmio",Tabela1[[#This Row],[Gols Mandante]],Tabela1[[#This Row],[Gol Visitante]])</f>
        <v>2</v>
      </c>
      <c r="N133" s="3" t="str">
        <f>IF(Tabela1[[#This Row],[Mandante]]="Inter",Tabela1[[#This Row],[Gols Mandante]],Tabela1[[#This Row],[Gol Visitante]])</f>
        <v>3</v>
      </c>
      <c r="O133" s="3" t="s">
        <v>408</v>
      </c>
      <c r="P133" s="3"/>
      <c r="Q13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34" spans="1:17" x14ac:dyDescent="0.25">
      <c r="A134" s="3">
        <v>133</v>
      </c>
      <c r="B134" s="4">
        <v>19923</v>
      </c>
      <c r="C134" s="4" t="str">
        <f>IF(LEFT(Tabela1[[#This Row],[Placar]],6)="Grêmio","Grêmio","Inter")</f>
        <v>Inter</v>
      </c>
      <c r="D134" s="4" t="str">
        <f>IF(Tabela1[[#This Row],[Mandante]]="Grêmio","Inter","Grêmio")</f>
        <v>Grêmio</v>
      </c>
      <c r="E134" s="7" t="str">
        <f>IF(Tabela1[[#This Row],[Mandante]]=LEFT(Tabela1[[#This Row],[Placar]],6),IF(MID(Tabela1[[#This Row],[Placar]],8,2)="10",10,MID(Tabela1[[#This Row],[Placar]],8,1)),MID(Tabela1[[#This Row],[Placar]],15,1))</f>
        <v>3</v>
      </c>
      <c r="F134" s="4" t="str">
        <f>IF(RIGHT(Tabela1[[#This Row],[Placar]],6)="Grêmio",LEFT(RIGHT(Tabela1[[#This Row],[Placar]],8),1),LEFT(RIGHT(Tabela1[[#This Row],[Placar]],15),1))</f>
        <v>1</v>
      </c>
      <c r="G134" s="4"/>
      <c r="H134" s="4"/>
      <c r="I13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4" s="3" t="s">
        <v>258</v>
      </c>
      <c r="K134" s="3" t="s">
        <v>202</v>
      </c>
      <c r="L134" s="3" t="s">
        <v>337</v>
      </c>
      <c r="M134" s="3" t="str">
        <f>IF(Tabela1[[#This Row],[Mandante]]="Grêmio",Tabela1[[#This Row],[Gols Mandante]],Tabela1[[#This Row],[Gol Visitante]])</f>
        <v>1</v>
      </c>
      <c r="N134" s="3" t="str">
        <f>IF(Tabela1[[#This Row],[Mandante]]="Inter",Tabela1[[#This Row],[Gols Mandante]],Tabela1[[#This Row],[Gol Visitante]])</f>
        <v>3</v>
      </c>
      <c r="O134" s="3" t="s">
        <v>406</v>
      </c>
      <c r="P134" s="3" t="s">
        <v>407</v>
      </c>
      <c r="Q13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35" spans="1:17" x14ac:dyDescent="0.25">
      <c r="A135" s="3">
        <v>134</v>
      </c>
      <c r="B135" s="4">
        <v>19930</v>
      </c>
      <c r="C135" s="4" t="str">
        <f>IF(LEFT(Tabela1[[#This Row],[Placar]],6)="Grêmio","Grêmio","Inter")</f>
        <v>Grêmio</v>
      </c>
      <c r="D135" s="4" t="str">
        <f>IF(Tabela1[[#This Row],[Mandante]]="Grêmio","Inter","Grêmio")</f>
        <v>Inter</v>
      </c>
      <c r="E135" s="7" t="str">
        <f>IF(Tabela1[[#This Row],[Mandante]]=LEFT(Tabela1[[#This Row],[Placar]],6),IF(MID(Tabela1[[#This Row],[Placar]],8,2)="10",10,MID(Tabela1[[#This Row],[Placar]],8,1)),MID(Tabela1[[#This Row],[Placar]],15,1))</f>
        <v>0</v>
      </c>
      <c r="F135" s="4" t="str">
        <f>IF(RIGHT(Tabela1[[#This Row],[Placar]],6)="Grêmio",LEFT(RIGHT(Tabela1[[#This Row],[Placar]],8),1),LEFT(RIGHT(Tabela1[[#This Row],[Placar]],15),1))</f>
        <v>4</v>
      </c>
      <c r="G135" s="4"/>
      <c r="H135" s="4"/>
      <c r="I13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5" s="3" t="s">
        <v>403</v>
      </c>
      <c r="K135" s="3" t="s">
        <v>316</v>
      </c>
      <c r="L135" s="3" t="s">
        <v>404</v>
      </c>
      <c r="M135" s="3" t="str">
        <f>IF(Tabela1[[#This Row],[Mandante]]="Grêmio",Tabela1[[#This Row],[Gols Mandante]],Tabela1[[#This Row],[Gol Visitante]])</f>
        <v>0</v>
      </c>
      <c r="N135" s="3" t="str">
        <f>IF(Tabela1[[#This Row],[Mandante]]="Inter",Tabela1[[#This Row],[Gols Mandante]],Tabela1[[#This Row],[Gol Visitante]])</f>
        <v>4</v>
      </c>
      <c r="O135" s="3" t="s">
        <v>405</v>
      </c>
      <c r="P135" s="3"/>
      <c r="Q13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36" spans="1:17" ht="30" x14ac:dyDescent="0.25">
      <c r="A136" s="3">
        <v>135</v>
      </c>
      <c r="B136" s="4">
        <v>19993</v>
      </c>
      <c r="C136" s="4" t="str">
        <f>IF(LEFT(Tabela1[[#This Row],[Placar]],6)="Grêmio","Grêmio","Inter")</f>
        <v>Grêmio</v>
      </c>
      <c r="D136" s="4" t="str">
        <f>IF(Tabela1[[#This Row],[Mandante]]="Grêmio","Inter","Grêmio")</f>
        <v>Inter</v>
      </c>
      <c r="E136" s="7" t="str">
        <f>IF(Tabela1[[#This Row],[Mandante]]=LEFT(Tabela1[[#This Row],[Placar]],6),IF(MID(Tabela1[[#This Row],[Placar]],8,2)="10",10,MID(Tabela1[[#This Row],[Placar]],8,1)),MID(Tabela1[[#This Row],[Placar]],15,1))</f>
        <v>2</v>
      </c>
      <c r="F136" s="4" t="str">
        <f>IF(RIGHT(Tabela1[[#This Row],[Placar]],6)="Grêmio",LEFT(RIGHT(Tabela1[[#This Row],[Placar]],8),1),LEFT(RIGHT(Tabela1[[#This Row],[Placar]],15),1))</f>
        <v>6</v>
      </c>
      <c r="G136" s="4"/>
      <c r="H136" s="4"/>
      <c r="I13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6" s="3" t="s">
        <v>400</v>
      </c>
      <c r="K136" s="3" t="s">
        <v>202</v>
      </c>
      <c r="L136" s="3" t="s">
        <v>81</v>
      </c>
      <c r="M136" s="3" t="str">
        <f>IF(Tabela1[[#This Row],[Mandante]]="Grêmio",Tabela1[[#This Row],[Gols Mandante]],Tabela1[[#This Row],[Gol Visitante]])</f>
        <v>2</v>
      </c>
      <c r="N136" s="3" t="str">
        <f>IF(Tabela1[[#This Row],[Mandante]]="Inter",Tabela1[[#This Row],[Gols Mandante]],Tabela1[[#This Row],[Gol Visitante]])</f>
        <v>6</v>
      </c>
      <c r="O136" s="3" t="s">
        <v>401</v>
      </c>
      <c r="P136" s="3" t="s">
        <v>402</v>
      </c>
      <c r="Q13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37" spans="1:17" x14ac:dyDescent="0.25">
      <c r="A137" s="3">
        <v>136</v>
      </c>
      <c r="B137" s="4">
        <v>20028</v>
      </c>
      <c r="C137" s="4" t="str">
        <f>IF(LEFT(Tabela1[[#This Row],[Placar]],6)="Grêmio","Grêmio","Inter")</f>
        <v>Grêmio</v>
      </c>
      <c r="D137" s="4" t="str">
        <f>IF(Tabela1[[#This Row],[Mandante]]="Grêmio","Inter","Grêmio")</f>
        <v>Inter</v>
      </c>
      <c r="E137" s="7" t="str">
        <f>IF(Tabela1[[#This Row],[Mandante]]=LEFT(Tabela1[[#This Row],[Placar]],6),IF(MID(Tabela1[[#This Row],[Placar]],8,2)="10",10,MID(Tabela1[[#This Row],[Placar]],8,1)),MID(Tabela1[[#This Row],[Placar]],15,1))</f>
        <v>1</v>
      </c>
      <c r="F137" s="4" t="str">
        <f>IF(RIGHT(Tabela1[[#This Row],[Placar]],6)="Grêmio",LEFT(RIGHT(Tabela1[[#This Row],[Placar]],8),1),LEFT(RIGHT(Tabela1[[#This Row],[Placar]],15),1))</f>
        <v>1</v>
      </c>
      <c r="G137" s="4"/>
      <c r="H137" s="4"/>
      <c r="I13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37" s="3" t="s">
        <v>70</v>
      </c>
      <c r="K137" s="3" t="s">
        <v>316</v>
      </c>
      <c r="L137" s="3" t="s">
        <v>81</v>
      </c>
      <c r="M137" s="3" t="str">
        <f>IF(Tabela1[[#This Row],[Mandante]]="Grêmio",Tabela1[[#This Row],[Gols Mandante]],Tabela1[[#This Row],[Gol Visitante]])</f>
        <v>1</v>
      </c>
      <c r="N137" s="3" t="str">
        <f>IF(Tabela1[[#This Row],[Mandante]]="Inter",Tabela1[[#This Row],[Gols Mandante]],Tabela1[[#This Row],[Gol Visitante]])</f>
        <v>1</v>
      </c>
      <c r="O137" s="3" t="s">
        <v>399</v>
      </c>
      <c r="P137" s="3"/>
      <c r="Q13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38" spans="1:17" x14ac:dyDescent="0.25">
      <c r="A138" s="3">
        <v>137</v>
      </c>
      <c r="B138" s="4">
        <v>20098</v>
      </c>
      <c r="C138" s="4" t="str">
        <f>IF(LEFT(Tabela1[[#This Row],[Placar]],6)="Grêmio","Grêmio","Inter")</f>
        <v>Inter</v>
      </c>
      <c r="D138" s="4" t="str">
        <f>IF(Tabela1[[#This Row],[Mandante]]="Grêmio","Inter","Grêmio")</f>
        <v>Grêmio</v>
      </c>
      <c r="E138" s="7" t="str">
        <f>IF(Tabela1[[#This Row],[Mandante]]=LEFT(Tabela1[[#This Row],[Placar]],6),IF(MID(Tabela1[[#This Row],[Placar]],8,2)="10",10,MID(Tabela1[[#This Row],[Placar]],8,1)),MID(Tabela1[[#This Row],[Placar]],15,1))</f>
        <v>2</v>
      </c>
      <c r="F138" s="4" t="str">
        <f>IF(RIGHT(Tabela1[[#This Row],[Placar]],6)="Grêmio",LEFT(RIGHT(Tabela1[[#This Row],[Placar]],8),1),LEFT(RIGHT(Tabela1[[#This Row],[Placar]],15),1))</f>
        <v>1</v>
      </c>
      <c r="G138" s="4"/>
      <c r="H138" s="4"/>
      <c r="I13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38" s="3" t="s">
        <v>54</v>
      </c>
      <c r="K138" s="3" t="s">
        <v>202</v>
      </c>
      <c r="L138" s="3" t="s">
        <v>337</v>
      </c>
      <c r="M138" s="3" t="str">
        <f>IF(Tabela1[[#This Row],[Mandante]]="Grêmio",Tabela1[[#This Row],[Gols Mandante]],Tabela1[[#This Row],[Gol Visitante]])</f>
        <v>1</v>
      </c>
      <c r="N138" s="3" t="str">
        <f>IF(Tabela1[[#This Row],[Mandante]]="Inter",Tabela1[[#This Row],[Gols Mandante]],Tabela1[[#This Row],[Gol Visitante]])</f>
        <v>2</v>
      </c>
      <c r="O138" s="3" t="s">
        <v>398</v>
      </c>
      <c r="P138" s="3"/>
      <c r="Q13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39" spans="1:17" x14ac:dyDescent="0.25">
      <c r="A139" s="3">
        <v>138</v>
      </c>
      <c r="B139" s="4">
        <v>20294</v>
      </c>
      <c r="C139" s="4" t="str">
        <f>IF(LEFT(Tabela1[[#This Row],[Placar]],6)="Grêmio","Grêmio","Inter")</f>
        <v>Grêmio</v>
      </c>
      <c r="D139" s="4" t="str">
        <f>IF(Tabela1[[#This Row],[Mandante]]="Grêmio","Inter","Grêmio")</f>
        <v>Inter</v>
      </c>
      <c r="E139" s="7" t="str">
        <f>IF(Tabela1[[#This Row],[Mandante]]=LEFT(Tabela1[[#This Row],[Placar]],6),IF(MID(Tabela1[[#This Row],[Placar]],8,2)="10",10,MID(Tabela1[[#This Row],[Placar]],8,1)),MID(Tabela1[[#This Row],[Placar]],15,1))</f>
        <v>2</v>
      </c>
      <c r="F139" s="4" t="str">
        <f>IF(RIGHT(Tabela1[[#This Row],[Placar]],6)="Grêmio",LEFT(RIGHT(Tabela1[[#This Row],[Placar]],8),1),LEFT(RIGHT(Tabela1[[#This Row],[Placar]],15),1))</f>
        <v>1</v>
      </c>
      <c r="G139" s="4"/>
      <c r="H139" s="4"/>
      <c r="I13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39" s="3" t="s">
        <v>91</v>
      </c>
      <c r="K139" s="3" t="s">
        <v>316</v>
      </c>
      <c r="L139" s="3" t="s">
        <v>81</v>
      </c>
      <c r="M139" s="3" t="str">
        <f>IF(Tabela1[[#This Row],[Mandante]]="Grêmio",Tabela1[[#This Row],[Gols Mandante]],Tabela1[[#This Row],[Gol Visitante]])</f>
        <v>2</v>
      </c>
      <c r="N139" s="3" t="str">
        <f>IF(Tabela1[[#This Row],[Mandante]]="Inter",Tabela1[[#This Row],[Gols Mandante]],Tabela1[[#This Row],[Gol Visitante]])</f>
        <v>1</v>
      </c>
      <c r="O139" s="3" t="s">
        <v>397</v>
      </c>
      <c r="P139" s="3"/>
      <c r="Q13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40" spans="1:17" ht="30" x14ac:dyDescent="0.25">
      <c r="A140" s="3">
        <v>139</v>
      </c>
      <c r="B140" s="4">
        <v>20399</v>
      </c>
      <c r="C140" s="4" t="str">
        <f>IF(LEFT(Tabela1[[#This Row],[Placar]],6)="Grêmio","Grêmio","Inter")</f>
        <v>Inter</v>
      </c>
      <c r="D140" s="4" t="str">
        <f>IF(Tabela1[[#This Row],[Mandante]]="Grêmio","Inter","Grêmio")</f>
        <v>Grêmio</v>
      </c>
      <c r="E140" s="7" t="str">
        <f>IF(Tabela1[[#This Row],[Mandante]]=LEFT(Tabela1[[#This Row],[Placar]],6),IF(MID(Tabela1[[#This Row],[Placar]],8,2)="10",10,MID(Tabela1[[#This Row],[Placar]],8,1)),MID(Tabela1[[#This Row],[Placar]],15,1))</f>
        <v>3</v>
      </c>
      <c r="F140" s="4" t="str">
        <f>IF(RIGHT(Tabela1[[#This Row],[Placar]],6)="Grêmio",LEFT(RIGHT(Tabela1[[#This Row],[Placar]],8),1),LEFT(RIGHT(Tabela1[[#This Row],[Placar]],15),1))</f>
        <v>1</v>
      </c>
      <c r="G140" s="4"/>
      <c r="H140" s="4"/>
      <c r="I14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40" s="3" t="s">
        <v>258</v>
      </c>
      <c r="K140" s="3" t="s">
        <v>316</v>
      </c>
      <c r="L140" s="3" t="s">
        <v>337</v>
      </c>
      <c r="M140" s="3" t="str">
        <f>IF(Tabela1[[#This Row],[Mandante]]="Grêmio",Tabela1[[#This Row],[Gols Mandante]],Tabela1[[#This Row],[Gol Visitante]])</f>
        <v>1</v>
      </c>
      <c r="N140" s="3" t="str">
        <f>IF(Tabela1[[#This Row],[Mandante]]="Inter",Tabela1[[#This Row],[Gols Mandante]],Tabela1[[#This Row],[Gol Visitante]])</f>
        <v>3</v>
      </c>
      <c r="O140" s="3" t="s">
        <v>395</v>
      </c>
      <c r="P140" s="3" t="s">
        <v>396</v>
      </c>
      <c r="Q14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41" spans="1:17" x14ac:dyDescent="0.25">
      <c r="A141" s="3">
        <v>140</v>
      </c>
      <c r="B141" s="4">
        <v>20700</v>
      </c>
      <c r="C141" s="4" t="str">
        <f>IF(LEFT(Tabela1[[#This Row],[Placar]],6)="Grêmio","Grêmio","Inter")</f>
        <v>Grêmio</v>
      </c>
      <c r="D141" s="4" t="str">
        <f>IF(Tabela1[[#This Row],[Mandante]]="Grêmio","Inter","Grêmio")</f>
        <v>Inter</v>
      </c>
      <c r="E141" s="7" t="str">
        <f>IF(Tabela1[[#This Row],[Mandante]]=LEFT(Tabela1[[#This Row],[Placar]],6),IF(MID(Tabela1[[#This Row],[Placar]],8,2)="10",10,MID(Tabela1[[#This Row],[Placar]],8,1)),MID(Tabela1[[#This Row],[Placar]],15,1))</f>
        <v>2</v>
      </c>
      <c r="F141" s="4" t="str">
        <f>IF(RIGHT(Tabela1[[#This Row],[Placar]],6)="Grêmio",LEFT(RIGHT(Tabela1[[#This Row],[Placar]],8),1),LEFT(RIGHT(Tabela1[[#This Row],[Placar]],15),1))</f>
        <v>1</v>
      </c>
      <c r="G141" s="4"/>
      <c r="H141" s="4"/>
      <c r="I14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41" s="3" t="s">
        <v>91</v>
      </c>
      <c r="K141" s="3" t="s">
        <v>316</v>
      </c>
      <c r="L141" s="3" t="s">
        <v>81</v>
      </c>
      <c r="M141" s="3" t="str">
        <f>IF(Tabela1[[#This Row],[Mandante]]="Grêmio",Tabela1[[#This Row],[Gols Mandante]],Tabela1[[#This Row],[Gol Visitante]])</f>
        <v>2</v>
      </c>
      <c r="N141" s="3" t="str">
        <f>IF(Tabela1[[#This Row],[Mandante]]="Inter",Tabela1[[#This Row],[Gols Mandante]],Tabela1[[#This Row],[Gol Visitante]])</f>
        <v>1</v>
      </c>
      <c r="O141" s="3" t="s">
        <v>393</v>
      </c>
      <c r="P141" s="3" t="s">
        <v>394</v>
      </c>
      <c r="Q14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42" spans="1:17" x14ac:dyDescent="0.25">
      <c r="A142" s="3">
        <v>141</v>
      </c>
      <c r="B142" s="4">
        <v>20801</v>
      </c>
      <c r="C142" s="4" t="str">
        <f>IF(LEFT(Tabela1[[#This Row],[Placar]],6)="Grêmio","Grêmio","Inter")</f>
        <v>Inter</v>
      </c>
      <c r="D142" s="4" t="str">
        <f>IF(Tabela1[[#This Row],[Mandante]]="Grêmio","Inter","Grêmio")</f>
        <v>Grêmio</v>
      </c>
      <c r="E142" s="7" t="str">
        <f>IF(Tabela1[[#This Row],[Mandante]]=LEFT(Tabela1[[#This Row],[Placar]],6),IF(MID(Tabela1[[#This Row],[Placar]],8,2)="10",10,MID(Tabela1[[#This Row],[Placar]],8,1)),MID(Tabela1[[#This Row],[Placar]],15,1))</f>
        <v>1</v>
      </c>
      <c r="F142" s="4" t="str">
        <f>IF(RIGHT(Tabela1[[#This Row],[Placar]],6)="Grêmio",LEFT(RIGHT(Tabela1[[#This Row],[Placar]],8),1),LEFT(RIGHT(Tabela1[[#This Row],[Placar]],15),1))</f>
        <v>0</v>
      </c>
      <c r="G142" s="4"/>
      <c r="H142" s="4"/>
      <c r="I14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42" s="3" t="s">
        <v>37</v>
      </c>
      <c r="K142" s="3" t="s">
        <v>316</v>
      </c>
      <c r="L142" s="3" t="s">
        <v>337</v>
      </c>
      <c r="M142" s="3" t="str">
        <f>IF(Tabela1[[#This Row],[Mandante]]="Grêmio",Tabela1[[#This Row],[Gols Mandante]],Tabela1[[#This Row],[Gol Visitante]])</f>
        <v>0</v>
      </c>
      <c r="N142" s="3" t="str">
        <f>IF(Tabela1[[#This Row],[Mandante]]="Inter",Tabela1[[#This Row],[Gols Mandante]],Tabela1[[#This Row],[Gol Visitante]])</f>
        <v>1</v>
      </c>
      <c r="O142" s="3" t="s">
        <v>392</v>
      </c>
      <c r="P142" s="3"/>
      <c r="Q14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43" spans="1:17" x14ac:dyDescent="0.25">
      <c r="A143" s="3">
        <v>142</v>
      </c>
      <c r="B143" s="4">
        <v>21029</v>
      </c>
      <c r="C143" s="4" t="str">
        <f>IF(LEFT(Tabela1[[#This Row],[Placar]],6)="Grêmio","Grêmio","Inter")</f>
        <v>Inter</v>
      </c>
      <c r="D143" s="4" t="str">
        <f>IF(Tabela1[[#This Row],[Mandante]]="Grêmio","Inter","Grêmio")</f>
        <v>Grêmio</v>
      </c>
      <c r="E143" s="7" t="str">
        <f>IF(Tabela1[[#This Row],[Mandante]]=LEFT(Tabela1[[#This Row],[Placar]],6),IF(MID(Tabela1[[#This Row],[Placar]],8,2)="10",10,MID(Tabela1[[#This Row],[Placar]],8,1)),MID(Tabela1[[#This Row],[Placar]],15,1))</f>
        <v>1</v>
      </c>
      <c r="F143" s="4" t="str">
        <f>IF(RIGHT(Tabela1[[#This Row],[Placar]],6)="Grêmio",LEFT(RIGHT(Tabela1[[#This Row],[Placar]],8),1),LEFT(RIGHT(Tabela1[[#This Row],[Placar]],15),1))</f>
        <v>1</v>
      </c>
      <c r="G143" s="4"/>
      <c r="H143" s="4"/>
      <c r="I14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43" s="3" t="s">
        <v>31</v>
      </c>
      <c r="K143" s="3" t="s">
        <v>316</v>
      </c>
      <c r="L143" s="3" t="s">
        <v>337</v>
      </c>
      <c r="M143" s="3" t="str">
        <f>IF(Tabela1[[#This Row],[Mandante]]="Grêmio",Tabela1[[#This Row],[Gols Mandante]],Tabela1[[#This Row],[Gol Visitante]])</f>
        <v>1</v>
      </c>
      <c r="N143" s="3" t="str">
        <f>IF(Tabela1[[#This Row],[Mandante]]="Inter",Tabela1[[#This Row],[Gols Mandante]],Tabela1[[#This Row],[Gol Visitante]])</f>
        <v>1</v>
      </c>
      <c r="O143" s="3" t="s">
        <v>391</v>
      </c>
      <c r="P143" s="3"/>
      <c r="Q14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44" spans="1:17" ht="45" x14ac:dyDescent="0.25">
      <c r="A144" s="3">
        <v>143</v>
      </c>
      <c r="B144" s="4">
        <v>21155</v>
      </c>
      <c r="C144" s="4" t="str">
        <f>IF(LEFT(Tabela1[[#This Row],[Placar]],6)="Grêmio","Grêmio","Inter")</f>
        <v>Grêmio</v>
      </c>
      <c r="D144" s="4" t="str">
        <f>IF(Tabela1[[#This Row],[Mandante]]="Grêmio","Inter","Grêmio")</f>
        <v>Inter</v>
      </c>
      <c r="E144" s="7" t="str">
        <f>IF(Tabela1[[#This Row],[Mandante]]=LEFT(Tabela1[[#This Row],[Placar]],6),IF(MID(Tabela1[[#This Row],[Placar]],8,2)="10",10,MID(Tabela1[[#This Row],[Placar]],8,1)),MID(Tabela1[[#This Row],[Placar]],15,1))</f>
        <v>5</v>
      </c>
      <c r="F144" s="4" t="str">
        <f>IF(RIGHT(Tabela1[[#This Row],[Placar]],6)="Grêmio",LEFT(RIGHT(Tabela1[[#This Row],[Placar]],8),1),LEFT(RIGHT(Tabela1[[#This Row],[Placar]],15),1))</f>
        <v>3</v>
      </c>
      <c r="G144" s="4"/>
      <c r="H144" s="4"/>
      <c r="I14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44" s="3" t="s">
        <v>389</v>
      </c>
      <c r="K144" s="3" t="s">
        <v>316</v>
      </c>
      <c r="L144" s="3" t="s">
        <v>81</v>
      </c>
      <c r="M144" s="3" t="str">
        <f>IF(Tabela1[[#This Row],[Mandante]]="Grêmio",Tabela1[[#This Row],[Gols Mandante]],Tabela1[[#This Row],[Gol Visitante]])</f>
        <v>5</v>
      </c>
      <c r="N144" s="3" t="str">
        <f>IF(Tabela1[[#This Row],[Mandante]]="Inter",Tabela1[[#This Row],[Gols Mandante]],Tabela1[[#This Row],[Gol Visitante]])</f>
        <v>3</v>
      </c>
      <c r="O144" s="3" t="s">
        <v>390</v>
      </c>
      <c r="P144" s="3"/>
      <c r="Q14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45" spans="1:17" x14ac:dyDescent="0.25">
      <c r="A145" s="3">
        <v>144</v>
      </c>
      <c r="B145" s="4">
        <v>21177</v>
      </c>
      <c r="C145" s="4" t="str">
        <f>IF(LEFT(Tabela1[[#This Row],[Placar]],6)="Grêmio","Grêmio","Inter")</f>
        <v>Grêmio</v>
      </c>
      <c r="D145" s="4" t="str">
        <f>IF(Tabela1[[#This Row],[Mandante]]="Grêmio","Inter","Grêmio")</f>
        <v>Inter</v>
      </c>
      <c r="E145" s="7" t="str">
        <f>IF(Tabela1[[#This Row],[Mandante]]=LEFT(Tabela1[[#This Row],[Placar]],6),IF(MID(Tabela1[[#This Row],[Placar]],8,2)="10",10,MID(Tabela1[[#This Row],[Placar]],8,1)),MID(Tabela1[[#This Row],[Placar]],15,1))</f>
        <v>1</v>
      </c>
      <c r="F145" s="4" t="str">
        <f>IF(RIGHT(Tabela1[[#This Row],[Placar]],6)="Grêmio",LEFT(RIGHT(Tabela1[[#This Row],[Placar]],8),1),LEFT(RIGHT(Tabela1[[#This Row],[Placar]],15),1))</f>
        <v>2</v>
      </c>
      <c r="G145" s="4"/>
      <c r="H145" s="4"/>
      <c r="I14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45" s="3" t="s">
        <v>68</v>
      </c>
      <c r="K145" s="3" t="s">
        <v>316</v>
      </c>
      <c r="L145" s="3" t="s">
        <v>81</v>
      </c>
      <c r="M145" s="3" t="str">
        <f>IF(Tabela1[[#This Row],[Mandante]]="Grêmio",Tabela1[[#This Row],[Gols Mandante]],Tabela1[[#This Row],[Gol Visitante]])</f>
        <v>1</v>
      </c>
      <c r="N145" s="3" t="str">
        <f>IF(Tabela1[[#This Row],[Mandante]]="Inter",Tabela1[[#This Row],[Gols Mandante]],Tabela1[[#This Row],[Gol Visitante]])</f>
        <v>2</v>
      </c>
      <c r="O145" s="3" t="s">
        <v>388</v>
      </c>
      <c r="P145" s="3"/>
      <c r="Q14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46" spans="1:17" x14ac:dyDescent="0.25">
      <c r="A146" s="3">
        <v>145</v>
      </c>
      <c r="B146" s="4">
        <v>21414</v>
      </c>
      <c r="C146" s="4" t="str">
        <f>IF(LEFT(Tabela1[[#This Row],[Placar]],6)="Grêmio","Grêmio","Inter")</f>
        <v>Inter</v>
      </c>
      <c r="D146" s="4" t="str">
        <f>IF(Tabela1[[#This Row],[Mandante]]="Grêmio","Inter","Grêmio")</f>
        <v>Grêmio</v>
      </c>
      <c r="E146" s="7" t="str">
        <f>IF(Tabela1[[#This Row],[Mandante]]=LEFT(Tabela1[[#This Row],[Placar]],6),IF(MID(Tabela1[[#This Row],[Placar]],8,2)="10",10,MID(Tabela1[[#This Row],[Placar]],8,1)),MID(Tabela1[[#This Row],[Placar]],15,1))</f>
        <v>1</v>
      </c>
      <c r="F146" s="4" t="str">
        <f>IF(RIGHT(Tabela1[[#This Row],[Placar]],6)="Grêmio",LEFT(RIGHT(Tabela1[[#This Row],[Placar]],8),1),LEFT(RIGHT(Tabela1[[#This Row],[Placar]],15),1))</f>
        <v>2</v>
      </c>
      <c r="G146" s="4"/>
      <c r="H146" s="4"/>
      <c r="I14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46" s="3" t="s">
        <v>44</v>
      </c>
      <c r="K146" s="3" t="s">
        <v>316</v>
      </c>
      <c r="L146" s="3" t="s">
        <v>337</v>
      </c>
      <c r="M146" s="3" t="str">
        <f>IF(Tabela1[[#This Row],[Mandante]]="Grêmio",Tabela1[[#This Row],[Gols Mandante]],Tabela1[[#This Row],[Gol Visitante]])</f>
        <v>2</v>
      </c>
      <c r="N146" s="3" t="str">
        <f>IF(Tabela1[[#This Row],[Mandante]]="Inter",Tabela1[[#This Row],[Gols Mandante]],Tabela1[[#This Row],[Gol Visitante]])</f>
        <v>1</v>
      </c>
      <c r="O146" s="3" t="s">
        <v>387</v>
      </c>
      <c r="P146" s="3"/>
      <c r="Q14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47" spans="1:17" x14ac:dyDescent="0.25">
      <c r="A147" s="3">
        <v>146</v>
      </c>
      <c r="B147" s="4">
        <v>21540</v>
      </c>
      <c r="C147" s="4" t="str">
        <f>IF(LEFT(Tabela1[[#This Row],[Placar]],6)="Grêmio","Grêmio","Inter")</f>
        <v>Grêmio</v>
      </c>
      <c r="D147" s="4" t="str">
        <f>IF(Tabela1[[#This Row],[Mandante]]="Grêmio","Inter","Grêmio")</f>
        <v>Inter</v>
      </c>
      <c r="E147" s="7" t="str">
        <f>IF(Tabela1[[#This Row],[Mandante]]=LEFT(Tabela1[[#This Row],[Placar]],6),IF(MID(Tabela1[[#This Row],[Placar]],8,2)="10",10,MID(Tabela1[[#This Row],[Placar]],8,1)),MID(Tabela1[[#This Row],[Placar]],15,1))</f>
        <v>0</v>
      </c>
      <c r="F147" s="4" t="str">
        <f>IF(RIGHT(Tabela1[[#This Row],[Placar]],6)="Grêmio",LEFT(RIGHT(Tabela1[[#This Row],[Placar]],8),1),LEFT(RIGHT(Tabela1[[#This Row],[Placar]],15),1))</f>
        <v>1</v>
      </c>
      <c r="G147" s="4"/>
      <c r="H147" s="4"/>
      <c r="I14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47" s="3" t="s">
        <v>106</v>
      </c>
      <c r="K147" s="3" t="s">
        <v>316</v>
      </c>
      <c r="L147" s="3" t="s">
        <v>81</v>
      </c>
      <c r="M147" s="3" t="str">
        <f>IF(Tabela1[[#This Row],[Mandante]]="Grêmio",Tabela1[[#This Row],[Gols Mandante]],Tabela1[[#This Row],[Gol Visitante]])</f>
        <v>0</v>
      </c>
      <c r="N147" s="3" t="str">
        <f>IF(Tabela1[[#This Row],[Mandante]]="Inter",Tabela1[[#This Row],[Gols Mandante]],Tabela1[[#This Row],[Gol Visitante]])</f>
        <v>1</v>
      </c>
      <c r="O147" s="3" t="s">
        <v>386</v>
      </c>
      <c r="P147" s="3"/>
      <c r="Q14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48" spans="1:17" x14ac:dyDescent="0.25">
      <c r="A148" s="3">
        <v>147</v>
      </c>
      <c r="B148" s="4">
        <v>21586</v>
      </c>
      <c r="C148" s="4" t="str">
        <f>IF(LEFT(Tabela1[[#This Row],[Placar]],6)="Grêmio","Grêmio","Inter")</f>
        <v>Grêmio</v>
      </c>
      <c r="D148" s="4" t="str">
        <f>IF(Tabela1[[#This Row],[Mandante]]="Grêmio","Inter","Grêmio")</f>
        <v>Inter</v>
      </c>
      <c r="E148" s="7" t="str">
        <f>IF(Tabela1[[#This Row],[Mandante]]=LEFT(Tabela1[[#This Row],[Placar]],6),IF(MID(Tabela1[[#This Row],[Placar]],8,2)="10",10,MID(Tabela1[[#This Row],[Placar]],8,1)),MID(Tabela1[[#This Row],[Placar]],15,1))</f>
        <v>2</v>
      </c>
      <c r="F148" s="4" t="str">
        <f>IF(RIGHT(Tabela1[[#This Row],[Placar]],6)="Grêmio",LEFT(RIGHT(Tabela1[[#This Row],[Placar]],8),1),LEFT(RIGHT(Tabela1[[#This Row],[Placar]],15),1))</f>
        <v>2</v>
      </c>
      <c r="G148" s="4"/>
      <c r="H148" s="4"/>
      <c r="I14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48" s="3" t="s">
        <v>46</v>
      </c>
      <c r="K148" s="3" t="s">
        <v>316</v>
      </c>
      <c r="L148" s="3" t="s">
        <v>81</v>
      </c>
      <c r="M148" s="3" t="str">
        <f>IF(Tabela1[[#This Row],[Mandante]]="Grêmio",Tabela1[[#This Row],[Gols Mandante]],Tabela1[[#This Row],[Gol Visitante]])</f>
        <v>2</v>
      </c>
      <c r="N148" s="3" t="str">
        <f>IF(Tabela1[[#This Row],[Mandante]]="Inter",Tabela1[[#This Row],[Gols Mandante]],Tabela1[[#This Row],[Gol Visitante]])</f>
        <v>2</v>
      </c>
      <c r="O148" s="3" t="s">
        <v>385</v>
      </c>
      <c r="P148" s="3"/>
      <c r="Q14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49" spans="1:17" x14ac:dyDescent="0.25">
      <c r="A149" s="3">
        <v>148</v>
      </c>
      <c r="B149" s="4">
        <v>21666</v>
      </c>
      <c r="C149" s="4" t="str">
        <f>IF(LEFT(Tabela1[[#This Row],[Placar]],6)="Grêmio","Grêmio","Inter")</f>
        <v>Inter</v>
      </c>
      <c r="D149" s="4" t="str">
        <f>IF(Tabela1[[#This Row],[Mandante]]="Grêmio","Inter","Grêmio")</f>
        <v>Grêmio</v>
      </c>
      <c r="E149" s="7" t="str">
        <f>IF(Tabela1[[#This Row],[Mandante]]=LEFT(Tabela1[[#This Row],[Placar]],6),IF(MID(Tabela1[[#This Row],[Placar]],8,2)="10",10,MID(Tabela1[[#This Row],[Placar]],8,1)),MID(Tabela1[[#This Row],[Placar]],15,1))</f>
        <v>1</v>
      </c>
      <c r="F149" s="4" t="str">
        <f>IF(RIGHT(Tabela1[[#This Row],[Placar]],6)="Grêmio",LEFT(RIGHT(Tabela1[[#This Row],[Placar]],8),1),LEFT(RIGHT(Tabela1[[#This Row],[Placar]],15),1))</f>
        <v>2</v>
      </c>
      <c r="G149" s="4"/>
      <c r="H149" s="4"/>
      <c r="I14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49" s="3" t="s">
        <v>44</v>
      </c>
      <c r="K149" s="3" t="s">
        <v>202</v>
      </c>
      <c r="L149" s="3" t="s">
        <v>337</v>
      </c>
      <c r="M149" s="3" t="str">
        <f>IF(Tabela1[[#This Row],[Mandante]]="Grêmio",Tabela1[[#This Row],[Gols Mandante]],Tabela1[[#This Row],[Gol Visitante]])</f>
        <v>2</v>
      </c>
      <c r="N149" s="3" t="str">
        <f>IF(Tabela1[[#This Row],[Mandante]]="Inter",Tabela1[[#This Row],[Gols Mandante]],Tabela1[[#This Row],[Gol Visitante]])</f>
        <v>1</v>
      </c>
      <c r="O149" s="3" t="s">
        <v>383</v>
      </c>
      <c r="P149" s="3" t="s">
        <v>384</v>
      </c>
      <c r="Q14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50" spans="1:17" x14ac:dyDescent="0.25">
      <c r="A150" s="3">
        <v>149</v>
      </c>
      <c r="B150" s="4">
        <v>21778</v>
      </c>
      <c r="C150" s="4" t="str">
        <f>IF(LEFT(Tabela1[[#This Row],[Placar]],6)="Grêmio","Grêmio","Inter")</f>
        <v>Inter</v>
      </c>
      <c r="D150" s="4" t="str">
        <f>IF(Tabela1[[#This Row],[Mandante]]="Grêmio","Inter","Grêmio")</f>
        <v>Grêmio</v>
      </c>
      <c r="E150" s="7" t="str">
        <f>IF(Tabela1[[#This Row],[Mandante]]=LEFT(Tabela1[[#This Row],[Placar]],6),IF(MID(Tabela1[[#This Row],[Placar]],8,2)="10",10,MID(Tabela1[[#This Row],[Placar]],8,1)),MID(Tabela1[[#This Row],[Placar]],15,1))</f>
        <v>1</v>
      </c>
      <c r="F150" s="4" t="str">
        <f>IF(RIGHT(Tabela1[[#This Row],[Placar]],6)="Grêmio",LEFT(RIGHT(Tabela1[[#This Row],[Placar]],8),1),LEFT(RIGHT(Tabela1[[#This Row],[Placar]],15),1))</f>
        <v>2</v>
      </c>
      <c r="G150" s="4"/>
      <c r="H150" s="4"/>
      <c r="I15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50" s="3" t="s">
        <v>44</v>
      </c>
      <c r="K150" s="3" t="s">
        <v>316</v>
      </c>
      <c r="L150" s="3" t="s">
        <v>337</v>
      </c>
      <c r="M150" s="3" t="str">
        <f>IF(Tabela1[[#This Row],[Mandante]]="Grêmio",Tabela1[[#This Row],[Gols Mandante]],Tabela1[[#This Row],[Gol Visitante]])</f>
        <v>2</v>
      </c>
      <c r="N150" s="3" t="str">
        <f>IF(Tabela1[[#This Row],[Mandante]]="Inter",Tabela1[[#This Row],[Gols Mandante]],Tabela1[[#This Row],[Gol Visitante]])</f>
        <v>1</v>
      </c>
      <c r="O150" s="3" t="s">
        <v>382</v>
      </c>
      <c r="P150" s="3"/>
      <c r="Q15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51" spans="1:17" ht="30" x14ac:dyDescent="0.25">
      <c r="A151" s="3">
        <v>150</v>
      </c>
      <c r="B151" s="4">
        <v>21883</v>
      </c>
      <c r="C151" s="4" t="str">
        <f>IF(LEFT(Tabela1[[#This Row],[Placar]],6)="Grêmio","Grêmio","Inter")</f>
        <v>Grêmio</v>
      </c>
      <c r="D151" s="4" t="str">
        <f>IF(Tabela1[[#This Row],[Mandante]]="Grêmio","Inter","Grêmio")</f>
        <v>Inter</v>
      </c>
      <c r="E151" s="7" t="str">
        <f>IF(Tabela1[[#This Row],[Mandante]]=LEFT(Tabela1[[#This Row],[Placar]],6),IF(MID(Tabela1[[#This Row],[Placar]],8,2)="10",10,MID(Tabela1[[#This Row],[Placar]],8,1)),MID(Tabela1[[#This Row],[Placar]],15,1))</f>
        <v>4</v>
      </c>
      <c r="F151" s="4" t="str">
        <f>IF(RIGHT(Tabela1[[#This Row],[Placar]],6)="Grêmio",LEFT(RIGHT(Tabela1[[#This Row],[Placar]],8),1),LEFT(RIGHT(Tabela1[[#This Row],[Placar]],15),1))</f>
        <v>1</v>
      </c>
      <c r="G151" s="4"/>
      <c r="H151" s="4"/>
      <c r="I15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51" s="3" t="s">
        <v>59</v>
      </c>
      <c r="K151" s="3" t="s">
        <v>316</v>
      </c>
      <c r="L151" s="3" t="s">
        <v>81</v>
      </c>
      <c r="M151" s="3" t="str">
        <f>IF(Tabela1[[#This Row],[Mandante]]="Grêmio",Tabela1[[#This Row],[Gols Mandante]],Tabela1[[#This Row],[Gol Visitante]])</f>
        <v>4</v>
      </c>
      <c r="N151" s="3" t="str">
        <f>IF(Tabela1[[#This Row],[Mandante]]="Inter",Tabela1[[#This Row],[Gols Mandante]],Tabela1[[#This Row],[Gol Visitante]])</f>
        <v>1</v>
      </c>
      <c r="O151" s="3" t="s">
        <v>381</v>
      </c>
      <c r="P151" s="3"/>
      <c r="Q15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52" spans="1:17" ht="30" x14ac:dyDescent="0.25">
      <c r="A152" s="3">
        <v>151</v>
      </c>
      <c r="B152" s="4">
        <v>21920</v>
      </c>
      <c r="C152" s="4" t="str">
        <f>IF(LEFT(Tabela1[[#This Row],[Placar]],6)="Grêmio","Grêmio","Inter")</f>
        <v>Grêmio</v>
      </c>
      <c r="D152" s="4" t="str">
        <f>IF(Tabela1[[#This Row],[Mandante]]="Grêmio","Inter","Grêmio")</f>
        <v>Inter</v>
      </c>
      <c r="E152" s="7" t="str">
        <f>IF(Tabela1[[#This Row],[Mandante]]=LEFT(Tabela1[[#This Row],[Placar]],6),IF(MID(Tabela1[[#This Row],[Placar]],8,2)="10",10,MID(Tabela1[[#This Row],[Placar]],8,1)),MID(Tabela1[[#This Row],[Placar]],15,1))</f>
        <v>2</v>
      </c>
      <c r="F152" s="4" t="str">
        <f>IF(RIGHT(Tabela1[[#This Row],[Placar]],6)="Grêmio",LEFT(RIGHT(Tabela1[[#This Row],[Placar]],8),1),LEFT(RIGHT(Tabela1[[#This Row],[Placar]],15),1))</f>
        <v>3</v>
      </c>
      <c r="G152" s="4"/>
      <c r="H152" s="4"/>
      <c r="I15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52" s="3" t="s">
        <v>379</v>
      </c>
      <c r="K152" s="3" t="s">
        <v>316</v>
      </c>
      <c r="L152" s="3" t="s">
        <v>81</v>
      </c>
      <c r="M152" s="3" t="str">
        <f>IF(Tabela1[[#This Row],[Mandante]]="Grêmio",Tabela1[[#This Row],[Gols Mandante]],Tabela1[[#This Row],[Gol Visitante]])</f>
        <v>2</v>
      </c>
      <c r="N152" s="3" t="str">
        <f>IF(Tabela1[[#This Row],[Mandante]]="Inter",Tabela1[[#This Row],[Gols Mandante]],Tabela1[[#This Row],[Gol Visitante]])</f>
        <v>3</v>
      </c>
      <c r="O152" s="3" t="s">
        <v>380</v>
      </c>
      <c r="P152" s="3"/>
      <c r="Q15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53" spans="1:17" x14ac:dyDescent="0.25">
      <c r="A153" s="3">
        <v>152</v>
      </c>
      <c r="B153" s="4">
        <v>22027</v>
      </c>
      <c r="C153" s="4" t="str">
        <f>IF(LEFT(Tabela1[[#This Row],[Placar]],6)="Grêmio","Grêmio","Inter")</f>
        <v>Inter</v>
      </c>
      <c r="D153" s="4" t="str">
        <f>IF(Tabela1[[#This Row],[Mandante]]="Grêmio","Inter","Grêmio")</f>
        <v>Grêmio</v>
      </c>
      <c r="E153" s="7" t="str">
        <f>IF(Tabela1[[#This Row],[Mandante]]=LEFT(Tabela1[[#This Row],[Placar]],6),IF(MID(Tabela1[[#This Row],[Placar]],8,2)="10",10,MID(Tabela1[[#This Row],[Placar]],8,1)),MID(Tabela1[[#This Row],[Placar]],15,1))</f>
        <v>0</v>
      </c>
      <c r="F153" s="4" t="str">
        <f>IF(RIGHT(Tabela1[[#This Row],[Placar]],6)="Grêmio",LEFT(RIGHT(Tabela1[[#This Row],[Placar]],8),1),LEFT(RIGHT(Tabela1[[#This Row],[Placar]],15),1))</f>
        <v>3</v>
      </c>
      <c r="G153" s="4"/>
      <c r="H153" s="4"/>
      <c r="I15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53" s="3" t="s">
        <v>376</v>
      </c>
      <c r="K153" s="3" t="s">
        <v>202</v>
      </c>
      <c r="L153" s="3" t="s">
        <v>337</v>
      </c>
      <c r="M153" s="3" t="str">
        <f>IF(Tabela1[[#This Row],[Mandante]]="Grêmio",Tabela1[[#This Row],[Gols Mandante]],Tabela1[[#This Row],[Gol Visitante]])</f>
        <v>3</v>
      </c>
      <c r="N153" s="3" t="str">
        <f>IF(Tabela1[[#This Row],[Mandante]]="Inter",Tabela1[[#This Row],[Gols Mandante]],Tabela1[[#This Row],[Gol Visitante]])</f>
        <v>0</v>
      </c>
      <c r="O153" s="3" t="s">
        <v>377</v>
      </c>
      <c r="P153" s="3" t="s">
        <v>378</v>
      </c>
      <c r="Q15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54" spans="1:17" ht="30" x14ac:dyDescent="0.25">
      <c r="A154" s="3">
        <v>153</v>
      </c>
      <c r="B154" s="4">
        <v>22149</v>
      </c>
      <c r="C154" s="4" t="str">
        <f>IF(LEFT(Tabela1[[#This Row],[Placar]],6)="Grêmio","Grêmio","Inter")</f>
        <v>Inter</v>
      </c>
      <c r="D154" s="4" t="str">
        <f>IF(Tabela1[[#This Row],[Mandante]]="Grêmio","Inter","Grêmio")</f>
        <v>Grêmio</v>
      </c>
      <c r="E154" s="7" t="str">
        <f>IF(Tabela1[[#This Row],[Mandante]]=LEFT(Tabela1[[#This Row],[Placar]],6),IF(MID(Tabela1[[#This Row],[Placar]],8,2)="10",10,MID(Tabela1[[#This Row],[Placar]],8,1)),MID(Tabela1[[#This Row],[Placar]],15,1))</f>
        <v>1</v>
      </c>
      <c r="F154" s="4" t="str">
        <f>IF(RIGHT(Tabela1[[#This Row],[Placar]],6)="Grêmio",LEFT(RIGHT(Tabela1[[#This Row],[Placar]],8),1),LEFT(RIGHT(Tabela1[[#This Row],[Placar]],15),1))</f>
        <v>5</v>
      </c>
      <c r="G154" s="4"/>
      <c r="H154" s="4"/>
      <c r="I15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54" s="3" t="s">
        <v>374</v>
      </c>
      <c r="K154" s="3" t="s">
        <v>316</v>
      </c>
      <c r="L154" s="3" t="s">
        <v>337</v>
      </c>
      <c r="M154" s="3" t="str">
        <f>IF(Tabela1[[#This Row],[Mandante]]="Grêmio",Tabela1[[#This Row],[Gols Mandante]],Tabela1[[#This Row],[Gol Visitante]])</f>
        <v>5</v>
      </c>
      <c r="N154" s="3" t="str">
        <f>IF(Tabela1[[#This Row],[Mandante]]="Inter",Tabela1[[#This Row],[Gols Mandante]],Tabela1[[#This Row],[Gol Visitante]])</f>
        <v>1</v>
      </c>
      <c r="O154" s="3" t="s">
        <v>375</v>
      </c>
      <c r="P154" s="3"/>
      <c r="Q15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55" spans="1:17" x14ac:dyDescent="0.25">
      <c r="A155" s="3">
        <v>154</v>
      </c>
      <c r="B155" s="4">
        <v>22240</v>
      </c>
      <c r="C155" s="4" t="str">
        <f>IF(LEFT(Tabela1[[#This Row],[Placar]],6)="Grêmio","Grêmio","Inter")</f>
        <v>Grêmio</v>
      </c>
      <c r="D155" s="4" t="str">
        <f>IF(Tabela1[[#This Row],[Mandante]]="Grêmio","Inter","Grêmio")</f>
        <v>Inter</v>
      </c>
      <c r="E155" s="7" t="str">
        <f>IF(Tabela1[[#This Row],[Mandante]]=LEFT(Tabela1[[#This Row],[Placar]],6),IF(MID(Tabela1[[#This Row],[Placar]],8,2)="10",10,MID(Tabela1[[#This Row],[Placar]],8,1)),MID(Tabela1[[#This Row],[Placar]],15,1))</f>
        <v>1</v>
      </c>
      <c r="F155" s="4" t="str">
        <f>IF(RIGHT(Tabela1[[#This Row],[Placar]],6)="Grêmio",LEFT(RIGHT(Tabela1[[#This Row],[Placar]],8),1),LEFT(RIGHT(Tabela1[[#This Row],[Placar]],15),1))</f>
        <v>1</v>
      </c>
      <c r="G155" s="4"/>
      <c r="H155" s="4"/>
      <c r="I15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55" s="3" t="s">
        <v>70</v>
      </c>
      <c r="K155" s="3" t="s">
        <v>316</v>
      </c>
      <c r="L155" s="3" t="s">
        <v>81</v>
      </c>
      <c r="M155" s="3" t="str">
        <f>IF(Tabela1[[#This Row],[Mandante]]="Grêmio",Tabela1[[#This Row],[Gols Mandante]],Tabela1[[#This Row],[Gol Visitante]])</f>
        <v>1</v>
      </c>
      <c r="N155" s="3" t="str">
        <f>IF(Tabela1[[#This Row],[Mandante]]="Inter",Tabela1[[#This Row],[Gols Mandante]],Tabela1[[#This Row],[Gol Visitante]])</f>
        <v>1</v>
      </c>
      <c r="O155" s="3" t="s">
        <v>373</v>
      </c>
      <c r="P155" s="3"/>
      <c r="Q15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56" spans="1:17" x14ac:dyDescent="0.25">
      <c r="A156" s="3">
        <v>155</v>
      </c>
      <c r="B156" s="4">
        <v>22273</v>
      </c>
      <c r="C156" s="4" t="str">
        <f>IF(LEFT(Tabela1[[#This Row],[Placar]],6)="Grêmio","Grêmio","Inter")</f>
        <v>Grêmio</v>
      </c>
      <c r="D156" s="4" t="str">
        <f>IF(Tabela1[[#This Row],[Mandante]]="Grêmio","Inter","Grêmio")</f>
        <v>Inter</v>
      </c>
      <c r="E156" s="7" t="str">
        <f>IF(Tabela1[[#This Row],[Mandante]]=LEFT(Tabela1[[#This Row],[Placar]],6),IF(MID(Tabela1[[#This Row],[Placar]],8,2)="10",10,MID(Tabela1[[#This Row],[Placar]],8,1)),MID(Tabela1[[#This Row],[Placar]],15,1))</f>
        <v>1</v>
      </c>
      <c r="F156" s="4" t="str">
        <f>IF(RIGHT(Tabela1[[#This Row],[Placar]],6)="Grêmio",LEFT(RIGHT(Tabela1[[#This Row],[Placar]],8),1),LEFT(RIGHT(Tabela1[[#This Row],[Placar]],15),1))</f>
        <v>2</v>
      </c>
      <c r="G156" s="4"/>
      <c r="H156" s="4"/>
      <c r="I15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56" s="3" t="s">
        <v>68</v>
      </c>
      <c r="K156" s="3" t="s">
        <v>316</v>
      </c>
      <c r="L156" s="3" t="s">
        <v>81</v>
      </c>
      <c r="M156" s="3" t="str">
        <f>IF(Tabela1[[#This Row],[Mandante]]="Grêmio",Tabela1[[#This Row],[Gols Mandante]],Tabela1[[#This Row],[Gol Visitante]])</f>
        <v>1</v>
      </c>
      <c r="N156" s="3" t="str">
        <f>IF(Tabela1[[#This Row],[Mandante]]="Inter",Tabela1[[#This Row],[Gols Mandante]],Tabela1[[#This Row],[Gol Visitante]])</f>
        <v>2</v>
      </c>
      <c r="O156" s="3" t="s">
        <v>372</v>
      </c>
      <c r="P156" s="3"/>
      <c r="Q15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57" spans="1:17" ht="30" x14ac:dyDescent="0.25">
      <c r="A157" s="3">
        <v>156</v>
      </c>
      <c r="B157" s="4">
        <v>22534</v>
      </c>
      <c r="C157" s="4" t="str">
        <f>IF(LEFT(Tabela1[[#This Row],[Placar]],6)="Grêmio","Grêmio","Inter")</f>
        <v>Grêmio</v>
      </c>
      <c r="D157" s="4" t="str">
        <f>IF(Tabela1[[#This Row],[Mandante]]="Grêmio","Inter","Grêmio")</f>
        <v>Inter</v>
      </c>
      <c r="E157" s="7" t="str">
        <f>IF(Tabela1[[#This Row],[Mandante]]=LEFT(Tabela1[[#This Row],[Placar]],6),IF(MID(Tabela1[[#This Row],[Placar]],8,2)="10",10,MID(Tabela1[[#This Row],[Placar]],8,1)),MID(Tabela1[[#This Row],[Placar]],15,1))</f>
        <v>1</v>
      </c>
      <c r="F157" s="4" t="str">
        <f>IF(RIGHT(Tabela1[[#This Row],[Placar]],6)="Grêmio",LEFT(RIGHT(Tabela1[[#This Row],[Placar]],8),1),LEFT(RIGHT(Tabela1[[#This Row],[Placar]],15),1))</f>
        <v>2</v>
      </c>
      <c r="G157" s="4"/>
      <c r="H157" s="4"/>
      <c r="I15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57" s="3" t="s">
        <v>68</v>
      </c>
      <c r="K157" s="3" t="s">
        <v>7</v>
      </c>
      <c r="L157" s="3" t="s">
        <v>81</v>
      </c>
      <c r="M157" s="3" t="str">
        <f>IF(Tabela1[[#This Row],[Mandante]]="Grêmio",Tabela1[[#This Row],[Gols Mandante]],Tabela1[[#This Row],[Gol Visitante]])</f>
        <v>1</v>
      </c>
      <c r="N157" s="3" t="str">
        <f>IF(Tabela1[[#This Row],[Mandante]]="Inter",Tabela1[[#This Row],[Gols Mandante]],Tabela1[[#This Row],[Gol Visitante]])</f>
        <v>2</v>
      </c>
      <c r="O157" s="3" t="s">
        <v>371</v>
      </c>
      <c r="P157" s="3"/>
      <c r="Q15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58" spans="1:17" ht="30" x14ac:dyDescent="0.25">
      <c r="A158" s="3">
        <v>157</v>
      </c>
      <c r="B158" s="4">
        <v>22625</v>
      </c>
      <c r="C158" s="4" t="str">
        <f>IF(LEFT(Tabela1[[#This Row],[Placar]],6)="Grêmio","Grêmio","Inter")</f>
        <v>Inter</v>
      </c>
      <c r="D158" s="4" t="str">
        <f>IF(Tabela1[[#This Row],[Mandante]]="Grêmio","Inter","Grêmio")</f>
        <v>Grêmio</v>
      </c>
      <c r="E158" s="7" t="str">
        <f>IF(Tabela1[[#This Row],[Mandante]]=LEFT(Tabela1[[#This Row],[Placar]],6),IF(MID(Tabela1[[#This Row],[Placar]],8,2)="10",10,MID(Tabela1[[#This Row],[Placar]],8,1)),MID(Tabela1[[#This Row],[Placar]],15,1))</f>
        <v>2</v>
      </c>
      <c r="F158" s="4" t="str">
        <f>IF(RIGHT(Tabela1[[#This Row],[Placar]],6)="Grêmio",LEFT(RIGHT(Tabela1[[#This Row],[Placar]],8),1),LEFT(RIGHT(Tabela1[[#This Row],[Placar]],15),1))</f>
        <v>3</v>
      </c>
      <c r="G158" s="4"/>
      <c r="H158" s="4"/>
      <c r="I15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58" s="3" t="s">
        <v>96</v>
      </c>
      <c r="K158" s="3" t="s">
        <v>7</v>
      </c>
      <c r="L158" s="3" t="s">
        <v>337</v>
      </c>
      <c r="M158" s="3" t="str">
        <f>IF(Tabela1[[#This Row],[Mandante]]="Grêmio",Tabela1[[#This Row],[Gols Mandante]],Tabela1[[#This Row],[Gol Visitante]])</f>
        <v>3</v>
      </c>
      <c r="N158" s="3" t="str">
        <f>IF(Tabela1[[#This Row],[Mandante]]="Inter",Tabela1[[#This Row],[Gols Mandante]],Tabela1[[#This Row],[Gol Visitante]])</f>
        <v>2</v>
      </c>
      <c r="O158" s="3" t="s">
        <v>370</v>
      </c>
      <c r="P158" s="3"/>
      <c r="Q15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59" spans="1:17" ht="30" x14ac:dyDescent="0.25">
      <c r="A159" s="3">
        <v>158</v>
      </c>
      <c r="B159" s="4">
        <v>22693</v>
      </c>
      <c r="C159" s="4" t="str">
        <f>IF(LEFT(Tabela1[[#This Row],[Placar]],6)="Grêmio","Grêmio","Inter")</f>
        <v>Grêmio</v>
      </c>
      <c r="D159" s="4" t="str">
        <f>IF(Tabela1[[#This Row],[Mandante]]="Grêmio","Inter","Grêmio")</f>
        <v>Inter</v>
      </c>
      <c r="E159" s="7" t="str">
        <f>IF(Tabela1[[#This Row],[Mandante]]=LEFT(Tabela1[[#This Row],[Placar]],6),IF(MID(Tabela1[[#This Row],[Placar]],8,2)="10",10,MID(Tabela1[[#This Row],[Placar]],8,1)),MID(Tabela1[[#This Row],[Placar]],15,1))</f>
        <v>1</v>
      </c>
      <c r="F159" s="4" t="str">
        <f>IF(RIGHT(Tabela1[[#This Row],[Placar]],6)="Grêmio",LEFT(RIGHT(Tabela1[[#This Row],[Placar]],8),1),LEFT(RIGHT(Tabela1[[#This Row],[Placar]],15),1))</f>
        <v>1</v>
      </c>
      <c r="G159" s="4"/>
      <c r="H159" s="4"/>
      <c r="I15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59" s="3" t="s">
        <v>70</v>
      </c>
      <c r="K159" s="3" t="s">
        <v>367</v>
      </c>
      <c r="L159" s="3" t="s">
        <v>81</v>
      </c>
      <c r="M159" s="3" t="str">
        <f>IF(Tabela1[[#This Row],[Mandante]]="Grêmio",Tabela1[[#This Row],[Gols Mandante]],Tabela1[[#This Row],[Gol Visitante]])</f>
        <v>1</v>
      </c>
      <c r="N159" s="3" t="str">
        <f>IF(Tabela1[[#This Row],[Mandante]]="Inter",Tabela1[[#This Row],[Gols Mandante]],Tabela1[[#This Row],[Gol Visitante]])</f>
        <v>1</v>
      </c>
      <c r="O159" s="3" t="s">
        <v>369</v>
      </c>
      <c r="P159" s="3"/>
      <c r="Q15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60" spans="1:17" ht="30" x14ac:dyDescent="0.25">
      <c r="A160" s="3">
        <v>159</v>
      </c>
      <c r="B160" s="4">
        <v>22723</v>
      </c>
      <c r="C160" s="4" t="str">
        <f>IF(LEFT(Tabela1[[#This Row],[Placar]],6)="Grêmio","Grêmio","Inter")</f>
        <v>Inter</v>
      </c>
      <c r="D160" s="4" t="str">
        <f>IF(Tabela1[[#This Row],[Mandante]]="Grêmio","Inter","Grêmio")</f>
        <v>Grêmio</v>
      </c>
      <c r="E160" s="7" t="str">
        <f>IF(Tabela1[[#This Row],[Mandante]]=LEFT(Tabela1[[#This Row],[Placar]],6),IF(MID(Tabela1[[#This Row],[Placar]],8,2)="10",10,MID(Tabela1[[#This Row],[Placar]],8,1)),MID(Tabela1[[#This Row],[Placar]],15,1))</f>
        <v>1</v>
      </c>
      <c r="F160" s="4" t="str">
        <f>IF(RIGHT(Tabela1[[#This Row],[Placar]],6)="Grêmio",LEFT(RIGHT(Tabela1[[#This Row],[Placar]],8),1),LEFT(RIGHT(Tabela1[[#This Row],[Placar]],15),1))</f>
        <v>2</v>
      </c>
      <c r="G160" s="4"/>
      <c r="H160" s="4"/>
      <c r="I16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0" s="3" t="s">
        <v>44</v>
      </c>
      <c r="K160" s="3" t="s">
        <v>367</v>
      </c>
      <c r="L160" s="3" t="s">
        <v>337</v>
      </c>
      <c r="M160" s="3" t="str">
        <f>IF(Tabela1[[#This Row],[Mandante]]="Grêmio",Tabela1[[#This Row],[Gols Mandante]],Tabela1[[#This Row],[Gol Visitante]])</f>
        <v>2</v>
      </c>
      <c r="N160" s="3" t="str">
        <f>IF(Tabela1[[#This Row],[Mandante]]="Inter",Tabela1[[#This Row],[Gols Mandante]],Tabela1[[#This Row],[Gol Visitante]])</f>
        <v>1</v>
      </c>
      <c r="O160" s="3" t="s">
        <v>368</v>
      </c>
      <c r="P160" s="3"/>
      <c r="Q16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61" spans="1:17" x14ac:dyDescent="0.25">
      <c r="A161" s="3">
        <v>160</v>
      </c>
      <c r="B161" s="4">
        <v>22870</v>
      </c>
      <c r="C161" s="4" t="str">
        <f>IF(LEFT(Tabela1[[#This Row],[Placar]],6)="Grêmio","Grêmio","Inter")</f>
        <v>Grêmio</v>
      </c>
      <c r="D161" s="4" t="str">
        <f>IF(Tabela1[[#This Row],[Mandante]]="Grêmio","Inter","Grêmio")</f>
        <v>Inter</v>
      </c>
      <c r="E161" s="7" t="str">
        <f>IF(Tabela1[[#This Row],[Mandante]]=LEFT(Tabela1[[#This Row],[Placar]],6),IF(MID(Tabela1[[#This Row],[Placar]],8,2)="10",10,MID(Tabela1[[#This Row],[Placar]],8,1)),MID(Tabela1[[#This Row],[Placar]],15,1))</f>
        <v>0</v>
      </c>
      <c r="F161" s="4" t="str">
        <f>IF(RIGHT(Tabela1[[#This Row],[Placar]],6)="Grêmio",LEFT(RIGHT(Tabela1[[#This Row],[Placar]],8),1),LEFT(RIGHT(Tabela1[[#This Row],[Placar]],15),1))</f>
        <v>0</v>
      </c>
      <c r="G161" s="4"/>
      <c r="H161" s="4"/>
      <c r="I16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61" s="3" t="s">
        <v>24</v>
      </c>
      <c r="K161" s="3" t="s">
        <v>7</v>
      </c>
      <c r="L161" s="3" t="s">
        <v>81</v>
      </c>
      <c r="M161" s="3" t="str">
        <f>IF(Tabela1[[#This Row],[Mandante]]="Grêmio",Tabela1[[#This Row],[Gols Mandante]],Tabela1[[#This Row],[Gol Visitante]])</f>
        <v>0</v>
      </c>
      <c r="N161" s="3" t="str">
        <f>IF(Tabela1[[#This Row],[Mandante]]="Inter",Tabela1[[#This Row],[Gols Mandante]],Tabela1[[#This Row],[Gol Visitante]])</f>
        <v>0</v>
      </c>
      <c r="O161" s="3"/>
      <c r="P161" s="3"/>
      <c r="Q16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62" spans="1:17" ht="45" x14ac:dyDescent="0.25">
      <c r="A162" s="3">
        <v>161</v>
      </c>
      <c r="B162" s="4">
        <v>22896</v>
      </c>
      <c r="C162" s="4" t="str">
        <f>IF(LEFT(Tabela1[[#This Row],[Placar]],6)="Grêmio","Grêmio","Inter")</f>
        <v>Grêmio</v>
      </c>
      <c r="D162" s="4" t="str">
        <f>IF(Tabela1[[#This Row],[Mandante]]="Grêmio","Inter","Grêmio")</f>
        <v>Inter</v>
      </c>
      <c r="E162" s="7" t="str">
        <f>IF(Tabela1[[#This Row],[Mandante]]=LEFT(Tabela1[[#This Row],[Placar]],6),IF(MID(Tabela1[[#This Row],[Placar]],8,2)="10",10,MID(Tabela1[[#This Row],[Placar]],8,1)),MID(Tabela1[[#This Row],[Placar]],15,1))</f>
        <v>2</v>
      </c>
      <c r="F162" s="4" t="str">
        <f>IF(RIGHT(Tabela1[[#This Row],[Placar]],6)="Grêmio",LEFT(RIGHT(Tabela1[[#This Row],[Placar]],8),1),LEFT(RIGHT(Tabela1[[#This Row],[Placar]],15),1))</f>
        <v>1</v>
      </c>
      <c r="G162" s="4"/>
      <c r="H162" s="4"/>
      <c r="I16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2" s="3" t="s">
        <v>91</v>
      </c>
      <c r="K162" s="3" t="s">
        <v>202</v>
      </c>
      <c r="L162" s="3" t="s">
        <v>364</v>
      </c>
      <c r="M162" s="3" t="str">
        <f>IF(Tabela1[[#This Row],[Mandante]]="Grêmio",Tabela1[[#This Row],[Gols Mandante]],Tabela1[[#This Row],[Gol Visitante]])</f>
        <v>2</v>
      </c>
      <c r="N162" s="3" t="str">
        <f>IF(Tabela1[[#This Row],[Mandante]]="Inter",Tabela1[[#This Row],[Gols Mandante]],Tabela1[[#This Row],[Gol Visitante]])</f>
        <v>1</v>
      </c>
      <c r="O162" s="3" t="s">
        <v>365</v>
      </c>
      <c r="P162" s="3" t="s">
        <v>366</v>
      </c>
      <c r="Q16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63" spans="1:17" x14ac:dyDescent="0.25">
      <c r="A163" s="3">
        <v>162</v>
      </c>
      <c r="B163" s="4">
        <v>22898</v>
      </c>
      <c r="C163" s="4" t="str">
        <f>IF(LEFT(Tabela1[[#This Row],[Placar]],6)="Grêmio","Grêmio","Inter")</f>
        <v>Grêmio</v>
      </c>
      <c r="D163" s="4" t="str">
        <f>IF(Tabela1[[#This Row],[Mandante]]="Grêmio","Inter","Grêmio")</f>
        <v>Inter</v>
      </c>
      <c r="E163" s="7" t="str">
        <f>IF(Tabela1[[#This Row],[Mandante]]=LEFT(Tabela1[[#This Row],[Placar]],6),IF(MID(Tabela1[[#This Row],[Placar]],8,2)="10",10,MID(Tabela1[[#This Row],[Placar]],8,1)),MID(Tabela1[[#This Row],[Placar]],15,1))</f>
        <v>1</v>
      </c>
      <c r="F163" s="4" t="str">
        <f>IF(RIGHT(Tabela1[[#This Row],[Placar]],6)="Grêmio",LEFT(RIGHT(Tabela1[[#This Row],[Placar]],8),1),LEFT(RIGHT(Tabela1[[#This Row],[Placar]],15),1))</f>
        <v>1</v>
      </c>
      <c r="G163" s="4"/>
      <c r="H163" s="4"/>
      <c r="I16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63" s="3" t="s">
        <v>70</v>
      </c>
      <c r="K163" s="3" t="s">
        <v>202</v>
      </c>
      <c r="L163" s="3" t="s">
        <v>81</v>
      </c>
      <c r="M163" s="3" t="str">
        <f>IF(Tabela1[[#This Row],[Mandante]]="Grêmio",Tabela1[[#This Row],[Gols Mandante]],Tabela1[[#This Row],[Gol Visitante]])</f>
        <v>1</v>
      </c>
      <c r="N163" s="3" t="str">
        <f>IF(Tabela1[[#This Row],[Mandante]]="Inter",Tabela1[[#This Row],[Gols Mandante]],Tabela1[[#This Row],[Gol Visitante]])</f>
        <v>1</v>
      </c>
      <c r="O163" s="3" t="s">
        <v>363</v>
      </c>
      <c r="P163" s="3" t="s">
        <v>352</v>
      </c>
      <c r="Q16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64" spans="1:17" x14ac:dyDescent="0.25">
      <c r="A164" s="3">
        <v>163</v>
      </c>
      <c r="B164" s="4">
        <v>22996</v>
      </c>
      <c r="C164" s="4" t="str">
        <f>IF(LEFT(Tabela1[[#This Row],[Placar]],6)="Grêmio","Grêmio","Inter")</f>
        <v>Inter</v>
      </c>
      <c r="D164" s="4" t="str">
        <f>IF(Tabela1[[#This Row],[Mandante]]="Grêmio","Inter","Grêmio")</f>
        <v>Grêmio</v>
      </c>
      <c r="E164" s="7" t="str">
        <f>IF(Tabela1[[#This Row],[Mandante]]=LEFT(Tabela1[[#This Row],[Placar]],6),IF(MID(Tabela1[[#This Row],[Placar]],8,2)="10",10,MID(Tabela1[[#This Row],[Placar]],8,1)),MID(Tabela1[[#This Row],[Placar]],15,1))</f>
        <v>0</v>
      </c>
      <c r="F164" s="4" t="str">
        <f>IF(RIGHT(Tabela1[[#This Row],[Placar]],6)="Grêmio",LEFT(RIGHT(Tabela1[[#This Row],[Placar]],8),1),LEFT(RIGHT(Tabela1[[#This Row],[Placar]],15),1))</f>
        <v>2</v>
      </c>
      <c r="G164" s="4"/>
      <c r="H164" s="4"/>
      <c r="I16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4" s="3" t="s">
        <v>109</v>
      </c>
      <c r="K164" s="3" t="s">
        <v>7</v>
      </c>
      <c r="L164" s="3" t="s">
        <v>337</v>
      </c>
      <c r="M164" s="3" t="str">
        <f>IF(Tabela1[[#This Row],[Mandante]]="Grêmio",Tabela1[[#This Row],[Gols Mandante]],Tabela1[[#This Row],[Gol Visitante]])</f>
        <v>2</v>
      </c>
      <c r="N164" s="3" t="str">
        <f>IF(Tabela1[[#This Row],[Mandante]]="Inter",Tabela1[[#This Row],[Gols Mandante]],Tabela1[[#This Row],[Gol Visitante]])</f>
        <v>0</v>
      </c>
      <c r="O164" s="3" t="s">
        <v>362</v>
      </c>
      <c r="P164" s="3"/>
      <c r="Q16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65" spans="1:17" ht="30" x14ac:dyDescent="0.25">
      <c r="A165" s="3">
        <v>164</v>
      </c>
      <c r="B165" s="4">
        <v>23049</v>
      </c>
      <c r="C165" s="4" t="str">
        <f>IF(LEFT(Tabela1[[#This Row],[Placar]],6)="Grêmio","Grêmio","Inter")</f>
        <v>Grêmio</v>
      </c>
      <c r="D165" s="4" t="str">
        <f>IF(Tabela1[[#This Row],[Mandante]]="Grêmio","Inter","Grêmio")</f>
        <v>Inter</v>
      </c>
      <c r="E165" s="7" t="str">
        <f>IF(Tabela1[[#This Row],[Mandante]]=LEFT(Tabela1[[#This Row],[Placar]],6),IF(MID(Tabela1[[#This Row],[Placar]],8,2)="10",10,MID(Tabela1[[#This Row],[Placar]],8,1)),MID(Tabela1[[#This Row],[Placar]],15,1))</f>
        <v>4</v>
      </c>
      <c r="F165" s="4" t="str">
        <f>IF(RIGHT(Tabela1[[#This Row],[Placar]],6)="Grêmio",LEFT(RIGHT(Tabela1[[#This Row],[Placar]],8),1),LEFT(RIGHT(Tabela1[[#This Row],[Placar]],15),1))</f>
        <v>2</v>
      </c>
      <c r="G165" s="4"/>
      <c r="H165" s="4"/>
      <c r="I16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5" s="3" t="s">
        <v>159</v>
      </c>
      <c r="K165" s="3" t="s">
        <v>7</v>
      </c>
      <c r="L165" s="3" t="s">
        <v>81</v>
      </c>
      <c r="M165" s="3" t="str">
        <f>IF(Tabela1[[#This Row],[Mandante]]="Grêmio",Tabela1[[#This Row],[Gols Mandante]],Tabela1[[#This Row],[Gol Visitante]])</f>
        <v>4</v>
      </c>
      <c r="N165" s="3" t="str">
        <f>IF(Tabela1[[#This Row],[Mandante]]="Inter",Tabela1[[#This Row],[Gols Mandante]],Tabela1[[#This Row],[Gol Visitante]])</f>
        <v>2</v>
      </c>
      <c r="O165" s="3" t="s">
        <v>360</v>
      </c>
      <c r="P165" s="3" t="s">
        <v>361</v>
      </c>
      <c r="Q16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66" spans="1:17" x14ac:dyDescent="0.25">
      <c r="A166" s="3">
        <v>165</v>
      </c>
      <c r="B166" s="4">
        <v>23115</v>
      </c>
      <c r="C166" s="4" t="str">
        <f>IF(LEFT(Tabela1[[#This Row],[Placar]],6)="Grêmio","Grêmio","Inter")</f>
        <v>Inter</v>
      </c>
      <c r="D166" s="4" t="str">
        <f>IF(Tabela1[[#This Row],[Mandante]]="Grêmio","Inter","Grêmio")</f>
        <v>Grêmio</v>
      </c>
      <c r="E166" s="7" t="str">
        <f>IF(Tabela1[[#This Row],[Mandante]]=LEFT(Tabela1[[#This Row],[Placar]],6),IF(MID(Tabela1[[#This Row],[Placar]],8,2)="10",10,MID(Tabela1[[#This Row],[Placar]],8,1)),MID(Tabela1[[#This Row],[Placar]],15,1))</f>
        <v>2</v>
      </c>
      <c r="F166" s="4" t="str">
        <f>IF(RIGHT(Tabela1[[#This Row],[Placar]],6)="Grêmio",LEFT(RIGHT(Tabela1[[#This Row],[Placar]],8),1),LEFT(RIGHT(Tabela1[[#This Row],[Placar]],15),1))</f>
        <v>1</v>
      </c>
      <c r="G166" s="4"/>
      <c r="H166" s="4"/>
      <c r="I16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66" s="3" t="s">
        <v>54</v>
      </c>
      <c r="K166" s="3" t="s">
        <v>202</v>
      </c>
      <c r="L166" s="3" t="s">
        <v>337</v>
      </c>
      <c r="M166" s="3" t="str">
        <f>IF(Tabela1[[#This Row],[Mandante]]="Grêmio",Tabela1[[#This Row],[Gols Mandante]],Tabela1[[#This Row],[Gol Visitante]])</f>
        <v>1</v>
      </c>
      <c r="N166" s="3" t="str">
        <f>IF(Tabela1[[#This Row],[Mandante]]="Inter",Tabela1[[#This Row],[Gols Mandante]],Tabela1[[#This Row],[Gol Visitante]])</f>
        <v>2</v>
      </c>
      <c r="O166" s="3" t="s">
        <v>359</v>
      </c>
      <c r="P166" s="3"/>
      <c r="Q16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67" spans="1:17" ht="30" x14ac:dyDescent="0.25">
      <c r="A167" s="3">
        <v>166</v>
      </c>
      <c r="B167" s="4">
        <v>23132</v>
      </c>
      <c r="C167" s="4" t="str">
        <f>IF(LEFT(Tabela1[[#This Row],[Placar]],6)="Grêmio","Grêmio","Inter")</f>
        <v>Grêmio</v>
      </c>
      <c r="D167" s="4" t="str">
        <f>IF(Tabela1[[#This Row],[Mandante]]="Grêmio","Inter","Grêmio")</f>
        <v>Inter</v>
      </c>
      <c r="E167" s="7" t="str">
        <f>IF(Tabela1[[#This Row],[Mandante]]=LEFT(Tabela1[[#This Row],[Placar]],6),IF(MID(Tabela1[[#This Row],[Placar]],8,2)="10",10,MID(Tabela1[[#This Row],[Placar]],8,1)),MID(Tabela1[[#This Row],[Placar]],15,1))</f>
        <v>4</v>
      </c>
      <c r="F167" s="4" t="str">
        <f>IF(RIGHT(Tabela1[[#This Row],[Placar]],6)="Grêmio",LEFT(RIGHT(Tabela1[[#This Row],[Placar]],8),1),LEFT(RIGHT(Tabela1[[#This Row],[Placar]],15),1))</f>
        <v>1</v>
      </c>
      <c r="G167" s="4"/>
      <c r="H167" s="4"/>
      <c r="I16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7" s="3" t="s">
        <v>59</v>
      </c>
      <c r="K167" s="3" t="s">
        <v>202</v>
      </c>
      <c r="L167" s="3" t="s">
        <v>81</v>
      </c>
      <c r="M167" s="3" t="str">
        <f>IF(Tabela1[[#This Row],[Mandante]]="Grêmio",Tabela1[[#This Row],[Gols Mandante]],Tabela1[[#This Row],[Gol Visitante]])</f>
        <v>4</v>
      </c>
      <c r="N167" s="3" t="str">
        <f>IF(Tabela1[[#This Row],[Mandante]]="Inter",Tabela1[[#This Row],[Gols Mandante]],Tabela1[[#This Row],[Gol Visitante]])</f>
        <v>1</v>
      </c>
      <c r="O167" s="3" t="s">
        <v>358</v>
      </c>
      <c r="P167" s="3"/>
      <c r="Q16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68" spans="1:17" x14ac:dyDescent="0.25">
      <c r="A168" s="3">
        <v>167</v>
      </c>
      <c r="B168" s="4">
        <v>23283</v>
      </c>
      <c r="C168" s="4" t="str">
        <f>IF(LEFT(Tabela1[[#This Row],[Placar]],6)="Grêmio","Grêmio","Inter")</f>
        <v>Inter</v>
      </c>
      <c r="D168" s="4" t="str">
        <f>IF(Tabela1[[#This Row],[Mandante]]="Grêmio","Inter","Grêmio")</f>
        <v>Grêmio</v>
      </c>
      <c r="E168" s="7" t="str">
        <f>IF(Tabela1[[#This Row],[Mandante]]=LEFT(Tabela1[[#This Row],[Placar]],6),IF(MID(Tabela1[[#This Row],[Placar]],8,2)="10",10,MID(Tabela1[[#This Row],[Placar]],8,1)),MID(Tabela1[[#This Row],[Placar]],15,1))</f>
        <v>0</v>
      </c>
      <c r="F168" s="4" t="str">
        <f>IF(RIGHT(Tabela1[[#This Row],[Placar]],6)="Grêmio",LEFT(RIGHT(Tabela1[[#This Row],[Placar]],8),1),LEFT(RIGHT(Tabela1[[#This Row],[Placar]],15),1))</f>
        <v>1</v>
      </c>
      <c r="G168" s="4"/>
      <c r="H168" s="4"/>
      <c r="I16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8" s="3" t="s">
        <v>26</v>
      </c>
      <c r="K168" s="3" t="s">
        <v>7</v>
      </c>
      <c r="L168" s="3" t="s">
        <v>337</v>
      </c>
      <c r="M168" s="3" t="str">
        <f>IF(Tabela1[[#This Row],[Mandante]]="Grêmio",Tabela1[[#This Row],[Gols Mandante]],Tabela1[[#This Row],[Gol Visitante]])</f>
        <v>1</v>
      </c>
      <c r="N168" s="3" t="str">
        <f>IF(Tabela1[[#This Row],[Mandante]]="Inter",Tabela1[[#This Row],[Gols Mandante]],Tabela1[[#This Row],[Gol Visitante]])</f>
        <v>0</v>
      </c>
      <c r="O168" s="3" t="s">
        <v>357</v>
      </c>
      <c r="P168" s="3"/>
      <c r="Q16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69" spans="1:17" x14ac:dyDescent="0.25">
      <c r="A169" s="3">
        <v>168</v>
      </c>
      <c r="B169" s="4">
        <v>23359</v>
      </c>
      <c r="C169" s="4" t="str">
        <f>IF(LEFT(Tabela1[[#This Row],[Placar]],6)="Grêmio","Grêmio","Inter")</f>
        <v>Grêmio</v>
      </c>
      <c r="D169" s="4" t="str">
        <f>IF(Tabela1[[#This Row],[Mandante]]="Grêmio","Inter","Grêmio")</f>
        <v>Inter</v>
      </c>
      <c r="E169" s="7" t="str">
        <f>IF(Tabela1[[#This Row],[Mandante]]=LEFT(Tabela1[[#This Row],[Placar]],6),IF(MID(Tabela1[[#This Row],[Placar]],8,2)="10",10,MID(Tabela1[[#This Row],[Placar]],8,1)),MID(Tabela1[[#This Row],[Placar]],15,1))</f>
        <v>1</v>
      </c>
      <c r="F169" s="4" t="str">
        <f>IF(RIGHT(Tabela1[[#This Row],[Placar]],6)="Grêmio",LEFT(RIGHT(Tabela1[[#This Row],[Placar]],8),1),LEFT(RIGHT(Tabela1[[#This Row],[Placar]],15),1))</f>
        <v>0</v>
      </c>
      <c r="G169" s="4"/>
      <c r="H169" s="4"/>
      <c r="I16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69" s="3" t="s">
        <v>131</v>
      </c>
      <c r="K169" s="3" t="s">
        <v>7</v>
      </c>
      <c r="L169" s="3" t="s">
        <v>81</v>
      </c>
      <c r="M169" s="3" t="str">
        <f>IF(Tabela1[[#This Row],[Mandante]]="Grêmio",Tabela1[[#This Row],[Gols Mandante]],Tabela1[[#This Row],[Gol Visitante]])</f>
        <v>1</v>
      </c>
      <c r="N169" s="3" t="str">
        <f>IF(Tabela1[[#This Row],[Mandante]]="Inter",Tabela1[[#This Row],[Gols Mandante]],Tabela1[[#This Row],[Gol Visitante]])</f>
        <v>0</v>
      </c>
      <c r="O169" s="3" t="s">
        <v>356</v>
      </c>
      <c r="P169" s="3"/>
      <c r="Q16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70" spans="1:17" x14ac:dyDescent="0.25">
      <c r="A170" s="3">
        <v>169</v>
      </c>
      <c r="B170" s="4">
        <v>23486</v>
      </c>
      <c r="C170" s="4" t="str">
        <f>IF(LEFT(Tabela1[[#This Row],[Placar]],6)="Grêmio","Grêmio","Inter")</f>
        <v>Inter</v>
      </c>
      <c r="D170" s="4" t="str">
        <f>IF(Tabela1[[#This Row],[Mandante]]="Grêmio","Inter","Grêmio")</f>
        <v>Grêmio</v>
      </c>
      <c r="E170" s="7" t="str">
        <f>IF(Tabela1[[#This Row],[Mandante]]=LEFT(Tabela1[[#This Row],[Placar]],6),IF(MID(Tabela1[[#This Row],[Placar]],8,2)="10",10,MID(Tabela1[[#This Row],[Placar]],8,1)),MID(Tabela1[[#This Row],[Placar]],15,1))</f>
        <v>1</v>
      </c>
      <c r="F170" s="4" t="str">
        <f>IF(RIGHT(Tabela1[[#This Row],[Placar]],6)="Grêmio",LEFT(RIGHT(Tabela1[[#This Row],[Placar]],8),1),LEFT(RIGHT(Tabela1[[#This Row],[Placar]],15),1))</f>
        <v>0</v>
      </c>
      <c r="G170" s="4"/>
      <c r="H170" s="4"/>
      <c r="I17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70" s="3" t="s">
        <v>37</v>
      </c>
      <c r="K170" s="3" t="s">
        <v>202</v>
      </c>
      <c r="L170" s="3" t="s">
        <v>354</v>
      </c>
      <c r="M170" s="3" t="str">
        <f>IF(Tabela1[[#This Row],[Mandante]]="Grêmio",Tabela1[[#This Row],[Gols Mandante]],Tabela1[[#This Row],[Gol Visitante]])</f>
        <v>0</v>
      </c>
      <c r="N170" s="3" t="str">
        <f>IF(Tabela1[[#This Row],[Mandante]]="Inter",Tabela1[[#This Row],[Gols Mandante]],Tabela1[[#This Row],[Gol Visitante]])</f>
        <v>1</v>
      </c>
      <c r="O170" s="3" t="s">
        <v>355</v>
      </c>
      <c r="P170" s="3"/>
      <c r="Q17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71" spans="1:17" x14ac:dyDescent="0.25">
      <c r="A171" s="3">
        <v>170</v>
      </c>
      <c r="B171" s="4">
        <v>23490</v>
      </c>
      <c r="C171" s="4" t="str">
        <f>IF(LEFT(Tabela1[[#This Row],[Placar]],6)="Grêmio","Grêmio","Inter")</f>
        <v>Grêmio</v>
      </c>
      <c r="D171" s="4" t="str">
        <f>IF(Tabela1[[#This Row],[Mandante]]="Grêmio","Inter","Grêmio")</f>
        <v>Inter</v>
      </c>
      <c r="E171" s="7" t="str">
        <f>IF(Tabela1[[#This Row],[Mandante]]=LEFT(Tabela1[[#This Row],[Placar]],6),IF(MID(Tabela1[[#This Row],[Placar]],8,2)="10",10,MID(Tabela1[[#This Row],[Placar]],8,1)),MID(Tabela1[[#This Row],[Placar]],15,1))</f>
        <v>3</v>
      </c>
      <c r="F171" s="4" t="str">
        <f>IF(RIGHT(Tabela1[[#This Row],[Placar]],6)="Grêmio",LEFT(RIGHT(Tabela1[[#This Row],[Placar]],8),1),LEFT(RIGHT(Tabela1[[#This Row],[Placar]],15),1))</f>
        <v>0</v>
      </c>
      <c r="G171" s="4"/>
      <c r="H171" s="4"/>
      <c r="I17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71" s="3" t="s">
        <v>42</v>
      </c>
      <c r="K171" s="3" t="s">
        <v>202</v>
      </c>
      <c r="L171" s="3" t="s">
        <v>81</v>
      </c>
      <c r="M171" s="3" t="str">
        <f>IF(Tabela1[[#This Row],[Mandante]]="Grêmio",Tabela1[[#This Row],[Gols Mandante]],Tabela1[[#This Row],[Gol Visitante]])</f>
        <v>3</v>
      </c>
      <c r="N171" s="3" t="str">
        <f>IF(Tabela1[[#This Row],[Mandante]]="Inter",Tabela1[[#This Row],[Gols Mandante]],Tabela1[[#This Row],[Gol Visitante]])</f>
        <v>0</v>
      </c>
      <c r="O171" s="3" t="s">
        <v>353</v>
      </c>
      <c r="P171" s="3"/>
      <c r="Q17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72" spans="1:17" x14ac:dyDescent="0.25">
      <c r="A172" s="3">
        <v>171</v>
      </c>
      <c r="B172" s="4">
        <v>23584</v>
      </c>
      <c r="C172" s="4" t="str">
        <f>IF(LEFT(Tabela1[[#This Row],[Placar]],6)="Grêmio","Grêmio","Inter")</f>
        <v>Inter</v>
      </c>
      <c r="D172" s="4" t="str">
        <f>IF(Tabela1[[#This Row],[Mandante]]="Grêmio","Inter","Grêmio")</f>
        <v>Grêmio</v>
      </c>
      <c r="E172" s="7" t="str">
        <f>IF(Tabela1[[#This Row],[Mandante]]=LEFT(Tabela1[[#This Row],[Placar]],6),IF(MID(Tabela1[[#This Row],[Placar]],8,2)="10",10,MID(Tabela1[[#This Row],[Placar]],8,1)),MID(Tabela1[[#This Row],[Placar]],15,1))</f>
        <v>0</v>
      </c>
      <c r="F172" s="4" t="str">
        <f>IF(RIGHT(Tabela1[[#This Row],[Placar]],6)="Grêmio",LEFT(RIGHT(Tabela1[[#This Row],[Placar]],8),1),LEFT(RIGHT(Tabela1[[#This Row],[Placar]],15),1))</f>
        <v>0</v>
      </c>
      <c r="G172" s="4"/>
      <c r="H172" s="4"/>
      <c r="I17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72" s="3" t="s">
        <v>34</v>
      </c>
      <c r="K172" s="3" t="s">
        <v>7</v>
      </c>
      <c r="L172" s="3" t="s">
        <v>337</v>
      </c>
      <c r="M172" s="3" t="str">
        <f>IF(Tabela1[[#This Row],[Mandante]]="Grêmio",Tabela1[[#This Row],[Gols Mandante]],Tabela1[[#This Row],[Gol Visitante]])</f>
        <v>0</v>
      </c>
      <c r="N172" s="3" t="str">
        <f>IF(Tabela1[[#This Row],[Mandante]]="Inter",Tabela1[[#This Row],[Gols Mandante]],Tabela1[[#This Row],[Gol Visitante]])</f>
        <v>0</v>
      </c>
      <c r="O172" s="3"/>
      <c r="P172" s="3"/>
      <c r="Q17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73" spans="1:17" x14ac:dyDescent="0.25">
      <c r="A173" s="3">
        <v>172</v>
      </c>
      <c r="B173" s="4">
        <v>23609</v>
      </c>
      <c r="C173" s="4" t="str">
        <f>IF(LEFT(Tabela1[[#This Row],[Placar]],6)="Grêmio","Grêmio","Inter")</f>
        <v>Grêmio</v>
      </c>
      <c r="D173" s="4" t="str">
        <f>IF(Tabela1[[#This Row],[Mandante]]="Grêmio","Inter","Grêmio")</f>
        <v>Inter</v>
      </c>
      <c r="E173" s="7" t="str">
        <f>IF(Tabela1[[#This Row],[Mandante]]=LEFT(Tabela1[[#This Row],[Placar]],6),IF(MID(Tabela1[[#This Row],[Placar]],8,2)="10",10,MID(Tabela1[[#This Row],[Placar]],8,1)),MID(Tabela1[[#This Row],[Placar]],15,1))</f>
        <v>0</v>
      </c>
      <c r="F173" s="4" t="str">
        <f>IF(RIGHT(Tabela1[[#This Row],[Placar]],6)="Grêmio",LEFT(RIGHT(Tabela1[[#This Row],[Placar]],8),1),LEFT(RIGHT(Tabela1[[#This Row],[Placar]],15),1))</f>
        <v>2</v>
      </c>
      <c r="G173" s="4"/>
      <c r="H173" s="4"/>
      <c r="I17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73" s="3" t="s">
        <v>250</v>
      </c>
      <c r="K173" s="3" t="s">
        <v>202</v>
      </c>
      <c r="L173" s="3" t="s">
        <v>81</v>
      </c>
      <c r="M173" s="3" t="str">
        <f>IF(Tabela1[[#This Row],[Mandante]]="Grêmio",Tabela1[[#This Row],[Gols Mandante]],Tabela1[[#This Row],[Gol Visitante]])</f>
        <v>0</v>
      </c>
      <c r="N173" s="3" t="str">
        <f>IF(Tabela1[[#This Row],[Mandante]]="Inter",Tabela1[[#This Row],[Gols Mandante]],Tabela1[[#This Row],[Gol Visitante]])</f>
        <v>2</v>
      </c>
      <c r="O173" s="3" t="s">
        <v>351</v>
      </c>
      <c r="P173" s="3" t="s">
        <v>352</v>
      </c>
      <c r="Q17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74" spans="1:17" ht="30" x14ac:dyDescent="0.25">
      <c r="A174" s="3">
        <v>173</v>
      </c>
      <c r="B174" s="4">
        <v>23682</v>
      </c>
      <c r="C174" s="4" t="str">
        <f>IF(LEFT(Tabela1[[#This Row],[Placar]],6)="Grêmio","Grêmio","Inter")</f>
        <v>Grêmio</v>
      </c>
      <c r="D174" s="4" t="str">
        <f>IF(Tabela1[[#This Row],[Mandante]]="Grêmio","Inter","Grêmio")</f>
        <v>Inter</v>
      </c>
      <c r="E174" s="7" t="str">
        <f>IF(Tabela1[[#This Row],[Mandante]]=LEFT(Tabela1[[#This Row],[Placar]],6),IF(MID(Tabela1[[#This Row],[Placar]],8,2)="10",10,MID(Tabela1[[#This Row],[Placar]],8,1)),MID(Tabela1[[#This Row],[Placar]],15,1))</f>
        <v>3</v>
      </c>
      <c r="F174" s="4" t="str">
        <f>IF(RIGHT(Tabela1[[#This Row],[Placar]],6)="Grêmio",LEFT(RIGHT(Tabela1[[#This Row],[Placar]],8),1),LEFT(RIGHT(Tabela1[[#This Row],[Placar]],15),1))</f>
        <v>0</v>
      </c>
      <c r="G174" s="4"/>
      <c r="H174" s="4"/>
      <c r="I17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74" s="3" t="s">
        <v>42</v>
      </c>
      <c r="K174" s="3" t="s">
        <v>7</v>
      </c>
      <c r="L174" s="3" t="s">
        <v>81</v>
      </c>
      <c r="M174" s="3" t="str">
        <f>IF(Tabela1[[#This Row],[Mandante]]="Grêmio",Tabela1[[#This Row],[Gols Mandante]],Tabela1[[#This Row],[Gol Visitante]])</f>
        <v>3</v>
      </c>
      <c r="N174" s="3" t="str">
        <f>IF(Tabela1[[#This Row],[Mandante]]="Inter",Tabela1[[#This Row],[Gols Mandante]],Tabela1[[#This Row],[Gol Visitante]])</f>
        <v>0</v>
      </c>
      <c r="O174" s="3" t="s">
        <v>349</v>
      </c>
      <c r="P174" s="3" t="s">
        <v>350</v>
      </c>
      <c r="Q17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75" spans="1:17" x14ac:dyDescent="0.25">
      <c r="A175" s="3">
        <v>174</v>
      </c>
      <c r="B175" s="4">
        <v>23702</v>
      </c>
      <c r="C175" s="4" t="str">
        <f>IF(LEFT(Tabela1[[#This Row],[Placar]],6)="Grêmio","Grêmio","Inter")</f>
        <v>Inter</v>
      </c>
      <c r="D175" s="4" t="str">
        <f>IF(Tabela1[[#This Row],[Mandante]]="Grêmio","Inter","Grêmio")</f>
        <v>Grêmio</v>
      </c>
      <c r="E175" s="7" t="str">
        <f>IF(Tabela1[[#This Row],[Mandante]]=LEFT(Tabela1[[#This Row],[Placar]],6),IF(MID(Tabela1[[#This Row],[Placar]],8,2)="10",10,MID(Tabela1[[#This Row],[Placar]],8,1)),MID(Tabela1[[#This Row],[Placar]],15,1))</f>
        <v>1</v>
      </c>
      <c r="F175" s="4" t="str">
        <f>IF(RIGHT(Tabela1[[#This Row],[Placar]],6)="Grêmio",LEFT(RIGHT(Tabela1[[#This Row],[Placar]],8),1),LEFT(RIGHT(Tabela1[[#This Row],[Placar]],15),1))</f>
        <v>0</v>
      </c>
      <c r="G175" s="4"/>
      <c r="H175" s="4"/>
      <c r="I17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75" s="3" t="s">
        <v>37</v>
      </c>
      <c r="K175" s="3" t="s">
        <v>202</v>
      </c>
      <c r="L175" s="3" t="s">
        <v>337</v>
      </c>
      <c r="M175" s="3" t="str">
        <f>IF(Tabela1[[#This Row],[Mandante]]="Grêmio",Tabela1[[#This Row],[Gols Mandante]],Tabela1[[#This Row],[Gol Visitante]])</f>
        <v>0</v>
      </c>
      <c r="N175" s="3" t="str">
        <f>IF(Tabela1[[#This Row],[Mandante]]="Inter",Tabela1[[#This Row],[Gols Mandante]],Tabela1[[#This Row],[Gol Visitante]])</f>
        <v>1</v>
      </c>
      <c r="O175" s="3" t="s">
        <v>347</v>
      </c>
      <c r="P175" s="3" t="s">
        <v>348</v>
      </c>
      <c r="Q17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76" spans="1:17" x14ac:dyDescent="0.25">
      <c r="A176" s="3">
        <v>175</v>
      </c>
      <c r="B176" s="4">
        <v>23721</v>
      </c>
      <c r="C176" s="4" t="str">
        <f>IF(LEFT(Tabela1[[#This Row],[Placar]],6)="Grêmio","Grêmio","Inter")</f>
        <v>Grêmio</v>
      </c>
      <c r="D176" s="4" t="str">
        <f>IF(Tabela1[[#This Row],[Mandante]]="Grêmio","Inter","Grêmio")</f>
        <v>Inter</v>
      </c>
      <c r="E176" s="7" t="str">
        <f>IF(Tabela1[[#This Row],[Mandante]]=LEFT(Tabela1[[#This Row],[Placar]],6),IF(MID(Tabela1[[#This Row],[Placar]],8,2)="10",10,MID(Tabela1[[#This Row],[Placar]],8,1)),MID(Tabela1[[#This Row],[Placar]],15,1))</f>
        <v>1</v>
      </c>
      <c r="F176" s="4" t="str">
        <f>IF(RIGHT(Tabela1[[#This Row],[Placar]],6)="Grêmio",LEFT(RIGHT(Tabela1[[#This Row],[Placar]],8),1),LEFT(RIGHT(Tabela1[[#This Row],[Placar]],15),1))</f>
        <v>2</v>
      </c>
      <c r="G176" s="4"/>
      <c r="H176" s="4"/>
      <c r="I17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76" s="3" t="s">
        <v>68</v>
      </c>
      <c r="K176" s="3" t="s">
        <v>202</v>
      </c>
      <c r="L176" s="3" t="s">
        <v>81</v>
      </c>
      <c r="M176" s="3" t="str">
        <f>IF(Tabela1[[#This Row],[Mandante]]="Grêmio",Tabela1[[#This Row],[Gols Mandante]],Tabela1[[#This Row],[Gol Visitante]])</f>
        <v>1</v>
      </c>
      <c r="N176" s="3" t="str">
        <f>IF(Tabela1[[#This Row],[Mandante]]="Inter",Tabela1[[#This Row],[Gols Mandante]],Tabela1[[#This Row],[Gol Visitante]])</f>
        <v>2</v>
      </c>
      <c r="O176" s="3" t="s">
        <v>346</v>
      </c>
      <c r="P176" s="3"/>
      <c r="Q17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77" spans="1:17" x14ac:dyDescent="0.25">
      <c r="A177" s="3">
        <v>176</v>
      </c>
      <c r="B177" s="4">
        <v>23822</v>
      </c>
      <c r="C177" s="4" t="str">
        <f>IF(LEFT(Tabela1[[#This Row],[Placar]],6)="Grêmio","Grêmio","Inter")</f>
        <v>Grêmio</v>
      </c>
      <c r="D177" s="4" t="str">
        <f>IF(Tabela1[[#This Row],[Mandante]]="Grêmio","Inter","Grêmio")</f>
        <v>Inter</v>
      </c>
      <c r="E177" s="7" t="str">
        <f>IF(Tabela1[[#This Row],[Mandante]]=LEFT(Tabela1[[#This Row],[Placar]],6),IF(MID(Tabela1[[#This Row],[Placar]],8,2)="10",10,MID(Tabela1[[#This Row],[Placar]],8,1)),MID(Tabela1[[#This Row],[Placar]],15,1))</f>
        <v>0</v>
      </c>
      <c r="F177" s="4" t="str">
        <f>IF(RIGHT(Tabela1[[#This Row],[Placar]],6)="Grêmio",LEFT(RIGHT(Tabela1[[#This Row],[Placar]],8),1),LEFT(RIGHT(Tabela1[[#This Row],[Placar]],15),1))</f>
        <v>0</v>
      </c>
      <c r="G177" s="4"/>
      <c r="H177" s="4"/>
      <c r="I17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77" s="3" t="s">
        <v>24</v>
      </c>
      <c r="K177" s="3" t="s">
        <v>202</v>
      </c>
      <c r="L177" s="3" t="s">
        <v>1042</v>
      </c>
      <c r="M177" s="3" t="str">
        <f>IF(Tabela1[[#This Row],[Mandante]]="Grêmio",Tabela1[[#This Row],[Gols Mandante]],Tabela1[[#This Row],[Gol Visitante]])</f>
        <v>0</v>
      </c>
      <c r="N177" s="3" t="str">
        <f>IF(Tabela1[[#This Row],[Mandante]]="Inter",Tabela1[[#This Row],[Gols Mandante]],Tabela1[[#This Row],[Gol Visitante]])</f>
        <v>0</v>
      </c>
      <c r="O177" s="3"/>
      <c r="P177" s="3" t="s">
        <v>345</v>
      </c>
      <c r="Q17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178" spans="1:17" x14ac:dyDescent="0.25">
      <c r="A178" s="3">
        <v>177</v>
      </c>
      <c r="B178" s="4">
        <v>23983</v>
      </c>
      <c r="C178" s="4" t="str">
        <f>IF(LEFT(Tabela1[[#This Row],[Placar]],6)="Grêmio","Grêmio","Inter")</f>
        <v>Grêmio</v>
      </c>
      <c r="D178" s="4" t="str">
        <f>IF(Tabela1[[#This Row],[Mandante]]="Grêmio","Inter","Grêmio")</f>
        <v>Inter</v>
      </c>
      <c r="E178" s="7" t="str">
        <f>IF(Tabela1[[#This Row],[Mandante]]=LEFT(Tabela1[[#This Row],[Placar]],6),IF(MID(Tabela1[[#This Row],[Placar]],8,2)="10",10,MID(Tabela1[[#This Row],[Placar]],8,1)),MID(Tabela1[[#This Row],[Placar]],15,1))</f>
        <v>2</v>
      </c>
      <c r="F178" s="4" t="str">
        <f>IF(RIGHT(Tabela1[[#This Row],[Placar]],6)="Grêmio",LEFT(RIGHT(Tabela1[[#This Row],[Placar]],8),1),LEFT(RIGHT(Tabela1[[#This Row],[Placar]],15),1))</f>
        <v>1</v>
      </c>
      <c r="G178" s="4"/>
      <c r="H178" s="4"/>
      <c r="I17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78" s="3" t="s">
        <v>91</v>
      </c>
      <c r="K178" s="3" t="s">
        <v>7</v>
      </c>
      <c r="L178" s="3" t="s">
        <v>81</v>
      </c>
      <c r="M178" s="3" t="str">
        <f>IF(Tabela1[[#This Row],[Mandante]]="Grêmio",Tabela1[[#This Row],[Gols Mandante]],Tabela1[[#This Row],[Gol Visitante]])</f>
        <v>2</v>
      </c>
      <c r="N178" s="3" t="str">
        <f>IF(Tabela1[[#This Row],[Mandante]]="Inter",Tabela1[[#This Row],[Gols Mandante]],Tabela1[[#This Row],[Gol Visitante]])</f>
        <v>1</v>
      </c>
      <c r="O178" s="3" t="s">
        <v>344</v>
      </c>
      <c r="P178" s="3"/>
      <c r="Q17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79" spans="1:17" x14ac:dyDescent="0.25">
      <c r="A179" s="3">
        <v>178</v>
      </c>
      <c r="B179" s="4">
        <v>24088</v>
      </c>
      <c r="C179" s="4" t="str">
        <f>IF(LEFT(Tabela1[[#This Row],[Placar]],6)="Grêmio","Grêmio","Inter")</f>
        <v>Inter</v>
      </c>
      <c r="D179" s="4" t="str">
        <f>IF(Tabela1[[#This Row],[Mandante]]="Grêmio","Inter","Grêmio")</f>
        <v>Grêmio</v>
      </c>
      <c r="E179" s="7" t="str">
        <f>IF(Tabela1[[#This Row],[Mandante]]=LEFT(Tabela1[[#This Row],[Placar]],6),IF(MID(Tabela1[[#This Row],[Placar]],8,2)="10",10,MID(Tabela1[[#This Row],[Placar]],8,1)),MID(Tabela1[[#This Row],[Placar]],15,1))</f>
        <v>0</v>
      </c>
      <c r="F179" s="4" t="str">
        <f>IF(RIGHT(Tabela1[[#This Row],[Placar]],6)="Grêmio",LEFT(RIGHT(Tabela1[[#This Row],[Placar]],8),1),LEFT(RIGHT(Tabela1[[#This Row],[Placar]],15),1))</f>
        <v>1</v>
      </c>
      <c r="G179" s="4"/>
      <c r="H179" s="4"/>
      <c r="I17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79" s="3" t="s">
        <v>26</v>
      </c>
      <c r="K179" s="3" t="s">
        <v>7</v>
      </c>
      <c r="L179" s="3" t="s">
        <v>337</v>
      </c>
      <c r="M179" s="3" t="str">
        <f>IF(Tabela1[[#This Row],[Mandante]]="Grêmio",Tabela1[[#This Row],[Gols Mandante]],Tabela1[[#This Row],[Gol Visitante]])</f>
        <v>1</v>
      </c>
      <c r="N179" s="3" t="str">
        <f>IF(Tabela1[[#This Row],[Mandante]]="Inter",Tabela1[[#This Row],[Gols Mandante]],Tabela1[[#This Row],[Gol Visitante]])</f>
        <v>0</v>
      </c>
      <c r="O179" s="3" t="s">
        <v>343</v>
      </c>
      <c r="P179" s="3"/>
      <c r="Q17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80" spans="1:17" x14ac:dyDescent="0.25">
      <c r="A180" s="3">
        <v>179</v>
      </c>
      <c r="B180" s="4">
        <v>24382</v>
      </c>
      <c r="C180" s="4" t="str">
        <f>IF(LEFT(Tabela1[[#This Row],[Placar]],6)="Grêmio","Grêmio","Inter")</f>
        <v>Inter</v>
      </c>
      <c r="D180" s="4" t="str">
        <f>IF(Tabela1[[#This Row],[Mandante]]="Grêmio","Inter","Grêmio")</f>
        <v>Grêmio</v>
      </c>
      <c r="E180" s="7" t="str">
        <f>IF(Tabela1[[#This Row],[Mandante]]=LEFT(Tabela1[[#This Row],[Placar]],6),IF(MID(Tabela1[[#This Row],[Placar]],8,2)="10",10,MID(Tabela1[[#This Row],[Placar]],8,1)),MID(Tabela1[[#This Row],[Placar]],15,1))</f>
        <v>0</v>
      </c>
      <c r="F180" s="4" t="str">
        <f>IF(RIGHT(Tabela1[[#This Row],[Placar]],6)="Grêmio",LEFT(RIGHT(Tabela1[[#This Row],[Placar]],8),1),LEFT(RIGHT(Tabela1[[#This Row],[Placar]],15),1))</f>
        <v>1</v>
      </c>
      <c r="G180" s="4"/>
      <c r="H180" s="4"/>
      <c r="I18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80" s="3" t="s">
        <v>26</v>
      </c>
      <c r="K180" s="3" t="s">
        <v>7</v>
      </c>
      <c r="L180" s="3" t="s">
        <v>337</v>
      </c>
      <c r="M180" s="3" t="str">
        <f>IF(Tabela1[[#This Row],[Mandante]]="Grêmio",Tabela1[[#This Row],[Gols Mandante]],Tabela1[[#This Row],[Gol Visitante]])</f>
        <v>1</v>
      </c>
      <c r="N180" s="3" t="str">
        <f>IF(Tabela1[[#This Row],[Mandante]]="Inter",Tabela1[[#This Row],[Gols Mandante]],Tabela1[[#This Row],[Gol Visitante]])</f>
        <v>0</v>
      </c>
      <c r="O180" s="3" t="s">
        <v>343</v>
      </c>
      <c r="P180" s="3"/>
      <c r="Q18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81" spans="1:17" x14ac:dyDescent="0.25">
      <c r="A181" s="3">
        <v>180</v>
      </c>
      <c r="B181" s="4">
        <v>24155</v>
      </c>
      <c r="C181" s="4" t="str">
        <f>IF(LEFT(Tabela1[[#This Row],[Placar]],6)="Grêmio","Grêmio","Inter")</f>
        <v>Grêmio</v>
      </c>
      <c r="D181" s="4" t="str">
        <f>IF(Tabela1[[#This Row],[Mandante]]="Grêmio","Inter","Grêmio")</f>
        <v>Inter</v>
      </c>
      <c r="E181" s="7" t="str">
        <f>IF(Tabela1[[#This Row],[Mandante]]=LEFT(Tabela1[[#This Row],[Placar]],6),IF(MID(Tabela1[[#This Row],[Placar]],8,2)="10",10,MID(Tabela1[[#This Row],[Placar]],8,1)),MID(Tabela1[[#This Row],[Placar]],15,1))</f>
        <v>0</v>
      </c>
      <c r="F181" s="4" t="str">
        <f>IF(RIGHT(Tabela1[[#This Row],[Placar]],6)="Grêmio",LEFT(RIGHT(Tabela1[[#This Row],[Placar]],8),1),LEFT(RIGHT(Tabela1[[#This Row],[Placar]],15),1))</f>
        <v>1</v>
      </c>
      <c r="G181" s="4"/>
      <c r="H181" s="4"/>
      <c r="I18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81" s="3" t="s">
        <v>106</v>
      </c>
      <c r="K181" s="3" t="s">
        <v>7</v>
      </c>
      <c r="L181" s="3" t="s">
        <v>81</v>
      </c>
      <c r="M181" s="3" t="str">
        <f>IF(Tabela1[[#This Row],[Mandante]]="Grêmio",Tabela1[[#This Row],[Gols Mandante]],Tabela1[[#This Row],[Gol Visitante]])</f>
        <v>0</v>
      </c>
      <c r="N181" s="3" t="str">
        <f>IF(Tabela1[[#This Row],[Mandante]]="Inter",Tabela1[[#This Row],[Gols Mandante]],Tabela1[[#This Row],[Gol Visitante]])</f>
        <v>1</v>
      </c>
      <c r="O181" s="3" t="s">
        <v>340</v>
      </c>
      <c r="P181" s="3"/>
      <c r="Q18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82" spans="1:17" x14ac:dyDescent="0.25">
      <c r="A182" s="3">
        <v>181</v>
      </c>
      <c r="B182" s="4">
        <v>24536</v>
      </c>
      <c r="C182" s="4" t="str">
        <f>IF(LEFT(Tabela1[[#This Row],[Placar]],6)="Grêmio","Grêmio","Inter")</f>
        <v>Grêmio</v>
      </c>
      <c r="D182" s="4" t="str">
        <f>IF(Tabela1[[#This Row],[Mandante]]="Grêmio","Inter","Grêmio")</f>
        <v>Inter</v>
      </c>
      <c r="E182" s="7" t="str">
        <f>IF(Tabela1[[#This Row],[Mandante]]=LEFT(Tabela1[[#This Row],[Placar]],6),IF(MID(Tabela1[[#This Row],[Placar]],8,2)="10",10,MID(Tabela1[[#This Row],[Placar]],8,1)),MID(Tabela1[[#This Row],[Placar]],15,1))</f>
        <v>0</v>
      </c>
      <c r="F182" s="4" t="str">
        <f>IF(RIGHT(Tabela1[[#This Row],[Placar]],6)="Grêmio",LEFT(RIGHT(Tabela1[[#This Row],[Placar]],8),1),LEFT(RIGHT(Tabela1[[#This Row],[Placar]],15),1))</f>
        <v>2</v>
      </c>
      <c r="G182" s="4"/>
      <c r="H182" s="4"/>
      <c r="I18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82" s="3" t="s">
        <v>250</v>
      </c>
      <c r="K182" s="3" t="s">
        <v>330</v>
      </c>
      <c r="L182" s="3" t="s">
        <v>81</v>
      </c>
      <c r="M182" s="3" t="str">
        <f>IF(Tabela1[[#This Row],[Mandante]]="Grêmio",Tabela1[[#This Row],[Gols Mandante]],Tabela1[[#This Row],[Gol Visitante]])</f>
        <v>0</v>
      </c>
      <c r="N182" s="3" t="str">
        <f>IF(Tabela1[[#This Row],[Mandante]]="Inter",Tabela1[[#This Row],[Gols Mandante]],Tabela1[[#This Row],[Gol Visitante]])</f>
        <v>2</v>
      </c>
      <c r="O182" s="3" t="s">
        <v>342</v>
      </c>
      <c r="P182" s="3"/>
      <c r="Q18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83" spans="1:17" x14ac:dyDescent="0.25">
      <c r="A183" s="3">
        <v>182</v>
      </c>
      <c r="B183" s="4">
        <v>24616</v>
      </c>
      <c r="C183" s="4" t="str">
        <f>IF(LEFT(Tabela1[[#This Row],[Placar]],6)="Grêmio","Grêmio","Inter")</f>
        <v>Grêmio</v>
      </c>
      <c r="D183" s="4" t="str">
        <f>IF(Tabela1[[#This Row],[Mandante]]="Grêmio","Inter","Grêmio")</f>
        <v>Inter</v>
      </c>
      <c r="E183" s="7" t="str">
        <f>IF(Tabela1[[#This Row],[Mandante]]=LEFT(Tabela1[[#This Row],[Placar]],6),IF(MID(Tabela1[[#This Row],[Placar]],8,2)="10",10,MID(Tabela1[[#This Row],[Placar]],8,1)),MID(Tabela1[[#This Row],[Placar]],15,1))</f>
        <v>1</v>
      </c>
      <c r="F183" s="4" t="str">
        <f>IF(RIGHT(Tabela1[[#This Row],[Placar]],6)="Grêmio",LEFT(RIGHT(Tabela1[[#This Row],[Placar]],8),1),LEFT(RIGHT(Tabela1[[#This Row],[Placar]],15),1))</f>
        <v>1</v>
      </c>
      <c r="G183" s="4"/>
      <c r="H183" s="4"/>
      <c r="I18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83" s="3" t="s">
        <v>70</v>
      </c>
      <c r="K183" s="3" t="s">
        <v>330</v>
      </c>
      <c r="L183" s="3" t="s">
        <v>81</v>
      </c>
      <c r="M183" s="3" t="str">
        <f>IF(Tabela1[[#This Row],[Mandante]]="Grêmio",Tabela1[[#This Row],[Gols Mandante]],Tabela1[[#This Row],[Gol Visitante]])</f>
        <v>1</v>
      </c>
      <c r="N183" s="3" t="str">
        <f>IF(Tabela1[[#This Row],[Mandante]]="Inter",Tabela1[[#This Row],[Gols Mandante]],Tabela1[[#This Row],[Gol Visitante]])</f>
        <v>1</v>
      </c>
      <c r="O183" s="3" t="s">
        <v>341</v>
      </c>
      <c r="P183" s="3"/>
      <c r="Q18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84" spans="1:17" x14ac:dyDescent="0.25">
      <c r="A184" s="3">
        <v>183</v>
      </c>
      <c r="B184" s="4">
        <v>24627</v>
      </c>
      <c r="C184" s="4" t="str">
        <f>IF(LEFT(Tabela1[[#This Row],[Placar]],6)="Grêmio","Grêmio","Inter")</f>
        <v>Grêmio</v>
      </c>
      <c r="D184" s="4" t="str">
        <f>IF(Tabela1[[#This Row],[Mandante]]="Grêmio","Inter","Grêmio")</f>
        <v>Inter</v>
      </c>
      <c r="E184" s="7" t="str">
        <f>IF(Tabela1[[#This Row],[Mandante]]=LEFT(Tabela1[[#This Row],[Placar]],6),IF(MID(Tabela1[[#This Row],[Placar]],8,2)="10",10,MID(Tabela1[[#This Row],[Placar]],8,1)),MID(Tabela1[[#This Row],[Placar]],15,1))</f>
        <v>0</v>
      </c>
      <c r="F184" s="4" t="str">
        <f>IF(RIGHT(Tabela1[[#This Row],[Placar]],6)="Grêmio",LEFT(RIGHT(Tabela1[[#This Row],[Placar]],8),1),LEFT(RIGHT(Tabela1[[#This Row],[Placar]],15),1))</f>
        <v>0</v>
      </c>
      <c r="G184" s="4"/>
      <c r="H184" s="4"/>
      <c r="I18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84" s="3" t="s">
        <v>24</v>
      </c>
      <c r="K184" s="3" t="s">
        <v>330</v>
      </c>
      <c r="L184" s="3" t="s">
        <v>81</v>
      </c>
      <c r="M184" s="3" t="str">
        <f>IF(Tabela1[[#This Row],[Mandante]]="Grêmio",Tabela1[[#This Row],[Gols Mandante]],Tabela1[[#This Row],[Gol Visitante]])</f>
        <v>0</v>
      </c>
      <c r="N184" s="3" t="str">
        <f>IF(Tabela1[[#This Row],[Mandante]]="Inter",Tabela1[[#This Row],[Gols Mandante]],Tabela1[[#This Row],[Gol Visitante]])</f>
        <v>0</v>
      </c>
      <c r="O184" s="3"/>
      <c r="P184" s="3"/>
      <c r="Q18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85" spans="1:17" x14ac:dyDescent="0.25">
      <c r="A185" s="3">
        <v>184</v>
      </c>
      <c r="B185" s="4">
        <v>24731</v>
      </c>
      <c r="C185" s="4" t="str">
        <f>IF(LEFT(Tabela1[[#This Row],[Placar]],6)="Grêmio","Grêmio","Inter")</f>
        <v>Grêmio</v>
      </c>
      <c r="D185" s="4" t="str">
        <f>IF(Tabela1[[#This Row],[Mandante]]="Grêmio","Inter","Grêmio")</f>
        <v>Inter</v>
      </c>
      <c r="E185" s="7" t="str">
        <f>IF(Tabela1[[#This Row],[Mandante]]=LEFT(Tabela1[[#This Row],[Placar]],6),IF(MID(Tabela1[[#This Row],[Placar]],8,2)="10",10,MID(Tabela1[[#This Row],[Placar]],8,1)),MID(Tabela1[[#This Row],[Placar]],15,1))</f>
        <v>0</v>
      </c>
      <c r="F185" s="4" t="str">
        <f>IF(RIGHT(Tabela1[[#This Row],[Placar]],6)="Grêmio",LEFT(RIGHT(Tabela1[[#This Row],[Placar]],8),1),LEFT(RIGHT(Tabela1[[#This Row],[Placar]],15),1))</f>
        <v>1</v>
      </c>
      <c r="G185" s="4"/>
      <c r="H185" s="4"/>
      <c r="I18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85" s="3" t="s">
        <v>106</v>
      </c>
      <c r="K185" s="3" t="s">
        <v>7</v>
      </c>
      <c r="L185" s="3" t="s">
        <v>81</v>
      </c>
      <c r="M185" s="3" t="str">
        <f>IF(Tabela1[[#This Row],[Mandante]]="Grêmio",Tabela1[[#This Row],[Gols Mandante]],Tabela1[[#This Row],[Gol Visitante]])</f>
        <v>0</v>
      </c>
      <c r="N185" s="3" t="str">
        <f>IF(Tabela1[[#This Row],[Mandante]]="Inter",Tabela1[[#This Row],[Gols Mandante]],Tabela1[[#This Row],[Gol Visitante]])</f>
        <v>1</v>
      </c>
      <c r="O185" s="3" t="s">
        <v>319</v>
      </c>
      <c r="P185" s="3"/>
      <c r="Q18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86" spans="1:17" x14ac:dyDescent="0.25">
      <c r="A186" s="3">
        <v>185</v>
      </c>
      <c r="B186" s="4">
        <v>24823</v>
      </c>
      <c r="C186" s="4" t="str">
        <f>IF(LEFT(Tabela1[[#This Row],[Placar]],6)="Grêmio","Grêmio","Inter")</f>
        <v>Inter</v>
      </c>
      <c r="D186" s="4" t="str">
        <f>IF(Tabela1[[#This Row],[Mandante]]="Grêmio","Inter","Grêmio")</f>
        <v>Grêmio</v>
      </c>
      <c r="E186" s="7" t="str">
        <f>IF(Tabela1[[#This Row],[Mandante]]=LEFT(Tabela1[[#This Row],[Placar]],6),IF(MID(Tabela1[[#This Row],[Placar]],8,2)="10",10,MID(Tabela1[[#This Row],[Placar]],8,1)),MID(Tabela1[[#This Row],[Placar]],15,1))</f>
        <v>1</v>
      </c>
      <c r="F186" s="4" t="str">
        <f>IF(RIGHT(Tabela1[[#This Row],[Placar]],6)="Grêmio",LEFT(RIGHT(Tabela1[[#This Row],[Placar]],8),1),LEFT(RIGHT(Tabela1[[#This Row],[Placar]],15),1))</f>
        <v>0</v>
      </c>
      <c r="G186" s="4"/>
      <c r="H186" s="4"/>
      <c r="I18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86" s="3" t="s">
        <v>37</v>
      </c>
      <c r="K186" s="3" t="s">
        <v>7</v>
      </c>
      <c r="L186" s="3" t="s">
        <v>337</v>
      </c>
      <c r="M186" s="3" t="str">
        <f>IF(Tabela1[[#This Row],[Mandante]]="Grêmio",Tabela1[[#This Row],[Gols Mandante]],Tabela1[[#This Row],[Gol Visitante]])</f>
        <v>0</v>
      </c>
      <c r="N186" s="3" t="str">
        <f>IF(Tabela1[[#This Row],[Mandante]]="Inter",Tabela1[[#This Row],[Gols Mandante]],Tabela1[[#This Row],[Gol Visitante]])</f>
        <v>1</v>
      </c>
      <c r="O186" s="3" t="s">
        <v>340</v>
      </c>
      <c r="P186" s="3"/>
      <c r="Q18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87" spans="1:17" ht="30" x14ac:dyDescent="0.25">
      <c r="A187" s="3">
        <v>186</v>
      </c>
      <c r="B187" s="4">
        <v>24970</v>
      </c>
      <c r="C187" s="4" t="str">
        <f>IF(LEFT(Tabela1[[#This Row],[Placar]],6)="Grêmio","Grêmio","Inter")</f>
        <v>Inter</v>
      </c>
      <c r="D187" s="4" t="str">
        <f>IF(Tabela1[[#This Row],[Mandante]]="Grêmio","Inter","Grêmio")</f>
        <v>Grêmio</v>
      </c>
      <c r="E187" s="7" t="str">
        <f>IF(Tabela1[[#This Row],[Mandante]]=LEFT(Tabela1[[#This Row],[Placar]],6),IF(MID(Tabela1[[#This Row],[Placar]],8,2)="10",10,MID(Tabela1[[#This Row],[Placar]],8,1)),MID(Tabela1[[#This Row],[Placar]],15,1))</f>
        <v>1</v>
      </c>
      <c r="F187" s="4" t="str">
        <f>IF(RIGHT(Tabela1[[#This Row],[Placar]],6)="Grêmio",LEFT(RIGHT(Tabela1[[#This Row],[Placar]],8),1),LEFT(RIGHT(Tabela1[[#This Row],[Placar]],15),1))</f>
        <v>1</v>
      </c>
      <c r="G187" s="4"/>
      <c r="H187" s="4"/>
      <c r="I18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87" s="3" t="s">
        <v>31</v>
      </c>
      <c r="K187" s="3" t="s">
        <v>7</v>
      </c>
      <c r="L187" s="3" t="s">
        <v>337</v>
      </c>
      <c r="M187" s="3" t="str">
        <f>IF(Tabela1[[#This Row],[Mandante]]="Grêmio",Tabela1[[#This Row],[Gols Mandante]],Tabela1[[#This Row],[Gol Visitante]])</f>
        <v>1</v>
      </c>
      <c r="N187" s="3" t="str">
        <f>IF(Tabela1[[#This Row],[Mandante]]="Inter",Tabela1[[#This Row],[Gols Mandante]],Tabela1[[#This Row],[Gol Visitante]])</f>
        <v>1</v>
      </c>
      <c r="O187" s="3" t="s">
        <v>338</v>
      </c>
      <c r="P187" s="3" t="s">
        <v>339</v>
      </c>
      <c r="Q18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Eucaliptos</v>
      </c>
    </row>
    <row r="188" spans="1:17" ht="30" x14ac:dyDescent="0.25">
      <c r="A188" s="3">
        <v>187</v>
      </c>
      <c r="B188" s="4">
        <v>24991</v>
      </c>
      <c r="C188" s="4" t="str">
        <f>IF(LEFT(Tabela1[[#This Row],[Placar]],6)="Grêmio","Grêmio","Inter")</f>
        <v>Grêmio</v>
      </c>
      <c r="D188" s="4" t="str">
        <f>IF(Tabela1[[#This Row],[Mandante]]="Grêmio","Inter","Grêmio")</f>
        <v>Inter</v>
      </c>
      <c r="E188" s="7" t="str">
        <f>IF(Tabela1[[#This Row],[Mandante]]=LEFT(Tabela1[[#This Row],[Placar]],6),IF(MID(Tabela1[[#This Row],[Placar]],8,2)="10",10,MID(Tabela1[[#This Row],[Placar]],8,1)),MID(Tabela1[[#This Row],[Placar]],15,1))</f>
        <v>4</v>
      </c>
      <c r="F188" s="4" t="str">
        <f>IF(RIGHT(Tabela1[[#This Row],[Placar]],6)="Grêmio",LEFT(RIGHT(Tabela1[[#This Row],[Placar]],8),1),LEFT(RIGHT(Tabela1[[#This Row],[Placar]],15),1))</f>
        <v>0</v>
      </c>
      <c r="G188" s="4"/>
      <c r="H188" s="4"/>
      <c r="I18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88" s="3" t="s">
        <v>335</v>
      </c>
      <c r="K188" s="3" t="s">
        <v>7</v>
      </c>
      <c r="L188" s="3" t="s">
        <v>81</v>
      </c>
      <c r="M188" s="3" t="str">
        <f>IF(Tabela1[[#This Row],[Mandante]]="Grêmio",Tabela1[[#This Row],[Gols Mandante]],Tabela1[[#This Row],[Gol Visitante]])</f>
        <v>4</v>
      </c>
      <c r="N188" s="3" t="str">
        <f>IF(Tabela1[[#This Row],[Mandante]]="Inter",Tabela1[[#This Row],[Gols Mandante]],Tabela1[[#This Row],[Gol Visitante]])</f>
        <v>0</v>
      </c>
      <c r="O188" s="3" t="s">
        <v>336</v>
      </c>
      <c r="P188" s="3"/>
      <c r="Q18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89" spans="1:17" x14ac:dyDescent="0.25">
      <c r="A189" s="3">
        <v>188</v>
      </c>
      <c r="B189" s="4">
        <v>25166</v>
      </c>
      <c r="C189" s="4" t="str">
        <f>IF(LEFT(Tabela1[[#This Row],[Placar]],6)="Grêmio","Grêmio","Inter")</f>
        <v>Grêmio</v>
      </c>
      <c r="D189" s="4" t="str">
        <f>IF(Tabela1[[#This Row],[Mandante]]="Grêmio","Inter","Grêmio")</f>
        <v>Inter</v>
      </c>
      <c r="E189" s="7" t="str">
        <f>IF(Tabela1[[#This Row],[Mandante]]=LEFT(Tabela1[[#This Row],[Placar]],6),IF(MID(Tabela1[[#This Row],[Placar]],8,2)="10",10,MID(Tabela1[[#This Row],[Placar]],8,1)),MID(Tabela1[[#This Row],[Placar]],15,1))</f>
        <v>0</v>
      </c>
      <c r="F189" s="4" t="str">
        <f>IF(RIGHT(Tabela1[[#This Row],[Placar]],6)="Grêmio",LEFT(RIGHT(Tabela1[[#This Row],[Placar]],8),1),LEFT(RIGHT(Tabela1[[#This Row],[Placar]],15),1))</f>
        <v>0</v>
      </c>
      <c r="G189" s="4"/>
      <c r="H189" s="4"/>
      <c r="I18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89" s="3" t="s">
        <v>24</v>
      </c>
      <c r="K189" s="3" t="s">
        <v>330</v>
      </c>
      <c r="L189" s="3" t="s">
        <v>81</v>
      </c>
      <c r="M189" s="3" t="str">
        <f>IF(Tabela1[[#This Row],[Mandante]]="Grêmio",Tabela1[[#This Row],[Gols Mandante]],Tabela1[[#This Row],[Gol Visitante]])</f>
        <v>0</v>
      </c>
      <c r="N189" s="3" t="str">
        <f>IF(Tabela1[[#This Row],[Mandante]]="Inter",Tabela1[[#This Row],[Gols Mandante]],Tabela1[[#This Row],[Gol Visitante]])</f>
        <v>0</v>
      </c>
      <c r="O189" s="3"/>
      <c r="P189" s="3"/>
      <c r="Q18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90" spans="1:17" ht="45" x14ac:dyDescent="0.25">
      <c r="A190" s="3">
        <v>189</v>
      </c>
      <c r="B190" s="4">
        <v>25313</v>
      </c>
      <c r="C190" s="4" t="str">
        <f>IF(LEFT(Tabela1[[#This Row],[Placar]],6)="Grêmio","Grêmio","Inter")</f>
        <v>Inter</v>
      </c>
      <c r="D190" s="4" t="str">
        <f>IF(Tabela1[[#This Row],[Mandante]]="Grêmio","Inter","Grêmio")</f>
        <v>Grêmio</v>
      </c>
      <c r="E190" s="7" t="str">
        <f>IF(Tabela1[[#This Row],[Mandante]]=LEFT(Tabela1[[#This Row],[Placar]],6),IF(MID(Tabela1[[#This Row],[Placar]],8,2)="10",10,MID(Tabela1[[#This Row],[Placar]],8,1)),MID(Tabela1[[#This Row],[Placar]],15,1))</f>
        <v>0</v>
      </c>
      <c r="F190" s="4" t="str">
        <f>IF(RIGHT(Tabela1[[#This Row],[Placar]],6)="Grêmio",LEFT(RIGHT(Tabela1[[#This Row],[Placar]],8),1),LEFT(RIGHT(Tabela1[[#This Row],[Placar]],15),1))</f>
        <v>0</v>
      </c>
      <c r="G190" s="4"/>
      <c r="H190" s="4"/>
      <c r="I19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0" s="3" t="s">
        <v>34</v>
      </c>
      <c r="K190" s="3" t="s">
        <v>202</v>
      </c>
      <c r="L190" s="3" t="s">
        <v>11</v>
      </c>
      <c r="M190" s="3" t="str">
        <f>IF(Tabela1[[#This Row],[Mandante]]="Grêmio",Tabela1[[#This Row],[Gols Mandante]],Tabela1[[#This Row],[Gol Visitante]])</f>
        <v>0</v>
      </c>
      <c r="N190" s="3" t="str">
        <f>IF(Tabela1[[#This Row],[Mandante]]="Inter",Tabela1[[#This Row],[Gols Mandante]],Tabela1[[#This Row],[Gol Visitante]])</f>
        <v>0</v>
      </c>
      <c r="O190" s="3"/>
      <c r="P190" s="3" t="s">
        <v>334</v>
      </c>
      <c r="Q19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191" spans="1:17" x14ac:dyDescent="0.25">
      <c r="A191" s="3">
        <v>190</v>
      </c>
      <c r="B191" s="4">
        <v>25376</v>
      </c>
      <c r="C191" s="4" t="str">
        <f>IF(LEFT(Tabela1[[#This Row],[Placar]],6)="Grêmio","Grêmio","Inter")</f>
        <v>Grêmio</v>
      </c>
      <c r="D191" s="4" t="str">
        <f>IF(Tabela1[[#This Row],[Mandante]]="Grêmio","Inter","Grêmio")</f>
        <v>Inter</v>
      </c>
      <c r="E191" s="7" t="str">
        <f>IF(Tabela1[[#This Row],[Mandante]]=LEFT(Tabela1[[#This Row],[Placar]],6),IF(MID(Tabela1[[#This Row],[Placar]],8,2)="10",10,MID(Tabela1[[#This Row],[Placar]],8,1)),MID(Tabela1[[#This Row],[Placar]],15,1))</f>
        <v>0</v>
      </c>
      <c r="F191" s="4" t="str">
        <f>IF(RIGHT(Tabela1[[#This Row],[Placar]],6)="Grêmio",LEFT(RIGHT(Tabela1[[#This Row],[Placar]],8),1),LEFT(RIGHT(Tabela1[[#This Row],[Placar]],15),1))</f>
        <v>0</v>
      </c>
      <c r="G191" s="4"/>
      <c r="H191" s="4"/>
      <c r="I19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1" s="3" t="s">
        <v>24</v>
      </c>
      <c r="K191" s="3" t="s">
        <v>7</v>
      </c>
      <c r="L191" s="3" t="s">
        <v>81</v>
      </c>
      <c r="M191" s="3" t="str">
        <f>IF(Tabela1[[#This Row],[Mandante]]="Grêmio",Tabela1[[#This Row],[Gols Mandante]],Tabela1[[#This Row],[Gol Visitante]])</f>
        <v>0</v>
      </c>
      <c r="N191" s="3" t="str">
        <f>IF(Tabela1[[#This Row],[Mandante]]="Inter",Tabela1[[#This Row],[Gols Mandante]],Tabela1[[#This Row],[Gol Visitante]])</f>
        <v>0</v>
      </c>
      <c r="O191" s="3"/>
      <c r="P191" s="3"/>
      <c r="Q19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92" spans="1:17" x14ac:dyDescent="0.25">
      <c r="A192" s="3">
        <v>191</v>
      </c>
      <c r="B192" s="4">
        <v>25467</v>
      </c>
      <c r="C192" s="4" t="str">
        <f>IF(LEFT(Tabela1[[#This Row],[Placar]],6)="Grêmio","Grêmio","Inter")</f>
        <v>Inter</v>
      </c>
      <c r="D192" s="4" t="str">
        <f>IF(Tabela1[[#This Row],[Mandante]]="Grêmio","Inter","Grêmio")</f>
        <v>Grêmio</v>
      </c>
      <c r="E192" s="7" t="str">
        <f>IF(Tabela1[[#This Row],[Mandante]]=LEFT(Tabela1[[#This Row],[Placar]],6),IF(MID(Tabela1[[#This Row],[Placar]],8,2)="10",10,MID(Tabela1[[#This Row],[Placar]],8,1)),MID(Tabela1[[#This Row],[Placar]],15,1))</f>
        <v>1</v>
      </c>
      <c r="F192" s="4" t="str">
        <f>IF(RIGHT(Tabela1[[#This Row],[Placar]],6)="Grêmio",LEFT(RIGHT(Tabela1[[#This Row],[Placar]],8),1),LEFT(RIGHT(Tabela1[[#This Row],[Placar]],15),1))</f>
        <v>0</v>
      </c>
      <c r="G192" s="4"/>
      <c r="H192" s="4"/>
      <c r="I19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92" s="3" t="s">
        <v>37</v>
      </c>
      <c r="K192" s="3" t="s">
        <v>330</v>
      </c>
      <c r="L192" s="3" t="s">
        <v>11</v>
      </c>
      <c r="M192" s="3" t="str">
        <f>IF(Tabela1[[#This Row],[Mandante]]="Grêmio",Tabela1[[#This Row],[Gols Mandante]],Tabela1[[#This Row],[Gol Visitante]])</f>
        <v>0</v>
      </c>
      <c r="N192" s="3" t="str">
        <f>IF(Tabela1[[#This Row],[Mandante]]="Inter",Tabela1[[#This Row],[Gols Mandante]],Tabela1[[#This Row],[Gol Visitante]])</f>
        <v>1</v>
      </c>
      <c r="O192" s="3" t="s">
        <v>325</v>
      </c>
      <c r="P192" s="3"/>
      <c r="Q19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193" spans="1:17" ht="60" x14ac:dyDescent="0.25">
      <c r="A193" s="3">
        <v>192</v>
      </c>
      <c r="B193" s="4">
        <v>25558</v>
      </c>
      <c r="C193" s="4" t="str">
        <f>IF(LEFT(Tabela1[[#This Row],[Placar]],6)="Grêmio","Grêmio","Inter")</f>
        <v>Inter</v>
      </c>
      <c r="D193" s="4" t="str">
        <f>IF(Tabela1[[#This Row],[Mandante]]="Grêmio","Inter","Grêmio")</f>
        <v>Grêmio</v>
      </c>
      <c r="E193" s="7" t="str">
        <f>IF(Tabela1[[#This Row],[Mandante]]=LEFT(Tabela1[[#This Row],[Placar]],6),IF(MID(Tabela1[[#This Row],[Placar]],8,2)="10",10,MID(Tabela1[[#This Row],[Placar]],8,1)),MID(Tabela1[[#This Row],[Placar]],15,1))</f>
        <v>0</v>
      </c>
      <c r="F193" s="4" t="str">
        <f>IF(RIGHT(Tabela1[[#This Row],[Placar]],6)="Grêmio",LEFT(RIGHT(Tabela1[[#This Row],[Placar]],8),1),LEFT(RIGHT(Tabela1[[#This Row],[Placar]],15),1))</f>
        <v>0</v>
      </c>
      <c r="G193" s="4"/>
      <c r="H193" s="4"/>
      <c r="I19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3" s="3" t="s">
        <v>34</v>
      </c>
      <c r="K193" s="3" t="s">
        <v>7</v>
      </c>
      <c r="L193" s="3" t="s">
        <v>11</v>
      </c>
      <c r="M193" s="3" t="str">
        <f>IF(Tabela1[[#This Row],[Mandante]]="Grêmio",Tabela1[[#This Row],[Gols Mandante]],Tabela1[[#This Row],[Gol Visitante]])</f>
        <v>0</v>
      </c>
      <c r="N193" s="3" t="str">
        <f>IF(Tabela1[[#This Row],[Mandante]]="Inter",Tabela1[[#This Row],[Gols Mandante]],Tabela1[[#This Row],[Gol Visitante]])</f>
        <v>0</v>
      </c>
      <c r="O193" s="3"/>
      <c r="P193" s="3" t="s">
        <v>333</v>
      </c>
      <c r="Q19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194" spans="1:17" ht="30" x14ac:dyDescent="0.25">
      <c r="A194" s="3">
        <v>193</v>
      </c>
      <c r="B194" s="4">
        <v>25697</v>
      </c>
      <c r="C194" s="4" t="str">
        <f>IF(LEFT(Tabela1[[#This Row],[Placar]],6)="Grêmio","Grêmio","Inter")</f>
        <v>Grêmio</v>
      </c>
      <c r="D194" s="4" t="str">
        <f>IF(Tabela1[[#This Row],[Mandante]]="Grêmio","Inter","Grêmio")</f>
        <v>Inter</v>
      </c>
      <c r="E194" s="7" t="str">
        <f>IF(Tabela1[[#This Row],[Mandante]]=LEFT(Tabela1[[#This Row],[Placar]],6),IF(MID(Tabela1[[#This Row],[Placar]],8,2)="10",10,MID(Tabela1[[#This Row],[Placar]],8,1)),MID(Tabela1[[#This Row],[Placar]],15,1))</f>
        <v>0</v>
      </c>
      <c r="F194" s="4" t="str">
        <f>IF(RIGHT(Tabela1[[#This Row],[Placar]],6)="Grêmio",LEFT(RIGHT(Tabela1[[#This Row],[Placar]],8),1),LEFT(RIGHT(Tabela1[[#This Row],[Placar]],15),1))</f>
        <v>0</v>
      </c>
      <c r="G194" s="4"/>
      <c r="H194" s="4"/>
      <c r="I19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4" s="3" t="s">
        <v>24</v>
      </c>
      <c r="K194" s="3" t="s">
        <v>202</v>
      </c>
      <c r="L194" s="3" t="s">
        <v>81</v>
      </c>
      <c r="M194" s="3" t="str">
        <f>IF(Tabela1[[#This Row],[Mandante]]="Grêmio",Tabela1[[#This Row],[Gols Mandante]],Tabela1[[#This Row],[Gol Visitante]])</f>
        <v>0</v>
      </c>
      <c r="N194" s="3" t="str">
        <f>IF(Tabela1[[#This Row],[Mandante]]="Inter",Tabela1[[#This Row],[Gols Mandante]],Tabela1[[#This Row],[Gol Visitante]])</f>
        <v>0</v>
      </c>
      <c r="O194" s="3"/>
      <c r="P194" s="3" t="s">
        <v>332</v>
      </c>
      <c r="Q19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95" spans="1:17" x14ac:dyDescent="0.25">
      <c r="A195" s="3">
        <v>194</v>
      </c>
      <c r="B195" s="4">
        <v>25789</v>
      </c>
      <c r="C195" s="4" t="str">
        <f>IF(LEFT(Tabela1[[#This Row],[Placar]],6)="Grêmio","Grêmio","Inter")</f>
        <v>Inter</v>
      </c>
      <c r="D195" s="4" t="str">
        <f>IF(Tabela1[[#This Row],[Mandante]]="Grêmio","Inter","Grêmio")</f>
        <v>Grêmio</v>
      </c>
      <c r="E195" s="7" t="str">
        <f>IF(Tabela1[[#This Row],[Mandante]]=LEFT(Tabela1[[#This Row],[Placar]],6),IF(MID(Tabela1[[#This Row],[Placar]],8,2)="10",10,MID(Tabela1[[#This Row],[Placar]],8,1)),MID(Tabela1[[#This Row],[Placar]],15,1))</f>
        <v>0</v>
      </c>
      <c r="F195" s="4" t="str">
        <f>IF(RIGHT(Tabela1[[#This Row],[Placar]],6)="Grêmio",LEFT(RIGHT(Tabela1[[#This Row],[Placar]],8),1),LEFT(RIGHT(Tabela1[[#This Row],[Placar]],15),1))</f>
        <v>0</v>
      </c>
      <c r="G195" s="4"/>
      <c r="H195" s="4"/>
      <c r="I19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5" s="3" t="s">
        <v>34</v>
      </c>
      <c r="K195" s="3" t="s">
        <v>7</v>
      </c>
      <c r="L195" s="3" t="s">
        <v>11</v>
      </c>
      <c r="M195" s="3" t="str">
        <f>IF(Tabela1[[#This Row],[Mandante]]="Grêmio",Tabela1[[#This Row],[Gols Mandante]],Tabela1[[#This Row],[Gol Visitante]])</f>
        <v>0</v>
      </c>
      <c r="N195" s="3" t="str">
        <f>IF(Tabela1[[#This Row],[Mandante]]="Inter",Tabela1[[#This Row],[Gols Mandante]],Tabela1[[#This Row],[Gol Visitante]])</f>
        <v>0</v>
      </c>
      <c r="O195" s="3"/>
      <c r="P195" s="3"/>
      <c r="Q19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196" spans="1:17" x14ac:dyDescent="0.25">
      <c r="A196" s="3">
        <v>195</v>
      </c>
      <c r="B196" s="4">
        <v>25831</v>
      </c>
      <c r="C196" s="4" t="str">
        <f>IF(LEFT(Tabela1[[#This Row],[Placar]],6)="Grêmio","Grêmio","Inter")</f>
        <v>Grêmio</v>
      </c>
      <c r="D196" s="4" t="str">
        <f>IF(Tabela1[[#This Row],[Mandante]]="Grêmio","Inter","Grêmio")</f>
        <v>Inter</v>
      </c>
      <c r="E196" s="7" t="str">
        <f>IF(Tabela1[[#This Row],[Mandante]]=LEFT(Tabela1[[#This Row],[Placar]],6),IF(MID(Tabela1[[#This Row],[Placar]],8,2)="10",10,MID(Tabela1[[#This Row],[Placar]],8,1)),MID(Tabela1[[#This Row],[Placar]],15,1))</f>
        <v>1</v>
      </c>
      <c r="F196" s="4" t="str">
        <f>IF(RIGHT(Tabela1[[#This Row],[Placar]],6)="Grêmio",LEFT(RIGHT(Tabela1[[#This Row],[Placar]],8),1),LEFT(RIGHT(Tabela1[[#This Row],[Placar]],15),1))</f>
        <v>2</v>
      </c>
      <c r="G196" s="4"/>
      <c r="H196" s="4"/>
      <c r="I19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196" s="3" t="s">
        <v>68</v>
      </c>
      <c r="K196" s="3" t="s">
        <v>7</v>
      </c>
      <c r="L196" s="3" t="s">
        <v>81</v>
      </c>
      <c r="M196" s="3" t="str">
        <f>IF(Tabela1[[#This Row],[Mandante]]="Grêmio",Tabela1[[#This Row],[Gols Mandante]],Tabela1[[#This Row],[Gol Visitante]])</f>
        <v>1</v>
      </c>
      <c r="N196" s="3" t="str">
        <f>IF(Tabela1[[#This Row],[Mandante]]="Inter",Tabela1[[#This Row],[Gols Mandante]],Tabela1[[#This Row],[Gol Visitante]])</f>
        <v>2</v>
      </c>
      <c r="O196" s="3" t="s">
        <v>331</v>
      </c>
      <c r="P196" s="3"/>
      <c r="Q19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97" spans="1:17" x14ac:dyDescent="0.25">
      <c r="A197" s="3">
        <v>196</v>
      </c>
      <c r="B197" s="4">
        <v>25869</v>
      </c>
      <c r="C197" s="4" t="str">
        <f>IF(LEFT(Tabela1[[#This Row],[Placar]],6)="Grêmio","Grêmio","Inter")</f>
        <v>Grêmio</v>
      </c>
      <c r="D197" s="4" t="str">
        <f>IF(Tabela1[[#This Row],[Mandante]]="Grêmio","Inter","Grêmio")</f>
        <v>Inter</v>
      </c>
      <c r="E197" s="7" t="str">
        <f>IF(Tabela1[[#This Row],[Mandante]]=LEFT(Tabela1[[#This Row],[Placar]],6),IF(MID(Tabela1[[#This Row],[Placar]],8,2)="10",10,MID(Tabela1[[#This Row],[Placar]],8,1)),MID(Tabela1[[#This Row],[Placar]],15,1))</f>
        <v>0</v>
      </c>
      <c r="F197" s="4" t="str">
        <f>IF(RIGHT(Tabela1[[#This Row],[Placar]],6)="Grêmio",LEFT(RIGHT(Tabela1[[#This Row],[Placar]],8),1),LEFT(RIGHT(Tabela1[[#This Row],[Placar]],15),1))</f>
        <v>0</v>
      </c>
      <c r="G197" s="4"/>
      <c r="H197" s="4"/>
      <c r="I19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7" s="3" t="s">
        <v>24</v>
      </c>
      <c r="K197" s="3" t="s">
        <v>330</v>
      </c>
      <c r="L197" s="3" t="s">
        <v>81</v>
      </c>
      <c r="M197" s="3" t="str">
        <f>IF(Tabela1[[#This Row],[Mandante]]="Grêmio",Tabela1[[#This Row],[Gols Mandante]],Tabela1[[#This Row],[Gol Visitante]])</f>
        <v>0</v>
      </c>
      <c r="N197" s="3" t="str">
        <f>IF(Tabela1[[#This Row],[Mandante]]="Inter",Tabela1[[#This Row],[Gols Mandante]],Tabela1[[#This Row],[Gol Visitante]])</f>
        <v>0</v>
      </c>
      <c r="O197" s="3"/>
      <c r="P197" s="3"/>
      <c r="Q19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198" spans="1:17" x14ac:dyDescent="0.25">
      <c r="A198" s="3">
        <v>197</v>
      </c>
      <c r="B198" s="4">
        <v>26016</v>
      </c>
      <c r="C198" s="4" t="str">
        <f>IF(LEFT(Tabela1[[#This Row],[Placar]],6)="Grêmio","Grêmio","Inter")</f>
        <v>Inter</v>
      </c>
      <c r="D198" s="4" t="str">
        <f>IF(Tabela1[[#This Row],[Mandante]]="Grêmio","Inter","Grêmio")</f>
        <v>Grêmio</v>
      </c>
      <c r="E198" s="7" t="str">
        <f>IF(Tabela1[[#This Row],[Mandante]]=LEFT(Tabela1[[#This Row],[Placar]],6),IF(MID(Tabela1[[#This Row],[Placar]],8,2)="10",10,MID(Tabela1[[#This Row],[Placar]],8,1)),MID(Tabela1[[#This Row],[Placar]],15,1))</f>
        <v>0</v>
      </c>
      <c r="F198" s="4" t="str">
        <f>IF(RIGHT(Tabela1[[#This Row],[Placar]],6)="Grêmio",LEFT(RIGHT(Tabela1[[#This Row],[Placar]],8),1),LEFT(RIGHT(Tabela1[[#This Row],[Placar]],15),1))</f>
        <v>2</v>
      </c>
      <c r="G198" s="4"/>
      <c r="H198" s="4"/>
      <c r="I19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198" s="3" t="s">
        <v>109</v>
      </c>
      <c r="K198" s="3" t="s">
        <v>202</v>
      </c>
      <c r="L198" s="3" t="s">
        <v>11</v>
      </c>
      <c r="M198" s="3" t="str">
        <f>IF(Tabela1[[#This Row],[Mandante]]="Grêmio",Tabela1[[#This Row],[Gols Mandante]],Tabela1[[#This Row],[Gol Visitante]])</f>
        <v>2</v>
      </c>
      <c r="N198" s="3" t="str">
        <f>IF(Tabela1[[#This Row],[Mandante]]="Inter",Tabela1[[#This Row],[Gols Mandante]],Tabela1[[#This Row],[Gol Visitante]])</f>
        <v>0</v>
      </c>
      <c r="O198" s="3" t="s">
        <v>328</v>
      </c>
      <c r="P198" s="3" t="s">
        <v>329</v>
      </c>
      <c r="Q19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199" spans="1:17" x14ac:dyDescent="0.25">
      <c r="A199" s="3">
        <v>198</v>
      </c>
      <c r="B199" s="4">
        <v>26083</v>
      </c>
      <c r="C199" s="4" t="str">
        <f>IF(LEFT(Tabela1[[#This Row],[Placar]],6)="Grêmio","Grêmio","Inter")</f>
        <v>Inter</v>
      </c>
      <c r="D199" s="4" t="str">
        <f>IF(Tabela1[[#This Row],[Mandante]]="Grêmio","Inter","Grêmio")</f>
        <v>Grêmio</v>
      </c>
      <c r="E199" s="7" t="str">
        <f>IF(Tabela1[[#This Row],[Mandante]]=LEFT(Tabela1[[#This Row],[Placar]],6),IF(MID(Tabela1[[#This Row],[Placar]],8,2)="10",10,MID(Tabela1[[#This Row],[Placar]],8,1)),MID(Tabela1[[#This Row],[Placar]],15,1))</f>
        <v>1</v>
      </c>
      <c r="F199" s="4" t="str">
        <f>IF(RIGHT(Tabela1[[#This Row],[Placar]],6)="Grêmio",LEFT(RIGHT(Tabela1[[#This Row],[Placar]],8),1),LEFT(RIGHT(Tabela1[[#This Row],[Placar]],15),1))</f>
        <v>1</v>
      </c>
      <c r="G199" s="4"/>
      <c r="H199" s="4"/>
      <c r="I19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199" s="3" t="s">
        <v>31</v>
      </c>
      <c r="K199" s="3" t="s">
        <v>7</v>
      </c>
      <c r="L199" s="3" t="s">
        <v>11</v>
      </c>
      <c r="M199" s="3" t="str">
        <f>IF(Tabela1[[#This Row],[Mandante]]="Grêmio",Tabela1[[#This Row],[Gols Mandante]],Tabela1[[#This Row],[Gol Visitante]])</f>
        <v>1</v>
      </c>
      <c r="N199" s="3" t="str">
        <f>IF(Tabela1[[#This Row],[Mandante]]="Inter",Tabela1[[#This Row],[Gols Mandante]],Tabela1[[#This Row],[Gol Visitante]])</f>
        <v>1</v>
      </c>
      <c r="O199" s="3" t="s">
        <v>327</v>
      </c>
      <c r="P199" s="3"/>
      <c r="Q19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00" spans="1:17" x14ac:dyDescent="0.25">
      <c r="A200" s="3">
        <v>199</v>
      </c>
      <c r="B200" s="4">
        <v>26111</v>
      </c>
      <c r="C200" s="4" t="str">
        <f>IF(LEFT(Tabela1[[#This Row],[Placar]],6)="Grêmio","Grêmio","Inter")</f>
        <v>Grêmio</v>
      </c>
      <c r="D200" s="4" t="str">
        <f>IF(Tabela1[[#This Row],[Mandante]]="Grêmio","Inter","Grêmio")</f>
        <v>Inter</v>
      </c>
      <c r="E200" s="7" t="str">
        <f>IF(Tabela1[[#This Row],[Mandante]]=LEFT(Tabela1[[#This Row],[Placar]],6),IF(MID(Tabela1[[#This Row],[Placar]],8,2)="10",10,MID(Tabela1[[#This Row],[Placar]],8,1)),MID(Tabela1[[#This Row],[Placar]],15,1))</f>
        <v>0</v>
      </c>
      <c r="F200" s="4" t="str">
        <f>IF(RIGHT(Tabela1[[#This Row],[Placar]],6)="Grêmio",LEFT(RIGHT(Tabela1[[#This Row],[Placar]],8),1),LEFT(RIGHT(Tabela1[[#This Row],[Placar]],15),1))</f>
        <v>0</v>
      </c>
      <c r="G200" s="4"/>
      <c r="H200" s="4"/>
      <c r="I20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00" s="3" t="s">
        <v>24</v>
      </c>
      <c r="K200" s="3" t="s">
        <v>7</v>
      </c>
      <c r="L200" s="3" t="s">
        <v>81</v>
      </c>
      <c r="M200" s="3" t="str">
        <f>IF(Tabela1[[#This Row],[Mandante]]="Grêmio",Tabela1[[#This Row],[Gols Mandante]],Tabela1[[#This Row],[Gol Visitante]])</f>
        <v>0</v>
      </c>
      <c r="N200" s="3" t="str">
        <f>IF(Tabela1[[#This Row],[Mandante]]="Inter",Tabela1[[#This Row],[Gols Mandante]],Tabela1[[#This Row],[Gol Visitante]])</f>
        <v>0</v>
      </c>
      <c r="O200" s="3"/>
      <c r="P200" s="3"/>
      <c r="Q20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01" spans="1:17" x14ac:dyDescent="0.25">
      <c r="A201" s="3">
        <v>200</v>
      </c>
      <c r="B201" s="4">
        <v>26149</v>
      </c>
      <c r="C201" s="4" t="str">
        <f>IF(LEFT(Tabela1[[#This Row],[Placar]],6)="Grêmio","Grêmio","Inter")</f>
        <v>Inter</v>
      </c>
      <c r="D201" s="4" t="str">
        <f>IF(Tabela1[[#This Row],[Mandante]]="Grêmio","Inter","Grêmio")</f>
        <v>Grêmio</v>
      </c>
      <c r="E201" s="7" t="str">
        <f>IF(Tabela1[[#This Row],[Mandante]]=LEFT(Tabela1[[#This Row],[Placar]],6),IF(MID(Tabela1[[#This Row],[Placar]],8,2)="10",10,MID(Tabela1[[#This Row],[Placar]],8,1)),MID(Tabela1[[#This Row],[Placar]],15,1))</f>
        <v>1</v>
      </c>
      <c r="F201" s="4" t="str">
        <f>IF(RIGHT(Tabela1[[#This Row],[Placar]],6)="Grêmio",LEFT(RIGHT(Tabela1[[#This Row],[Placar]],8),1),LEFT(RIGHT(Tabela1[[#This Row],[Placar]],15),1))</f>
        <v>3</v>
      </c>
      <c r="G201" s="4"/>
      <c r="H201" s="4"/>
      <c r="I20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01" s="3" t="s">
        <v>215</v>
      </c>
      <c r="K201" s="3" t="s">
        <v>7</v>
      </c>
      <c r="L201" s="3" t="s">
        <v>11</v>
      </c>
      <c r="M201" s="3" t="str">
        <f>IF(Tabela1[[#This Row],[Mandante]]="Grêmio",Tabela1[[#This Row],[Gols Mandante]],Tabela1[[#This Row],[Gol Visitante]])</f>
        <v>3</v>
      </c>
      <c r="N201" s="3" t="str">
        <f>IF(Tabela1[[#This Row],[Mandante]]="Inter",Tabela1[[#This Row],[Gols Mandante]],Tabela1[[#This Row],[Gol Visitante]])</f>
        <v>1</v>
      </c>
      <c r="O201" s="3" t="s">
        <v>326</v>
      </c>
      <c r="P201" s="3"/>
      <c r="Q20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02" spans="1:17" x14ac:dyDescent="0.25">
      <c r="A202" s="3">
        <v>201</v>
      </c>
      <c r="B202" s="4">
        <v>26223</v>
      </c>
      <c r="C202" s="4" t="str">
        <f>IF(LEFT(Tabela1[[#This Row],[Placar]],6)="Grêmio","Grêmio","Inter")</f>
        <v>Inter</v>
      </c>
      <c r="D202" s="4" t="str">
        <f>IF(Tabela1[[#This Row],[Mandante]]="Grêmio","Inter","Grêmio")</f>
        <v>Grêmio</v>
      </c>
      <c r="E202" s="7" t="str">
        <f>IF(Tabela1[[#This Row],[Mandante]]=LEFT(Tabela1[[#This Row],[Placar]],6),IF(MID(Tabela1[[#This Row],[Placar]],8,2)="10",10,MID(Tabela1[[#This Row],[Placar]],8,1)),MID(Tabela1[[#This Row],[Placar]],15,1))</f>
        <v>1</v>
      </c>
      <c r="F202" s="4" t="str">
        <f>IF(RIGHT(Tabela1[[#This Row],[Placar]],6)="Grêmio",LEFT(RIGHT(Tabela1[[#This Row],[Placar]],8),1),LEFT(RIGHT(Tabela1[[#This Row],[Placar]],15),1))</f>
        <v>0</v>
      </c>
      <c r="G202" s="4"/>
      <c r="H202" s="4"/>
      <c r="I20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02" s="3" t="s">
        <v>37</v>
      </c>
      <c r="K202" s="3" t="s">
        <v>48</v>
      </c>
      <c r="L202" s="3" t="s">
        <v>11</v>
      </c>
      <c r="M202" s="3" t="str">
        <f>IF(Tabela1[[#This Row],[Mandante]]="Grêmio",Tabela1[[#This Row],[Gols Mandante]],Tabela1[[#This Row],[Gol Visitante]])</f>
        <v>0</v>
      </c>
      <c r="N202" s="3" t="str">
        <f>IF(Tabela1[[#This Row],[Mandante]]="Inter",Tabela1[[#This Row],[Gols Mandante]],Tabela1[[#This Row],[Gol Visitante]])</f>
        <v>1</v>
      </c>
      <c r="O202" s="3" t="s">
        <v>325</v>
      </c>
      <c r="P202" s="3"/>
      <c r="Q20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03" spans="1:17" ht="30" x14ac:dyDescent="0.25">
      <c r="A203" s="3">
        <v>202</v>
      </c>
      <c r="B203" s="4">
        <v>26360</v>
      </c>
      <c r="C203" s="4" t="str">
        <f>IF(LEFT(Tabela1[[#This Row],[Placar]],6)="Grêmio","Grêmio","Inter")</f>
        <v>Inter</v>
      </c>
      <c r="D203" s="4" t="str">
        <f>IF(Tabela1[[#This Row],[Mandante]]="Grêmio","Inter","Grêmio")</f>
        <v>Grêmio</v>
      </c>
      <c r="E203" s="7" t="str">
        <f>IF(Tabela1[[#This Row],[Mandante]]=LEFT(Tabela1[[#This Row],[Placar]],6),IF(MID(Tabela1[[#This Row],[Placar]],8,2)="10",10,MID(Tabela1[[#This Row],[Placar]],8,1)),MID(Tabela1[[#This Row],[Placar]],15,1))</f>
        <v>1</v>
      </c>
      <c r="F203" s="4" t="str">
        <f>IF(RIGHT(Tabela1[[#This Row],[Placar]],6)="Grêmio",LEFT(RIGHT(Tabela1[[#This Row],[Placar]],8),1),LEFT(RIGHT(Tabela1[[#This Row],[Placar]],15),1))</f>
        <v>1</v>
      </c>
      <c r="G203" s="4"/>
      <c r="H203" s="4"/>
      <c r="I20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03" s="3" t="s">
        <v>31</v>
      </c>
      <c r="K203" s="3" t="s">
        <v>202</v>
      </c>
      <c r="L203" s="3" t="s">
        <v>11</v>
      </c>
      <c r="M203" s="3" t="str">
        <f>IF(Tabela1[[#This Row],[Mandante]]="Grêmio",Tabela1[[#This Row],[Gols Mandante]],Tabela1[[#This Row],[Gol Visitante]])</f>
        <v>1</v>
      </c>
      <c r="N203" s="3" t="str">
        <f>IF(Tabela1[[#This Row],[Mandante]]="Inter",Tabela1[[#This Row],[Gols Mandante]],Tabela1[[#This Row],[Gol Visitante]])</f>
        <v>1</v>
      </c>
      <c r="O203" s="3" t="s">
        <v>323</v>
      </c>
      <c r="P203" s="3" t="s">
        <v>324</v>
      </c>
      <c r="Q20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04" spans="1:17" x14ac:dyDescent="0.25">
      <c r="A204" s="3">
        <v>203</v>
      </c>
      <c r="B204" s="4">
        <v>26363</v>
      </c>
      <c r="C204" s="4" t="str">
        <f>IF(LEFT(Tabela1[[#This Row],[Placar]],6)="Grêmio","Grêmio","Inter")</f>
        <v>Grêmio</v>
      </c>
      <c r="D204" s="4" t="str">
        <f>IF(Tabela1[[#This Row],[Mandante]]="Grêmio","Inter","Grêmio")</f>
        <v>Inter</v>
      </c>
      <c r="E204" s="7" t="str">
        <f>IF(Tabela1[[#This Row],[Mandante]]=LEFT(Tabela1[[#This Row],[Placar]],6),IF(MID(Tabela1[[#This Row],[Placar]],8,2)="10",10,MID(Tabela1[[#This Row],[Placar]],8,1)),MID(Tabela1[[#This Row],[Placar]],15,1))</f>
        <v>1</v>
      </c>
      <c r="F204" s="4" t="str">
        <f>IF(RIGHT(Tabela1[[#This Row],[Placar]],6)="Grêmio",LEFT(RIGHT(Tabela1[[#This Row],[Placar]],8),1),LEFT(RIGHT(Tabela1[[#This Row],[Placar]],15),1))</f>
        <v>1</v>
      </c>
      <c r="G204" s="4"/>
      <c r="H204" s="4"/>
      <c r="I20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04" s="3" t="s">
        <v>70</v>
      </c>
      <c r="K204" s="3" t="s">
        <v>202</v>
      </c>
      <c r="L204" s="3" t="s">
        <v>81</v>
      </c>
      <c r="M204" s="3" t="str">
        <f>IF(Tabela1[[#This Row],[Mandante]]="Grêmio",Tabela1[[#This Row],[Gols Mandante]],Tabela1[[#This Row],[Gol Visitante]])</f>
        <v>1</v>
      </c>
      <c r="N204" s="3" t="str">
        <f>IF(Tabela1[[#This Row],[Mandante]]="Inter",Tabela1[[#This Row],[Gols Mandante]],Tabela1[[#This Row],[Gol Visitante]])</f>
        <v>1</v>
      </c>
      <c r="O204" s="3" t="s">
        <v>322</v>
      </c>
      <c r="P204" s="3"/>
      <c r="Q20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05" spans="1:17" ht="45" x14ac:dyDescent="0.25">
      <c r="A205" s="3">
        <v>204</v>
      </c>
      <c r="B205" s="4">
        <v>26384</v>
      </c>
      <c r="C205" s="4" t="str">
        <f>IF(LEFT(Tabela1[[#This Row],[Placar]],6)="Grêmio","Grêmio","Inter")</f>
        <v>Inter</v>
      </c>
      <c r="D205" s="4" t="str">
        <f>IF(Tabela1[[#This Row],[Mandante]]="Grêmio","Inter","Grêmio")</f>
        <v>Grêmio</v>
      </c>
      <c r="E205" s="7" t="str">
        <f>IF(Tabela1[[#This Row],[Mandante]]=LEFT(Tabela1[[#This Row],[Placar]],6),IF(MID(Tabela1[[#This Row],[Placar]],8,2)="10",10,MID(Tabela1[[#This Row],[Placar]],8,1)),MID(Tabela1[[#This Row],[Placar]],15,1))</f>
        <v>0</v>
      </c>
      <c r="F205" s="4" t="str">
        <f>IF(RIGHT(Tabela1[[#This Row],[Placar]],6)="Grêmio",LEFT(RIGHT(Tabela1[[#This Row],[Placar]],8),1),LEFT(RIGHT(Tabela1[[#This Row],[Placar]],15),1))</f>
        <v>0</v>
      </c>
      <c r="G205" s="4"/>
      <c r="H205" s="4"/>
      <c r="I20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05" s="3" t="s">
        <v>34</v>
      </c>
      <c r="K205" s="3" t="s">
        <v>202</v>
      </c>
      <c r="L205" s="3" t="s">
        <v>11</v>
      </c>
      <c r="M205" s="3" t="str">
        <f>IF(Tabela1[[#This Row],[Mandante]]="Grêmio",Tabela1[[#This Row],[Gols Mandante]],Tabela1[[#This Row],[Gol Visitante]])</f>
        <v>0</v>
      </c>
      <c r="N205" s="3" t="str">
        <f>IF(Tabela1[[#This Row],[Mandante]]="Inter",Tabela1[[#This Row],[Gols Mandante]],Tabela1[[#This Row],[Gol Visitante]])</f>
        <v>0</v>
      </c>
      <c r="O205" s="3"/>
      <c r="P205" s="3" t="s">
        <v>321</v>
      </c>
      <c r="Q20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06" spans="1:17" ht="30" x14ac:dyDescent="0.25">
      <c r="A206" s="3">
        <v>205</v>
      </c>
      <c r="B206" s="4">
        <v>26440</v>
      </c>
      <c r="C206" s="4" t="str">
        <f>IF(LEFT(Tabela1[[#This Row],[Placar]],6)="Grêmio","Grêmio","Inter")</f>
        <v>Inter</v>
      </c>
      <c r="D206" s="4" t="str">
        <f>IF(Tabela1[[#This Row],[Mandante]]="Grêmio","Inter","Grêmio")</f>
        <v>Grêmio</v>
      </c>
      <c r="E206" s="7" t="str">
        <f>IF(Tabela1[[#This Row],[Mandante]]=LEFT(Tabela1[[#This Row],[Placar]],6),IF(MID(Tabela1[[#This Row],[Placar]],8,2)="10",10,MID(Tabela1[[#This Row],[Placar]],8,1)),MID(Tabela1[[#This Row],[Placar]],15,1))</f>
        <v>2</v>
      </c>
      <c r="F206" s="4" t="str">
        <f>IF(RIGHT(Tabela1[[#This Row],[Placar]],6)="Grêmio",LEFT(RIGHT(Tabela1[[#This Row],[Placar]],8),1),LEFT(RIGHT(Tabela1[[#This Row],[Placar]],15),1))</f>
        <v>2</v>
      </c>
      <c r="G206" s="4"/>
      <c r="H206" s="4"/>
      <c r="I20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06" s="3" t="s">
        <v>72</v>
      </c>
      <c r="K206" s="3" t="s">
        <v>7</v>
      </c>
      <c r="L206" s="3" t="s">
        <v>11</v>
      </c>
      <c r="M206" s="3" t="str">
        <f>IF(Tabela1[[#This Row],[Mandante]]="Grêmio",Tabela1[[#This Row],[Gols Mandante]],Tabela1[[#This Row],[Gol Visitante]])</f>
        <v>2</v>
      </c>
      <c r="N206" s="3" t="str">
        <f>IF(Tabela1[[#This Row],[Mandante]]="Inter",Tabela1[[#This Row],[Gols Mandante]],Tabela1[[#This Row],[Gol Visitante]])</f>
        <v>2</v>
      </c>
      <c r="O206" s="3" t="s">
        <v>320</v>
      </c>
      <c r="P206" s="3"/>
      <c r="Q20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07" spans="1:17" x14ac:dyDescent="0.25">
      <c r="A207" s="3">
        <v>206</v>
      </c>
      <c r="B207" s="4">
        <v>26517</v>
      </c>
      <c r="C207" s="4" t="str">
        <f>IF(LEFT(Tabela1[[#This Row],[Placar]],6)="Grêmio","Grêmio","Inter")</f>
        <v>Grêmio</v>
      </c>
      <c r="D207" s="4" t="str">
        <f>IF(Tabela1[[#This Row],[Mandante]]="Grêmio","Inter","Grêmio")</f>
        <v>Inter</v>
      </c>
      <c r="E207" s="7" t="str">
        <f>IF(Tabela1[[#This Row],[Mandante]]=LEFT(Tabela1[[#This Row],[Placar]],6),IF(MID(Tabela1[[#This Row],[Placar]],8,2)="10",10,MID(Tabela1[[#This Row],[Placar]],8,1)),MID(Tabela1[[#This Row],[Placar]],15,1))</f>
        <v>0</v>
      </c>
      <c r="F207" s="4" t="str">
        <f>IF(RIGHT(Tabela1[[#This Row],[Placar]],6)="Grêmio",LEFT(RIGHT(Tabela1[[#This Row],[Placar]],8),1),LEFT(RIGHT(Tabela1[[#This Row],[Placar]],15),1))</f>
        <v>1</v>
      </c>
      <c r="G207" s="4"/>
      <c r="H207" s="4"/>
      <c r="I20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07" s="3" t="s">
        <v>106</v>
      </c>
      <c r="K207" s="3" t="s">
        <v>7</v>
      </c>
      <c r="L207" s="3" t="s">
        <v>81</v>
      </c>
      <c r="M207" s="3" t="str">
        <f>IF(Tabela1[[#This Row],[Mandante]]="Grêmio",Tabela1[[#This Row],[Gols Mandante]],Tabela1[[#This Row],[Gol Visitante]])</f>
        <v>0</v>
      </c>
      <c r="N207" s="3" t="str">
        <f>IF(Tabela1[[#This Row],[Mandante]]="Inter",Tabela1[[#This Row],[Gols Mandante]],Tabela1[[#This Row],[Gol Visitante]])</f>
        <v>1</v>
      </c>
      <c r="O207" s="3" t="s">
        <v>319</v>
      </c>
      <c r="P207" s="3"/>
      <c r="Q20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08" spans="1:17" x14ac:dyDescent="0.25">
      <c r="A208" s="3">
        <v>207</v>
      </c>
      <c r="B208" s="4">
        <v>26531</v>
      </c>
      <c r="C208" s="4" t="str">
        <f>IF(LEFT(Tabela1[[#This Row],[Placar]],6)="Grêmio","Grêmio","Inter")</f>
        <v>Grêmio</v>
      </c>
      <c r="D208" s="4" t="str">
        <f>IF(Tabela1[[#This Row],[Mandante]]="Grêmio","Inter","Grêmio")</f>
        <v>Inter</v>
      </c>
      <c r="E208" s="7" t="str">
        <f>IF(Tabela1[[#This Row],[Mandante]]=LEFT(Tabela1[[#This Row],[Placar]],6),IF(MID(Tabela1[[#This Row],[Placar]],8,2)="10",10,MID(Tabela1[[#This Row],[Placar]],8,1)),MID(Tabela1[[#This Row],[Placar]],15,1))</f>
        <v>0</v>
      </c>
      <c r="F208" s="4" t="str">
        <f>IF(RIGHT(Tabela1[[#This Row],[Placar]],6)="Grêmio",LEFT(RIGHT(Tabela1[[#This Row],[Placar]],8),1),LEFT(RIGHT(Tabela1[[#This Row],[Placar]],15),1))</f>
        <v>1</v>
      </c>
      <c r="G208" s="4"/>
      <c r="H208" s="4"/>
      <c r="I20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08" s="3" t="s">
        <v>106</v>
      </c>
      <c r="K208" s="3" t="s">
        <v>316</v>
      </c>
      <c r="L208" s="3" t="s">
        <v>81</v>
      </c>
      <c r="M208" s="3" t="str">
        <f>IF(Tabela1[[#This Row],[Mandante]]="Grêmio",Tabela1[[#This Row],[Gols Mandante]],Tabela1[[#This Row],[Gol Visitante]])</f>
        <v>0</v>
      </c>
      <c r="N208" s="3" t="str">
        <f>IF(Tabela1[[#This Row],[Mandante]]="Inter",Tabela1[[#This Row],[Gols Mandante]],Tabela1[[#This Row],[Gol Visitante]])</f>
        <v>1</v>
      </c>
      <c r="O208" s="3" t="s">
        <v>318</v>
      </c>
      <c r="P208" s="3"/>
      <c r="Q20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09" spans="1:17" x14ac:dyDescent="0.25">
      <c r="A209" s="3">
        <v>208</v>
      </c>
      <c r="B209" s="4">
        <v>26541</v>
      </c>
      <c r="C209" s="4" t="str">
        <f>IF(LEFT(Tabela1[[#This Row],[Placar]],6)="Grêmio","Grêmio","Inter")</f>
        <v>Inter</v>
      </c>
      <c r="D209" s="4" t="str">
        <f>IF(Tabela1[[#This Row],[Mandante]]="Grêmio","Inter","Grêmio")</f>
        <v>Grêmio</v>
      </c>
      <c r="E209" s="7" t="str">
        <f>IF(Tabela1[[#This Row],[Mandante]]=LEFT(Tabela1[[#This Row],[Placar]],6),IF(MID(Tabela1[[#This Row],[Placar]],8,2)="10",10,MID(Tabela1[[#This Row],[Placar]],8,1)),MID(Tabela1[[#This Row],[Placar]],15,1))</f>
        <v>2</v>
      </c>
      <c r="F209" s="4" t="str">
        <f>IF(RIGHT(Tabela1[[#This Row],[Placar]],6)="Grêmio",LEFT(RIGHT(Tabela1[[#This Row],[Placar]],8),1),LEFT(RIGHT(Tabela1[[#This Row],[Placar]],15),1))</f>
        <v>0</v>
      </c>
      <c r="G209" s="4"/>
      <c r="H209" s="4"/>
      <c r="I20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09" s="3" t="s">
        <v>39</v>
      </c>
      <c r="K209" s="3" t="s">
        <v>316</v>
      </c>
      <c r="L209" s="3" t="s">
        <v>11</v>
      </c>
      <c r="M209" s="3" t="str">
        <f>IF(Tabela1[[#This Row],[Mandante]]="Grêmio",Tabela1[[#This Row],[Gols Mandante]],Tabela1[[#This Row],[Gol Visitante]])</f>
        <v>0</v>
      </c>
      <c r="N209" s="3" t="str">
        <f>IF(Tabela1[[#This Row],[Mandante]]="Inter",Tabela1[[#This Row],[Gols Mandante]],Tabela1[[#This Row],[Gol Visitante]])</f>
        <v>2</v>
      </c>
      <c r="O209" s="3" t="s">
        <v>317</v>
      </c>
      <c r="P209" s="3"/>
      <c r="Q20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0" spans="1:17" x14ac:dyDescent="0.25">
      <c r="A210" s="3">
        <v>209</v>
      </c>
      <c r="B210" s="4">
        <v>26562</v>
      </c>
      <c r="C210" s="4" t="str">
        <f>IF(LEFT(Tabela1[[#This Row],[Placar]],6)="Grêmio","Grêmio","Inter")</f>
        <v>Inter</v>
      </c>
      <c r="D210" s="4" t="str">
        <f>IF(Tabela1[[#This Row],[Mandante]]="Grêmio","Inter","Grêmio")</f>
        <v>Grêmio</v>
      </c>
      <c r="E210" s="7" t="str">
        <f>IF(Tabela1[[#This Row],[Mandante]]=LEFT(Tabela1[[#This Row],[Placar]],6),IF(MID(Tabela1[[#This Row],[Placar]],8,2)="10",10,MID(Tabela1[[#This Row],[Placar]],8,1)),MID(Tabela1[[#This Row],[Placar]],15,1))</f>
        <v>1</v>
      </c>
      <c r="F210" s="4" t="str">
        <f>IF(RIGHT(Tabela1[[#This Row],[Placar]],6)="Grêmio",LEFT(RIGHT(Tabela1[[#This Row],[Placar]],8),1),LEFT(RIGHT(Tabela1[[#This Row],[Placar]],15),1))</f>
        <v>0</v>
      </c>
      <c r="G210" s="4"/>
      <c r="H210" s="4"/>
      <c r="I21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10" s="3" t="s">
        <v>37</v>
      </c>
      <c r="K210" s="3" t="s">
        <v>48</v>
      </c>
      <c r="L210" s="3" t="s">
        <v>11</v>
      </c>
      <c r="M210" s="3" t="str">
        <f>IF(Tabela1[[#This Row],[Mandante]]="Grêmio",Tabela1[[#This Row],[Gols Mandante]],Tabela1[[#This Row],[Gol Visitante]])</f>
        <v>0</v>
      </c>
      <c r="N210" s="3" t="str">
        <f>IF(Tabela1[[#This Row],[Mandante]]="Inter",Tabela1[[#This Row],[Gols Mandante]],Tabela1[[#This Row],[Gol Visitante]])</f>
        <v>1</v>
      </c>
      <c r="O210" s="3" t="s">
        <v>315</v>
      </c>
      <c r="P210" s="3"/>
      <c r="Q21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1" spans="1:17" x14ac:dyDescent="0.25">
      <c r="A211" s="3">
        <v>210</v>
      </c>
      <c r="B211" s="4">
        <v>26804</v>
      </c>
      <c r="C211" s="4" t="str">
        <f>IF(LEFT(Tabela1[[#This Row],[Placar]],6)="Grêmio","Grêmio","Inter")</f>
        <v>Inter</v>
      </c>
      <c r="D211" s="4" t="str">
        <f>IF(Tabela1[[#This Row],[Mandante]]="Grêmio","Inter","Grêmio")</f>
        <v>Grêmio</v>
      </c>
      <c r="E211" s="7" t="str">
        <f>IF(Tabela1[[#This Row],[Mandante]]=LEFT(Tabela1[[#This Row],[Placar]],6),IF(MID(Tabela1[[#This Row],[Placar]],8,2)="10",10,MID(Tabela1[[#This Row],[Placar]],8,1)),MID(Tabela1[[#This Row],[Placar]],15,1))</f>
        <v>1</v>
      </c>
      <c r="F211" s="4" t="str">
        <f>IF(RIGHT(Tabela1[[#This Row],[Placar]],6)="Grêmio",LEFT(RIGHT(Tabela1[[#This Row],[Placar]],8),1),LEFT(RIGHT(Tabela1[[#This Row],[Placar]],15),1))</f>
        <v>1</v>
      </c>
      <c r="G211" s="4"/>
      <c r="H211" s="4"/>
      <c r="I21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11" s="3" t="s">
        <v>31</v>
      </c>
      <c r="K211" s="3" t="s">
        <v>7</v>
      </c>
      <c r="L211" s="3" t="s">
        <v>11</v>
      </c>
      <c r="M211" s="3" t="str">
        <f>IF(Tabela1[[#This Row],[Mandante]]="Grêmio",Tabela1[[#This Row],[Gols Mandante]],Tabela1[[#This Row],[Gol Visitante]])</f>
        <v>1</v>
      </c>
      <c r="N211" s="3" t="str">
        <f>IF(Tabela1[[#This Row],[Mandante]]="Inter",Tabela1[[#This Row],[Gols Mandante]],Tabela1[[#This Row],[Gol Visitante]])</f>
        <v>1</v>
      </c>
      <c r="O211" s="3" t="s">
        <v>314</v>
      </c>
      <c r="P211" s="3"/>
      <c r="Q21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2" spans="1:17" x14ac:dyDescent="0.25">
      <c r="A212" s="3">
        <v>211</v>
      </c>
      <c r="B212" s="4">
        <v>26881</v>
      </c>
      <c r="C212" s="4" t="str">
        <f>IF(LEFT(Tabela1[[#This Row],[Placar]],6)="Grêmio","Grêmio","Inter")</f>
        <v>Grêmio</v>
      </c>
      <c r="D212" s="4" t="str">
        <f>IF(Tabela1[[#This Row],[Mandante]]="Grêmio","Inter","Grêmio")</f>
        <v>Inter</v>
      </c>
      <c r="E212" s="7" t="str">
        <f>IF(Tabela1[[#This Row],[Mandante]]=LEFT(Tabela1[[#This Row],[Placar]],6),IF(MID(Tabela1[[#This Row],[Placar]],8,2)="10",10,MID(Tabela1[[#This Row],[Placar]],8,1)),MID(Tabela1[[#This Row],[Placar]],15,1))</f>
        <v>0</v>
      </c>
      <c r="F212" s="4" t="str">
        <f>IF(RIGHT(Tabela1[[#This Row],[Placar]],6)="Grêmio",LEFT(RIGHT(Tabela1[[#This Row],[Placar]],8),1),LEFT(RIGHT(Tabela1[[#This Row],[Placar]],15),1))</f>
        <v>0</v>
      </c>
      <c r="G212" s="4"/>
      <c r="H212" s="4"/>
      <c r="I21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12" s="3" t="s">
        <v>24</v>
      </c>
      <c r="K212" s="3" t="s">
        <v>7</v>
      </c>
      <c r="L212" s="3" t="s">
        <v>81</v>
      </c>
      <c r="M212" s="3" t="str">
        <f>IF(Tabela1[[#This Row],[Mandante]]="Grêmio",Tabela1[[#This Row],[Gols Mandante]],Tabela1[[#This Row],[Gol Visitante]])</f>
        <v>0</v>
      </c>
      <c r="N212" s="3" t="str">
        <f>IF(Tabela1[[#This Row],[Mandante]]="Inter",Tabela1[[#This Row],[Gols Mandante]],Tabela1[[#This Row],[Gol Visitante]])</f>
        <v>0</v>
      </c>
      <c r="O212" s="3"/>
      <c r="P212" s="3"/>
      <c r="Q21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13" spans="1:17" x14ac:dyDescent="0.25">
      <c r="A213" s="3">
        <v>212</v>
      </c>
      <c r="B213" s="4">
        <v>26979</v>
      </c>
      <c r="C213" s="4" t="str">
        <f>IF(LEFT(Tabela1[[#This Row],[Placar]],6)="Grêmio","Grêmio","Inter")</f>
        <v>Inter</v>
      </c>
      <c r="D213" s="4" t="str">
        <f>IF(Tabela1[[#This Row],[Mandante]]="Grêmio","Inter","Grêmio")</f>
        <v>Grêmio</v>
      </c>
      <c r="E213" s="7" t="str">
        <f>IF(Tabela1[[#This Row],[Mandante]]=LEFT(Tabela1[[#This Row],[Placar]],6),IF(MID(Tabela1[[#This Row],[Placar]],8,2)="10",10,MID(Tabela1[[#This Row],[Placar]],8,1)),MID(Tabela1[[#This Row],[Placar]],15,1))</f>
        <v>1</v>
      </c>
      <c r="F213" s="4" t="str">
        <f>IF(RIGHT(Tabela1[[#This Row],[Placar]],6)="Grêmio",LEFT(RIGHT(Tabela1[[#This Row],[Placar]],8),1),LEFT(RIGHT(Tabela1[[#This Row],[Placar]],15),1))</f>
        <v>1</v>
      </c>
      <c r="G213" s="4"/>
      <c r="H213" s="4"/>
      <c r="I21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13" s="3" t="s">
        <v>31</v>
      </c>
      <c r="K213" s="3" t="s">
        <v>48</v>
      </c>
      <c r="L213" s="3" t="s">
        <v>11</v>
      </c>
      <c r="M213" s="3" t="str">
        <f>IF(Tabela1[[#This Row],[Mandante]]="Grêmio",Tabela1[[#This Row],[Gols Mandante]],Tabela1[[#This Row],[Gol Visitante]])</f>
        <v>1</v>
      </c>
      <c r="N213" s="3" t="str">
        <f>IF(Tabela1[[#This Row],[Mandante]]="Inter",Tabela1[[#This Row],[Gols Mandante]],Tabela1[[#This Row],[Gol Visitante]])</f>
        <v>1</v>
      </c>
      <c r="O213" s="3" t="s">
        <v>313</v>
      </c>
      <c r="P213" s="3"/>
      <c r="Q21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4" spans="1:17" x14ac:dyDescent="0.25">
      <c r="A214" s="3">
        <v>213</v>
      </c>
      <c r="B214" s="4">
        <v>27112</v>
      </c>
      <c r="C214" s="4" t="str">
        <f>IF(LEFT(Tabela1[[#This Row],[Placar]],6)="Grêmio","Grêmio","Inter")</f>
        <v>Inter</v>
      </c>
      <c r="D214" s="4" t="str">
        <f>IF(Tabela1[[#This Row],[Mandante]]="Grêmio","Inter","Grêmio")</f>
        <v>Grêmio</v>
      </c>
      <c r="E214" s="7" t="str">
        <f>IF(Tabela1[[#This Row],[Mandante]]=LEFT(Tabela1[[#This Row],[Placar]],6),IF(MID(Tabela1[[#This Row],[Placar]],8,2)="10",10,MID(Tabela1[[#This Row],[Placar]],8,1)),MID(Tabela1[[#This Row],[Placar]],15,1))</f>
        <v>2</v>
      </c>
      <c r="F214" s="4" t="str">
        <f>IF(RIGHT(Tabela1[[#This Row],[Placar]],6)="Grêmio",LEFT(RIGHT(Tabela1[[#This Row],[Placar]],8),1),LEFT(RIGHT(Tabela1[[#This Row],[Placar]],15),1))</f>
        <v>1</v>
      </c>
      <c r="G214" s="4"/>
      <c r="H214" s="4"/>
      <c r="I21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14" s="3" t="s">
        <v>54</v>
      </c>
      <c r="K214" s="3" t="s">
        <v>48</v>
      </c>
      <c r="L214" s="3" t="s">
        <v>11</v>
      </c>
      <c r="M214" s="3" t="str">
        <f>IF(Tabela1[[#This Row],[Mandante]]="Grêmio",Tabela1[[#This Row],[Gols Mandante]],Tabela1[[#This Row],[Gol Visitante]])</f>
        <v>1</v>
      </c>
      <c r="N214" s="3" t="str">
        <f>IF(Tabela1[[#This Row],[Mandante]]="Inter",Tabela1[[#This Row],[Gols Mandante]],Tabela1[[#This Row],[Gol Visitante]])</f>
        <v>2</v>
      </c>
      <c r="O214" s="3" t="s">
        <v>311</v>
      </c>
      <c r="P214" s="3" t="s">
        <v>312</v>
      </c>
      <c r="Q21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5" spans="1:17" x14ac:dyDescent="0.25">
      <c r="A215" s="3">
        <v>214</v>
      </c>
      <c r="B215" s="4">
        <v>27301</v>
      </c>
      <c r="C215" s="4" t="str">
        <f>IF(LEFT(Tabela1[[#This Row],[Placar]],6)="Grêmio","Grêmio","Inter")</f>
        <v>Grêmio</v>
      </c>
      <c r="D215" s="4" t="str">
        <f>IF(Tabela1[[#This Row],[Mandante]]="Grêmio","Inter","Grêmio")</f>
        <v>Inter</v>
      </c>
      <c r="E215" s="7" t="str">
        <f>IF(Tabela1[[#This Row],[Mandante]]=LEFT(Tabela1[[#This Row],[Placar]],6),IF(MID(Tabela1[[#This Row],[Placar]],8,2)="10",10,MID(Tabela1[[#This Row],[Placar]],8,1)),MID(Tabela1[[#This Row],[Placar]],15,1))</f>
        <v>0</v>
      </c>
      <c r="F215" s="4" t="str">
        <f>IF(RIGHT(Tabela1[[#This Row],[Placar]],6)="Grêmio",LEFT(RIGHT(Tabela1[[#This Row],[Placar]],8),1),LEFT(RIGHT(Tabela1[[#This Row],[Placar]],15),1))</f>
        <v>1</v>
      </c>
      <c r="G215" s="4"/>
      <c r="H215" s="4"/>
      <c r="I21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15" s="3" t="s">
        <v>106</v>
      </c>
      <c r="K215" s="3" t="s">
        <v>7</v>
      </c>
      <c r="L215" s="3" t="s">
        <v>81</v>
      </c>
      <c r="M215" s="3" t="str">
        <f>IF(Tabela1[[#This Row],[Mandante]]="Grêmio",Tabela1[[#This Row],[Gols Mandante]],Tabela1[[#This Row],[Gol Visitante]])</f>
        <v>0</v>
      </c>
      <c r="N215" s="3" t="str">
        <f>IF(Tabela1[[#This Row],[Mandante]]="Inter",Tabela1[[#This Row],[Gols Mandante]],Tabela1[[#This Row],[Gol Visitante]])</f>
        <v>1</v>
      </c>
      <c r="O215" s="3" t="s">
        <v>310</v>
      </c>
      <c r="P215" s="3"/>
      <c r="Q21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16" spans="1:17" ht="30" x14ac:dyDescent="0.25">
      <c r="A216" s="3">
        <v>215</v>
      </c>
      <c r="B216" s="4">
        <v>27364</v>
      </c>
      <c r="C216" s="4" t="str">
        <f>IF(LEFT(Tabela1[[#This Row],[Placar]],6)="Grêmio","Grêmio","Inter")</f>
        <v>Inter</v>
      </c>
      <c r="D216" s="4" t="str">
        <f>IF(Tabela1[[#This Row],[Mandante]]="Grêmio","Inter","Grêmio")</f>
        <v>Grêmio</v>
      </c>
      <c r="E216" s="7" t="str">
        <f>IF(Tabela1[[#This Row],[Mandante]]=LEFT(Tabela1[[#This Row],[Placar]],6),IF(MID(Tabela1[[#This Row],[Placar]],8,2)="10",10,MID(Tabela1[[#This Row],[Placar]],8,1)),MID(Tabela1[[#This Row],[Placar]],15,1))</f>
        <v>1</v>
      </c>
      <c r="F216" s="4" t="str">
        <f>IF(RIGHT(Tabela1[[#This Row],[Placar]],6)="Grêmio",LEFT(RIGHT(Tabela1[[#This Row],[Placar]],8),1),LEFT(RIGHT(Tabela1[[#This Row],[Placar]],15),1))</f>
        <v>0</v>
      </c>
      <c r="G216" s="4"/>
      <c r="H216" s="4"/>
      <c r="I21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16" s="3" t="s">
        <v>37</v>
      </c>
      <c r="K216" s="3" t="s">
        <v>7</v>
      </c>
      <c r="L216" s="3" t="s">
        <v>11</v>
      </c>
      <c r="M216" s="3" t="str">
        <f>IF(Tabela1[[#This Row],[Mandante]]="Grêmio",Tabela1[[#This Row],[Gols Mandante]],Tabela1[[#This Row],[Gol Visitante]])</f>
        <v>0</v>
      </c>
      <c r="N216" s="3" t="str">
        <f>IF(Tabela1[[#This Row],[Mandante]]="Inter",Tabela1[[#This Row],[Gols Mandante]],Tabela1[[#This Row],[Gol Visitante]])</f>
        <v>1</v>
      </c>
      <c r="O216" s="3" t="s">
        <v>308</v>
      </c>
      <c r="P216" s="3" t="s">
        <v>309</v>
      </c>
      <c r="Q21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7" spans="1:17" x14ac:dyDescent="0.25">
      <c r="A217" s="3">
        <v>216</v>
      </c>
      <c r="B217" s="4">
        <v>27515</v>
      </c>
      <c r="C217" s="4" t="str">
        <f>IF(LEFT(Tabela1[[#This Row],[Placar]],6)="Grêmio","Grêmio","Inter")</f>
        <v>Inter</v>
      </c>
      <c r="D217" s="4" t="str">
        <f>IF(Tabela1[[#This Row],[Mandante]]="Grêmio","Inter","Grêmio")</f>
        <v>Grêmio</v>
      </c>
      <c r="E217" s="7" t="str">
        <f>IF(Tabela1[[#This Row],[Mandante]]=LEFT(Tabela1[[#This Row],[Placar]],6),IF(MID(Tabela1[[#This Row],[Placar]],8,2)="10",10,MID(Tabela1[[#This Row],[Placar]],8,1)),MID(Tabela1[[#This Row],[Placar]],15,1))</f>
        <v>2</v>
      </c>
      <c r="F217" s="4" t="str">
        <f>IF(RIGHT(Tabela1[[#This Row],[Placar]],6)="Grêmio",LEFT(RIGHT(Tabela1[[#This Row],[Placar]],8),1),LEFT(RIGHT(Tabela1[[#This Row],[Placar]],15),1))</f>
        <v>0</v>
      </c>
      <c r="G217" s="4"/>
      <c r="H217" s="4"/>
      <c r="I21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17" s="3" t="s">
        <v>39</v>
      </c>
      <c r="K217" s="3" t="s">
        <v>202</v>
      </c>
      <c r="L217" s="3" t="s">
        <v>11</v>
      </c>
      <c r="M217" s="3" t="str">
        <f>IF(Tabela1[[#This Row],[Mandante]]="Grêmio",Tabela1[[#This Row],[Gols Mandante]],Tabela1[[#This Row],[Gol Visitante]])</f>
        <v>0</v>
      </c>
      <c r="N217" s="3" t="str">
        <f>IF(Tabela1[[#This Row],[Mandante]]="Inter",Tabela1[[#This Row],[Gols Mandante]],Tabela1[[#This Row],[Gol Visitante]])</f>
        <v>2</v>
      </c>
      <c r="O217" s="3" t="s">
        <v>307</v>
      </c>
      <c r="P217" s="3"/>
      <c r="Q21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18" spans="1:17" ht="30" x14ac:dyDescent="0.25">
      <c r="A218" s="3">
        <v>217</v>
      </c>
      <c r="B218" s="4">
        <v>27588</v>
      </c>
      <c r="C218" s="4" t="str">
        <f>IF(LEFT(Tabela1[[#This Row],[Placar]],6)="Grêmio","Grêmio","Inter")</f>
        <v>Grêmio</v>
      </c>
      <c r="D218" s="4" t="str">
        <f>IF(Tabela1[[#This Row],[Mandante]]="Grêmio","Inter","Grêmio")</f>
        <v>Inter</v>
      </c>
      <c r="E218" s="7" t="str">
        <f>IF(Tabela1[[#This Row],[Mandante]]=LEFT(Tabela1[[#This Row],[Placar]],6),IF(MID(Tabela1[[#This Row],[Placar]],8,2)="10",10,MID(Tabela1[[#This Row],[Placar]],8,1)),MID(Tabela1[[#This Row],[Placar]],15,1))</f>
        <v>1</v>
      </c>
      <c r="F218" s="4" t="str">
        <f>IF(RIGHT(Tabela1[[#This Row],[Placar]],6)="Grêmio",LEFT(RIGHT(Tabela1[[#This Row],[Placar]],8),1),LEFT(RIGHT(Tabela1[[#This Row],[Placar]],15),1))</f>
        <v>2</v>
      </c>
      <c r="G218" s="4"/>
      <c r="H218" s="4"/>
      <c r="I21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18" s="3" t="s">
        <v>68</v>
      </c>
      <c r="K218" s="3" t="s">
        <v>7</v>
      </c>
      <c r="L218" s="3" t="s">
        <v>81</v>
      </c>
      <c r="M218" s="3" t="str">
        <f>IF(Tabela1[[#This Row],[Mandante]]="Grêmio",Tabela1[[#This Row],[Gols Mandante]],Tabela1[[#This Row],[Gol Visitante]])</f>
        <v>1</v>
      </c>
      <c r="N218" s="3" t="str">
        <f>IF(Tabela1[[#This Row],[Mandante]]="Inter",Tabela1[[#This Row],[Gols Mandante]],Tabela1[[#This Row],[Gol Visitante]])</f>
        <v>2</v>
      </c>
      <c r="O218" s="3" t="s">
        <v>305</v>
      </c>
      <c r="P218" s="3" t="s">
        <v>306</v>
      </c>
      <c r="Q21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19" spans="1:17" ht="30" x14ac:dyDescent="0.25">
      <c r="A219" s="3">
        <v>218</v>
      </c>
      <c r="B219" s="4">
        <v>27598</v>
      </c>
      <c r="C219" s="4" t="str">
        <f>IF(LEFT(Tabela1[[#This Row],[Placar]],6)="Grêmio","Grêmio","Inter")</f>
        <v>Inter</v>
      </c>
      <c r="D219" s="4" t="str">
        <f>IF(Tabela1[[#This Row],[Mandante]]="Grêmio","Inter","Grêmio")</f>
        <v>Grêmio</v>
      </c>
      <c r="E219" s="7" t="str">
        <f>IF(Tabela1[[#This Row],[Mandante]]=LEFT(Tabela1[[#This Row],[Placar]],6),IF(MID(Tabela1[[#This Row],[Placar]],8,2)="10",10,MID(Tabela1[[#This Row],[Placar]],8,1)),MID(Tabela1[[#This Row],[Placar]],15,1))</f>
        <v>1</v>
      </c>
      <c r="F219" s="4" t="str">
        <f>IF(RIGHT(Tabela1[[#This Row],[Placar]],6)="Grêmio",LEFT(RIGHT(Tabela1[[#This Row],[Placar]],8),1),LEFT(RIGHT(Tabela1[[#This Row],[Placar]],15),1))</f>
        <v>3</v>
      </c>
      <c r="G219" s="4"/>
      <c r="H219" s="4"/>
      <c r="I21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19" s="3" t="s">
        <v>215</v>
      </c>
      <c r="K219" s="3" t="s">
        <v>7</v>
      </c>
      <c r="L219" s="3" t="s">
        <v>11</v>
      </c>
      <c r="M219" s="3" t="str">
        <f>IF(Tabela1[[#This Row],[Mandante]]="Grêmio",Tabela1[[#This Row],[Gols Mandante]],Tabela1[[#This Row],[Gol Visitante]])</f>
        <v>3</v>
      </c>
      <c r="N219" s="3" t="str">
        <f>IF(Tabela1[[#This Row],[Mandante]]="Inter",Tabela1[[#This Row],[Gols Mandante]],Tabela1[[#This Row],[Gol Visitante]])</f>
        <v>1</v>
      </c>
      <c r="O219" s="3" t="s">
        <v>304</v>
      </c>
      <c r="P219" s="3"/>
      <c r="Q21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0" spans="1:17" x14ac:dyDescent="0.25">
      <c r="A220" s="3">
        <v>219</v>
      </c>
      <c r="B220" s="4">
        <v>27612</v>
      </c>
      <c r="C220" s="4" t="str">
        <f>IF(LEFT(Tabela1[[#This Row],[Placar]],6)="Grêmio","Grêmio","Inter")</f>
        <v>Grêmio</v>
      </c>
      <c r="D220" s="4" t="str">
        <f>IF(Tabela1[[#This Row],[Mandante]]="Grêmio","Inter","Grêmio")</f>
        <v>Inter</v>
      </c>
      <c r="E220" s="7" t="str">
        <f>IF(Tabela1[[#This Row],[Mandante]]=LEFT(Tabela1[[#This Row],[Placar]],6),IF(MID(Tabela1[[#This Row],[Placar]],8,2)="10",10,MID(Tabela1[[#This Row],[Placar]],8,1)),MID(Tabela1[[#This Row],[Placar]],15,1))</f>
        <v>1</v>
      </c>
      <c r="F220" s="4" t="str">
        <f>IF(RIGHT(Tabela1[[#This Row],[Placar]],6)="Grêmio",LEFT(RIGHT(Tabela1[[#This Row],[Placar]],8),1),LEFT(RIGHT(Tabela1[[#This Row],[Placar]],15),1))</f>
        <v>1</v>
      </c>
      <c r="G220" s="4"/>
      <c r="H220" s="4"/>
      <c r="I22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20" s="3" t="s">
        <v>70</v>
      </c>
      <c r="K220" s="3" t="s">
        <v>7</v>
      </c>
      <c r="L220" s="3" t="s">
        <v>81</v>
      </c>
      <c r="M220" s="3" t="str">
        <f>IF(Tabela1[[#This Row],[Mandante]]="Grêmio",Tabela1[[#This Row],[Gols Mandante]],Tabela1[[#This Row],[Gol Visitante]])</f>
        <v>1</v>
      </c>
      <c r="N220" s="3" t="str">
        <f>IF(Tabela1[[#This Row],[Mandante]]="Inter",Tabela1[[#This Row],[Gols Mandante]],Tabela1[[#This Row],[Gol Visitante]])</f>
        <v>1</v>
      </c>
      <c r="O220" s="3" t="s">
        <v>303</v>
      </c>
      <c r="P220" s="3"/>
      <c r="Q22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21" spans="1:17" ht="45" x14ac:dyDescent="0.25">
      <c r="A221" s="3">
        <v>220</v>
      </c>
      <c r="B221" s="4">
        <v>27616</v>
      </c>
      <c r="C221" s="4" t="str">
        <f>IF(LEFT(Tabela1[[#This Row],[Placar]],6)="Grêmio","Grêmio","Inter")</f>
        <v>Inter</v>
      </c>
      <c r="D221" s="4" t="str">
        <f>IF(Tabela1[[#This Row],[Mandante]]="Grêmio","Inter","Grêmio")</f>
        <v>Grêmio</v>
      </c>
      <c r="E221" s="7" t="str">
        <f>IF(Tabela1[[#This Row],[Mandante]]=LEFT(Tabela1[[#This Row],[Placar]],6),IF(MID(Tabela1[[#This Row],[Placar]],8,2)="10",10,MID(Tabela1[[#This Row],[Placar]],8,1)),MID(Tabela1[[#This Row],[Placar]],15,1))</f>
        <v>1</v>
      </c>
      <c r="F221" s="4" t="str">
        <f>IF(RIGHT(Tabela1[[#This Row],[Placar]],6)="Grêmio",LEFT(RIGHT(Tabela1[[#This Row],[Placar]],8),1),LEFT(RIGHT(Tabela1[[#This Row],[Placar]],15),1))</f>
        <v>0</v>
      </c>
      <c r="G221" s="4"/>
      <c r="H221" s="4"/>
      <c r="I22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21" s="3" t="s">
        <v>37</v>
      </c>
      <c r="K221" s="3" t="s">
        <v>7</v>
      </c>
      <c r="L221" s="3" t="s">
        <v>11</v>
      </c>
      <c r="M221" s="3" t="str">
        <f>IF(Tabela1[[#This Row],[Mandante]]="Grêmio",Tabela1[[#This Row],[Gols Mandante]],Tabela1[[#This Row],[Gol Visitante]])</f>
        <v>0</v>
      </c>
      <c r="N221" s="3" t="str">
        <f>IF(Tabela1[[#This Row],[Mandante]]="Inter",Tabela1[[#This Row],[Gols Mandante]],Tabela1[[#This Row],[Gol Visitante]])</f>
        <v>1</v>
      </c>
      <c r="O221" s="3" t="s">
        <v>301</v>
      </c>
      <c r="P221" s="3" t="s">
        <v>302</v>
      </c>
      <c r="Q22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2" spans="1:17" x14ac:dyDescent="0.25">
      <c r="A222" s="3">
        <v>221</v>
      </c>
      <c r="B222" s="4">
        <v>27644</v>
      </c>
      <c r="C222" s="4" t="str">
        <f>IF(LEFT(Tabela1[[#This Row],[Placar]],6)="Grêmio","Grêmio","Inter")</f>
        <v>Inter</v>
      </c>
      <c r="D222" s="4" t="str">
        <f>IF(Tabela1[[#This Row],[Mandante]]="Grêmio","Inter","Grêmio")</f>
        <v>Grêmio</v>
      </c>
      <c r="E222" s="7" t="str">
        <f>IF(Tabela1[[#This Row],[Mandante]]=LEFT(Tabela1[[#This Row],[Placar]],6),IF(MID(Tabela1[[#This Row],[Placar]],8,2)="10",10,MID(Tabela1[[#This Row],[Placar]],8,1)),MID(Tabela1[[#This Row],[Placar]],15,1))</f>
        <v>1</v>
      </c>
      <c r="F222" s="4" t="str">
        <f>IF(RIGHT(Tabela1[[#This Row],[Placar]],6)="Grêmio",LEFT(RIGHT(Tabela1[[#This Row],[Placar]],8),1),LEFT(RIGHT(Tabela1[[#This Row],[Placar]],15),1))</f>
        <v>1</v>
      </c>
      <c r="G222" s="4"/>
      <c r="H222" s="4"/>
      <c r="I22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22" s="3" t="s">
        <v>31</v>
      </c>
      <c r="K222" s="3" t="s">
        <v>48</v>
      </c>
      <c r="L222" s="3" t="s">
        <v>11</v>
      </c>
      <c r="M222" s="3" t="str">
        <f>IF(Tabela1[[#This Row],[Mandante]]="Grêmio",Tabela1[[#This Row],[Gols Mandante]],Tabela1[[#This Row],[Gol Visitante]])</f>
        <v>1</v>
      </c>
      <c r="N222" s="3" t="str">
        <f>IF(Tabela1[[#This Row],[Mandante]]="Inter",Tabela1[[#This Row],[Gols Mandante]],Tabela1[[#This Row],[Gol Visitante]])</f>
        <v>1</v>
      </c>
      <c r="O222" s="3" t="s">
        <v>300</v>
      </c>
      <c r="P222" s="3"/>
      <c r="Q22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3" spans="1:17" x14ac:dyDescent="0.25">
      <c r="A223" s="3">
        <v>222</v>
      </c>
      <c r="B223" s="4">
        <v>27721</v>
      </c>
      <c r="C223" s="4" t="str">
        <f>IF(LEFT(Tabela1[[#This Row],[Placar]],6)="Grêmio","Grêmio","Inter")</f>
        <v>Inter</v>
      </c>
      <c r="D223" s="4" t="str">
        <f>IF(Tabela1[[#This Row],[Mandante]]="Grêmio","Inter","Grêmio")</f>
        <v>Grêmio</v>
      </c>
      <c r="E223" s="7" t="str">
        <f>IF(Tabela1[[#This Row],[Mandante]]=LEFT(Tabela1[[#This Row],[Placar]],6),IF(MID(Tabela1[[#This Row],[Placar]],8,2)="10",10,MID(Tabela1[[#This Row],[Placar]],8,1)),MID(Tabela1[[#This Row],[Placar]],15,1))</f>
        <v>1</v>
      </c>
      <c r="F223" s="4" t="str">
        <f>IF(RIGHT(Tabela1[[#This Row],[Placar]],6)="Grêmio",LEFT(RIGHT(Tabela1[[#This Row],[Placar]],8),1),LEFT(RIGHT(Tabela1[[#This Row],[Placar]],15),1))</f>
        <v>0</v>
      </c>
      <c r="G223" s="4"/>
      <c r="H223" s="4"/>
      <c r="I22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23" s="3" t="s">
        <v>37</v>
      </c>
      <c r="K223" s="3" t="s">
        <v>48</v>
      </c>
      <c r="L223" s="3" t="s">
        <v>11</v>
      </c>
      <c r="M223" s="3" t="str">
        <f>IF(Tabela1[[#This Row],[Mandante]]="Grêmio",Tabela1[[#This Row],[Gols Mandante]],Tabela1[[#This Row],[Gol Visitante]])</f>
        <v>0</v>
      </c>
      <c r="N223" s="3" t="str">
        <f>IF(Tabela1[[#This Row],[Mandante]]="Inter",Tabela1[[#This Row],[Gols Mandante]],Tabela1[[#This Row],[Gol Visitante]])</f>
        <v>1</v>
      </c>
      <c r="O223" s="3" t="s">
        <v>296</v>
      </c>
      <c r="P223" s="3"/>
      <c r="Q22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4" spans="1:17" x14ac:dyDescent="0.25">
      <c r="A224" s="3">
        <v>223</v>
      </c>
      <c r="B224" s="4">
        <v>27966</v>
      </c>
      <c r="C224" s="4" t="str">
        <f>IF(LEFT(Tabela1[[#This Row],[Placar]],6)="Grêmio","Grêmio","Inter")</f>
        <v>Inter</v>
      </c>
      <c r="D224" s="4" t="str">
        <f>IF(Tabela1[[#This Row],[Mandante]]="Grêmio","Inter","Grêmio")</f>
        <v>Grêmio</v>
      </c>
      <c r="E224" s="7" t="str">
        <f>IF(Tabela1[[#This Row],[Mandante]]=LEFT(Tabela1[[#This Row],[Placar]],6),IF(MID(Tabela1[[#This Row],[Placar]],8,2)="10",10,MID(Tabela1[[#This Row],[Placar]],8,1)),MID(Tabela1[[#This Row],[Placar]],15,1))</f>
        <v>2</v>
      </c>
      <c r="F224" s="4" t="str">
        <f>IF(RIGHT(Tabela1[[#This Row],[Placar]],6)="Grêmio",LEFT(RIGHT(Tabela1[[#This Row],[Placar]],8),1),LEFT(RIGHT(Tabela1[[#This Row],[Placar]],15),1))</f>
        <v>0</v>
      </c>
      <c r="G224" s="4"/>
      <c r="H224" s="4"/>
      <c r="I22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24" s="3" t="s">
        <v>39</v>
      </c>
      <c r="K224" s="3" t="s">
        <v>7</v>
      </c>
      <c r="L224" s="3" t="s">
        <v>11</v>
      </c>
      <c r="M224" s="3" t="str">
        <f>IF(Tabela1[[#This Row],[Mandante]]="Grêmio",Tabela1[[#This Row],[Gols Mandante]],Tabela1[[#This Row],[Gol Visitante]])</f>
        <v>0</v>
      </c>
      <c r="N224" s="3" t="str">
        <f>IF(Tabela1[[#This Row],[Mandante]]="Inter",Tabela1[[#This Row],[Gols Mandante]],Tabela1[[#This Row],[Gol Visitante]])</f>
        <v>2</v>
      </c>
      <c r="O224" s="3" t="s">
        <v>298</v>
      </c>
      <c r="P224" s="3" t="s">
        <v>299</v>
      </c>
      <c r="Q22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5" spans="1:17" x14ac:dyDescent="0.25">
      <c r="A225" s="3">
        <v>224</v>
      </c>
      <c r="B225" s="4">
        <v>27969</v>
      </c>
      <c r="C225" s="4" t="str">
        <f>IF(LEFT(Tabela1[[#This Row],[Placar]],6)="Grêmio","Grêmio","Inter")</f>
        <v>Grêmio</v>
      </c>
      <c r="D225" s="4" t="str">
        <f>IF(Tabela1[[#This Row],[Mandante]]="Grêmio","Inter","Grêmio")</f>
        <v>Inter</v>
      </c>
      <c r="E225" s="7" t="str">
        <f>IF(Tabela1[[#This Row],[Mandante]]=LEFT(Tabela1[[#This Row],[Placar]],6),IF(MID(Tabela1[[#This Row],[Placar]],8,2)="10",10,MID(Tabela1[[#This Row],[Placar]],8,1)),MID(Tabela1[[#This Row],[Placar]],15,1))</f>
        <v>2</v>
      </c>
      <c r="F225" s="4" t="str">
        <f>IF(RIGHT(Tabela1[[#This Row],[Placar]],6)="Grêmio",LEFT(RIGHT(Tabela1[[#This Row],[Placar]],8),1),LEFT(RIGHT(Tabela1[[#This Row],[Placar]],15),1))</f>
        <v>0</v>
      </c>
      <c r="G225" s="4"/>
      <c r="H225" s="4"/>
      <c r="I22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25" s="3" t="s">
        <v>29</v>
      </c>
      <c r="K225" s="3" t="s">
        <v>7</v>
      </c>
      <c r="L225" s="3" t="s">
        <v>81</v>
      </c>
      <c r="M225" s="3" t="str">
        <f>IF(Tabela1[[#This Row],[Mandante]]="Grêmio",Tabela1[[#This Row],[Gols Mandante]],Tabela1[[#This Row],[Gol Visitante]])</f>
        <v>2</v>
      </c>
      <c r="N225" s="3" t="str">
        <f>IF(Tabela1[[#This Row],[Mandante]]="Inter",Tabela1[[#This Row],[Gols Mandante]],Tabela1[[#This Row],[Gol Visitante]])</f>
        <v>0</v>
      </c>
      <c r="O225" s="3" t="s">
        <v>297</v>
      </c>
      <c r="P225" s="3"/>
      <c r="Q22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26" spans="1:17" x14ac:dyDescent="0.25">
      <c r="A226" s="3">
        <v>225</v>
      </c>
      <c r="B226" s="4">
        <v>27981</v>
      </c>
      <c r="C226" s="4" t="str">
        <f>IF(LEFT(Tabela1[[#This Row],[Placar]],6)="Grêmio","Grêmio","Inter")</f>
        <v>Inter</v>
      </c>
      <c r="D226" s="4" t="str">
        <f>IF(Tabela1[[#This Row],[Mandante]]="Grêmio","Inter","Grêmio")</f>
        <v>Grêmio</v>
      </c>
      <c r="E226" s="7" t="str">
        <f>IF(Tabela1[[#This Row],[Mandante]]=LEFT(Tabela1[[#This Row],[Placar]],6),IF(MID(Tabela1[[#This Row],[Placar]],8,2)="10",10,MID(Tabela1[[#This Row],[Placar]],8,1)),MID(Tabela1[[#This Row],[Placar]],15,1))</f>
        <v>1</v>
      </c>
      <c r="F226" s="4" t="str">
        <f>IF(RIGHT(Tabela1[[#This Row],[Placar]],6)="Grêmio",LEFT(RIGHT(Tabela1[[#This Row],[Placar]],8),1),LEFT(RIGHT(Tabela1[[#This Row],[Placar]],15),1))</f>
        <v>0</v>
      </c>
      <c r="G226" s="4"/>
      <c r="H226" s="4"/>
      <c r="I22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26" s="3" t="s">
        <v>37</v>
      </c>
      <c r="K226" s="3" t="s">
        <v>7</v>
      </c>
      <c r="L226" s="3" t="s">
        <v>11</v>
      </c>
      <c r="M226" s="3" t="str">
        <f>IF(Tabela1[[#This Row],[Mandante]]="Grêmio",Tabela1[[#This Row],[Gols Mandante]],Tabela1[[#This Row],[Gol Visitante]])</f>
        <v>0</v>
      </c>
      <c r="N226" s="3" t="str">
        <f>IF(Tabela1[[#This Row],[Mandante]]="Inter",Tabela1[[#This Row],[Gols Mandante]],Tabela1[[#This Row],[Gol Visitante]])</f>
        <v>1</v>
      </c>
      <c r="O226" s="3" t="s">
        <v>296</v>
      </c>
      <c r="P226" s="3"/>
      <c r="Q22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7" spans="1:17" x14ac:dyDescent="0.25">
      <c r="A227" s="3">
        <v>226</v>
      </c>
      <c r="B227" s="4">
        <v>27990</v>
      </c>
      <c r="C227" s="4" t="str">
        <f>IF(LEFT(Tabela1[[#This Row],[Placar]],6)="Grêmio","Grêmio","Inter")</f>
        <v>Grêmio</v>
      </c>
      <c r="D227" s="4" t="str">
        <f>IF(Tabela1[[#This Row],[Mandante]]="Grêmio","Inter","Grêmio")</f>
        <v>Inter</v>
      </c>
      <c r="E227" s="7" t="str">
        <f>IF(Tabela1[[#This Row],[Mandante]]=LEFT(Tabela1[[#This Row],[Placar]],6),IF(MID(Tabela1[[#This Row],[Placar]],8,2)="10",10,MID(Tabela1[[#This Row],[Placar]],8,1)),MID(Tabela1[[#This Row],[Placar]],15,1))</f>
        <v>1</v>
      </c>
      <c r="F227" s="4" t="str">
        <f>IF(RIGHT(Tabela1[[#This Row],[Placar]],6)="Grêmio",LEFT(RIGHT(Tabela1[[#This Row],[Placar]],8),1),LEFT(RIGHT(Tabela1[[#This Row],[Placar]],15),1))</f>
        <v>1</v>
      </c>
      <c r="G227" s="4"/>
      <c r="H227" s="4"/>
      <c r="I22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27" s="3" t="s">
        <v>70</v>
      </c>
      <c r="K227" s="3" t="s">
        <v>7</v>
      </c>
      <c r="L227" s="3" t="s">
        <v>81</v>
      </c>
      <c r="M227" s="3" t="str">
        <f>IF(Tabela1[[#This Row],[Mandante]]="Grêmio",Tabela1[[#This Row],[Gols Mandante]],Tabela1[[#This Row],[Gol Visitante]])</f>
        <v>1</v>
      </c>
      <c r="N227" s="3" t="str">
        <f>IF(Tabela1[[#This Row],[Mandante]]="Inter",Tabela1[[#This Row],[Gols Mandante]],Tabela1[[#This Row],[Gol Visitante]])</f>
        <v>1</v>
      </c>
      <c r="O227" s="3" t="s">
        <v>295</v>
      </c>
      <c r="P227" s="3"/>
      <c r="Q22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28" spans="1:17" x14ac:dyDescent="0.25">
      <c r="A228" s="3">
        <v>227</v>
      </c>
      <c r="B228" s="4">
        <v>27994</v>
      </c>
      <c r="C228" s="4" t="str">
        <f>IF(LEFT(Tabela1[[#This Row],[Placar]],6)="Grêmio","Grêmio","Inter")</f>
        <v>Inter</v>
      </c>
      <c r="D228" s="4" t="str">
        <f>IF(Tabela1[[#This Row],[Mandante]]="Grêmio","Inter","Grêmio")</f>
        <v>Grêmio</v>
      </c>
      <c r="E228" s="7" t="str">
        <f>IF(Tabela1[[#This Row],[Mandante]]=LEFT(Tabela1[[#This Row],[Placar]],6),IF(MID(Tabela1[[#This Row],[Placar]],8,2)="10",10,MID(Tabela1[[#This Row],[Placar]],8,1)),MID(Tabela1[[#This Row],[Placar]],15,1))</f>
        <v>2</v>
      </c>
      <c r="F228" s="4" t="str">
        <f>IF(RIGHT(Tabela1[[#This Row],[Placar]],6)="Grêmio",LEFT(RIGHT(Tabela1[[#This Row],[Placar]],8),1),LEFT(RIGHT(Tabela1[[#This Row],[Placar]],15),1))</f>
        <v>0</v>
      </c>
      <c r="G228" s="4"/>
      <c r="H228" s="4"/>
      <c r="I22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28" s="3" t="s">
        <v>39</v>
      </c>
      <c r="K228" s="3" t="s">
        <v>7</v>
      </c>
      <c r="L228" s="3" t="s">
        <v>11</v>
      </c>
      <c r="M228" s="3" t="str">
        <f>IF(Tabela1[[#This Row],[Mandante]]="Grêmio",Tabela1[[#This Row],[Gols Mandante]],Tabela1[[#This Row],[Gol Visitante]])</f>
        <v>0</v>
      </c>
      <c r="N228" s="3" t="str">
        <f>IF(Tabela1[[#This Row],[Mandante]]="Inter",Tabela1[[#This Row],[Gols Mandante]],Tabela1[[#This Row],[Gol Visitante]])</f>
        <v>2</v>
      </c>
      <c r="O228" s="3" t="s">
        <v>293</v>
      </c>
      <c r="P228" s="3" t="s">
        <v>294</v>
      </c>
      <c r="Q22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29" spans="1:17" x14ac:dyDescent="0.25">
      <c r="A229" s="3">
        <v>228</v>
      </c>
      <c r="B229" s="4">
        <v>28010</v>
      </c>
      <c r="C229" s="4" t="str">
        <f>IF(LEFT(Tabela1[[#This Row],[Placar]],6)="Grêmio","Grêmio","Inter")</f>
        <v>Inter</v>
      </c>
      <c r="D229" s="4" t="str">
        <f>IF(Tabela1[[#This Row],[Mandante]]="Grêmio","Inter","Grêmio")</f>
        <v>Grêmio</v>
      </c>
      <c r="E229" s="7" t="str">
        <f>IF(Tabela1[[#This Row],[Mandante]]=LEFT(Tabela1[[#This Row],[Placar]],6),IF(MID(Tabela1[[#This Row],[Placar]],8,2)="10",10,MID(Tabela1[[#This Row],[Placar]],8,1)),MID(Tabela1[[#This Row],[Placar]],15,1))</f>
        <v>3</v>
      </c>
      <c r="F229" s="4" t="str">
        <f>IF(RIGHT(Tabela1[[#This Row],[Placar]],6)="Grêmio",LEFT(RIGHT(Tabela1[[#This Row],[Placar]],8),1),LEFT(RIGHT(Tabela1[[#This Row],[Placar]],15),1))</f>
        <v>1</v>
      </c>
      <c r="G229" s="4"/>
      <c r="H229" s="4"/>
      <c r="I22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29" s="3" t="s">
        <v>258</v>
      </c>
      <c r="K229" s="3" t="s">
        <v>48</v>
      </c>
      <c r="L229" s="3" t="s">
        <v>11</v>
      </c>
      <c r="M229" s="3" t="str">
        <f>IF(Tabela1[[#This Row],[Mandante]]="Grêmio",Tabela1[[#This Row],[Gols Mandante]],Tabela1[[#This Row],[Gol Visitante]])</f>
        <v>1</v>
      </c>
      <c r="N229" s="3" t="str">
        <f>IF(Tabela1[[#This Row],[Mandante]]="Inter",Tabela1[[#This Row],[Gols Mandante]],Tabela1[[#This Row],[Gol Visitante]])</f>
        <v>3</v>
      </c>
      <c r="O229" s="3" t="s">
        <v>292</v>
      </c>
      <c r="P229" s="3"/>
      <c r="Q22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30" spans="1:17" x14ac:dyDescent="0.25">
      <c r="A230" s="3">
        <v>229</v>
      </c>
      <c r="B230" s="4">
        <v>28232</v>
      </c>
      <c r="C230" s="4" t="str">
        <f>IF(LEFT(Tabela1[[#This Row],[Placar]],6)="Grêmio","Grêmio","Inter")</f>
        <v>Grêmio</v>
      </c>
      <c r="D230" s="4" t="str">
        <f>IF(Tabela1[[#This Row],[Mandante]]="Grêmio","Inter","Grêmio")</f>
        <v>Inter</v>
      </c>
      <c r="E230" s="7" t="str">
        <f>IF(Tabela1[[#This Row],[Mandante]]=LEFT(Tabela1[[#This Row],[Placar]],6),IF(MID(Tabela1[[#This Row],[Placar]],8,2)="10",10,MID(Tabela1[[#This Row],[Placar]],8,1)),MID(Tabela1[[#This Row],[Placar]],15,1))</f>
        <v>3</v>
      </c>
      <c r="F230" s="4" t="str">
        <f>IF(RIGHT(Tabela1[[#This Row],[Placar]],6)="Grêmio",LEFT(RIGHT(Tabela1[[#This Row],[Placar]],8),1),LEFT(RIGHT(Tabela1[[#This Row],[Placar]],15),1))</f>
        <v>0</v>
      </c>
      <c r="G230" s="4"/>
      <c r="H230" s="4"/>
      <c r="I23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0" s="3" t="s">
        <v>42</v>
      </c>
      <c r="K230" s="3" t="s">
        <v>7</v>
      </c>
      <c r="L230" s="3" t="s">
        <v>81</v>
      </c>
      <c r="M230" s="3" t="str">
        <f>IF(Tabela1[[#This Row],[Mandante]]="Grêmio",Tabela1[[#This Row],[Gols Mandante]],Tabela1[[#This Row],[Gol Visitante]])</f>
        <v>3</v>
      </c>
      <c r="N230" s="3" t="str">
        <f>IF(Tabela1[[#This Row],[Mandante]]="Inter",Tabela1[[#This Row],[Gols Mandante]],Tabela1[[#This Row],[Gol Visitante]])</f>
        <v>0</v>
      </c>
      <c r="O230" s="3" t="s">
        <v>290</v>
      </c>
      <c r="P230" s="3" t="s">
        <v>291</v>
      </c>
      <c r="Q23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31" spans="1:17" x14ac:dyDescent="0.25">
      <c r="A231" s="3">
        <v>230</v>
      </c>
      <c r="B231" s="4">
        <v>28253</v>
      </c>
      <c r="C231" s="4" t="str">
        <f>IF(LEFT(Tabela1[[#This Row],[Placar]],6)="Grêmio","Grêmio","Inter")</f>
        <v>Inter</v>
      </c>
      <c r="D231" s="4" t="str">
        <f>IF(Tabela1[[#This Row],[Mandante]]="Grêmio","Inter","Grêmio")</f>
        <v>Grêmio</v>
      </c>
      <c r="E231" s="7" t="str">
        <f>IF(Tabela1[[#This Row],[Mandante]]=LEFT(Tabela1[[#This Row],[Placar]],6),IF(MID(Tabela1[[#This Row],[Placar]],8,2)="10",10,MID(Tabela1[[#This Row],[Placar]],8,1)),MID(Tabela1[[#This Row],[Placar]],15,1))</f>
        <v>1</v>
      </c>
      <c r="F231" s="4" t="str">
        <f>IF(RIGHT(Tabela1[[#This Row],[Placar]],6)="Grêmio",LEFT(RIGHT(Tabela1[[#This Row],[Placar]],8),1),LEFT(RIGHT(Tabela1[[#This Row],[Placar]],15),1))</f>
        <v>0</v>
      </c>
      <c r="G231" s="4"/>
      <c r="H231" s="4"/>
      <c r="I23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31" s="3" t="s">
        <v>37</v>
      </c>
      <c r="K231" s="3" t="s">
        <v>7</v>
      </c>
      <c r="L231" s="3" t="s">
        <v>11</v>
      </c>
      <c r="M231" s="3" t="str">
        <f>IF(Tabela1[[#This Row],[Mandante]]="Grêmio",Tabela1[[#This Row],[Gols Mandante]],Tabela1[[#This Row],[Gol Visitante]])</f>
        <v>0</v>
      </c>
      <c r="N231" s="3" t="str">
        <f>IF(Tabela1[[#This Row],[Mandante]]="Inter",Tabela1[[#This Row],[Gols Mandante]],Tabela1[[#This Row],[Gol Visitante]])</f>
        <v>1</v>
      </c>
      <c r="O231" s="3" t="s">
        <v>289</v>
      </c>
      <c r="P231" s="3"/>
      <c r="Q23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32" spans="1:17" x14ac:dyDescent="0.25">
      <c r="A232" s="3">
        <v>231</v>
      </c>
      <c r="B232" s="4">
        <v>28274</v>
      </c>
      <c r="C232" s="4" t="str">
        <f>IF(LEFT(Tabela1[[#This Row],[Placar]],6)="Grêmio","Grêmio","Inter")</f>
        <v>Grêmio</v>
      </c>
      <c r="D232" s="4" t="str">
        <f>IF(Tabela1[[#This Row],[Mandante]]="Grêmio","Inter","Grêmio")</f>
        <v>Inter</v>
      </c>
      <c r="E232" s="7" t="str">
        <f>IF(Tabela1[[#This Row],[Mandante]]=LEFT(Tabela1[[#This Row],[Placar]],6),IF(MID(Tabela1[[#This Row],[Placar]],8,2)="10",10,MID(Tabela1[[#This Row],[Placar]],8,1)),MID(Tabela1[[#This Row],[Placar]],15,1))</f>
        <v>0</v>
      </c>
      <c r="F232" s="4" t="str">
        <f>IF(RIGHT(Tabela1[[#This Row],[Placar]],6)="Grêmio",LEFT(RIGHT(Tabela1[[#This Row],[Placar]],8),1),LEFT(RIGHT(Tabela1[[#This Row],[Placar]],15),1))</f>
        <v>1</v>
      </c>
      <c r="G232" s="4"/>
      <c r="H232" s="4"/>
      <c r="I23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32" s="3" t="s">
        <v>106</v>
      </c>
      <c r="K232" s="3" t="s">
        <v>7</v>
      </c>
      <c r="L232" s="3" t="s">
        <v>81</v>
      </c>
      <c r="M232" s="3" t="str">
        <f>IF(Tabela1[[#This Row],[Mandante]]="Grêmio",Tabela1[[#This Row],[Gols Mandante]],Tabela1[[#This Row],[Gol Visitante]])</f>
        <v>0</v>
      </c>
      <c r="N232" s="3" t="str">
        <f>IF(Tabela1[[#This Row],[Mandante]]="Inter",Tabela1[[#This Row],[Gols Mandante]],Tabela1[[#This Row],[Gol Visitante]])</f>
        <v>1</v>
      </c>
      <c r="O232" s="3" t="s">
        <v>288</v>
      </c>
      <c r="P232" s="3"/>
      <c r="Q23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33" spans="1:17" x14ac:dyDescent="0.25">
      <c r="A233" s="3">
        <v>232</v>
      </c>
      <c r="B233" s="4">
        <v>28279</v>
      </c>
      <c r="C233" s="4" t="str">
        <f>IF(LEFT(Tabela1[[#This Row],[Placar]],6)="Grêmio","Grêmio","Inter")</f>
        <v>Inter</v>
      </c>
      <c r="D233" s="4" t="str">
        <f>IF(Tabela1[[#This Row],[Mandante]]="Grêmio","Inter","Grêmio")</f>
        <v>Grêmio</v>
      </c>
      <c r="E233" s="7" t="str">
        <f>IF(Tabela1[[#This Row],[Mandante]]=LEFT(Tabela1[[#This Row],[Placar]],6),IF(MID(Tabela1[[#This Row],[Placar]],8,2)="10",10,MID(Tabela1[[#This Row],[Placar]],8,1)),MID(Tabela1[[#This Row],[Placar]],15,1))</f>
        <v>0</v>
      </c>
      <c r="F233" s="4" t="str">
        <f>IF(RIGHT(Tabela1[[#This Row],[Placar]],6)="Grêmio",LEFT(RIGHT(Tabela1[[#This Row],[Placar]],8),1),LEFT(RIGHT(Tabela1[[#This Row],[Placar]],15),1))</f>
        <v>0</v>
      </c>
      <c r="G233" s="4"/>
      <c r="H233" s="4"/>
      <c r="I23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33" s="3" t="s">
        <v>34</v>
      </c>
      <c r="K233" s="3" t="s">
        <v>7</v>
      </c>
      <c r="L233" s="3" t="s">
        <v>11</v>
      </c>
      <c r="M233" s="3" t="str">
        <f>IF(Tabela1[[#This Row],[Mandante]]="Grêmio",Tabela1[[#This Row],[Gols Mandante]],Tabela1[[#This Row],[Gol Visitante]])</f>
        <v>0</v>
      </c>
      <c r="N233" s="3" t="str">
        <f>IF(Tabela1[[#This Row],[Mandante]]="Inter",Tabela1[[#This Row],[Gols Mandante]],Tabela1[[#This Row],[Gol Visitante]])</f>
        <v>0</v>
      </c>
      <c r="O233" s="3"/>
      <c r="P233" s="3"/>
      <c r="Q23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34" spans="1:17" ht="30" x14ac:dyDescent="0.25">
      <c r="A234" s="3">
        <v>233</v>
      </c>
      <c r="B234" s="4">
        <v>28351</v>
      </c>
      <c r="C234" s="4" t="str">
        <f>IF(LEFT(Tabela1[[#This Row],[Placar]],6)="Grêmio","Grêmio","Inter")</f>
        <v>Grêmio</v>
      </c>
      <c r="D234" s="4" t="str">
        <f>IF(Tabela1[[#This Row],[Mandante]]="Grêmio","Inter","Grêmio")</f>
        <v>Inter</v>
      </c>
      <c r="E234" s="7" t="str">
        <f>IF(Tabela1[[#This Row],[Mandante]]=LEFT(Tabela1[[#This Row],[Placar]],6),IF(MID(Tabela1[[#This Row],[Placar]],8,2)="10",10,MID(Tabela1[[#This Row],[Placar]],8,1)),MID(Tabela1[[#This Row],[Placar]],15,1))</f>
        <v>2</v>
      </c>
      <c r="F234" s="4" t="str">
        <f>IF(RIGHT(Tabela1[[#This Row],[Placar]],6)="Grêmio",LEFT(RIGHT(Tabela1[[#This Row],[Placar]],8),1),LEFT(RIGHT(Tabela1[[#This Row],[Placar]],15),1))</f>
        <v>1</v>
      </c>
      <c r="G234" s="4"/>
      <c r="H234" s="4"/>
      <c r="I23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4" s="3" t="s">
        <v>91</v>
      </c>
      <c r="K234" s="3" t="s">
        <v>7</v>
      </c>
      <c r="L234" s="3" t="s">
        <v>81</v>
      </c>
      <c r="M234" s="3" t="str">
        <f>IF(Tabela1[[#This Row],[Mandante]]="Grêmio",Tabela1[[#This Row],[Gols Mandante]],Tabela1[[#This Row],[Gol Visitante]])</f>
        <v>2</v>
      </c>
      <c r="N234" s="3" t="str">
        <f>IF(Tabela1[[#This Row],[Mandante]]="Inter",Tabela1[[#This Row],[Gols Mandante]],Tabela1[[#This Row],[Gol Visitante]])</f>
        <v>1</v>
      </c>
      <c r="O234" s="3" t="s">
        <v>286</v>
      </c>
      <c r="P234" s="3" t="s">
        <v>287</v>
      </c>
      <c r="Q23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35" spans="1:17" x14ac:dyDescent="0.25">
      <c r="A235" s="3">
        <v>234</v>
      </c>
      <c r="B235" s="4">
        <v>28386</v>
      </c>
      <c r="C235" s="4" t="str">
        <f>IF(LEFT(Tabela1[[#This Row],[Placar]],6)="Grêmio","Grêmio","Inter")</f>
        <v>Inter</v>
      </c>
      <c r="D235" s="4" t="str">
        <f>IF(Tabela1[[#This Row],[Mandante]]="Grêmio","Inter","Grêmio")</f>
        <v>Grêmio</v>
      </c>
      <c r="E235" s="7" t="str">
        <f>IF(Tabela1[[#This Row],[Mandante]]=LEFT(Tabela1[[#This Row],[Placar]],6),IF(MID(Tabela1[[#This Row],[Placar]],8,2)="10",10,MID(Tabela1[[#This Row],[Placar]],8,1)),MID(Tabela1[[#This Row],[Placar]],15,1))</f>
        <v>0</v>
      </c>
      <c r="F235" s="4" t="str">
        <f>IF(RIGHT(Tabela1[[#This Row],[Placar]],6)="Grêmio",LEFT(RIGHT(Tabela1[[#This Row],[Placar]],8),1),LEFT(RIGHT(Tabela1[[#This Row],[Placar]],15),1))</f>
        <v>2</v>
      </c>
      <c r="G235" s="4"/>
      <c r="H235" s="4"/>
      <c r="I23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5" s="3" t="s">
        <v>109</v>
      </c>
      <c r="K235" s="3" t="s">
        <v>7</v>
      </c>
      <c r="L235" s="3" t="s">
        <v>11</v>
      </c>
      <c r="M235" s="3" t="str">
        <f>IF(Tabela1[[#This Row],[Mandante]]="Grêmio",Tabela1[[#This Row],[Gols Mandante]],Tabela1[[#This Row],[Gol Visitante]])</f>
        <v>2</v>
      </c>
      <c r="N235" s="3" t="str">
        <f>IF(Tabela1[[#This Row],[Mandante]]="Inter",Tabela1[[#This Row],[Gols Mandante]],Tabela1[[#This Row],[Gol Visitante]])</f>
        <v>0</v>
      </c>
      <c r="O235" s="3" t="s">
        <v>285</v>
      </c>
      <c r="P235" s="3"/>
      <c r="Q23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36" spans="1:17" x14ac:dyDescent="0.25">
      <c r="A236" s="3">
        <v>235</v>
      </c>
      <c r="B236" s="4">
        <v>28393</v>
      </c>
      <c r="C236" s="4" t="str">
        <f>IF(LEFT(Tabela1[[#This Row],[Placar]],6)="Grêmio","Grêmio","Inter")</f>
        <v>Grêmio</v>
      </c>
      <c r="D236" s="4" t="str">
        <f>IF(Tabela1[[#This Row],[Mandante]]="Grêmio","Inter","Grêmio")</f>
        <v>Inter</v>
      </c>
      <c r="E236" s="7" t="str">
        <f>IF(Tabela1[[#This Row],[Mandante]]=LEFT(Tabela1[[#This Row],[Placar]],6),IF(MID(Tabela1[[#This Row],[Placar]],8,2)="10",10,MID(Tabela1[[#This Row],[Placar]],8,1)),MID(Tabela1[[#This Row],[Placar]],15,1))</f>
        <v>1</v>
      </c>
      <c r="F236" s="4" t="str">
        <f>IF(RIGHT(Tabela1[[#This Row],[Placar]],6)="Grêmio",LEFT(RIGHT(Tabela1[[#This Row],[Placar]],8),1),LEFT(RIGHT(Tabela1[[#This Row],[Placar]],15),1))</f>
        <v>0</v>
      </c>
      <c r="G236" s="4"/>
      <c r="H236" s="4"/>
      <c r="I23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6" s="3" t="s">
        <v>131</v>
      </c>
      <c r="K236" s="3" t="s">
        <v>7</v>
      </c>
      <c r="L236" s="3" t="s">
        <v>81</v>
      </c>
      <c r="M236" s="3" t="str">
        <f>IF(Tabela1[[#This Row],[Mandante]]="Grêmio",Tabela1[[#This Row],[Gols Mandante]],Tabela1[[#This Row],[Gol Visitante]])</f>
        <v>1</v>
      </c>
      <c r="N236" s="3" t="str">
        <f>IF(Tabela1[[#This Row],[Mandante]]="Inter",Tabela1[[#This Row],[Gols Mandante]],Tabela1[[#This Row],[Gol Visitante]])</f>
        <v>0</v>
      </c>
      <c r="O236" s="3" t="s">
        <v>283</v>
      </c>
      <c r="P236" s="3" t="s">
        <v>284</v>
      </c>
      <c r="Q23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37" spans="1:17" x14ac:dyDescent="0.25">
      <c r="A237" s="3">
        <v>236</v>
      </c>
      <c r="B237" s="4">
        <v>28435</v>
      </c>
      <c r="C237" s="4" t="str">
        <f>IF(LEFT(Tabela1[[#This Row],[Placar]],6)="Grêmio","Grêmio","Inter")</f>
        <v>Inter</v>
      </c>
      <c r="D237" s="4" t="str">
        <f>IF(Tabela1[[#This Row],[Mandante]]="Grêmio","Inter","Grêmio")</f>
        <v>Grêmio</v>
      </c>
      <c r="E237" s="7" t="str">
        <f>IF(Tabela1[[#This Row],[Mandante]]=LEFT(Tabela1[[#This Row],[Placar]],6),IF(MID(Tabela1[[#This Row],[Placar]],8,2)="10",10,MID(Tabela1[[#This Row],[Placar]],8,1)),MID(Tabela1[[#This Row],[Placar]],15,1))</f>
        <v>0</v>
      </c>
      <c r="F237" s="4" t="str">
        <f>IF(RIGHT(Tabela1[[#This Row],[Placar]],6)="Grêmio",LEFT(RIGHT(Tabela1[[#This Row],[Placar]],8),1),LEFT(RIGHT(Tabela1[[#This Row],[Placar]],15),1))</f>
        <v>4</v>
      </c>
      <c r="G237" s="4"/>
      <c r="H237" s="4"/>
      <c r="I23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7" s="3" t="s">
        <v>281</v>
      </c>
      <c r="K237" s="3" t="s">
        <v>48</v>
      </c>
      <c r="L237" s="3" t="s">
        <v>11</v>
      </c>
      <c r="M237" s="3" t="str">
        <f>IF(Tabela1[[#This Row],[Mandante]]="Grêmio",Tabela1[[#This Row],[Gols Mandante]],Tabela1[[#This Row],[Gol Visitante]])</f>
        <v>4</v>
      </c>
      <c r="N237" s="3" t="str">
        <f>IF(Tabela1[[#This Row],[Mandante]]="Inter",Tabela1[[#This Row],[Gols Mandante]],Tabela1[[#This Row],[Gol Visitante]])</f>
        <v>0</v>
      </c>
      <c r="O237" s="3" t="s">
        <v>282</v>
      </c>
      <c r="P237" s="3"/>
      <c r="Q23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38" spans="1:17" ht="30" x14ac:dyDescent="0.25">
      <c r="A238" s="3">
        <v>237</v>
      </c>
      <c r="B238" s="4">
        <v>28603</v>
      </c>
      <c r="C238" s="4" t="str">
        <f>IF(LEFT(Tabela1[[#This Row],[Placar]],6)="Grêmio","Grêmio","Inter")</f>
        <v>Inter</v>
      </c>
      <c r="D238" s="4" t="str">
        <f>IF(Tabela1[[#This Row],[Mandante]]="Grêmio","Inter","Grêmio")</f>
        <v>Grêmio</v>
      </c>
      <c r="E238" s="7" t="str">
        <f>IF(Tabela1[[#This Row],[Mandante]]=LEFT(Tabela1[[#This Row],[Placar]],6),IF(MID(Tabela1[[#This Row],[Placar]],8,2)="10",10,MID(Tabela1[[#This Row],[Placar]],8,1)),MID(Tabela1[[#This Row],[Placar]],15,1))</f>
        <v>2</v>
      </c>
      <c r="F238" s="4" t="str">
        <f>IF(RIGHT(Tabela1[[#This Row],[Placar]],6)="Grêmio",LEFT(RIGHT(Tabela1[[#This Row],[Placar]],8),1),LEFT(RIGHT(Tabela1[[#This Row],[Placar]],15),1))</f>
        <v>3</v>
      </c>
      <c r="G238" s="4"/>
      <c r="H238" s="4"/>
      <c r="I23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8" s="3" t="s">
        <v>96</v>
      </c>
      <c r="K238" s="3" t="s">
        <v>48</v>
      </c>
      <c r="L238" s="3" t="s">
        <v>11</v>
      </c>
      <c r="M238" s="3" t="str">
        <f>IF(Tabela1[[#This Row],[Mandante]]="Grêmio",Tabela1[[#This Row],[Gols Mandante]],Tabela1[[#This Row],[Gol Visitante]])</f>
        <v>3</v>
      </c>
      <c r="N238" s="3" t="str">
        <f>IF(Tabela1[[#This Row],[Mandante]]="Inter",Tabela1[[#This Row],[Gols Mandante]],Tabela1[[#This Row],[Gol Visitante]])</f>
        <v>2</v>
      </c>
      <c r="O238" s="3" t="s">
        <v>280</v>
      </c>
      <c r="P238" s="3"/>
      <c r="Q23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39" spans="1:17" x14ac:dyDescent="0.25">
      <c r="A239" s="3">
        <v>238</v>
      </c>
      <c r="B239" s="4">
        <v>28722</v>
      </c>
      <c r="C239" s="4" t="str">
        <f>IF(LEFT(Tabela1[[#This Row],[Placar]],6)="Grêmio","Grêmio","Inter")</f>
        <v>Grêmio</v>
      </c>
      <c r="D239" s="4" t="str">
        <f>IF(Tabela1[[#This Row],[Mandante]]="Grêmio","Inter","Grêmio")</f>
        <v>Inter</v>
      </c>
      <c r="E239" s="7" t="str">
        <f>IF(Tabela1[[#This Row],[Mandante]]=LEFT(Tabela1[[#This Row],[Placar]],6),IF(MID(Tabela1[[#This Row],[Placar]],8,2)="10",10,MID(Tabela1[[#This Row],[Placar]],8,1)),MID(Tabela1[[#This Row],[Placar]],15,1))</f>
        <v>2</v>
      </c>
      <c r="F239" s="4" t="str">
        <f>IF(RIGHT(Tabela1[[#This Row],[Placar]],6)="Grêmio",LEFT(RIGHT(Tabela1[[#This Row],[Placar]],8),1),LEFT(RIGHT(Tabela1[[#This Row],[Placar]],15),1))</f>
        <v>1</v>
      </c>
      <c r="G239" s="4"/>
      <c r="H239" s="4"/>
      <c r="I23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39" s="3" t="s">
        <v>91</v>
      </c>
      <c r="K239" s="3" t="s">
        <v>7</v>
      </c>
      <c r="L239" s="3" t="s">
        <v>81</v>
      </c>
      <c r="M239" s="3" t="str">
        <f>IF(Tabela1[[#This Row],[Mandante]]="Grêmio",Tabela1[[#This Row],[Gols Mandante]],Tabela1[[#This Row],[Gol Visitante]])</f>
        <v>2</v>
      </c>
      <c r="N239" s="3" t="str">
        <f>IF(Tabela1[[#This Row],[Mandante]]="Inter",Tabela1[[#This Row],[Gols Mandante]],Tabela1[[#This Row],[Gol Visitante]])</f>
        <v>1</v>
      </c>
      <c r="O239" s="3" t="s">
        <v>279</v>
      </c>
      <c r="P239" s="3"/>
      <c r="Q23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40" spans="1:17" x14ac:dyDescent="0.25">
      <c r="A240" s="3">
        <v>239</v>
      </c>
      <c r="B240" s="4">
        <v>28740</v>
      </c>
      <c r="C240" s="4" t="str">
        <f>IF(LEFT(Tabela1[[#This Row],[Placar]],6)="Grêmio","Grêmio","Inter")</f>
        <v>Inter</v>
      </c>
      <c r="D240" s="4" t="str">
        <f>IF(Tabela1[[#This Row],[Mandante]]="Grêmio","Inter","Grêmio")</f>
        <v>Grêmio</v>
      </c>
      <c r="E240" s="7" t="str">
        <f>IF(Tabela1[[#This Row],[Mandante]]=LEFT(Tabela1[[#This Row],[Placar]],6),IF(MID(Tabela1[[#This Row],[Placar]],8,2)="10",10,MID(Tabela1[[#This Row],[Placar]],8,1)),MID(Tabela1[[#This Row],[Placar]],15,1))</f>
        <v>1</v>
      </c>
      <c r="F240" s="4" t="str">
        <f>IF(RIGHT(Tabela1[[#This Row],[Placar]],6)="Grêmio",LEFT(RIGHT(Tabela1[[#This Row],[Placar]],8),1),LEFT(RIGHT(Tabela1[[#This Row],[Placar]],15),1))</f>
        <v>0</v>
      </c>
      <c r="G240" s="4"/>
      <c r="H240" s="4"/>
      <c r="I24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40" s="3" t="s">
        <v>37</v>
      </c>
      <c r="K240" s="3" t="s">
        <v>7</v>
      </c>
      <c r="L240" s="3" t="s">
        <v>11</v>
      </c>
      <c r="M240" s="3" t="str">
        <f>IF(Tabela1[[#This Row],[Mandante]]="Grêmio",Tabela1[[#This Row],[Gols Mandante]],Tabela1[[#This Row],[Gol Visitante]])</f>
        <v>0</v>
      </c>
      <c r="N240" s="3" t="str">
        <f>IF(Tabela1[[#This Row],[Mandante]]="Inter",Tabela1[[#This Row],[Gols Mandante]],Tabela1[[#This Row],[Gol Visitante]])</f>
        <v>1</v>
      </c>
      <c r="O240" s="3" t="s">
        <v>278</v>
      </c>
      <c r="P240" s="3"/>
      <c r="Q24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41" spans="1:17" x14ac:dyDescent="0.25">
      <c r="A241" s="3">
        <v>240</v>
      </c>
      <c r="B241" s="4">
        <v>28743</v>
      </c>
      <c r="C241" s="4" t="str">
        <f>IF(LEFT(Tabela1[[#This Row],[Placar]],6)="Grêmio","Grêmio","Inter")</f>
        <v>Grêmio</v>
      </c>
      <c r="D241" s="4" t="str">
        <f>IF(Tabela1[[#This Row],[Mandante]]="Grêmio","Inter","Grêmio")</f>
        <v>Inter</v>
      </c>
      <c r="E241" s="7" t="str">
        <f>IF(Tabela1[[#This Row],[Mandante]]=LEFT(Tabela1[[#This Row],[Placar]],6),IF(MID(Tabela1[[#This Row],[Placar]],8,2)="10",10,MID(Tabela1[[#This Row],[Placar]],8,1)),MID(Tabela1[[#This Row],[Placar]],15,1))</f>
        <v>2</v>
      </c>
      <c r="F241" s="4" t="str">
        <f>IF(RIGHT(Tabela1[[#This Row],[Placar]],6)="Grêmio",LEFT(RIGHT(Tabela1[[#This Row],[Placar]],8),1),LEFT(RIGHT(Tabela1[[#This Row],[Placar]],15),1))</f>
        <v>2</v>
      </c>
      <c r="G241" s="4"/>
      <c r="H241" s="4"/>
      <c r="I24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41" s="3" t="s">
        <v>46</v>
      </c>
      <c r="K241" s="3" t="s">
        <v>7</v>
      </c>
      <c r="L241" s="3" t="s">
        <v>81</v>
      </c>
      <c r="M241" s="3" t="str">
        <f>IF(Tabela1[[#This Row],[Mandante]]="Grêmio",Tabela1[[#This Row],[Gols Mandante]],Tabela1[[#This Row],[Gol Visitante]])</f>
        <v>2</v>
      </c>
      <c r="N241" s="3" t="str">
        <f>IF(Tabela1[[#This Row],[Mandante]]="Inter",Tabela1[[#This Row],[Gols Mandante]],Tabela1[[#This Row],[Gol Visitante]])</f>
        <v>2</v>
      </c>
      <c r="O241" s="3" t="s">
        <v>277</v>
      </c>
      <c r="P241" s="3"/>
      <c r="Q24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42" spans="1:17" x14ac:dyDescent="0.25">
      <c r="A242" s="3">
        <v>241</v>
      </c>
      <c r="B242" s="4">
        <v>28748</v>
      </c>
      <c r="C242" s="4" t="str">
        <f>IF(LEFT(Tabela1[[#This Row],[Placar]],6)="Grêmio","Grêmio","Inter")</f>
        <v>Inter</v>
      </c>
      <c r="D242" s="4" t="str">
        <f>IF(Tabela1[[#This Row],[Mandante]]="Grêmio","Inter","Grêmio")</f>
        <v>Grêmio</v>
      </c>
      <c r="E242" s="7" t="str">
        <f>IF(Tabela1[[#This Row],[Mandante]]=LEFT(Tabela1[[#This Row],[Placar]],6),IF(MID(Tabela1[[#This Row],[Placar]],8,2)="10",10,MID(Tabela1[[#This Row],[Placar]],8,1)),MID(Tabela1[[#This Row],[Placar]],15,1))</f>
        <v>1</v>
      </c>
      <c r="F242" s="4" t="str">
        <f>IF(RIGHT(Tabela1[[#This Row],[Placar]],6)="Grêmio",LEFT(RIGHT(Tabela1[[#This Row],[Placar]],8),1),LEFT(RIGHT(Tabela1[[#This Row],[Placar]],15),1))</f>
        <v>0</v>
      </c>
      <c r="G242" s="4"/>
      <c r="H242" s="4"/>
      <c r="I24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42" s="3" t="s">
        <v>37</v>
      </c>
      <c r="K242" s="3" t="s">
        <v>7</v>
      </c>
      <c r="L242" s="3" t="s">
        <v>11</v>
      </c>
      <c r="M242" s="3" t="str">
        <f>IF(Tabela1[[#This Row],[Mandante]]="Grêmio",Tabela1[[#This Row],[Gols Mandante]],Tabela1[[#This Row],[Gol Visitante]])</f>
        <v>0</v>
      </c>
      <c r="N242" s="3" t="str">
        <f>IF(Tabela1[[#This Row],[Mandante]]="Inter",Tabela1[[#This Row],[Gols Mandante]],Tabela1[[#This Row],[Gol Visitante]])</f>
        <v>1</v>
      </c>
      <c r="O242" s="3" t="s">
        <v>276</v>
      </c>
      <c r="P242" s="3"/>
      <c r="Q24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43" spans="1:17" x14ac:dyDescent="0.25">
      <c r="A243" s="3">
        <v>242</v>
      </c>
      <c r="B243" s="4">
        <v>28799</v>
      </c>
      <c r="C243" s="4" t="str">
        <f>IF(LEFT(Tabela1[[#This Row],[Placar]],6)="Grêmio","Grêmio","Inter")</f>
        <v>Grêmio</v>
      </c>
      <c r="D243" s="4" t="str">
        <f>IF(Tabela1[[#This Row],[Mandante]]="Grêmio","Inter","Grêmio")</f>
        <v>Inter</v>
      </c>
      <c r="E243" s="7" t="str">
        <f>IF(Tabela1[[#This Row],[Mandante]]=LEFT(Tabela1[[#This Row],[Placar]],6),IF(MID(Tabela1[[#This Row],[Placar]],8,2)="10",10,MID(Tabela1[[#This Row],[Placar]],8,1)),MID(Tabela1[[#This Row],[Placar]],15,1))</f>
        <v>1</v>
      </c>
      <c r="F243" s="4" t="str">
        <f>IF(RIGHT(Tabela1[[#This Row],[Placar]],6)="Grêmio",LEFT(RIGHT(Tabela1[[#This Row],[Placar]],8),1),LEFT(RIGHT(Tabela1[[#This Row],[Placar]],15),1))</f>
        <v>1</v>
      </c>
      <c r="G243" s="4"/>
      <c r="H243" s="4"/>
      <c r="I24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43" s="3" t="s">
        <v>70</v>
      </c>
      <c r="K243" s="3" t="s">
        <v>7</v>
      </c>
      <c r="L243" s="3" t="s">
        <v>81</v>
      </c>
      <c r="M243" s="3" t="str">
        <f>IF(Tabela1[[#This Row],[Mandante]]="Grêmio",Tabela1[[#This Row],[Gols Mandante]],Tabela1[[#This Row],[Gol Visitante]])</f>
        <v>1</v>
      </c>
      <c r="N243" s="3" t="str">
        <f>IF(Tabela1[[#This Row],[Mandante]]="Inter",Tabela1[[#This Row],[Gols Mandante]],Tabela1[[#This Row],[Gol Visitante]])</f>
        <v>1</v>
      </c>
      <c r="O243" s="3" t="s">
        <v>275</v>
      </c>
      <c r="P243" s="3"/>
      <c r="Q24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44" spans="1:17" x14ac:dyDescent="0.25">
      <c r="A244" s="3">
        <v>243</v>
      </c>
      <c r="B244" s="4">
        <v>28802</v>
      </c>
      <c r="C244" s="4" t="str">
        <f>IF(LEFT(Tabela1[[#This Row],[Placar]],6)="Grêmio","Grêmio","Inter")</f>
        <v>Inter</v>
      </c>
      <c r="D244" s="4" t="str">
        <f>IF(Tabela1[[#This Row],[Mandante]]="Grêmio","Inter","Grêmio")</f>
        <v>Grêmio</v>
      </c>
      <c r="E244" s="7" t="str">
        <f>IF(Tabela1[[#This Row],[Mandante]]=LEFT(Tabela1[[#This Row],[Placar]],6),IF(MID(Tabela1[[#This Row],[Placar]],8,2)="10",10,MID(Tabela1[[#This Row],[Placar]],8,1)),MID(Tabela1[[#This Row],[Placar]],15,1))</f>
        <v>2</v>
      </c>
      <c r="F244" s="4" t="str">
        <f>IF(RIGHT(Tabela1[[#This Row],[Placar]],6)="Grêmio",LEFT(RIGHT(Tabela1[[#This Row],[Placar]],8),1),LEFT(RIGHT(Tabela1[[#This Row],[Placar]],15),1))</f>
        <v>1</v>
      </c>
      <c r="G244" s="4"/>
      <c r="H244" s="4"/>
      <c r="I24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44" s="3" t="s">
        <v>54</v>
      </c>
      <c r="K244" s="3" t="s">
        <v>7</v>
      </c>
      <c r="L244" s="3" t="s">
        <v>11</v>
      </c>
      <c r="M244" s="3" t="str">
        <f>IF(Tabela1[[#This Row],[Mandante]]="Grêmio",Tabela1[[#This Row],[Gols Mandante]],Tabela1[[#This Row],[Gol Visitante]])</f>
        <v>1</v>
      </c>
      <c r="N244" s="3" t="str">
        <f>IF(Tabela1[[#This Row],[Mandante]]="Inter",Tabela1[[#This Row],[Gols Mandante]],Tabela1[[#This Row],[Gol Visitante]])</f>
        <v>2</v>
      </c>
      <c r="O244" s="3" t="s">
        <v>274</v>
      </c>
      <c r="P244" s="3"/>
      <c r="Q24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45" spans="1:17" x14ac:dyDescent="0.25">
      <c r="A245" s="3">
        <v>244</v>
      </c>
      <c r="B245" s="4">
        <v>28820</v>
      </c>
      <c r="C245" s="4" t="str">
        <f>IF(LEFT(Tabela1[[#This Row],[Placar]],6)="Grêmio","Grêmio","Inter")</f>
        <v>Grêmio</v>
      </c>
      <c r="D245" s="4" t="str">
        <f>IF(Tabela1[[#This Row],[Mandante]]="Grêmio","Inter","Grêmio")</f>
        <v>Inter</v>
      </c>
      <c r="E245" s="7" t="str">
        <f>IF(Tabela1[[#This Row],[Mandante]]=LEFT(Tabela1[[#This Row],[Placar]],6),IF(MID(Tabela1[[#This Row],[Placar]],8,2)="10",10,MID(Tabela1[[#This Row],[Placar]],8,1)),MID(Tabela1[[#This Row],[Placar]],15,1))</f>
        <v>0</v>
      </c>
      <c r="F245" s="4" t="str">
        <f>IF(RIGHT(Tabela1[[#This Row],[Placar]],6)="Grêmio",LEFT(RIGHT(Tabela1[[#This Row],[Placar]],8),1),LEFT(RIGHT(Tabela1[[#This Row],[Placar]],15),1))</f>
        <v>0</v>
      </c>
      <c r="G245" s="4"/>
      <c r="H245" s="4"/>
      <c r="I24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45" s="3" t="s">
        <v>24</v>
      </c>
      <c r="K245" s="3" t="s">
        <v>7</v>
      </c>
      <c r="L245" s="3" t="s">
        <v>81</v>
      </c>
      <c r="M245" s="3" t="str">
        <f>IF(Tabela1[[#This Row],[Mandante]]="Grêmio",Tabela1[[#This Row],[Gols Mandante]],Tabela1[[#This Row],[Gol Visitante]])</f>
        <v>0</v>
      </c>
      <c r="N245" s="3" t="str">
        <f>IF(Tabela1[[#This Row],[Mandante]]="Inter",Tabela1[[#This Row],[Gols Mandante]],Tabela1[[#This Row],[Gol Visitante]])</f>
        <v>0</v>
      </c>
      <c r="O245" s="3"/>
      <c r="P245" s="3"/>
      <c r="Q24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46" spans="1:17" x14ac:dyDescent="0.25">
      <c r="A246" s="3">
        <v>245</v>
      </c>
      <c r="B246" s="4">
        <v>28837</v>
      </c>
      <c r="C246" s="4" t="str">
        <f>IF(LEFT(Tabela1[[#This Row],[Placar]],6)="Grêmio","Grêmio","Inter")</f>
        <v>Inter</v>
      </c>
      <c r="D246" s="4" t="str">
        <f>IF(Tabela1[[#This Row],[Mandante]]="Grêmio","Inter","Grêmio")</f>
        <v>Grêmio</v>
      </c>
      <c r="E246" s="7" t="str">
        <f>IF(Tabela1[[#This Row],[Mandante]]=LEFT(Tabela1[[#This Row],[Placar]],6),IF(MID(Tabela1[[#This Row],[Placar]],8,2)="10",10,MID(Tabela1[[#This Row],[Placar]],8,1)),MID(Tabela1[[#This Row],[Placar]],15,1))</f>
        <v>2</v>
      </c>
      <c r="F246" s="4" t="str">
        <f>IF(RIGHT(Tabela1[[#This Row],[Placar]],6)="Grêmio",LEFT(RIGHT(Tabela1[[#This Row],[Placar]],8),1),LEFT(RIGHT(Tabela1[[#This Row],[Placar]],15),1))</f>
        <v>2</v>
      </c>
      <c r="G246" s="4"/>
      <c r="H246" s="4"/>
      <c r="I24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46" s="3" t="s">
        <v>72</v>
      </c>
      <c r="K246" s="3" t="s">
        <v>7</v>
      </c>
      <c r="L246" s="3" t="s">
        <v>11</v>
      </c>
      <c r="M246" s="3" t="str">
        <f>IF(Tabela1[[#This Row],[Mandante]]="Grêmio",Tabela1[[#This Row],[Gols Mandante]],Tabela1[[#This Row],[Gol Visitante]])</f>
        <v>2</v>
      </c>
      <c r="N246" s="3" t="str">
        <f>IF(Tabela1[[#This Row],[Mandante]]="Inter",Tabela1[[#This Row],[Gols Mandante]],Tabela1[[#This Row],[Gol Visitante]])</f>
        <v>2</v>
      </c>
      <c r="O246" s="3" t="s">
        <v>273</v>
      </c>
      <c r="P246" s="3"/>
      <c r="Q24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47" spans="1:17" x14ac:dyDescent="0.25">
      <c r="A247" s="3">
        <v>246</v>
      </c>
      <c r="B247" s="4">
        <v>28841</v>
      </c>
      <c r="C247" s="4" t="str">
        <f>IF(LEFT(Tabela1[[#This Row],[Placar]],6)="Grêmio","Grêmio","Inter")</f>
        <v>Grêmio</v>
      </c>
      <c r="D247" s="4" t="str">
        <f>IF(Tabela1[[#This Row],[Mandante]]="Grêmio","Inter","Grêmio")</f>
        <v>Inter</v>
      </c>
      <c r="E247" s="7" t="str">
        <f>IF(Tabela1[[#This Row],[Mandante]]=LEFT(Tabela1[[#This Row],[Placar]],6),IF(MID(Tabela1[[#This Row],[Placar]],8,2)="10",10,MID(Tabela1[[#This Row],[Placar]],8,1)),MID(Tabela1[[#This Row],[Placar]],15,1))</f>
        <v>1</v>
      </c>
      <c r="F247" s="4" t="str">
        <f>IF(RIGHT(Tabela1[[#This Row],[Placar]],6)="Grêmio",LEFT(RIGHT(Tabela1[[#This Row],[Placar]],8),1),LEFT(RIGHT(Tabela1[[#This Row],[Placar]],15),1))</f>
        <v>2</v>
      </c>
      <c r="G247" s="4"/>
      <c r="H247" s="4"/>
      <c r="I24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47" s="3" t="s">
        <v>68</v>
      </c>
      <c r="K247" s="3" t="s">
        <v>7</v>
      </c>
      <c r="L247" s="3" t="s">
        <v>81</v>
      </c>
      <c r="M247" s="3" t="str">
        <f>IF(Tabela1[[#This Row],[Mandante]]="Grêmio",Tabela1[[#This Row],[Gols Mandante]],Tabela1[[#This Row],[Gol Visitante]])</f>
        <v>1</v>
      </c>
      <c r="N247" s="3" t="str">
        <f>IF(Tabela1[[#This Row],[Mandante]]="Inter",Tabela1[[#This Row],[Gols Mandante]],Tabela1[[#This Row],[Gol Visitante]])</f>
        <v>2</v>
      </c>
      <c r="O247" s="3" t="s">
        <v>271</v>
      </c>
      <c r="P247" s="3" t="s">
        <v>272</v>
      </c>
      <c r="Q24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48" spans="1:17" x14ac:dyDescent="0.25">
      <c r="A248" s="3">
        <v>247</v>
      </c>
      <c r="B248" s="4">
        <v>28988</v>
      </c>
      <c r="C248" s="4" t="str">
        <f>IF(LEFT(Tabela1[[#This Row],[Placar]],6)="Grêmio","Grêmio","Inter")</f>
        <v>Inter</v>
      </c>
      <c r="D248" s="4" t="str">
        <f>IF(Tabela1[[#This Row],[Mandante]]="Grêmio","Inter","Grêmio")</f>
        <v>Grêmio</v>
      </c>
      <c r="E248" s="7" t="str">
        <f>IF(Tabela1[[#This Row],[Mandante]]=LEFT(Tabela1[[#This Row],[Placar]],6),IF(MID(Tabela1[[#This Row],[Placar]],8,2)="10",10,MID(Tabela1[[#This Row],[Placar]],8,1)),MID(Tabela1[[#This Row],[Placar]],15,1))</f>
        <v>0</v>
      </c>
      <c r="F248" s="4" t="str">
        <f>IF(RIGHT(Tabela1[[#This Row],[Placar]],6)="Grêmio",LEFT(RIGHT(Tabela1[[#This Row],[Placar]],8),1),LEFT(RIGHT(Tabela1[[#This Row],[Placar]],15),1))</f>
        <v>0</v>
      </c>
      <c r="G248" s="4"/>
      <c r="H248" s="4"/>
      <c r="I24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48" s="3" t="s">
        <v>34</v>
      </c>
      <c r="K248" s="3" t="s">
        <v>7</v>
      </c>
      <c r="L248" s="3" t="s">
        <v>11</v>
      </c>
      <c r="M248" s="3" t="str">
        <f>IF(Tabela1[[#This Row],[Mandante]]="Grêmio",Tabela1[[#This Row],[Gols Mandante]],Tabela1[[#This Row],[Gol Visitante]])</f>
        <v>0</v>
      </c>
      <c r="N248" s="3" t="str">
        <f>IF(Tabela1[[#This Row],[Mandante]]="Inter",Tabela1[[#This Row],[Gols Mandante]],Tabela1[[#This Row],[Gol Visitante]])</f>
        <v>0</v>
      </c>
      <c r="O248" s="3"/>
      <c r="P248" s="3"/>
      <c r="Q24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49" spans="1:17" x14ac:dyDescent="0.25">
      <c r="A249" s="3">
        <v>248</v>
      </c>
      <c r="B249" s="4">
        <v>29058</v>
      </c>
      <c r="C249" s="4" t="str">
        <f>IF(LEFT(Tabela1[[#This Row],[Placar]],6)="Grêmio","Grêmio","Inter")</f>
        <v>Grêmio</v>
      </c>
      <c r="D249" s="4" t="str">
        <f>IF(Tabela1[[#This Row],[Mandante]]="Grêmio","Inter","Grêmio")</f>
        <v>Inter</v>
      </c>
      <c r="E249" s="7" t="str">
        <f>IF(Tabela1[[#This Row],[Mandante]]=LEFT(Tabela1[[#This Row],[Placar]],6),IF(MID(Tabela1[[#This Row],[Placar]],8,2)="10",10,MID(Tabela1[[#This Row],[Placar]],8,1)),MID(Tabela1[[#This Row],[Placar]],15,1))</f>
        <v>1</v>
      </c>
      <c r="F249" s="4" t="str">
        <f>IF(RIGHT(Tabela1[[#This Row],[Placar]],6)="Grêmio",LEFT(RIGHT(Tabela1[[#This Row],[Placar]],8),1),LEFT(RIGHT(Tabela1[[#This Row],[Placar]],15),1))</f>
        <v>1</v>
      </c>
      <c r="G249" s="4"/>
      <c r="H249" s="4"/>
      <c r="I24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49" s="3" t="s">
        <v>70</v>
      </c>
      <c r="K249" s="3" t="s">
        <v>7</v>
      </c>
      <c r="L249" s="3" t="s">
        <v>81</v>
      </c>
      <c r="M249" s="3" t="str">
        <f>IF(Tabela1[[#This Row],[Mandante]]="Grêmio",Tabela1[[#This Row],[Gols Mandante]],Tabela1[[#This Row],[Gol Visitante]])</f>
        <v>1</v>
      </c>
      <c r="N249" s="3" t="str">
        <f>IF(Tabela1[[#This Row],[Mandante]]="Inter",Tabela1[[#This Row],[Gols Mandante]],Tabela1[[#This Row],[Gol Visitante]])</f>
        <v>1</v>
      </c>
      <c r="O249" s="3" t="s">
        <v>270</v>
      </c>
      <c r="P249" s="3"/>
      <c r="Q24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50" spans="1:17" x14ac:dyDescent="0.25">
      <c r="A250" s="3">
        <v>249</v>
      </c>
      <c r="B250" s="4">
        <v>29093</v>
      </c>
      <c r="C250" s="4" t="str">
        <f>IF(LEFT(Tabela1[[#This Row],[Placar]],6)="Grêmio","Grêmio","Inter")</f>
        <v>Inter</v>
      </c>
      <c r="D250" s="4" t="str">
        <f>IF(Tabela1[[#This Row],[Mandante]]="Grêmio","Inter","Grêmio")</f>
        <v>Grêmio</v>
      </c>
      <c r="E250" s="7" t="str">
        <f>IF(Tabela1[[#This Row],[Mandante]]=LEFT(Tabela1[[#This Row],[Placar]],6),IF(MID(Tabela1[[#This Row],[Placar]],8,2)="10",10,MID(Tabela1[[#This Row],[Placar]],8,1)),MID(Tabela1[[#This Row],[Placar]],15,1))</f>
        <v>1</v>
      </c>
      <c r="F250" s="4" t="str">
        <f>IF(RIGHT(Tabela1[[#This Row],[Placar]],6)="Grêmio",LEFT(RIGHT(Tabela1[[#This Row],[Placar]],8),1),LEFT(RIGHT(Tabela1[[#This Row],[Placar]],15),1))</f>
        <v>2</v>
      </c>
      <c r="G250" s="4"/>
      <c r="H250" s="4"/>
      <c r="I25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50" s="3" t="s">
        <v>44</v>
      </c>
      <c r="K250" s="3" t="s">
        <v>7</v>
      </c>
      <c r="L250" s="3" t="s">
        <v>11</v>
      </c>
      <c r="M250" s="3" t="str">
        <f>IF(Tabela1[[#This Row],[Mandante]]="Grêmio",Tabela1[[#This Row],[Gols Mandante]],Tabela1[[#This Row],[Gol Visitante]])</f>
        <v>2</v>
      </c>
      <c r="N250" s="3" t="str">
        <f>IF(Tabela1[[#This Row],[Mandante]]="Inter",Tabela1[[#This Row],[Gols Mandante]],Tabela1[[#This Row],[Gol Visitante]])</f>
        <v>1</v>
      </c>
      <c r="O250" s="3" t="s">
        <v>269</v>
      </c>
      <c r="P250" s="3"/>
      <c r="Q25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51" spans="1:17" x14ac:dyDescent="0.25">
      <c r="A251" s="3">
        <v>250</v>
      </c>
      <c r="B251" s="4">
        <v>29118</v>
      </c>
      <c r="C251" s="4" t="str">
        <f>IF(LEFT(Tabela1[[#This Row],[Placar]],6)="Grêmio","Grêmio","Inter")</f>
        <v>Grêmio</v>
      </c>
      <c r="D251" s="4" t="str">
        <f>IF(Tabela1[[#This Row],[Mandante]]="Grêmio","Inter","Grêmio")</f>
        <v>Inter</v>
      </c>
      <c r="E251" s="7" t="str">
        <f>IF(Tabela1[[#This Row],[Mandante]]=LEFT(Tabela1[[#This Row],[Placar]],6),IF(MID(Tabela1[[#This Row],[Placar]],8,2)="10",10,MID(Tabela1[[#This Row],[Placar]],8,1)),MID(Tabela1[[#This Row],[Placar]],15,1))</f>
        <v>1</v>
      </c>
      <c r="F251" s="4" t="str">
        <f>IF(RIGHT(Tabela1[[#This Row],[Placar]],6)="Grêmio",LEFT(RIGHT(Tabela1[[#This Row],[Placar]],8),1),LEFT(RIGHT(Tabela1[[#This Row],[Placar]],15),1))</f>
        <v>1</v>
      </c>
      <c r="G251" s="4"/>
      <c r="H251" s="4"/>
      <c r="I25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51" s="3" t="s">
        <v>70</v>
      </c>
      <c r="K251" s="3" t="s">
        <v>7</v>
      </c>
      <c r="L251" s="3" t="s">
        <v>81</v>
      </c>
      <c r="M251" s="3" t="str">
        <f>IF(Tabela1[[#This Row],[Mandante]]="Grêmio",Tabela1[[#This Row],[Gols Mandante]],Tabela1[[#This Row],[Gol Visitante]])</f>
        <v>1</v>
      </c>
      <c r="N251" s="3" t="str">
        <f>IF(Tabela1[[#This Row],[Mandante]]="Inter",Tabela1[[#This Row],[Gols Mandante]],Tabela1[[#This Row],[Gol Visitante]])</f>
        <v>1</v>
      </c>
      <c r="O251" s="3" t="s">
        <v>268</v>
      </c>
      <c r="P251" s="3"/>
      <c r="Q25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52" spans="1:17" x14ac:dyDescent="0.25">
      <c r="A252" s="3">
        <v>251</v>
      </c>
      <c r="B252" s="4">
        <v>29134</v>
      </c>
      <c r="C252" s="4" t="str">
        <f>IF(LEFT(Tabela1[[#This Row],[Placar]],6)="Grêmio","Grêmio","Inter")</f>
        <v>Inter</v>
      </c>
      <c r="D252" s="4" t="str">
        <f>IF(Tabela1[[#This Row],[Mandante]]="Grêmio","Inter","Grêmio")</f>
        <v>Grêmio</v>
      </c>
      <c r="E252" s="7" t="str">
        <f>IF(Tabela1[[#This Row],[Mandante]]=LEFT(Tabela1[[#This Row],[Placar]],6),IF(MID(Tabela1[[#This Row],[Placar]],8,2)="10",10,MID(Tabela1[[#This Row],[Placar]],8,1)),MID(Tabela1[[#This Row],[Placar]],15,1))</f>
        <v>1</v>
      </c>
      <c r="F252" s="4" t="str">
        <f>IF(RIGHT(Tabela1[[#This Row],[Placar]],6)="Grêmio",LEFT(RIGHT(Tabela1[[#This Row],[Placar]],8),1),LEFT(RIGHT(Tabela1[[#This Row],[Placar]],15),1))</f>
        <v>0</v>
      </c>
      <c r="G252" s="4"/>
      <c r="H252" s="4"/>
      <c r="I25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52" s="3" t="s">
        <v>37</v>
      </c>
      <c r="K252" s="3" t="s">
        <v>48</v>
      </c>
      <c r="L252" s="3" t="s">
        <v>11</v>
      </c>
      <c r="M252" s="3" t="str">
        <f>IF(Tabela1[[#This Row],[Mandante]]="Grêmio",Tabela1[[#This Row],[Gols Mandante]],Tabela1[[#This Row],[Gol Visitante]])</f>
        <v>0</v>
      </c>
      <c r="N252" s="3" t="str">
        <f>IF(Tabela1[[#This Row],[Mandante]]="Inter",Tabela1[[#This Row],[Gols Mandante]],Tabela1[[#This Row],[Gol Visitante]])</f>
        <v>1</v>
      </c>
      <c r="O252" s="3" t="s">
        <v>266</v>
      </c>
      <c r="P252" s="3"/>
      <c r="Q25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53" spans="1:17" ht="30" x14ac:dyDescent="0.25">
      <c r="A253" s="3">
        <v>252</v>
      </c>
      <c r="B253" s="4">
        <v>29457</v>
      </c>
      <c r="C253" s="4" t="str">
        <f>IF(LEFT(Tabela1[[#This Row],[Placar]],6)="Grêmio","Grêmio","Inter")</f>
        <v>Grêmio</v>
      </c>
      <c r="D253" s="4" t="str">
        <f>IF(Tabela1[[#This Row],[Mandante]]="Grêmio","Inter","Grêmio")</f>
        <v>Inter</v>
      </c>
      <c r="E253" s="7" t="str">
        <f>IF(Tabela1[[#This Row],[Mandante]]=LEFT(Tabela1[[#This Row],[Placar]],6),IF(MID(Tabela1[[#This Row],[Placar]],8,2)="10",10,MID(Tabela1[[#This Row],[Placar]],8,1)),MID(Tabela1[[#This Row],[Placar]],15,1))</f>
        <v>2</v>
      </c>
      <c r="F253" s="4" t="str">
        <f>IF(RIGHT(Tabela1[[#This Row],[Placar]],6)="Grêmio",LEFT(RIGHT(Tabela1[[#This Row],[Placar]],8),1),LEFT(RIGHT(Tabela1[[#This Row],[Placar]],15),1))</f>
        <v>2</v>
      </c>
      <c r="G253" s="4"/>
      <c r="H253" s="4"/>
      <c r="I25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53" s="3" t="s">
        <v>46</v>
      </c>
      <c r="K253" s="3" t="s">
        <v>7</v>
      </c>
      <c r="L253" s="3" t="s">
        <v>81</v>
      </c>
      <c r="M253" s="3" t="str">
        <f>IF(Tabela1[[#This Row],[Mandante]]="Grêmio",Tabela1[[#This Row],[Gols Mandante]],Tabela1[[#This Row],[Gol Visitante]])</f>
        <v>2</v>
      </c>
      <c r="N253" s="3" t="str">
        <f>IF(Tabela1[[#This Row],[Mandante]]="Inter",Tabela1[[#This Row],[Gols Mandante]],Tabela1[[#This Row],[Gol Visitante]])</f>
        <v>2</v>
      </c>
      <c r="O253" s="3" t="s">
        <v>267</v>
      </c>
      <c r="P253" s="3"/>
      <c r="Q25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54" spans="1:17" x14ac:dyDescent="0.25">
      <c r="A254" s="3">
        <v>253</v>
      </c>
      <c r="B254" s="4">
        <v>29513</v>
      </c>
      <c r="C254" s="4" t="str">
        <f>IF(LEFT(Tabela1[[#This Row],[Placar]],6)="Grêmio","Grêmio","Inter")</f>
        <v>Inter</v>
      </c>
      <c r="D254" s="4" t="str">
        <f>IF(Tabela1[[#This Row],[Mandante]]="Grêmio","Inter","Grêmio")</f>
        <v>Grêmio</v>
      </c>
      <c r="E254" s="7" t="str">
        <f>IF(Tabela1[[#This Row],[Mandante]]=LEFT(Tabela1[[#This Row],[Placar]],6),IF(MID(Tabela1[[#This Row],[Placar]],8,2)="10",10,MID(Tabela1[[#This Row],[Placar]],8,1)),MID(Tabela1[[#This Row],[Placar]],15,1))</f>
        <v>1</v>
      </c>
      <c r="F254" s="4" t="str">
        <f>IF(RIGHT(Tabela1[[#This Row],[Placar]],6)="Grêmio",LEFT(RIGHT(Tabela1[[#This Row],[Placar]],8),1),LEFT(RIGHT(Tabela1[[#This Row],[Placar]],15),1))</f>
        <v>0</v>
      </c>
      <c r="G254" s="4"/>
      <c r="H254" s="4"/>
      <c r="I25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54" s="3" t="s">
        <v>37</v>
      </c>
      <c r="K254" s="3" t="s">
        <v>7</v>
      </c>
      <c r="L254" s="3" t="s">
        <v>11</v>
      </c>
      <c r="M254" s="3" t="str">
        <f>IF(Tabela1[[#This Row],[Mandante]]="Grêmio",Tabela1[[#This Row],[Gols Mandante]],Tabela1[[#This Row],[Gol Visitante]])</f>
        <v>0</v>
      </c>
      <c r="N254" s="3" t="str">
        <f>IF(Tabela1[[#This Row],[Mandante]]="Inter",Tabela1[[#This Row],[Gols Mandante]],Tabela1[[#This Row],[Gol Visitante]])</f>
        <v>1</v>
      </c>
      <c r="O254" s="3" t="s">
        <v>266</v>
      </c>
      <c r="P254" s="3"/>
      <c r="Q25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55" spans="1:17" x14ac:dyDescent="0.25">
      <c r="A255" s="3">
        <v>254</v>
      </c>
      <c r="B255" s="4">
        <v>29530</v>
      </c>
      <c r="C255" s="4" t="str">
        <f>IF(LEFT(Tabela1[[#This Row],[Placar]],6)="Grêmio","Grêmio","Inter")</f>
        <v>Grêmio</v>
      </c>
      <c r="D255" s="4" t="str">
        <f>IF(Tabela1[[#This Row],[Mandante]]="Grêmio","Inter","Grêmio")</f>
        <v>Inter</v>
      </c>
      <c r="E255" s="7" t="str">
        <f>IF(Tabela1[[#This Row],[Mandante]]=LEFT(Tabela1[[#This Row],[Placar]],6),IF(MID(Tabela1[[#This Row],[Placar]],8,2)="10",10,MID(Tabela1[[#This Row],[Placar]],8,1)),MID(Tabela1[[#This Row],[Placar]],15,1))</f>
        <v>0</v>
      </c>
      <c r="F255" s="4" t="str">
        <f>IF(RIGHT(Tabela1[[#This Row],[Placar]],6)="Grêmio",LEFT(RIGHT(Tabela1[[#This Row],[Placar]],8),1),LEFT(RIGHT(Tabela1[[#This Row],[Placar]],15),1))</f>
        <v>0</v>
      </c>
      <c r="G255" s="4"/>
      <c r="H255" s="4"/>
      <c r="I25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55" s="3" t="s">
        <v>24</v>
      </c>
      <c r="K255" s="3" t="s">
        <v>7</v>
      </c>
      <c r="L255" s="3" t="s">
        <v>81</v>
      </c>
      <c r="M255" s="3" t="str">
        <f>IF(Tabela1[[#This Row],[Mandante]]="Grêmio",Tabela1[[#This Row],[Gols Mandante]],Tabela1[[#This Row],[Gol Visitante]])</f>
        <v>0</v>
      </c>
      <c r="N255" s="3" t="str">
        <f>IF(Tabela1[[#This Row],[Mandante]]="Inter",Tabela1[[#This Row],[Gols Mandante]],Tabela1[[#This Row],[Gol Visitante]])</f>
        <v>0</v>
      </c>
      <c r="O255" s="3"/>
      <c r="P255" s="3"/>
      <c r="Q25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56" spans="1:17" ht="30" x14ac:dyDescent="0.25">
      <c r="A256" s="3">
        <v>255</v>
      </c>
      <c r="B256" s="4">
        <v>29548</v>
      </c>
      <c r="C256" s="4" t="str">
        <f>IF(LEFT(Tabela1[[#This Row],[Placar]],6)="Grêmio","Grêmio","Inter")</f>
        <v>Inter</v>
      </c>
      <c r="D256" s="4" t="str">
        <f>IF(Tabela1[[#This Row],[Mandante]]="Grêmio","Inter","Grêmio")</f>
        <v>Grêmio</v>
      </c>
      <c r="E256" s="7" t="str">
        <f>IF(Tabela1[[#This Row],[Mandante]]=LEFT(Tabela1[[#This Row],[Placar]],6),IF(MID(Tabela1[[#This Row],[Placar]],8,2)="10",10,MID(Tabela1[[#This Row],[Placar]],8,1)),MID(Tabela1[[#This Row],[Placar]],15,1))</f>
        <v>0</v>
      </c>
      <c r="F256" s="4" t="str">
        <f>IF(RIGHT(Tabela1[[#This Row],[Placar]],6)="Grêmio",LEFT(RIGHT(Tabela1[[#This Row],[Placar]],8),1),LEFT(RIGHT(Tabela1[[#This Row],[Placar]],15),1))</f>
        <v>0</v>
      </c>
      <c r="G256" s="4"/>
      <c r="H256" s="4"/>
      <c r="I25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56" s="3" t="s">
        <v>34</v>
      </c>
      <c r="K256" s="3" t="s">
        <v>7</v>
      </c>
      <c r="L256" s="3" t="s">
        <v>11</v>
      </c>
      <c r="M256" s="3" t="str">
        <f>IF(Tabela1[[#This Row],[Mandante]]="Grêmio",Tabela1[[#This Row],[Gols Mandante]],Tabela1[[#This Row],[Gol Visitante]])</f>
        <v>0</v>
      </c>
      <c r="N256" s="3" t="str">
        <f>IF(Tabela1[[#This Row],[Mandante]]="Inter",Tabela1[[#This Row],[Gols Mandante]],Tabela1[[#This Row],[Gol Visitante]])</f>
        <v>0</v>
      </c>
      <c r="O256" s="3"/>
      <c r="P256" s="3" t="s">
        <v>265</v>
      </c>
      <c r="Q25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57" spans="1:17" x14ac:dyDescent="0.25">
      <c r="A257" s="3">
        <v>256</v>
      </c>
      <c r="B257" s="4">
        <v>29793</v>
      </c>
      <c r="C257" s="4" t="str">
        <f>IF(LEFT(Tabela1[[#This Row],[Placar]],6)="Grêmio","Grêmio","Inter")</f>
        <v>Grêmio</v>
      </c>
      <c r="D257" s="4" t="str">
        <f>IF(Tabela1[[#This Row],[Mandante]]="Grêmio","Inter","Grêmio")</f>
        <v>Inter</v>
      </c>
      <c r="E257" s="7" t="str">
        <f>IF(Tabela1[[#This Row],[Mandante]]=LEFT(Tabela1[[#This Row],[Placar]],6),IF(MID(Tabela1[[#This Row],[Placar]],8,2)="10",10,MID(Tabela1[[#This Row],[Placar]],8,1)),MID(Tabela1[[#This Row],[Placar]],15,1))</f>
        <v>0</v>
      </c>
      <c r="F257" s="4" t="str">
        <f>IF(RIGHT(Tabela1[[#This Row],[Placar]],6)="Grêmio",LEFT(RIGHT(Tabela1[[#This Row],[Placar]],8),1),LEFT(RIGHT(Tabela1[[#This Row],[Placar]],15),1))</f>
        <v>0</v>
      </c>
      <c r="G257" s="4"/>
      <c r="H257" s="4"/>
      <c r="I25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57" s="3" t="s">
        <v>24</v>
      </c>
      <c r="K257" s="3" t="s">
        <v>7</v>
      </c>
      <c r="L257" s="3" t="s">
        <v>81</v>
      </c>
      <c r="M257" s="3" t="str">
        <f>IF(Tabela1[[#This Row],[Mandante]]="Grêmio",Tabela1[[#This Row],[Gols Mandante]],Tabela1[[#This Row],[Gol Visitante]])</f>
        <v>0</v>
      </c>
      <c r="N257" s="3" t="str">
        <f>IF(Tabela1[[#This Row],[Mandante]]="Inter",Tabela1[[#This Row],[Gols Mandante]],Tabela1[[#This Row],[Gol Visitante]])</f>
        <v>0</v>
      </c>
      <c r="O257" s="3"/>
      <c r="P257" s="3"/>
      <c r="Q25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58" spans="1:17" x14ac:dyDescent="0.25">
      <c r="A258" s="3">
        <v>257</v>
      </c>
      <c r="B258" s="4">
        <v>29866</v>
      </c>
      <c r="C258" s="4" t="str">
        <f>IF(LEFT(Tabela1[[#This Row],[Placar]],6)="Grêmio","Grêmio","Inter")</f>
        <v>Inter</v>
      </c>
      <c r="D258" s="4" t="str">
        <f>IF(Tabela1[[#This Row],[Mandante]]="Grêmio","Inter","Grêmio")</f>
        <v>Grêmio</v>
      </c>
      <c r="E258" s="7" t="str">
        <f>IF(Tabela1[[#This Row],[Mandante]]=LEFT(Tabela1[[#This Row],[Placar]],6),IF(MID(Tabela1[[#This Row],[Placar]],8,2)="10",10,MID(Tabela1[[#This Row],[Placar]],8,1)),MID(Tabela1[[#This Row],[Placar]],15,1))</f>
        <v>0</v>
      </c>
      <c r="F258" s="4" t="str">
        <f>IF(RIGHT(Tabela1[[#This Row],[Placar]],6)="Grêmio",LEFT(RIGHT(Tabela1[[#This Row],[Placar]],8),1),LEFT(RIGHT(Tabela1[[#This Row],[Placar]],15),1))</f>
        <v>0</v>
      </c>
      <c r="G258" s="4"/>
      <c r="H258" s="4"/>
      <c r="I25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58" s="3" t="s">
        <v>34</v>
      </c>
      <c r="K258" s="3" t="s">
        <v>7</v>
      </c>
      <c r="L258" s="3" t="s">
        <v>11</v>
      </c>
      <c r="M258" s="3" t="str">
        <f>IF(Tabela1[[#This Row],[Mandante]]="Grêmio",Tabela1[[#This Row],[Gols Mandante]],Tabela1[[#This Row],[Gol Visitante]])</f>
        <v>0</v>
      </c>
      <c r="N258" s="3" t="str">
        <f>IF(Tabela1[[#This Row],[Mandante]]="Inter",Tabela1[[#This Row],[Gols Mandante]],Tabela1[[#This Row],[Gol Visitante]])</f>
        <v>0</v>
      </c>
      <c r="O258" s="3"/>
      <c r="P258" s="3"/>
      <c r="Q25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59" spans="1:17" x14ac:dyDescent="0.25">
      <c r="A259" s="3">
        <v>258</v>
      </c>
      <c r="B259" s="4">
        <v>29894</v>
      </c>
      <c r="C259" s="4" t="str">
        <f>IF(LEFT(Tabela1[[#This Row],[Placar]],6)="Grêmio","Grêmio","Inter")</f>
        <v>Inter</v>
      </c>
      <c r="D259" s="4" t="str">
        <f>IF(Tabela1[[#This Row],[Mandante]]="Grêmio","Inter","Grêmio")</f>
        <v>Grêmio</v>
      </c>
      <c r="E259" s="7" t="str">
        <f>IF(Tabela1[[#This Row],[Mandante]]=LEFT(Tabela1[[#This Row],[Placar]],6),IF(MID(Tabela1[[#This Row],[Placar]],8,2)="10",10,MID(Tabela1[[#This Row],[Placar]],8,1)),MID(Tabela1[[#This Row],[Placar]],15,1))</f>
        <v>2</v>
      </c>
      <c r="F259" s="4" t="str">
        <f>IF(RIGHT(Tabela1[[#This Row],[Placar]],6)="Grêmio",LEFT(RIGHT(Tabela1[[#This Row],[Placar]],8),1),LEFT(RIGHT(Tabela1[[#This Row],[Placar]],15),1))</f>
        <v>1</v>
      </c>
      <c r="G259" s="4"/>
      <c r="H259" s="4"/>
      <c r="I25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59" s="3" t="s">
        <v>54</v>
      </c>
      <c r="K259" s="3" t="s">
        <v>7</v>
      </c>
      <c r="L259" s="3" t="s">
        <v>11</v>
      </c>
      <c r="M259" s="3" t="str">
        <f>IF(Tabela1[[#This Row],[Mandante]]="Grêmio",Tabela1[[#This Row],[Gols Mandante]],Tabela1[[#This Row],[Gol Visitante]])</f>
        <v>1</v>
      </c>
      <c r="N259" s="3" t="str">
        <f>IF(Tabela1[[#This Row],[Mandante]]="Inter",Tabela1[[#This Row],[Gols Mandante]],Tabela1[[#This Row],[Gol Visitante]])</f>
        <v>2</v>
      </c>
      <c r="O259" s="3" t="s">
        <v>264</v>
      </c>
      <c r="P259" s="3"/>
      <c r="Q25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60" spans="1:17" x14ac:dyDescent="0.25">
      <c r="A260" s="3">
        <v>259</v>
      </c>
      <c r="B260" s="4">
        <v>29919</v>
      </c>
      <c r="C260" s="4" t="str">
        <f>IF(LEFT(Tabela1[[#This Row],[Placar]],6)="Grêmio","Grêmio","Inter")</f>
        <v>Grêmio</v>
      </c>
      <c r="D260" s="4" t="str">
        <f>IF(Tabela1[[#This Row],[Mandante]]="Grêmio","Inter","Grêmio")</f>
        <v>Inter</v>
      </c>
      <c r="E260" s="7" t="str">
        <f>IF(Tabela1[[#This Row],[Mandante]]=LEFT(Tabela1[[#This Row],[Placar]],6),IF(MID(Tabela1[[#This Row],[Placar]],8,2)="10",10,MID(Tabela1[[#This Row],[Placar]],8,1)),MID(Tabela1[[#This Row],[Placar]],15,1))</f>
        <v>1</v>
      </c>
      <c r="F260" s="4" t="str">
        <f>IF(RIGHT(Tabela1[[#This Row],[Placar]],6)="Grêmio",LEFT(RIGHT(Tabela1[[#This Row],[Placar]],8),1),LEFT(RIGHT(Tabela1[[#This Row],[Placar]],15),1))</f>
        <v>1</v>
      </c>
      <c r="G260" s="4"/>
      <c r="H260" s="4"/>
      <c r="I26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60" s="3" t="s">
        <v>70</v>
      </c>
      <c r="K260" s="3" t="s">
        <v>7</v>
      </c>
      <c r="L260" s="3" t="s">
        <v>81</v>
      </c>
      <c r="M260" s="3" t="str">
        <f>IF(Tabela1[[#This Row],[Mandante]]="Grêmio",Tabela1[[#This Row],[Gols Mandante]],Tabela1[[#This Row],[Gol Visitante]])</f>
        <v>1</v>
      </c>
      <c r="N260" s="3" t="str">
        <f>IF(Tabela1[[#This Row],[Mandante]]="Inter",Tabela1[[#This Row],[Gols Mandante]],Tabela1[[#This Row],[Gol Visitante]])</f>
        <v>1</v>
      </c>
      <c r="O260" s="3" t="s">
        <v>262</v>
      </c>
      <c r="P260" s="3" t="s">
        <v>263</v>
      </c>
      <c r="Q26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61" spans="1:17" x14ac:dyDescent="0.25">
      <c r="A261" s="3">
        <v>260</v>
      </c>
      <c r="B261" s="4">
        <v>30166</v>
      </c>
      <c r="C261" s="4" t="str">
        <f>IF(LEFT(Tabela1[[#This Row],[Placar]],6)="Grêmio","Grêmio","Inter")</f>
        <v>Inter</v>
      </c>
      <c r="D261" s="4" t="str">
        <f>IF(Tabela1[[#This Row],[Mandante]]="Grêmio","Inter","Grêmio")</f>
        <v>Grêmio</v>
      </c>
      <c r="E261" s="7" t="str">
        <f>IF(Tabela1[[#This Row],[Mandante]]=LEFT(Tabela1[[#This Row],[Placar]],6),IF(MID(Tabela1[[#This Row],[Placar]],8,2)="10",10,MID(Tabela1[[#This Row],[Placar]],8,1)),MID(Tabela1[[#This Row],[Placar]],15,1))</f>
        <v>0</v>
      </c>
      <c r="F261" s="4" t="str">
        <f>IF(RIGHT(Tabela1[[#This Row],[Placar]],6)="Grêmio",LEFT(RIGHT(Tabela1[[#This Row],[Placar]],8),1),LEFT(RIGHT(Tabela1[[#This Row],[Placar]],15),1))</f>
        <v>2</v>
      </c>
      <c r="G261" s="4"/>
      <c r="H261" s="4"/>
      <c r="I26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61" s="3" t="s">
        <v>109</v>
      </c>
      <c r="K261" s="3" t="s">
        <v>7</v>
      </c>
      <c r="L261" s="3" t="s">
        <v>11</v>
      </c>
      <c r="M261" s="3" t="str">
        <f>IF(Tabela1[[#This Row],[Mandante]]="Grêmio",Tabela1[[#This Row],[Gols Mandante]],Tabela1[[#This Row],[Gol Visitante]])</f>
        <v>2</v>
      </c>
      <c r="N261" s="3" t="str">
        <f>IF(Tabela1[[#This Row],[Mandante]]="Inter",Tabela1[[#This Row],[Gols Mandante]],Tabela1[[#This Row],[Gol Visitante]])</f>
        <v>0</v>
      </c>
      <c r="O261" s="3" t="s">
        <v>261</v>
      </c>
      <c r="P261" s="3"/>
      <c r="Q26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62" spans="1:17" x14ac:dyDescent="0.25">
      <c r="A262" s="3">
        <v>261</v>
      </c>
      <c r="B262" s="4">
        <v>30234</v>
      </c>
      <c r="C262" s="4" t="str">
        <f>IF(LEFT(Tabela1[[#This Row],[Placar]],6)="Grêmio","Grêmio","Inter")</f>
        <v>Grêmio</v>
      </c>
      <c r="D262" s="4" t="str">
        <f>IF(Tabela1[[#This Row],[Mandante]]="Grêmio","Inter","Grêmio")</f>
        <v>Inter</v>
      </c>
      <c r="E262" s="7" t="str">
        <f>IF(Tabela1[[#This Row],[Mandante]]=LEFT(Tabela1[[#This Row],[Placar]],6),IF(MID(Tabela1[[#This Row],[Placar]],8,2)="10",10,MID(Tabela1[[#This Row],[Placar]],8,1)),MID(Tabela1[[#This Row],[Placar]],15,1))</f>
        <v>2</v>
      </c>
      <c r="F262" s="4" t="str">
        <f>IF(RIGHT(Tabela1[[#This Row],[Placar]],6)="Grêmio",LEFT(RIGHT(Tabela1[[#This Row],[Placar]],8),1),LEFT(RIGHT(Tabela1[[#This Row],[Placar]],15),1))</f>
        <v>2</v>
      </c>
      <c r="G262" s="4"/>
      <c r="H262" s="4"/>
      <c r="I26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62" s="3" t="s">
        <v>46</v>
      </c>
      <c r="K262" s="3" t="s">
        <v>7</v>
      </c>
      <c r="L262" s="3" t="s">
        <v>81</v>
      </c>
      <c r="M262" s="3" t="str">
        <f>IF(Tabela1[[#This Row],[Mandante]]="Grêmio",Tabela1[[#This Row],[Gols Mandante]],Tabela1[[#This Row],[Gol Visitante]])</f>
        <v>2</v>
      </c>
      <c r="N262" s="3" t="str">
        <f>IF(Tabela1[[#This Row],[Mandante]]="Inter",Tabela1[[#This Row],[Gols Mandante]],Tabela1[[#This Row],[Gol Visitante]])</f>
        <v>2</v>
      </c>
      <c r="O262" s="3" t="s">
        <v>260</v>
      </c>
      <c r="P262" s="3"/>
      <c r="Q26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63" spans="1:17" ht="30" x14ac:dyDescent="0.25">
      <c r="A263" s="3">
        <v>262</v>
      </c>
      <c r="B263" s="4">
        <v>30262</v>
      </c>
      <c r="C263" s="4" t="str">
        <f>IF(LEFT(Tabela1[[#This Row],[Placar]],6)="Grêmio","Grêmio","Inter")</f>
        <v>Inter</v>
      </c>
      <c r="D263" s="4" t="str">
        <f>IF(Tabela1[[#This Row],[Mandante]]="Grêmio","Inter","Grêmio")</f>
        <v>Grêmio</v>
      </c>
      <c r="E263" s="7" t="str">
        <f>IF(Tabela1[[#This Row],[Mandante]]=LEFT(Tabela1[[#This Row],[Placar]],6),IF(MID(Tabela1[[#This Row],[Placar]],8,2)="10",10,MID(Tabela1[[#This Row],[Placar]],8,1)),MID(Tabela1[[#This Row],[Placar]],15,1))</f>
        <v>3</v>
      </c>
      <c r="F263" s="4" t="str">
        <f>IF(RIGHT(Tabela1[[#This Row],[Placar]],6)="Grêmio",LEFT(RIGHT(Tabela1[[#This Row],[Placar]],8),1),LEFT(RIGHT(Tabela1[[#This Row],[Placar]],15),1))</f>
        <v>1</v>
      </c>
      <c r="G263" s="4"/>
      <c r="H263" s="4"/>
      <c r="I26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63" s="3" t="s">
        <v>258</v>
      </c>
      <c r="K263" s="3" t="s">
        <v>7</v>
      </c>
      <c r="L263" s="3" t="s">
        <v>11</v>
      </c>
      <c r="M263" s="3" t="str">
        <f>IF(Tabela1[[#This Row],[Mandante]]="Grêmio",Tabela1[[#This Row],[Gols Mandante]],Tabela1[[#This Row],[Gol Visitante]])</f>
        <v>1</v>
      </c>
      <c r="N263" s="3" t="str">
        <f>IF(Tabela1[[#This Row],[Mandante]]="Inter",Tabela1[[#This Row],[Gols Mandante]],Tabela1[[#This Row],[Gol Visitante]])</f>
        <v>3</v>
      </c>
      <c r="O263" s="3" t="s">
        <v>259</v>
      </c>
      <c r="P263" s="3"/>
      <c r="Q26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64" spans="1:17" x14ac:dyDescent="0.25">
      <c r="A264" s="3">
        <v>263</v>
      </c>
      <c r="B264" s="4">
        <v>30283</v>
      </c>
      <c r="C264" s="4" t="str">
        <f>IF(LEFT(Tabela1[[#This Row],[Placar]],6)="Grêmio","Grêmio","Inter")</f>
        <v>Grêmio</v>
      </c>
      <c r="D264" s="4" t="str">
        <f>IF(Tabela1[[#This Row],[Mandante]]="Grêmio","Inter","Grêmio")</f>
        <v>Inter</v>
      </c>
      <c r="E264" s="7" t="str">
        <f>IF(Tabela1[[#This Row],[Mandante]]=LEFT(Tabela1[[#This Row],[Placar]],6),IF(MID(Tabela1[[#This Row],[Placar]],8,2)="10",10,MID(Tabela1[[#This Row],[Placar]],8,1)),MID(Tabela1[[#This Row],[Placar]],15,1))</f>
        <v>0</v>
      </c>
      <c r="F264" s="4" t="str">
        <f>IF(RIGHT(Tabela1[[#This Row],[Placar]],6)="Grêmio",LEFT(RIGHT(Tabela1[[#This Row],[Placar]],8),1),LEFT(RIGHT(Tabela1[[#This Row],[Placar]],15),1))</f>
        <v>2</v>
      </c>
      <c r="G264" s="4"/>
      <c r="H264" s="4"/>
      <c r="I26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64" s="3" t="s">
        <v>250</v>
      </c>
      <c r="K264" s="3" t="s">
        <v>7</v>
      </c>
      <c r="L264" s="3" t="s">
        <v>81</v>
      </c>
      <c r="M264" s="3" t="str">
        <f>IF(Tabela1[[#This Row],[Mandante]]="Grêmio",Tabela1[[#This Row],[Gols Mandante]],Tabela1[[#This Row],[Gol Visitante]])</f>
        <v>0</v>
      </c>
      <c r="N264" s="3" t="str">
        <f>IF(Tabela1[[#This Row],[Mandante]]="Inter",Tabela1[[#This Row],[Gols Mandante]],Tabela1[[#This Row],[Gol Visitante]])</f>
        <v>2</v>
      </c>
      <c r="O264" s="3" t="s">
        <v>256</v>
      </c>
      <c r="P264" s="3" t="s">
        <v>257</v>
      </c>
      <c r="Q26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65" spans="1:17" x14ac:dyDescent="0.25">
      <c r="A265" s="3">
        <v>264</v>
      </c>
      <c r="B265" s="4">
        <v>30527</v>
      </c>
      <c r="C265" s="4" t="str">
        <f>IF(LEFT(Tabela1[[#This Row],[Placar]],6)="Grêmio","Grêmio","Inter")</f>
        <v>Grêmio</v>
      </c>
      <c r="D265" s="4" t="str">
        <f>IF(Tabela1[[#This Row],[Mandante]]="Grêmio","Inter","Grêmio")</f>
        <v>Inter</v>
      </c>
      <c r="E265" s="7" t="str">
        <f>IF(Tabela1[[#This Row],[Mandante]]=LEFT(Tabela1[[#This Row],[Placar]],6),IF(MID(Tabela1[[#This Row],[Placar]],8,2)="10",10,MID(Tabela1[[#This Row],[Placar]],8,1)),MID(Tabela1[[#This Row],[Placar]],15,1))</f>
        <v>0</v>
      </c>
      <c r="F265" s="4" t="str">
        <f>IF(RIGHT(Tabela1[[#This Row],[Placar]],6)="Grêmio",LEFT(RIGHT(Tabela1[[#This Row],[Placar]],8),1),LEFT(RIGHT(Tabela1[[#This Row],[Placar]],15),1))</f>
        <v>1</v>
      </c>
      <c r="G265" s="4"/>
      <c r="H265" s="4"/>
      <c r="I26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65" s="3" t="s">
        <v>106</v>
      </c>
      <c r="K265" s="3" t="s">
        <v>7</v>
      </c>
      <c r="L265" s="3" t="s">
        <v>81</v>
      </c>
      <c r="M265" s="3" t="str">
        <f>IF(Tabela1[[#This Row],[Mandante]]="Grêmio",Tabela1[[#This Row],[Gols Mandante]],Tabela1[[#This Row],[Gol Visitante]])</f>
        <v>0</v>
      </c>
      <c r="N265" s="3" t="str">
        <f>IF(Tabela1[[#This Row],[Mandante]]="Inter",Tabela1[[#This Row],[Gols Mandante]],Tabela1[[#This Row],[Gol Visitante]])</f>
        <v>1</v>
      </c>
      <c r="O265" s="3" t="s">
        <v>255</v>
      </c>
      <c r="P265" s="3"/>
      <c r="Q26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66" spans="1:17" x14ac:dyDescent="0.25">
      <c r="A266" s="3">
        <v>265</v>
      </c>
      <c r="B266" s="4">
        <v>30591</v>
      </c>
      <c r="C266" s="4" t="str">
        <f>IF(LEFT(Tabela1[[#This Row],[Placar]],6)="Grêmio","Grêmio","Inter")</f>
        <v>Inter</v>
      </c>
      <c r="D266" s="4" t="str">
        <f>IF(Tabela1[[#This Row],[Mandante]]="Grêmio","Inter","Grêmio")</f>
        <v>Grêmio</v>
      </c>
      <c r="E266" s="7" t="str">
        <f>IF(Tabela1[[#This Row],[Mandante]]=LEFT(Tabela1[[#This Row],[Placar]],6),IF(MID(Tabela1[[#This Row],[Placar]],8,2)="10",10,MID(Tabela1[[#This Row],[Placar]],8,1)),MID(Tabela1[[#This Row],[Placar]],15,1))</f>
        <v>1</v>
      </c>
      <c r="F266" s="4" t="str">
        <f>IF(RIGHT(Tabela1[[#This Row],[Placar]],6)="Grêmio",LEFT(RIGHT(Tabela1[[#This Row],[Placar]],8),1),LEFT(RIGHT(Tabela1[[#This Row],[Placar]],15),1))</f>
        <v>1</v>
      </c>
      <c r="G266" s="4"/>
      <c r="H266" s="4"/>
      <c r="I26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66" s="3" t="s">
        <v>31</v>
      </c>
      <c r="K266" s="3" t="s">
        <v>7</v>
      </c>
      <c r="L266" s="3" t="s">
        <v>11</v>
      </c>
      <c r="M266" s="3" t="str">
        <f>IF(Tabela1[[#This Row],[Mandante]]="Grêmio",Tabela1[[#This Row],[Gols Mandante]],Tabela1[[#This Row],[Gol Visitante]])</f>
        <v>1</v>
      </c>
      <c r="N266" s="3" t="str">
        <f>IF(Tabela1[[#This Row],[Mandante]]="Inter",Tabela1[[#This Row],[Gols Mandante]],Tabela1[[#This Row],[Gol Visitante]])</f>
        <v>1</v>
      </c>
      <c r="O266" s="3" t="s">
        <v>254</v>
      </c>
      <c r="P266" s="3"/>
      <c r="Q26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67" spans="1:17" x14ac:dyDescent="0.25">
      <c r="A267" s="3">
        <v>266</v>
      </c>
      <c r="B267" s="4">
        <v>30622</v>
      </c>
      <c r="C267" s="4" t="str">
        <f>IF(LEFT(Tabela1[[#This Row],[Placar]],6)="Grêmio","Grêmio","Inter")</f>
        <v>Grêmio</v>
      </c>
      <c r="D267" s="4" t="str">
        <f>IF(Tabela1[[#This Row],[Mandante]]="Grêmio","Inter","Grêmio")</f>
        <v>Inter</v>
      </c>
      <c r="E267" s="7" t="str">
        <f>IF(Tabela1[[#This Row],[Mandante]]=LEFT(Tabela1[[#This Row],[Placar]],6),IF(MID(Tabela1[[#This Row],[Placar]],8,2)="10",10,MID(Tabela1[[#This Row],[Placar]],8,1)),MID(Tabela1[[#This Row],[Placar]],15,1))</f>
        <v>0</v>
      </c>
      <c r="F267" s="4" t="str">
        <f>IF(RIGHT(Tabela1[[#This Row],[Placar]],6)="Grêmio",LEFT(RIGHT(Tabela1[[#This Row],[Placar]],8),1),LEFT(RIGHT(Tabela1[[#This Row],[Placar]],15),1))</f>
        <v>0</v>
      </c>
      <c r="G267" s="4"/>
      <c r="H267" s="4"/>
      <c r="I26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67" s="3" t="s">
        <v>24</v>
      </c>
      <c r="K267" s="3" t="s">
        <v>7</v>
      </c>
      <c r="L267" s="3" t="s">
        <v>81</v>
      </c>
      <c r="M267" s="3" t="str">
        <f>IF(Tabela1[[#This Row],[Mandante]]="Grêmio",Tabela1[[#This Row],[Gols Mandante]],Tabela1[[#This Row],[Gol Visitante]])</f>
        <v>0</v>
      </c>
      <c r="N267" s="3" t="str">
        <f>IF(Tabela1[[#This Row],[Mandante]]="Inter",Tabela1[[#This Row],[Gols Mandante]],Tabela1[[#This Row],[Gol Visitante]])</f>
        <v>0</v>
      </c>
      <c r="O267" s="3"/>
      <c r="P267" s="3"/>
      <c r="Q26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68" spans="1:17" x14ac:dyDescent="0.25">
      <c r="A268" s="3">
        <v>267</v>
      </c>
      <c r="B268" s="4">
        <v>30647</v>
      </c>
      <c r="C268" s="4" t="str">
        <f>IF(LEFT(Tabela1[[#This Row],[Placar]],6)="Grêmio","Grêmio","Inter")</f>
        <v>Inter</v>
      </c>
      <c r="D268" s="4" t="str">
        <f>IF(Tabela1[[#This Row],[Mandante]]="Grêmio","Inter","Grêmio")</f>
        <v>Grêmio</v>
      </c>
      <c r="E268" s="7" t="str">
        <f>IF(Tabela1[[#This Row],[Mandante]]=LEFT(Tabela1[[#This Row],[Placar]],6),IF(MID(Tabela1[[#This Row],[Placar]],8,2)="10",10,MID(Tabela1[[#This Row],[Placar]],8,1)),MID(Tabela1[[#This Row],[Placar]],15,1))</f>
        <v>2</v>
      </c>
      <c r="F268" s="4" t="str">
        <f>IF(RIGHT(Tabela1[[#This Row],[Placar]],6)="Grêmio",LEFT(RIGHT(Tabela1[[#This Row],[Placar]],8),1),LEFT(RIGHT(Tabela1[[#This Row],[Placar]],15),1))</f>
        <v>2</v>
      </c>
      <c r="G268" s="4"/>
      <c r="H268" s="4"/>
      <c r="I26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68" s="3" t="s">
        <v>72</v>
      </c>
      <c r="K268" s="3" t="s">
        <v>7</v>
      </c>
      <c r="L268" s="3" t="s">
        <v>11</v>
      </c>
      <c r="M268" s="3" t="str">
        <f>IF(Tabela1[[#This Row],[Mandante]]="Grêmio",Tabela1[[#This Row],[Gols Mandante]],Tabela1[[#This Row],[Gol Visitante]])</f>
        <v>2</v>
      </c>
      <c r="N268" s="3" t="str">
        <f>IF(Tabela1[[#This Row],[Mandante]]="Inter",Tabela1[[#This Row],[Gols Mandante]],Tabela1[[#This Row],[Gol Visitante]])</f>
        <v>2</v>
      </c>
      <c r="O268" s="3" t="s">
        <v>253</v>
      </c>
      <c r="P268" s="3"/>
      <c r="Q26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69" spans="1:17" ht="30" x14ac:dyDescent="0.25">
      <c r="A269" s="3">
        <v>268</v>
      </c>
      <c r="B269" s="4">
        <v>30707</v>
      </c>
      <c r="C269" s="4" t="str">
        <f>IF(LEFT(Tabela1[[#This Row],[Placar]],6)="Grêmio","Grêmio","Inter")</f>
        <v>Grêmio</v>
      </c>
      <c r="D269" s="4" t="str">
        <f>IF(Tabela1[[#This Row],[Mandante]]="Grêmio","Inter","Grêmio")</f>
        <v>Inter</v>
      </c>
      <c r="E269" s="7" t="str">
        <f>IF(Tabela1[[#This Row],[Mandante]]=LEFT(Tabela1[[#This Row],[Placar]],6),IF(MID(Tabela1[[#This Row],[Placar]],8,2)="10",10,MID(Tabela1[[#This Row],[Placar]],8,1)),MID(Tabela1[[#This Row],[Placar]],15,1))</f>
        <v>4</v>
      </c>
      <c r="F269" s="4" t="str">
        <f>IF(RIGHT(Tabela1[[#This Row],[Placar]],6)="Grêmio",LEFT(RIGHT(Tabela1[[#This Row],[Placar]],8),1),LEFT(RIGHT(Tabela1[[#This Row],[Placar]],15),1))</f>
        <v>2</v>
      </c>
      <c r="G269" s="4"/>
      <c r="H269" s="4"/>
      <c r="I26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69" s="3" t="s">
        <v>159</v>
      </c>
      <c r="K269" s="3" t="s">
        <v>202</v>
      </c>
      <c r="L269" s="3" t="s">
        <v>81</v>
      </c>
      <c r="M269" s="3" t="str">
        <f>IF(Tabela1[[#This Row],[Mandante]]="Grêmio",Tabela1[[#This Row],[Gols Mandante]],Tabela1[[#This Row],[Gol Visitante]])</f>
        <v>4</v>
      </c>
      <c r="N269" s="3" t="str">
        <f>IF(Tabela1[[#This Row],[Mandante]]="Inter",Tabela1[[#This Row],[Gols Mandante]],Tabela1[[#This Row],[Gol Visitante]])</f>
        <v>2</v>
      </c>
      <c r="O269" s="3" t="s">
        <v>252</v>
      </c>
      <c r="P269" s="3"/>
      <c r="Q26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70" spans="1:17" x14ac:dyDescent="0.25">
      <c r="A270" s="3">
        <v>269</v>
      </c>
      <c r="B270" s="4">
        <v>30948</v>
      </c>
      <c r="C270" s="4" t="str">
        <f>IF(LEFT(Tabela1[[#This Row],[Placar]],6)="Grêmio","Grêmio","Inter")</f>
        <v>Grêmio</v>
      </c>
      <c r="D270" s="4" t="str">
        <f>IF(Tabela1[[#This Row],[Mandante]]="Grêmio","Inter","Grêmio")</f>
        <v>Inter</v>
      </c>
      <c r="E270" s="7" t="str">
        <f>IF(Tabela1[[#This Row],[Mandante]]=LEFT(Tabela1[[#This Row],[Placar]],6),IF(MID(Tabela1[[#This Row],[Placar]],8,2)="10",10,MID(Tabela1[[#This Row],[Placar]],8,1)),MID(Tabela1[[#This Row],[Placar]],15,1))</f>
        <v>0</v>
      </c>
      <c r="F270" s="4" t="str">
        <f>IF(RIGHT(Tabela1[[#This Row],[Placar]],6)="Grêmio",LEFT(RIGHT(Tabela1[[#This Row],[Placar]],8),1),LEFT(RIGHT(Tabela1[[#This Row],[Placar]],15),1))</f>
        <v>2</v>
      </c>
      <c r="G270" s="4"/>
      <c r="H270" s="4"/>
      <c r="I27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70" s="3" t="s">
        <v>250</v>
      </c>
      <c r="K270" s="3" t="s">
        <v>7</v>
      </c>
      <c r="L270" s="3" t="s">
        <v>81</v>
      </c>
      <c r="M270" s="3" t="str">
        <f>IF(Tabela1[[#This Row],[Mandante]]="Grêmio",Tabela1[[#This Row],[Gols Mandante]],Tabela1[[#This Row],[Gol Visitante]])</f>
        <v>0</v>
      </c>
      <c r="N270" s="3" t="str">
        <f>IF(Tabela1[[#This Row],[Mandante]]="Inter",Tabela1[[#This Row],[Gols Mandante]],Tabela1[[#This Row],[Gol Visitante]])</f>
        <v>2</v>
      </c>
      <c r="O270" s="3" t="s">
        <v>251</v>
      </c>
      <c r="P270" s="3"/>
      <c r="Q27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71" spans="1:17" ht="30" x14ac:dyDescent="0.25">
      <c r="A271" s="3">
        <v>270</v>
      </c>
      <c r="B271" s="4">
        <v>30994</v>
      </c>
      <c r="C271" s="4" t="str">
        <f>IF(LEFT(Tabela1[[#This Row],[Placar]],6)="Grêmio","Grêmio","Inter")</f>
        <v>Inter</v>
      </c>
      <c r="D271" s="4" t="str">
        <f>IF(Tabela1[[#This Row],[Mandante]]="Grêmio","Inter","Grêmio")</f>
        <v>Grêmio</v>
      </c>
      <c r="E271" s="7" t="str">
        <f>IF(Tabela1[[#This Row],[Mandante]]=LEFT(Tabela1[[#This Row],[Placar]],6),IF(MID(Tabela1[[#This Row],[Placar]],8,2)="10",10,MID(Tabela1[[#This Row],[Placar]],8,1)),MID(Tabela1[[#This Row],[Placar]],15,1))</f>
        <v>2</v>
      </c>
      <c r="F271" s="4" t="str">
        <f>IF(RIGHT(Tabela1[[#This Row],[Placar]],6)="Grêmio",LEFT(RIGHT(Tabela1[[#This Row],[Placar]],8),1),LEFT(RIGHT(Tabela1[[#This Row],[Placar]],15),1))</f>
        <v>1</v>
      </c>
      <c r="G271" s="4"/>
      <c r="H271" s="4"/>
      <c r="I27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71" s="3" t="s">
        <v>54</v>
      </c>
      <c r="K271" s="3" t="s">
        <v>7</v>
      </c>
      <c r="L271" s="3" t="s">
        <v>11</v>
      </c>
      <c r="M271" s="3" t="str">
        <f>IF(Tabela1[[#This Row],[Mandante]]="Grêmio",Tabela1[[#This Row],[Gols Mandante]],Tabela1[[#This Row],[Gol Visitante]])</f>
        <v>1</v>
      </c>
      <c r="N271" s="3" t="str">
        <f>IF(Tabela1[[#This Row],[Mandante]]="Inter",Tabela1[[#This Row],[Gols Mandante]],Tabela1[[#This Row],[Gol Visitante]])</f>
        <v>2</v>
      </c>
      <c r="O271" s="3" t="s">
        <v>249</v>
      </c>
      <c r="P271" s="3"/>
      <c r="Q27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72" spans="1:17" x14ac:dyDescent="0.25">
      <c r="A272" s="3">
        <v>271</v>
      </c>
      <c r="B272" s="4">
        <v>31011</v>
      </c>
      <c r="C272" s="4" t="str">
        <f>IF(LEFT(Tabela1[[#This Row],[Placar]],6)="Grêmio","Grêmio","Inter")</f>
        <v>Inter</v>
      </c>
      <c r="D272" s="4" t="str">
        <f>IF(Tabela1[[#This Row],[Mandante]]="Grêmio","Inter","Grêmio")</f>
        <v>Grêmio</v>
      </c>
      <c r="E272" s="7" t="str">
        <f>IF(Tabela1[[#This Row],[Mandante]]=LEFT(Tabela1[[#This Row],[Placar]],6),IF(MID(Tabela1[[#This Row],[Placar]],8,2)="10",10,MID(Tabela1[[#This Row],[Placar]],8,1)),MID(Tabela1[[#This Row],[Placar]],15,1))</f>
        <v>2</v>
      </c>
      <c r="F272" s="4" t="str">
        <f>IF(RIGHT(Tabela1[[#This Row],[Placar]],6)="Grêmio",LEFT(RIGHT(Tabela1[[#This Row],[Placar]],8),1),LEFT(RIGHT(Tabela1[[#This Row],[Placar]],15),1))</f>
        <v>0</v>
      </c>
      <c r="G272" s="4"/>
      <c r="H272" s="4"/>
      <c r="I27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72" s="3" t="s">
        <v>39</v>
      </c>
      <c r="K272" s="3" t="s">
        <v>7</v>
      </c>
      <c r="L272" s="3" t="s">
        <v>11</v>
      </c>
      <c r="M272" s="3" t="str">
        <f>IF(Tabela1[[#This Row],[Mandante]]="Grêmio",Tabela1[[#This Row],[Gols Mandante]],Tabela1[[#This Row],[Gol Visitante]])</f>
        <v>0</v>
      </c>
      <c r="N272" s="3" t="str">
        <f>IF(Tabela1[[#This Row],[Mandante]]="Inter",Tabela1[[#This Row],[Gols Mandante]],Tabela1[[#This Row],[Gol Visitante]])</f>
        <v>2</v>
      </c>
      <c r="O272" s="3" t="s">
        <v>248</v>
      </c>
      <c r="P272" s="3"/>
      <c r="Q27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73" spans="1:17" x14ac:dyDescent="0.25">
      <c r="A273" s="3">
        <v>272</v>
      </c>
      <c r="B273" s="4">
        <v>31029</v>
      </c>
      <c r="C273" s="4" t="str">
        <f>IF(LEFT(Tabela1[[#This Row],[Placar]],6)="Grêmio","Grêmio","Inter")</f>
        <v>Grêmio</v>
      </c>
      <c r="D273" s="4" t="str">
        <f>IF(Tabela1[[#This Row],[Mandante]]="Grêmio","Inter","Grêmio")</f>
        <v>Inter</v>
      </c>
      <c r="E273" s="7" t="str">
        <f>IF(Tabela1[[#This Row],[Mandante]]=LEFT(Tabela1[[#This Row],[Placar]],6),IF(MID(Tabela1[[#This Row],[Placar]],8,2)="10",10,MID(Tabela1[[#This Row],[Placar]],8,1)),MID(Tabela1[[#This Row],[Placar]],15,1))</f>
        <v>1</v>
      </c>
      <c r="F273" s="4" t="str">
        <f>IF(RIGHT(Tabela1[[#This Row],[Placar]],6)="Grêmio",LEFT(RIGHT(Tabela1[[#This Row],[Placar]],8),1),LEFT(RIGHT(Tabela1[[#This Row],[Placar]],15),1))</f>
        <v>1</v>
      </c>
      <c r="G273" s="4"/>
      <c r="H273" s="4"/>
      <c r="I27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73" s="3" t="s">
        <v>70</v>
      </c>
      <c r="K273" s="3" t="s">
        <v>7</v>
      </c>
      <c r="L273" s="3" t="s">
        <v>81</v>
      </c>
      <c r="M273" s="3" t="str">
        <f>IF(Tabela1[[#This Row],[Mandante]]="Grêmio",Tabela1[[#This Row],[Gols Mandante]],Tabela1[[#This Row],[Gol Visitante]])</f>
        <v>1</v>
      </c>
      <c r="N273" s="3" t="str">
        <f>IF(Tabela1[[#This Row],[Mandante]]="Inter",Tabela1[[#This Row],[Gols Mandante]],Tabela1[[#This Row],[Gol Visitante]])</f>
        <v>1</v>
      </c>
      <c r="O273" s="3" t="s">
        <v>247</v>
      </c>
      <c r="P273" s="3"/>
      <c r="Q27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74" spans="1:17" x14ac:dyDescent="0.25">
      <c r="A274" s="3">
        <v>273</v>
      </c>
      <c r="B274" s="4">
        <v>31088</v>
      </c>
      <c r="C274" s="4" t="str">
        <f>IF(LEFT(Tabela1[[#This Row],[Placar]],6)="Grêmio","Grêmio","Inter")</f>
        <v>Grêmio</v>
      </c>
      <c r="D274" s="4" t="str">
        <f>IF(Tabela1[[#This Row],[Mandante]]="Grêmio","Inter","Grêmio")</f>
        <v>Inter</v>
      </c>
      <c r="E274" s="7" t="str">
        <f>IF(Tabela1[[#This Row],[Mandante]]=LEFT(Tabela1[[#This Row],[Placar]],6),IF(MID(Tabela1[[#This Row],[Placar]],8,2)="10",10,MID(Tabela1[[#This Row],[Placar]],8,1)),MID(Tabela1[[#This Row],[Placar]],15,1))</f>
        <v>2</v>
      </c>
      <c r="F274" s="4" t="str">
        <f>IF(RIGHT(Tabela1[[#This Row],[Placar]],6)="Grêmio",LEFT(RIGHT(Tabela1[[#This Row],[Placar]],8),1),LEFT(RIGHT(Tabela1[[#This Row],[Placar]],15),1))</f>
        <v>0</v>
      </c>
      <c r="G274" s="4"/>
      <c r="H274" s="4"/>
      <c r="I27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74" s="3" t="s">
        <v>29</v>
      </c>
      <c r="K274" s="3" t="s">
        <v>48</v>
      </c>
      <c r="L274" s="3" t="s">
        <v>81</v>
      </c>
      <c r="M274" s="3" t="str">
        <f>IF(Tabela1[[#This Row],[Mandante]]="Grêmio",Tabela1[[#This Row],[Gols Mandante]],Tabela1[[#This Row],[Gol Visitante]])</f>
        <v>2</v>
      </c>
      <c r="N274" s="3" t="str">
        <f>IF(Tabela1[[#This Row],[Mandante]]="Inter",Tabela1[[#This Row],[Gols Mandante]],Tabela1[[#This Row],[Gol Visitante]])</f>
        <v>0</v>
      </c>
      <c r="O274" s="3" t="s">
        <v>246</v>
      </c>
      <c r="P274" s="3"/>
      <c r="Q27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75" spans="1:17" x14ac:dyDescent="0.25">
      <c r="A275" s="3">
        <v>274</v>
      </c>
      <c r="B275" s="4">
        <v>31130</v>
      </c>
      <c r="C275" s="4" t="str">
        <f>IF(LEFT(Tabela1[[#This Row],[Placar]],6)="Grêmio","Grêmio","Inter")</f>
        <v>Inter</v>
      </c>
      <c r="D275" s="4" t="str">
        <f>IF(Tabela1[[#This Row],[Mandante]]="Grêmio","Inter","Grêmio")</f>
        <v>Grêmio</v>
      </c>
      <c r="E275" s="7" t="str">
        <f>IF(Tabela1[[#This Row],[Mandante]]=LEFT(Tabela1[[#This Row],[Placar]],6),IF(MID(Tabela1[[#This Row],[Placar]],8,2)="10",10,MID(Tabela1[[#This Row],[Placar]],8,1)),MID(Tabela1[[#This Row],[Placar]],15,1))</f>
        <v>0</v>
      </c>
      <c r="F275" s="4" t="str">
        <f>IF(RIGHT(Tabela1[[#This Row],[Placar]],6)="Grêmio",LEFT(RIGHT(Tabela1[[#This Row],[Placar]],8),1),LEFT(RIGHT(Tabela1[[#This Row],[Placar]],15),1))</f>
        <v>1</v>
      </c>
      <c r="G275" s="4"/>
      <c r="H275" s="4"/>
      <c r="I27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75" s="3" t="s">
        <v>26</v>
      </c>
      <c r="K275" s="3" t="s">
        <v>48</v>
      </c>
      <c r="L275" s="3" t="s">
        <v>11</v>
      </c>
      <c r="M275" s="3" t="str">
        <f>IF(Tabela1[[#This Row],[Mandante]]="Grêmio",Tabela1[[#This Row],[Gols Mandante]],Tabela1[[#This Row],[Gol Visitante]])</f>
        <v>1</v>
      </c>
      <c r="N275" s="3" t="str">
        <f>IF(Tabela1[[#This Row],[Mandante]]="Inter",Tabela1[[#This Row],[Gols Mandante]],Tabela1[[#This Row],[Gol Visitante]])</f>
        <v>0</v>
      </c>
      <c r="O275" s="3" t="s">
        <v>245</v>
      </c>
      <c r="P275" s="3"/>
      <c r="Q27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76" spans="1:17" x14ac:dyDescent="0.25">
      <c r="A276" s="3">
        <v>275</v>
      </c>
      <c r="B276" s="4">
        <v>31340</v>
      </c>
      <c r="C276" s="4" t="str">
        <f>IF(LEFT(Tabela1[[#This Row],[Placar]],6)="Grêmio","Grêmio","Inter")</f>
        <v>Inter</v>
      </c>
      <c r="D276" s="4" t="str">
        <f>IF(Tabela1[[#This Row],[Mandante]]="Grêmio","Inter","Grêmio")</f>
        <v>Grêmio</v>
      </c>
      <c r="E276" s="7" t="str">
        <f>IF(Tabela1[[#This Row],[Mandante]]=LEFT(Tabela1[[#This Row],[Placar]],6),IF(MID(Tabela1[[#This Row],[Placar]],8,2)="10",10,MID(Tabela1[[#This Row],[Placar]],8,1)),MID(Tabela1[[#This Row],[Placar]],15,1))</f>
        <v>2</v>
      </c>
      <c r="F276" s="4" t="str">
        <f>IF(RIGHT(Tabela1[[#This Row],[Placar]],6)="Grêmio",LEFT(RIGHT(Tabela1[[#This Row],[Placar]],8),1),LEFT(RIGHT(Tabela1[[#This Row],[Placar]],15),1))</f>
        <v>0</v>
      </c>
      <c r="G276" s="4"/>
      <c r="H276" s="4"/>
      <c r="I27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76" s="3" t="s">
        <v>39</v>
      </c>
      <c r="K276" s="3" t="s">
        <v>7</v>
      </c>
      <c r="L276" s="3" t="s">
        <v>11</v>
      </c>
      <c r="M276" s="3" t="str">
        <f>IF(Tabela1[[#This Row],[Mandante]]="Grêmio",Tabela1[[#This Row],[Gols Mandante]],Tabela1[[#This Row],[Gol Visitante]])</f>
        <v>0</v>
      </c>
      <c r="N276" s="3" t="str">
        <f>IF(Tabela1[[#This Row],[Mandante]]="Inter",Tabela1[[#This Row],[Gols Mandante]],Tabela1[[#This Row],[Gol Visitante]])</f>
        <v>2</v>
      </c>
      <c r="O276" s="3" t="s">
        <v>244</v>
      </c>
      <c r="P276" s="3"/>
      <c r="Q27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77" spans="1:17" x14ac:dyDescent="0.25">
      <c r="A277" s="3">
        <v>276</v>
      </c>
      <c r="B277" s="4">
        <v>31389</v>
      </c>
      <c r="C277" s="4" t="str">
        <f>IF(LEFT(Tabela1[[#This Row],[Placar]],6)="Grêmio","Grêmio","Inter")</f>
        <v>Grêmio</v>
      </c>
      <c r="D277" s="4" t="str">
        <f>IF(Tabela1[[#This Row],[Mandante]]="Grêmio","Inter","Grêmio")</f>
        <v>Inter</v>
      </c>
      <c r="E277" s="7" t="str">
        <f>IF(Tabela1[[#This Row],[Mandante]]=LEFT(Tabela1[[#This Row],[Placar]],6),IF(MID(Tabela1[[#This Row],[Placar]],8,2)="10",10,MID(Tabela1[[#This Row],[Placar]],8,1)),MID(Tabela1[[#This Row],[Placar]],15,1))</f>
        <v>2</v>
      </c>
      <c r="F277" s="4" t="str">
        <f>IF(RIGHT(Tabela1[[#This Row],[Placar]],6)="Grêmio",LEFT(RIGHT(Tabela1[[#This Row],[Placar]],8),1),LEFT(RIGHT(Tabela1[[#This Row],[Placar]],15),1))</f>
        <v>1</v>
      </c>
      <c r="G277" s="4"/>
      <c r="H277" s="4"/>
      <c r="I27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77" s="3" t="s">
        <v>91</v>
      </c>
      <c r="K277" s="3" t="s">
        <v>7</v>
      </c>
      <c r="L277" s="3" t="s">
        <v>81</v>
      </c>
      <c r="M277" s="3" t="str">
        <f>IF(Tabela1[[#This Row],[Mandante]]="Grêmio",Tabela1[[#This Row],[Gols Mandante]],Tabela1[[#This Row],[Gol Visitante]])</f>
        <v>2</v>
      </c>
      <c r="N277" s="3" t="str">
        <f>IF(Tabela1[[#This Row],[Mandante]]="Inter",Tabela1[[#This Row],[Gols Mandante]],Tabela1[[#This Row],[Gol Visitante]])</f>
        <v>1</v>
      </c>
      <c r="O277" s="3" t="s">
        <v>242</v>
      </c>
      <c r="P277" s="3" t="s">
        <v>243</v>
      </c>
      <c r="Q27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78" spans="1:17" x14ac:dyDescent="0.25">
      <c r="A278" s="3">
        <v>277</v>
      </c>
      <c r="B278" s="4">
        <v>31494</v>
      </c>
      <c r="C278" s="4" t="str">
        <f>IF(LEFT(Tabela1[[#This Row],[Placar]],6)="Grêmio","Grêmio","Inter")</f>
        <v>Inter</v>
      </c>
      <c r="D278" s="4" t="str">
        <f>IF(Tabela1[[#This Row],[Mandante]]="Grêmio","Inter","Grêmio")</f>
        <v>Grêmio</v>
      </c>
      <c r="E278" s="7" t="str">
        <f>IF(Tabela1[[#This Row],[Mandante]]=LEFT(Tabela1[[#This Row],[Placar]],6),IF(MID(Tabela1[[#This Row],[Placar]],8,2)="10",10,MID(Tabela1[[#This Row],[Placar]],8,1)),MID(Tabela1[[#This Row],[Placar]],15,1))</f>
        <v>0</v>
      </c>
      <c r="F278" s="4" t="str">
        <f>IF(RIGHT(Tabela1[[#This Row],[Placar]],6)="Grêmio",LEFT(RIGHT(Tabela1[[#This Row],[Placar]],8),1),LEFT(RIGHT(Tabela1[[#This Row],[Placar]],15),1))</f>
        <v>1</v>
      </c>
      <c r="G278" s="4"/>
      <c r="H278" s="4"/>
      <c r="I27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78" s="3" t="s">
        <v>26</v>
      </c>
      <c r="K278" s="3" t="s">
        <v>7</v>
      </c>
      <c r="L278" s="3" t="s">
        <v>11</v>
      </c>
      <c r="M278" s="3" t="str">
        <f>IF(Tabela1[[#This Row],[Mandante]]="Grêmio",Tabela1[[#This Row],[Gols Mandante]],Tabela1[[#This Row],[Gol Visitante]])</f>
        <v>1</v>
      </c>
      <c r="N278" s="3" t="str">
        <f>IF(Tabela1[[#This Row],[Mandante]]="Inter",Tabela1[[#This Row],[Gols Mandante]],Tabela1[[#This Row],[Gol Visitante]])</f>
        <v>0</v>
      </c>
      <c r="O278" s="3" t="s">
        <v>241</v>
      </c>
      <c r="P278" s="3"/>
      <c r="Q27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79" spans="1:17" x14ac:dyDescent="0.25">
      <c r="A279" s="3">
        <v>278</v>
      </c>
      <c r="B279" s="4">
        <v>31543</v>
      </c>
      <c r="C279" s="4" t="str">
        <f>IF(LEFT(Tabela1[[#This Row],[Placar]],6)="Grêmio","Grêmio","Inter")</f>
        <v>Grêmio</v>
      </c>
      <c r="D279" s="4" t="str">
        <f>IF(Tabela1[[#This Row],[Mandante]]="Grêmio","Inter","Grêmio")</f>
        <v>Inter</v>
      </c>
      <c r="E279" s="7" t="str">
        <f>IF(Tabela1[[#This Row],[Mandante]]=LEFT(Tabela1[[#This Row],[Placar]],6),IF(MID(Tabela1[[#This Row],[Placar]],8,2)="10",10,MID(Tabela1[[#This Row],[Placar]],8,1)),MID(Tabela1[[#This Row],[Placar]],15,1))</f>
        <v>1</v>
      </c>
      <c r="F279" s="4" t="str">
        <f>IF(RIGHT(Tabela1[[#This Row],[Placar]],6)="Grêmio",LEFT(RIGHT(Tabela1[[#This Row],[Placar]],8),1),LEFT(RIGHT(Tabela1[[#This Row],[Placar]],15),1))</f>
        <v>3</v>
      </c>
      <c r="G279" s="4"/>
      <c r="H279" s="4"/>
      <c r="I27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79" s="3" t="s">
        <v>139</v>
      </c>
      <c r="K279" s="3" t="s">
        <v>7</v>
      </c>
      <c r="L279" s="3" t="s">
        <v>81</v>
      </c>
      <c r="M279" s="3" t="str">
        <f>IF(Tabela1[[#This Row],[Mandante]]="Grêmio",Tabela1[[#This Row],[Gols Mandante]],Tabela1[[#This Row],[Gol Visitante]])</f>
        <v>1</v>
      </c>
      <c r="N279" s="3" t="str">
        <f>IF(Tabela1[[#This Row],[Mandante]]="Inter",Tabela1[[#This Row],[Gols Mandante]],Tabela1[[#This Row],[Gol Visitante]])</f>
        <v>3</v>
      </c>
      <c r="O279" s="3" t="s">
        <v>240</v>
      </c>
      <c r="P279" s="3"/>
      <c r="Q27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80" spans="1:17" ht="30" x14ac:dyDescent="0.25">
      <c r="A280" s="3">
        <v>279</v>
      </c>
      <c r="B280" s="4">
        <v>31602</v>
      </c>
      <c r="C280" s="4" t="str">
        <f>IF(LEFT(Tabela1[[#This Row],[Placar]],6)="Grêmio","Grêmio","Inter")</f>
        <v>Inter</v>
      </c>
      <c r="D280" s="4" t="str">
        <f>IF(Tabela1[[#This Row],[Mandante]]="Grêmio","Inter","Grêmio")</f>
        <v>Grêmio</v>
      </c>
      <c r="E280" s="7" t="str">
        <f>IF(Tabela1[[#This Row],[Mandante]]=LEFT(Tabela1[[#This Row],[Placar]],6),IF(MID(Tabela1[[#This Row],[Placar]],8,2)="10",10,MID(Tabela1[[#This Row],[Placar]],8,1)),MID(Tabela1[[#This Row],[Placar]],15,1))</f>
        <v>2</v>
      </c>
      <c r="F280" s="4" t="str">
        <f>IF(RIGHT(Tabela1[[#This Row],[Placar]],6)="Grêmio",LEFT(RIGHT(Tabela1[[#This Row],[Placar]],8),1),LEFT(RIGHT(Tabela1[[#This Row],[Placar]],15),1))</f>
        <v>2</v>
      </c>
      <c r="G280" s="4"/>
      <c r="H280" s="4"/>
      <c r="I28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80" s="3" t="s">
        <v>72</v>
      </c>
      <c r="K280" s="3" t="s">
        <v>7</v>
      </c>
      <c r="L280" s="3" t="s">
        <v>11</v>
      </c>
      <c r="M280" s="3" t="str">
        <f>IF(Tabela1[[#This Row],[Mandante]]="Grêmio",Tabela1[[#This Row],[Gols Mandante]],Tabela1[[#This Row],[Gol Visitante]])</f>
        <v>2</v>
      </c>
      <c r="N280" s="3" t="str">
        <f>IF(Tabela1[[#This Row],[Mandante]]="Inter",Tabela1[[#This Row],[Gols Mandante]],Tabela1[[#This Row],[Gol Visitante]])</f>
        <v>2</v>
      </c>
      <c r="O280" s="3" t="s">
        <v>239</v>
      </c>
      <c r="P280" s="3"/>
      <c r="Q28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81" spans="1:17" ht="30" x14ac:dyDescent="0.25">
      <c r="A281" s="3">
        <v>280</v>
      </c>
      <c r="B281" s="4">
        <v>31613</v>
      </c>
      <c r="C281" s="4" t="str">
        <f>IF(LEFT(Tabela1[[#This Row],[Placar]],6)="Grêmio","Grêmio","Inter")</f>
        <v>Grêmio</v>
      </c>
      <c r="D281" s="4" t="str">
        <f>IF(Tabela1[[#This Row],[Mandante]]="Grêmio","Inter","Grêmio")</f>
        <v>Inter</v>
      </c>
      <c r="E281" s="7" t="str">
        <f>IF(Tabela1[[#This Row],[Mandante]]=LEFT(Tabela1[[#This Row],[Placar]],6),IF(MID(Tabela1[[#This Row],[Placar]],8,2)="10",10,MID(Tabela1[[#This Row],[Placar]],8,1)),MID(Tabela1[[#This Row],[Placar]],15,1))</f>
        <v>1</v>
      </c>
      <c r="F281" s="4" t="str">
        <f>IF(RIGHT(Tabela1[[#This Row],[Placar]],6)="Grêmio",LEFT(RIGHT(Tabela1[[#This Row],[Placar]],8),1),LEFT(RIGHT(Tabela1[[#This Row],[Placar]],15),1))</f>
        <v>0</v>
      </c>
      <c r="G281" s="4"/>
      <c r="H281" s="4"/>
      <c r="I28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81" s="3" t="s">
        <v>131</v>
      </c>
      <c r="K281" s="3" t="s">
        <v>7</v>
      </c>
      <c r="L281" s="3" t="s">
        <v>81</v>
      </c>
      <c r="M281" s="3" t="str">
        <f>IF(Tabela1[[#This Row],[Mandante]]="Grêmio",Tabela1[[#This Row],[Gols Mandante]],Tabela1[[#This Row],[Gol Visitante]])</f>
        <v>1</v>
      </c>
      <c r="N281" s="3" t="str">
        <f>IF(Tabela1[[#This Row],[Mandante]]="Inter",Tabela1[[#This Row],[Gols Mandante]],Tabela1[[#This Row],[Gol Visitante]])</f>
        <v>0</v>
      </c>
      <c r="O281" s="3" t="s">
        <v>237</v>
      </c>
      <c r="P281" s="3" t="s">
        <v>238</v>
      </c>
      <c r="Q28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82" spans="1:17" ht="30" x14ac:dyDescent="0.25">
      <c r="A282" s="3">
        <v>281</v>
      </c>
      <c r="B282" s="4">
        <v>31854</v>
      </c>
      <c r="C282" s="4" t="str">
        <f>IF(LEFT(Tabela1[[#This Row],[Placar]],6)="Grêmio","Grêmio","Inter")</f>
        <v>Inter</v>
      </c>
      <c r="D282" s="4" t="str">
        <f>IF(Tabela1[[#This Row],[Mandante]]="Grêmio","Inter","Grêmio")</f>
        <v>Grêmio</v>
      </c>
      <c r="E282" s="7" t="str">
        <f>IF(Tabela1[[#This Row],[Mandante]]=LEFT(Tabela1[[#This Row],[Placar]],6),IF(MID(Tabela1[[#This Row],[Placar]],8,2)="10",10,MID(Tabela1[[#This Row],[Placar]],8,1)),MID(Tabela1[[#This Row],[Placar]],15,1))</f>
        <v>2</v>
      </c>
      <c r="F282" s="4" t="str">
        <f>IF(RIGHT(Tabela1[[#This Row],[Placar]],6)="Grêmio",LEFT(RIGHT(Tabela1[[#This Row],[Placar]],8),1),LEFT(RIGHT(Tabela1[[#This Row],[Placar]],15),1))</f>
        <v>2</v>
      </c>
      <c r="G282" s="4"/>
      <c r="H282" s="4"/>
      <c r="I28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82" s="3" t="s">
        <v>72</v>
      </c>
      <c r="K282" s="3" t="s">
        <v>7</v>
      </c>
      <c r="L282" s="3" t="s">
        <v>11</v>
      </c>
      <c r="M282" s="3" t="str">
        <f>IF(Tabela1[[#This Row],[Mandante]]="Grêmio",Tabela1[[#This Row],[Gols Mandante]],Tabela1[[#This Row],[Gol Visitante]])</f>
        <v>2</v>
      </c>
      <c r="N282" s="3" t="str">
        <f>IF(Tabela1[[#This Row],[Mandante]]="Inter",Tabela1[[#This Row],[Gols Mandante]],Tabela1[[#This Row],[Gol Visitante]])</f>
        <v>2</v>
      </c>
      <c r="O282" s="3" t="s">
        <v>236</v>
      </c>
      <c r="P282" s="3"/>
      <c r="Q28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83" spans="1:17" x14ac:dyDescent="0.25">
      <c r="A283" s="3">
        <v>282</v>
      </c>
      <c r="B283" s="4">
        <v>31865</v>
      </c>
      <c r="C283" s="4" t="str">
        <f>IF(LEFT(Tabela1[[#This Row],[Placar]],6)="Grêmio","Grêmio","Inter")</f>
        <v>Grêmio</v>
      </c>
      <c r="D283" s="4" t="str">
        <f>IF(Tabela1[[#This Row],[Mandante]]="Grêmio","Inter","Grêmio")</f>
        <v>Inter</v>
      </c>
      <c r="E283" s="7" t="str">
        <f>IF(Tabela1[[#This Row],[Mandante]]=LEFT(Tabela1[[#This Row],[Placar]],6),IF(MID(Tabela1[[#This Row],[Placar]],8,2)="10",10,MID(Tabela1[[#This Row],[Placar]],8,1)),MID(Tabela1[[#This Row],[Placar]],15,1))</f>
        <v>2</v>
      </c>
      <c r="F283" s="4" t="str">
        <f>IF(RIGHT(Tabela1[[#This Row],[Placar]],6)="Grêmio",LEFT(RIGHT(Tabela1[[#This Row],[Placar]],8),1),LEFT(RIGHT(Tabela1[[#This Row],[Placar]],15),1))</f>
        <v>1</v>
      </c>
      <c r="G283" s="4"/>
      <c r="H283" s="4"/>
      <c r="I28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83" s="3" t="s">
        <v>91</v>
      </c>
      <c r="K283" s="3" t="s">
        <v>7</v>
      </c>
      <c r="L283" s="3" t="s">
        <v>81</v>
      </c>
      <c r="M283" s="3" t="str">
        <f>IF(Tabela1[[#This Row],[Mandante]]="Grêmio",Tabela1[[#This Row],[Gols Mandante]],Tabela1[[#This Row],[Gol Visitante]])</f>
        <v>2</v>
      </c>
      <c r="N283" s="3" t="str">
        <f>IF(Tabela1[[#This Row],[Mandante]]="Inter",Tabela1[[#This Row],[Gols Mandante]],Tabela1[[#This Row],[Gol Visitante]])</f>
        <v>1</v>
      </c>
      <c r="O283" s="3" t="s">
        <v>235</v>
      </c>
      <c r="P283" s="3"/>
      <c r="Q28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84" spans="1:17" x14ac:dyDescent="0.25">
      <c r="A284" s="3">
        <v>283</v>
      </c>
      <c r="B284" s="4">
        <v>31872</v>
      </c>
      <c r="C284" s="4" t="str">
        <f>IF(LEFT(Tabela1[[#This Row],[Placar]],6)="Grêmio","Grêmio","Inter")</f>
        <v>Inter</v>
      </c>
      <c r="D284" s="4" t="str">
        <f>IF(Tabela1[[#This Row],[Mandante]]="Grêmio","Inter","Grêmio")</f>
        <v>Grêmio</v>
      </c>
      <c r="E284" s="7" t="str">
        <f>IF(Tabela1[[#This Row],[Mandante]]=LEFT(Tabela1[[#This Row],[Placar]],6),IF(MID(Tabela1[[#This Row],[Placar]],8,2)="10",10,MID(Tabela1[[#This Row],[Placar]],8,1)),MID(Tabela1[[#This Row],[Placar]],15,1))</f>
        <v>0</v>
      </c>
      <c r="F284" s="4" t="str">
        <f>IF(RIGHT(Tabela1[[#This Row],[Placar]],6)="Grêmio",LEFT(RIGHT(Tabela1[[#This Row],[Placar]],8),1),LEFT(RIGHT(Tabela1[[#This Row],[Placar]],15),1))</f>
        <v>1</v>
      </c>
      <c r="G284" s="4"/>
      <c r="H284" s="4"/>
      <c r="I28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84" s="3" t="s">
        <v>26</v>
      </c>
      <c r="K284" s="3" t="s">
        <v>7</v>
      </c>
      <c r="L284" s="3" t="s">
        <v>11</v>
      </c>
      <c r="M284" s="3" t="str">
        <f>IF(Tabela1[[#This Row],[Mandante]]="Grêmio",Tabela1[[#This Row],[Gols Mandante]],Tabela1[[#This Row],[Gol Visitante]])</f>
        <v>1</v>
      </c>
      <c r="N284" s="3" t="str">
        <f>IF(Tabela1[[#This Row],[Mandante]]="Inter",Tabela1[[#This Row],[Gols Mandante]],Tabela1[[#This Row],[Gol Visitante]])</f>
        <v>0</v>
      </c>
      <c r="O284" s="3" t="s">
        <v>234</v>
      </c>
      <c r="P284" s="3"/>
      <c r="Q28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85" spans="1:17" x14ac:dyDescent="0.25">
      <c r="A285" s="3">
        <v>284</v>
      </c>
      <c r="B285" s="4">
        <v>31907</v>
      </c>
      <c r="C285" s="4" t="str">
        <f>IF(LEFT(Tabela1[[#This Row],[Placar]],6)="Grêmio","Grêmio","Inter")</f>
        <v>Grêmio</v>
      </c>
      <c r="D285" s="4" t="str">
        <f>IF(Tabela1[[#This Row],[Mandante]]="Grêmio","Inter","Grêmio")</f>
        <v>Inter</v>
      </c>
      <c r="E285" s="7" t="str">
        <f>IF(Tabela1[[#This Row],[Mandante]]=LEFT(Tabela1[[#This Row],[Placar]],6),IF(MID(Tabela1[[#This Row],[Placar]],8,2)="10",10,MID(Tabela1[[#This Row],[Placar]],8,1)),MID(Tabela1[[#This Row],[Placar]],15,1))</f>
        <v>0</v>
      </c>
      <c r="F285" s="4" t="str">
        <f>IF(RIGHT(Tabela1[[#This Row],[Placar]],6)="Grêmio",LEFT(RIGHT(Tabela1[[#This Row],[Placar]],8),1),LEFT(RIGHT(Tabela1[[#This Row],[Placar]],15),1))</f>
        <v>1</v>
      </c>
      <c r="G285" s="4"/>
      <c r="H285" s="4"/>
      <c r="I28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85" s="3" t="s">
        <v>106</v>
      </c>
      <c r="K285" s="3" t="s">
        <v>7</v>
      </c>
      <c r="L285" s="3" t="s">
        <v>81</v>
      </c>
      <c r="M285" s="3" t="str">
        <f>IF(Tabela1[[#This Row],[Mandante]]="Grêmio",Tabela1[[#This Row],[Gols Mandante]],Tabela1[[#This Row],[Gol Visitante]])</f>
        <v>0</v>
      </c>
      <c r="N285" s="3" t="str">
        <f>IF(Tabela1[[#This Row],[Mandante]]="Inter",Tabela1[[#This Row],[Gols Mandante]],Tabela1[[#This Row],[Gol Visitante]])</f>
        <v>1</v>
      </c>
      <c r="O285" s="3" t="s">
        <v>233</v>
      </c>
      <c r="P285" s="3"/>
      <c r="Q28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86" spans="1:17" x14ac:dyDescent="0.25">
      <c r="A286" s="3">
        <v>285</v>
      </c>
      <c r="B286" s="4">
        <v>31928</v>
      </c>
      <c r="C286" s="4" t="str">
        <f>IF(LEFT(Tabela1[[#This Row],[Placar]],6)="Grêmio","Grêmio","Inter")</f>
        <v>Inter</v>
      </c>
      <c r="D286" s="4" t="str">
        <f>IF(Tabela1[[#This Row],[Mandante]]="Grêmio","Inter","Grêmio")</f>
        <v>Grêmio</v>
      </c>
      <c r="E286" s="7" t="str">
        <f>IF(Tabela1[[#This Row],[Mandante]]=LEFT(Tabela1[[#This Row],[Placar]],6),IF(MID(Tabela1[[#This Row],[Placar]],8,2)="10",10,MID(Tabela1[[#This Row],[Placar]],8,1)),MID(Tabela1[[#This Row],[Placar]],15,1))</f>
        <v>1</v>
      </c>
      <c r="F286" s="4" t="str">
        <f>IF(RIGHT(Tabela1[[#This Row],[Placar]],6)="Grêmio",LEFT(RIGHT(Tabela1[[#This Row],[Placar]],8),1),LEFT(RIGHT(Tabela1[[#This Row],[Placar]],15),1))</f>
        <v>1</v>
      </c>
      <c r="G286" s="4"/>
      <c r="H286" s="4"/>
      <c r="I28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86" s="3" t="s">
        <v>31</v>
      </c>
      <c r="K286" s="3" t="s">
        <v>7</v>
      </c>
      <c r="L286" s="3" t="s">
        <v>11</v>
      </c>
      <c r="M286" s="3" t="str">
        <f>IF(Tabela1[[#This Row],[Mandante]]="Grêmio",Tabela1[[#This Row],[Gols Mandante]],Tabela1[[#This Row],[Gol Visitante]])</f>
        <v>1</v>
      </c>
      <c r="N286" s="3" t="str">
        <f>IF(Tabela1[[#This Row],[Mandante]]="Inter",Tabela1[[#This Row],[Gols Mandante]],Tabela1[[#This Row],[Gol Visitante]])</f>
        <v>1</v>
      </c>
      <c r="O286" s="3" t="s">
        <v>232</v>
      </c>
      <c r="P286" s="3"/>
      <c r="Q28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87" spans="1:17" x14ac:dyDescent="0.25">
      <c r="A287" s="3">
        <v>286</v>
      </c>
      <c r="B287" s="4">
        <v>31942</v>
      </c>
      <c r="C287" s="4" t="str">
        <f>IF(LEFT(Tabela1[[#This Row],[Placar]],6)="Grêmio","Grêmio","Inter")</f>
        <v>Grêmio</v>
      </c>
      <c r="D287" s="4" t="str">
        <f>IF(Tabela1[[#This Row],[Mandante]]="Grêmio","Inter","Grêmio")</f>
        <v>Inter</v>
      </c>
      <c r="E287" s="7" t="str">
        <f>IF(Tabela1[[#This Row],[Mandante]]=LEFT(Tabela1[[#This Row],[Placar]],6),IF(MID(Tabela1[[#This Row],[Placar]],8,2)="10",10,MID(Tabela1[[#This Row],[Placar]],8,1)),MID(Tabela1[[#This Row],[Placar]],15,1))</f>
        <v>3</v>
      </c>
      <c r="F287" s="4" t="str">
        <f>IF(RIGHT(Tabela1[[#This Row],[Placar]],6)="Grêmio",LEFT(RIGHT(Tabela1[[#This Row],[Placar]],8),1),LEFT(RIGHT(Tabela1[[#This Row],[Placar]],15),1))</f>
        <v>0</v>
      </c>
      <c r="G287" s="4"/>
      <c r="H287" s="4"/>
      <c r="I28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87" s="3" t="s">
        <v>42</v>
      </c>
      <c r="K287" s="3" t="s">
        <v>7</v>
      </c>
      <c r="L287" s="3" t="s">
        <v>81</v>
      </c>
      <c r="M287" s="3" t="str">
        <f>IF(Tabela1[[#This Row],[Mandante]]="Grêmio",Tabela1[[#This Row],[Gols Mandante]],Tabela1[[#This Row],[Gol Visitante]])</f>
        <v>3</v>
      </c>
      <c r="N287" s="3" t="str">
        <f>IF(Tabela1[[#This Row],[Mandante]]="Inter",Tabela1[[#This Row],[Gols Mandante]],Tabela1[[#This Row],[Gol Visitante]])</f>
        <v>0</v>
      </c>
      <c r="O287" s="3" t="s">
        <v>231</v>
      </c>
      <c r="P287" s="3"/>
      <c r="Q28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88" spans="1:17" x14ac:dyDescent="0.25">
      <c r="A288" s="3">
        <v>287</v>
      </c>
      <c r="B288" s="4">
        <v>31944</v>
      </c>
      <c r="C288" s="4" t="str">
        <f>IF(LEFT(Tabela1[[#This Row],[Placar]],6)="Grêmio","Grêmio","Inter")</f>
        <v>Grêmio</v>
      </c>
      <c r="D288" s="4" t="str">
        <f>IF(Tabela1[[#This Row],[Mandante]]="Grêmio","Inter","Grêmio")</f>
        <v>Inter</v>
      </c>
      <c r="E288" s="7" t="str">
        <f>IF(Tabela1[[#This Row],[Mandante]]=LEFT(Tabela1[[#This Row],[Placar]],6),IF(MID(Tabela1[[#This Row],[Placar]],8,2)="10",10,MID(Tabela1[[#This Row],[Placar]],8,1)),MID(Tabela1[[#This Row],[Placar]],15,1))</f>
        <v>0</v>
      </c>
      <c r="F288" s="4" t="str">
        <f>IF(RIGHT(Tabela1[[#This Row],[Placar]],6)="Grêmio",LEFT(RIGHT(Tabela1[[#This Row],[Placar]],8),1),LEFT(RIGHT(Tabela1[[#This Row],[Placar]],15),1))</f>
        <v>0</v>
      </c>
      <c r="G288" s="4"/>
      <c r="H288" s="4"/>
      <c r="I28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88" s="3" t="s">
        <v>24</v>
      </c>
      <c r="K288" s="3" t="s">
        <v>7</v>
      </c>
      <c r="L288" s="3" t="s">
        <v>81</v>
      </c>
      <c r="M288" s="3" t="str">
        <f>IF(Tabela1[[#This Row],[Mandante]]="Grêmio",Tabela1[[#This Row],[Gols Mandante]],Tabela1[[#This Row],[Gol Visitante]])</f>
        <v>0</v>
      </c>
      <c r="N288" s="3" t="str">
        <f>IF(Tabela1[[#This Row],[Mandante]]="Inter",Tabela1[[#This Row],[Gols Mandante]],Tabela1[[#This Row],[Gol Visitante]])</f>
        <v>0</v>
      </c>
      <c r="O288" s="3"/>
      <c r="P288" s="3" t="s">
        <v>230</v>
      </c>
      <c r="Q28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89" spans="1:17" x14ac:dyDescent="0.25">
      <c r="A289" s="3">
        <v>288</v>
      </c>
      <c r="B289" s="4">
        <v>31956</v>
      </c>
      <c r="C289" s="4" t="str">
        <f>IF(LEFT(Tabela1[[#This Row],[Placar]],6)="Grêmio","Grêmio","Inter")</f>
        <v>Inter</v>
      </c>
      <c r="D289" s="4" t="str">
        <f>IF(Tabela1[[#This Row],[Mandante]]="Grêmio","Inter","Grêmio")</f>
        <v>Grêmio</v>
      </c>
      <c r="E289" s="7" t="str">
        <f>IF(Tabela1[[#This Row],[Mandante]]=LEFT(Tabela1[[#This Row],[Placar]],6),IF(MID(Tabela1[[#This Row],[Placar]],8,2)="10",10,MID(Tabela1[[#This Row],[Placar]],8,1)),MID(Tabela1[[#This Row],[Placar]],15,1))</f>
        <v>0</v>
      </c>
      <c r="F289" s="4" t="str">
        <f>IF(RIGHT(Tabela1[[#This Row],[Placar]],6)="Grêmio",LEFT(RIGHT(Tabela1[[#This Row],[Placar]],8),1),LEFT(RIGHT(Tabela1[[#This Row],[Placar]],15),1))</f>
        <v>0</v>
      </c>
      <c r="G289" s="4"/>
      <c r="H289" s="4"/>
      <c r="I28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89" s="3" t="s">
        <v>34</v>
      </c>
      <c r="K289" s="3" t="s">
        <v>7</v>
      </c>
      <c r="L289" s="3" t="s">
        <v>11</v>
      </c>
      <c r="M289" s="3" t="str">
        <f>IF(Tabela1[[#This Row],[Mandante]]="Grêmio",Tabela1[[#This Row],[Gols Mandante]],Tabela1[[#This Row],[Gol Visitante]])</f>
        <v>0</v>
      </c>
      <c r="N289" s="3" t="str">
        <f>IF(Tabela1[[#This Row],[Mandante]]="Inter",Tabela1[[#This Row],[Gols Mandante]],Tabela1[[#This Row],[Gol Visitante]])</f>
        <v>0</v>
      </c>
      <c r="O289" s="3"/>
      <c r="P289" s="3"/>
      <c r="Q28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90" spans="1:17" ht="30" x14ac:dyDescent="0.25">
      <c r="A290" s="3">
        <v>289</v>
      </c>
      <c r="B290" s="4">
        <v>31977</v>
      </c>
      <c r="C290" s="4" t="str">
        <f>IF(LEFT(Tabela1[[#This Row],[Placar]],6)="Grêmio","Grêmio","Inter")</f>
        <v>Grêmio</v>
      </c>
      <c r="D290" s="4" t="str">
        <f>IF(Tabela1[[#This Row],[Mandante]]="Grêmio","Inter","Grêmio")</f>
        <v>Inter</v>
      </c>
      <c r="E290" s="7" t="str">
        <f>IF(Tabela1[[#This Row],[Mandante]]=LEFT(Tabela1[[#This Row],[Placar]],6),IF(MID(Tabela1[[#This Row],[Placar]],8,2)="10",10,MID(Tabela1[[#This Row],[Placar]],8,1)),MID(Tabela1[[#This Row],[Placar]],15,1))</f>
        <v>3</v>
      </c>
      <c r="F290" s="4" t="str">
        <f>IF(RIGHT(Tabela1[[#This Row],[Placar]],6)="Grêmio",LEFT(RIGHT(Tabela1[[#This Row],[Placar]],8),1),LEFT(RIGHT(Tabela1[[#This Row],[Placar]],15),1))</f>
        <v>2</v>
      </c>
      <c r="G290" s="4"/>
      <c r="H290" s="4"/>
      <c r="I29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90" s="3" t="s">
        <v>227</v>
      </c>
      <c r="K290" s="3" t="s">
        <v>7</v>
      </c>
      <c r="L290" s="3" t="s">
        <v>81</v>
      </c>
      <c r="M290" s="3" t="str">
        <f>IF(Tabela1[[#This Row],[Mandante]]="Grêmio",Tabela1[[#This Row],[Gols Mandante]],Tabela1[[#This Row],[Gol Visitante]])</f>
        <v>3</v>
      </c>
      <c r="N290" s="3" t="str">
        <f>IF(Tabela1[[#This Row],[Mandante]]="Inter",Tabela1[[#This Row],[Gols Mandante]],Tabela1[[#This Row],[Gol Visitante]])</f>
        <v>2</v>
      </c>
      <c r="O290" s="3" t="s">
        <v>228</v>
      </c>
      <c r="P290" s="3" t="s">
        <v>229</v>
      </c>
      <c r="Q29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91" spans="1:17" x14ac:dyDescent="0.25">
      <c r="A291" s="3">
        <v>290</v>
      </c>
      <c r="B291" s="4">
        <v>32062</v>
      </c>
      <c r="C291" s="4" t="str">
        <f>IF(LEFT(Tabela1[[#This Row],[Placar]],6)="Grêmio","Grêmio","Inter")</f>
        <v>Inter</v>
      </c>
      <c r="D291" s="4" t="str">
        <f>IF(Tabela1[[#This Row],[Mandante]]="Grêmio","Inter","Grêmio")</f>
        <v>Grêmio</v>
      </c>
      <c r="E291" s="7" t="str">
        <f>IF(Tabela1[[#This Row],[Mandante]]=LEFT(Tabela1[[#This Row],[Placar]],6),IF(MID(Tabela1[[#This Row],[Placar]],8,2)="10",10,MID(Tabela1[[#This Row],[Placar]],8,1)),MID(Tabela1[[#This Row],[Placar]],15,1))</f>
        <v>0</v>
      </c>
      <c r="F291" s="4" t="str">
        <f>IF(RIGHT(Tabela1[[#This Row],[Placar]],6)="Grêmio",LEFT(RIGHT(Tabela1[[#This Row],[Placar]],8),1),LEFT(RIGHT(Tabela1[[#This Row],[Placar]],15),1))</f>
        <v>1</v>
      </c>
      <c r="G291" s="4"/>
      <c r="H291" s="4"/>
      <c r="I29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91" s="3" t="s">
        <v>26</v>
      </c>
      <c r="K291" s="3" t="s">
        <v>48</v>
      </c>
      <c r="L291" s="3" t="s">
        <v>11</v>
      </c>
      <c r="M291" s="3" t="str">
        <f>IF(Tabela1[[#This Row],[Mandante]]="Grêmio",Tabela1[[#This Row],[Gols Mandante]],Tabela1[[#This Row],[Gol Visitante]])</f>
        <v>1</v>
      </c>
      <c r="N291" s="3" t="str">
        <f>IF(Tabela1[[#This Row],[Mandante]]="Inter",Tabela1[[#This Row],[Gols Mandante]],Tabela1[[#This Row],[Gol Visitante]])</f>
        <v>0</v>
      </c>
      <c r="O291" s="3" t="s">
        <v>226</v>
      </c>
      <c r="P291" s="3"/>
      <c r="Q29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92" spans="1:17" x14ac:dyDescent="0.25">
      <c r="A292" s="3">
        <v>291</v>
      </c>
      <c r="B292" s="4">
        <v>32214</v>
      </c>
      <c r="C292" s="4" t="str">
        <f>IF(LEFT(Tabela1[[#This Row],[Placar]],6)="Grêmio","Grêmio","Inter")</f>
        <v>Grêmio</v>
      </c>
      <c r="D292" s="4" t="str">
        <f>IF(Tabela1[[#This Row],[Mandante]]="Grêmio","Inter","Grêmio")</f>
        <v>Inter</v>
      </c>
      <c r="E292" s="7" t="str">
        <f>IF(Tabela1[[#This Row],[Mandante]]=LEFT(Tabela1[[#This Row],[Placar]],6),IF(MID(Tabela1[[#This Row],[Placar]],8,2)="10",10,MID(Tabela1[[#This Row],[Placar]],8,1)),MID(Tabela1[[#This Row],[Placar]],15,1))</f>
        <v>1</v>
      </c>
      <c r="F292" s="4" t="str">
        <f>IF(RIGHT(Tabela1[[#This Row],[Placar]],6)="Grêmio",LEFT(RIGHT(Tabela1[[#This Row],[Placar]],8),1),LEFT(RIGHT(Tabela1[[#This Row],[Placar]],15),1))</f>
        <v>0</v>
      </c>
      <c r="G292" s="4"/>
      <c r="H292" s="4"/>
      <c r="I29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92" s="3" t="s">
        <v>131</v>
      </c>
      <c r="K292" s="3" t="s">
        <v>7</v>
      </c>
      <c r="L292" s="3" t="s">
        <v>81</v>
      </c>
      <c r="M292" s="3" t="str">
        <f>IF(Tabela1[[#This Row],[Mandante]]="Grêmio",Tabela1[[#This Row],[Gols Mandante]],Tabela1[[#This Row],[Gol Visitante]])</f>
        <v>1</v>
      </c>
      <c r="N292" s="3" t="str">
        <f>IF(Tabela1[[#This Row],[Mandante]]="Inter",Tabela1[[#This Row],[Gols Mandante]],Tabela1[[#This Row],[Gol Visitante]])</f>
        <v>0</v>
      </c>
      <c r="O292" s="3" t="s">
        <v>225</v>
      </c>
      <c r="P292" s="3"/>
      <c r="Q29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93" spans="1:17" ht="30" x14ac:dyDescent="0.25">
      <c r="A293" s="3">
        <v>292</v>
      </c>
      <c r="B293" s="4">
        <v>32261</v>
      </c>
      <c r="C293" s="4" t="str">
        <f>IF(LEFT(Tabela1[[#This Row],[Placar]],6)="Grêmio","Grêmio","Inter")</f>
        <v>Grêmio</v>
      </c>
      <c r="D293" s="4" t="str">
        <f>IF(Tabela1[[#This Row],[Mandante]]="Grêmio","Inter","Grêmio")</f>
        <v>Inter</v>
      </c>
      <c r="E293" s="7" t="str">
        <f>IF(Tabela1[[#This Row],[Mandante]]=LEFT(Tabela1[[#This Row],[Placar]],6),IF(MID(Tabela1[[#This Row],[Placar]],8,2)="10",10,MID(Tabela1[[#This Row],[Placar]],8,1)),MID(Tabela1[[#This Row],[Placar]],15,1))</f>
        <v>3</v>
      </c>
      <c r="F293" s="4" t="str">
        <f>IF(RIGHT(Tabela1[[#This Row],[Placar]],6)="Grêmio",LEFT(RIGHT(Tabela1[[#This Row],[Placar]],8),1),LEFT(RIGHT(Tabela1[[#This Row],[Placar]],15),1))</f>
        <v>1</v>
      </c>
      <c r="G293" s="4"/>
      <c r="H293" s="4"/>
      <c r="I29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93" s="3" t="s">
        <v>223</v>
      </c>
      <c r="K293" s="3" t="s">
        <v>7</v>
      </c>
      <c r="L293" s="3" t="s">
        <v>81</v>
      </c>
      <c r="M293" s="3" t="str">
        <f>IF(Tabela1[[#This Row],[Mandante]]="Grêmio",Tabela1[[#This Row],[Gols Mandante]],Tabela1[[#This Row],[Gol Visitante]])</f>
        <v>3</v>
      </c>
      <c r="N293" s="3" t="str">
        <f>IF(Tabela1[[#This Row],[Mandante]]="Inter",Tabela1[[#This Row],[Gols Mandante]],Tabela1[[#This Row],[Gol Visitante]])</f>
        <v>1</v>
      </c>
      <c r="O293" s="3" t="s">
        <v>224</v>
      </c>
      <c r="P293" s="3"/>
      <c r="Q29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94" spans="1:17" x14ac:dyDescent="0.25">
      <c r="A294" s="3">
        <v>293</v>
      </c>
      <c r="B294" s="4">
        <v>32285</v>
      </c>
      <c r="C294" s="4" t="str">
        <f>IF(LEFT(Tabela1[[#This Row],[Placar]],6)="Grêmio","Grêmio","Inter")</f>
        <v>Inter</v>
      </c>
      <c r="D294" s="4" t="str">
        <f>IF(Tabela1[[#This Row],[Mandante]]="Grêmio","Inter","Grêmio")</f>
        <v>Grêmio</v>
      </c>
      <c r="E294" s="7" t="str">
        <f>IF(Tabela1[[#This Row],[Mandante]]=LEFT(Tabela1[[#This Row],[Placar]],6),IF(MID(Tabela1[[#This Row],[Placar]],8,2)="10",10,MID(Tabela1[[#This Row],[Placar]],8,1)),MID(Tabela1[[#This Row],[Placar]],15,1))</f>
        <v>0</v>
      </c>
      <c r="F294" s="4" t="str">
        <f>IF(RIGHT(Tabela1[[#This Row],[Placar]],6)="Grêmio",LEFT(RIGHT(Tabela1[[#This Row],[Placar]],8),1),LEFT(RIGHT(Tabela1[[#This Row],[Placar]],15),1))</f>
        <v>0</v>
      </c>
      <c r="G294" s="4"/>
      <c r="H294" s="4"/>
      <c r="I29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94" s="3" t="s">
        <v>34</v>
      </c>
      <c r="K294" s="3" t="s">
        <v>7</v>
      </c>
      <c r="L294" s="3"/>
      <c r="M294" s="3" t="str">
        <f>IF(Tabela1[[#This Row],[Mandante]]="Grêmio",Tabela1[[#This Row],[Gols Mandante]],Tabela1[[#This Row],[Gol Visitante]])</f>
        <v>0</v>
      </c>
      <c r="N294" s="3" t="str">
        <f>IF(Tabela1[[#This Row],[Mandante]]="Inter",Tabela1[[#This Row],[Gols Mandante]],Tabela1[[#This Row],[Gol Visitante]])</f>
        <v>0</v>
      </c>
      <c r="O294" s="3" t="s">
        <v>11</v>
      </c>
      <c r="P294" s="3"/>
      <c r="Q29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295" spans="1:17" ht="30" x14ac:dyDescent="0.25">
      <c r="A295" s="3">
        <v>294</v>
      </c>
      <c r="B295" s="4">
        <v>32313</v>
      </c>
      <c r="C295" s="4" t="str">
        <f>IF(LEFT(Tabela1[[#This Row],[Placar]],6)="Grêmio","Grêmio","Inter")</f>
        <v>Grêmio</v>
      </c>
      <c r="D295" s="4" t="str">
        <f>IF(Tabela1[[#This Row],[Mandante]]="Grêmio","Inter","Grêmio")</f>
        <v>Inter</v>
      </c>
      <c r="E295" s="7" t="str">
        <f>IF(Tabela1[[#This Row],[Mandante]]=LEFT(Tabela1[[#This Row],[Placar]],6),IF(MID(Tabela1[[#This Row],[Placar]],8,2)="10",10,MID(Tabela1[[#This Row],[Placar]],8,1)),MID(Tabela1[[#This Row],[Placar]],15,1))</f>
        <v>3</v>
      </c>
      <c r="F295" s="4" t="str">
        <f>IF(RIGHT(Tabela1[[#This Row],[Placar]],6)="Grêmio",LEFT(RIGHT(Tabela1[[#This Row],[Placar]],8),1),LEFT(RIGHT(Tabela1[[#This Row],[Placar]],15),1))</f>
        <v>3</v>
      </c>
      <c r="G295" s="4"/>
      <c r="H295" s="4"/>
      <c r="I29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95" s="3" t="s">
        <v>221</v>
      </c>
      <c r="K295" s="3" t="s">
        <v>7</v>
      </c>
      <c r="L295" s="3" t="s">
        <v>81</v>
      </c>
      <c r="M295" s="3" t="str">
        <f>IF(Tabela1[[#This Row],[Mandante]]="Grêmio",Tabela1[[#This Row],[Gols Mandante]],Tabela1[[#This Row],[Gol Visitante]])</f>
        <v>3</v>
      </c>
      <c r="N295" s="3" t="str">
        <f>IF(Tabela1[[#This Row],[Mandante]]="Inter",Tabela1[[#This Row],[Gols Mandante]],Tabela1[[#This Row],[Gol Visitante]])</f>
        <v>3</v>
      </c>
      <c r="O295" s="3" t="s">
        <v>222</v>
      </c>
      <c r="P295" s="3"/>
      <c r="Q29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96" spans="1:17" x14ac:dyDescent="0.25">
      <c r="A296" s="3">
        <v>295</v>
      </c>
      <c r="B296" s="4">
        <v>32390</v>
      </c>
      <c r="C296" s="4" t="str">
        <f>IF(LEFT(Tabela1[[#This Row],[Placar]],6)="Grêmio","Grêmio","Inter")</f>
        <v>Grêmio</v>
      </c>
      <c r="D296" s="4" t="str">
        <f>IF(Tabela1[[#This Row],[Mandante]]="Grêmio","Inter","Grêmio")</f>
        <v>Inter</v>
      </c>
      <c r="E296" s="7" t="str">
        <f>IF(Tabela1[[#This Row],[Mandante]]=LEFT(Tabela1[[#This Row],[Placar]],6),IF(MID(Tabela1[[#This Row],[Placar]],8,2)="10",10,MID(Tabela1[[#This Row],[Placar]],8,1)),MID(Tabela1[[#This Row],[Placar]],15,1))</f>
        <v>1</v>
      </c>
      <c r="F296" s="4" t="str">
        <f>IF(RIGHT(Tabela1[[#This Row],[Placar]],6)="Grêmio",LEFT(RIGHT(Tabela1[[#This Row],[Placar]],8),1),LEFT(RIGHT(Tabela1[[#This Row],[Placar]],15),1))</f>
        <v>0</v>
      </c>
      <c r="G296" s="4"/>
      <c r="H296" s="4"/>
      <c r="I29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296" s="3" t="s">
        <v>131</v>
      </c>
      <c r="K296" s="3" t="s">
        <v>48</v>
      </c>
      <c r="L296" s="3" t="s">
        <v>81</v>
      </c>
      <c r="M296" s="3" t="str">
        <f>IF(Tabela1[[#This Row],[Mandante]]="Grêmio",Tabela1[[#This Row],[Gols Mandante]],Tabela1[[#This Row],[Gol Visitante]])</f>
        <v>1</v>
      </c>
      <c r="N296" s="3" t="str">
        <f>IF(Tabela1[[#This Row],[Mandante]]="Inter",Tabela1[[#This Row],[Gols Mandante]],Tabela1[[#This Row],[Gol Visitante]])</f>
        <v>0</v>
      </c>
      <c r="O296" s="3" t="s">
        <v>220</v>
      </c>
      <c r="P296" s="3"/>
      <c r="Q29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97" spans="1:17" x14ac:dyDescent="0.25">
      <c r="A297" s="3">
        <v>296</v>
      </c>
      <c r="B297" s="4">
        <v>32548</v>
      </c>
      <c r="C297" s="4" t="str">
        <f>IF(LEFT(Tabela1[[#This Row],[Placar]],6)="Grêmio","Grêmio","Inter")</f>
        <v>Grêmio</v>
      </c>
      <c r="D297" s="4" t="str">
        <f>IF(Tabela1[[#This Row],[Mandante]]="Grêmio","Inter","Grêmio")</f>
        <v>Inter</v>
      </c>
      <c r="E297" s="7" t="str">
        <f>IF(Tabela1[[#This Row],[Mandante]]=LEFT(Tabela1[[#This Row],[Placar]],6),IF(MID(Tabela1[[#This Row],[Placar]],8,2)="10",10,MID(Tabela1[[#This Row],[Placar]],8,1)),MID(Tabela1[[#This Row],[Placar]],15,1))</f>
        <v>0</v>
      </c>
      <c r="F297" s="4" t="str">
        <f>IF(RIGHT(Tabela1[[#This Row],[Placar]],6)="Grêmio",LEFT(RIGHT(Tabela1[[#This Row],[Placar]],8),1),LEFT(RIGHT(Tabela1[[#This Row],[Placar]],15),1))</f>
        <v>0</v>
      </c>
      <c r="G297" s="4"/>
      <c r="H297" s="4"/>
      <c r="I29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97" s="3" t="s">
        <v>24</v>
      </c>
      <c r="K297" s="3" t="s">
        <v>48</v>
      </c>
      <c r="L297" s="3" t="s">
        <v>81</v>
      </c>
      <c r="M297" s="3" t="str">
        <f>IF(Tabela1[[#This Row],[Mandante]]="Grêmio",Tabela1[[#This Row],[Gols Mandante]],Tabela1[[#This Row],[Gol Visitante]])</f>
        <v>0</v>
      </c>
      <c r="N297" s="3" t="str">
        <f>IF(Tabela1[[#This Row],[Mandante]]="Inter",Tabela1[[#This Row],[Gols Mandante]],Tabela1[[#This Row],[Gol Visitante]])</f>
        <v>0</v>
      </c>
      <c r="O297" s="3"/>
      <c r="P297" s="3"/>
      <c r="Q29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298" spans="1:17" ht="45" x14ac:dyDescent="0.25">
      <c r="A298" s="3">
        <v>297</v>
      </c>
      <c r="B298" s="4">
        <v>32551</v>
      </c>
      <c r="C298" s="4" t="str">
        <f>IF(LEFT(Tabela1[[#This Row],[Placar]],6)="Grêmio","Grêmio","Inter")</f>
        <v>Inter</v>
      </c>
      <c r="D298" s="4" t="str">
        <f>IF(Tabela1[[#This Row],[Mandante]]="Grêmio","Inter","Grêmio")</f>
        <v>Grêmio</v>
      </c>
      <c r="E298" s="7" t="str">
        <f>IF(Tabela1[[#This Row],[Mandante]]=LEFT(Tabela1[[#This Row],[Placar]],6),IF(MID(Tabela1[[#This Row],[Placar]],8,2)="10",10,MID(Tabela1[[#This Row],[Placar]],8,1)),MID(Tabela1[[#This Row],[Placar]],15,1))</f>
        <v>2</v>
      </c>
      <c r="F298" s="4" t="str">
        <f>IF(RIGHT(Tabela1[[#This Row],[Placar]],6)="Grêmio",LEFT(RIGHT(Tabela1[[#This Row],[Placar]],8),1),LEFT(RIGHT(Tabela1[[#This Row],[Placar]],15),1))</f>
        <v>1</v>
      </c>
      <c r="G298" s="4"/>
      <c r="H298" s="4"/>
      <c r="I29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298" s="3" t="s">
        <v>54</v>
      </c>
      <c r="K298" s="3" t="s">
        <v>48</v>
      </c>
      <c r="L298" s="3" t="s">
        <v>11</v>
      </c>
      <c r="M298" s="3" t="str">
        <f>IF(Tabela1[[#This Row],[Mandante]]="Grêmio",Tabela1[[#This Row],[Gols Mandante]],Tabela1[[#This Row],[Gol Visitante]])</f>
        <v>1</v>
      </c>
      <c r="N298" s="3" t="str">
        <f>IF(Tabela1[[#This Row],[Mandante]]="Inter",Tabela1[[#This Row],[Gols Mandante]],Tabela1[[#This Row],[Gol Visitante]])</f>
        <v>2</v>
      </c>
      <c r="O298" s="3" t="s">
        <v>218</v>
      </c>
      <c r="P298" s="3" t="s">
        <v>219</v>
      </c>
      <c r="Q29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299" spans="1:17" x14ac:dyDescent="0.25">
      <c r="A299" s="3">
        <v>298</v>
      </c>
      <c r="B299" s="4">
        <v>32586</v>
      </c>
      <c r="C299" s="4" t="str">
        <f>IF(LEFT(Tabela1[[#This Row],[Placar]],6)="Grêmio","Grêmio","Inter")</f>
        <v>Inter</v>
      </c>
      <c r="D299" s="4" t="str">
        <f>IF(Tabela1[[#This Row],[Mandante]]="Grêmio","Inter","Grêmio")</f>
        <v>Grêmio</v>
      </c>
      <c r="E299" s="7" t="str">
        <f>IF(Tabela1[[#This Row],[Mandante]]=LEFT(Tabela1[[#This Row],[Placar]],6),IF(MID(Tabela1[[#This Row],[Placar]],8,2)="10",10,MID(Tabela1[[#This Row],[Placar]],8,1)),MID(Tabela1[[#This Row],[Placar]],15,1))</f>
        <v>1</v>
      </c>
      <c r="F299" s="4" t="str">
        <f>IF(RIGHT(Tabela1[[#This Row],[Placar]],6)="Grêmio",LEFT(RIGHT(Tabela1[[#This Row],[Placar]],8),1),LEFT(RIGHT(Tabela1[[#This Row],[Placar]],15),1))</f>
        <v>1</v>
      </c>
      <c r="G299" s="4"/>
      <c r="H299" s="4"/>
      <c r="I29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299" s="3" t="s">
        <v>31</v>
      </c>
      <c r="K299" s="3" t="s">
        <v>7</v>
      </c>
      <c r="L299" s="3" t="s">
        <v>11</v>
      </c>
      <c r="M299" s="3" t="str">
        <f>IF(Tabela1[[#This Row],[Mandante]]="Grêmio",Tabela1[[#This Row],[Gols Mandante]],Tabela1[[#This Row],[Gol Visitante]])</f>
        <v>1</v>
      </c>
      <c r="N299" s="3" t="str">
        <f>IF(Tabela1[[#This Row],[Mandante]]="Inter",Tabela1[[#This Row],[Gols Mandante]],Tabela1[[#This Row],[Gol Visitante]])</f>
        <v>1</v>
      </c>
      <c r="O299" s="3" t="s">
        <v>217</v>
      </c>
      <c r="P299" s="3"/>
      <c r="Q29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00" spans="1:17" ht="30" x14ac:dyDescent="0.25">
      <c r="A300" s="3">
        <v>299</v>
      </c>
      <c r="B300" s="4">
        <v>32656</v>
      </c>
      <c r="C300" s="4" t="str">
        <f>IF(LEFT(Tabela1[[#This Row],[Placar]],6)="Grêmio","Grêmio","Inter")</f>
        <v>Inter</v>
      </c>
      <c r="D300" s="4" t="str">
        <f>IF(Tabela1[[#This Row],[Mandante]]="Grêmio","Inter","Grêmio")</f>
        <v>Grêmio</v>
      </c>
      <c r="E300" s="7" t="str">
        <f>IF(Tabela1[[#This Row],[Mandante]]=LEFT(Tabela1[[#This Row],[Placar]],6),IF(MID(Tabela1[[#This Row],[Placar]],8,2)="10",10,MID(Tabela1[[#This Row],[Placar]],8,1)),MID(Tabela1[[#This Row],[Placar]],15,1))</f>
        <v>1</v>
      </c>
      <c r="F300" s="4" t="str">
        <f>IF(RIGHT(Tabela1[[#This Row],[Placar]],6)="Grêmio",LEFT(RIGHT(Tabela1[[#This Row],[Placar]],8),1),LEFT(RIGHT(Tabela1[[#This Row],[Placar]],15),1))</f>
        <v>3</v>
      </c>
      <c r="G300" s="4"/>
      <c r="H300" s="4"/>
      <c r="I30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00" s="3" t="s">
        <v>215</v>
      </c>
      <c r="K300" s="3" t="s">
        <v>7</v>
      </c>
      <c r="L300" s="3" t="s">
        <v>11</v>
      </c>
      <c r="M300" s="3" t="str">
        <f>IF(Tabela1[[#This Row],[Mandante]]="Grêmio",Tabela1[[#This Row],[Gols Mandante]],Tabela1[[#This Row],[Gol Visitante]])</f>
        <v>3</v>
      </c>
      <c r="N300" s="3" t="str">
        <f>IF(Tabela1[[#This Row],[Mandante]]="Inter",Tabela1[[#This Row],[Gols Mandante]],Tabela1[[#This Row],[Gol Visitante]])</f>
        <v>1</v>
      </c>
      <c r="O300" s="3" t="s">
        <v>216</v>
      </c>
      <c r="P300" s="3"/>
      <c r="Q30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01" spans="1:17" x14ac:dyDescent="0.25">
      <c r="A301" s="3">
        <v>300</v>
      </c>
      <c r="B301" s="4">
        <v>32677</v>
      </c>
      <c r="C301" s="4" t="str">
        <f>IF(LEFT(Tabela1[[#This Row],[Placar]],6)="Grêmio","Grêmio","Inter")</f>
        <v>Grêmio</v>
      </c>
      <c r="D301" s="4" t="str">
        <f>IF(Tabela1[[#This Row],[Mandante]]="Grêmio","Inter","Grêmio")</f>
        <v>Inter</v>
      </c>
      <c r="E301" s="7" t="str">
        <f>IF(Tabela1[[#This Row],[Mandante]]=LEFT(Tabela1[[#This Row],[Placar]],6),IF(MID(Tabela1[[#This Row],[Placar]],8,2)="10",10,MID(Tabela1[[#This Row],[Placar]],8,1)),MID(Tabela1[[#This Row],[Placar]],15,1))</f>
        <v>0</v>
      </c>
      <c r="F301" s="4" t="str">
        <f>IF(RIGHT(Tabela1[[#This Row],[Placar]],6)="Grêmio",LEFT(RIGHT(Tabela1[[#This Row],[Placar]],8),1),LEFT(RIGHT(Tabela1[[#This Row],[Placar]],15),1))</f>
        <v>0</v>
      </c>
      <c r="G301" s="4"/>
      <c r="H301" s="4"/>
      <c r="I30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01" s="3" t="s">
        <v>24</v>
      </c>
      <c r="K301" s="3" t="s">
        <v>7</v>
      </c>
      <c r="L301" s="3" t="s">
        <v>81</v>
      </c>
      <c r="M301" s="3" t="str">
        <f>IF(Tabela1[[#This Row],[Mandante]]="Grêmio",Tabela1[[#This Row],[Gols Mandante]],Tabela1[[#This Row],[Gol Visitante]])</f>
        <v>0</v>
      </c>
      <c r="N301" s="3" t="str">
        <f>IF(Tabela1[[#This Row],[Mandante]]="Inter",Tabela1[[#This Row],[Gols Mandante]],Tabela1[[#This Row],[Gol Visitante]])</f>
        <v>0</v>
      </c>
      <c r="O301" s="3"/>
      <c r="P301" s="3" t="s">
        <v>214</v>
      </c>
      <c r="Q30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02" spans="1:17" x14ac:dyDescent="0.25">
      <c r="A302" s="3">
        <v>301</v>
      </c>
      <c r="B302" s="4">
        <v>32841</v>
      </c>
      <c r="C302" s="4" t="str">
        <f>IF(LEFT(Tabela1[[#This Row],[Placar]],6)="Grêmio","Grêmio","Inter")</f>
        <v>Inter</v>
      </c>
      <c r="D302" s="4" t="str">
        <f>IF(Tabela1[[#This Row],[Mandante]]="Grêmio","Inter","Grêmio")</f>
        <v>Grêmio</v>
      </c>
      <c r="E302" s="7" t="str">
        <f>IF(Tabela1[[#This Row],[Mandante]]=LEFT(Tabela1[[#This Row],[Placar]],6),IF(MID(Tabela1[[#This Row],[Placar]],8,2)="10",10,MID(Tabela1[[#This Row],[Placar]],8,1)),MID(Tabela1[[#This Row],[Placar]],15,1))</f>
        <v>2</v>
      </c>
      <c r="F302" s="4" t="str">
        <f>IF(RIGHT(Tabela1[[#This Row],[Placar]],6)="Grêmio",LEFT(RIGHT(Tabela1[[#This Row],[Placar]],8),1),LEFT(RIGHT(Tabela1[[#This Row],[Placar]],15),1))</f>
        <v>0</v>
      </c>
      <c r="G302" s="4"/>
      <c r="H302" s="4"/>
      <c r="I30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02" s="3" t="s">
        <v>39</v>
      </c>
      <c r="K302" s="3" t="s">
        <v>48</v>
      </c>
      <c r="L302" s="3" t="s">
        <v>11</v>
      </c>
      <c r="M302" s="3" t="str">
        <f>IF(Tabela1[[#This Row],[Mandante]]="Grêmio",Tabela1[[#This Row],[Gols Mandante]],Tabela1[[#This Row],[Gol Visitante]])</f>
        <v>0</v>
      </c>
      <c r="N302" s="3" t="str">
        <f>IF(Tabela1[[#This Row],[Mandante]]="Inter",Tabela1[[#This Row],[Gols Mandante]],Tabela1[[#This Row],[Gol Visitante]])</f>
        <v>2</v>
      </c>
      <c r="O302" s="3" t="s">
        <v>213</v>
      </c>
      <c r="P302" s="3"/>
      <c r="Q30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03" spans="1:17" x14ac:dyDescent="0.25">
      <c r="A303" s="3">
        <v>302</v>
      </c>
      <c r="B303" s="4">
        <v>32954</v>
      </c>
      <c r="C303" s="4" t="str">
        <f>IF(LEFT(Tabela1[[#This Row],[Placar]],6)="Grêmio","Grêmio","Inter")</f>
        <v>Grêmio</v>
      </c>
      <c r="D303" s="4" t="str">
        <f>IF(Tabela1[[#This Row],[Mandante]]="Grêmio","Inter","Grêmio")</f>
        <v>Inter</v>
      </c>
      <c r="E303" s="7" t="str">
        <f>IF(Tabela1[[#This Row],[Mandante]]=LEFT(Tabela1[[#This Row],[Placar]],6),IF(MID(Tabela1[[#This Row],[Placar]],8,2)="10",10,MID(Tabela1[[#This Row],[Placar]],8,1)),MID(Tabela1[[#This Row],[Placar]],15,1))</f>
        <v>0</v>
      </c>
      <c r="F303" s="4" t="str">
        <f>IF(RIGHT(Tabela1[[#This Row],[Placar]],6)="Grêmio",LEFT(RIGHT(Tabela1[[#This Row],[Placar]],8),1),LEFT(RIGHT(Tabela1[[#This Row],[Placar]],15),1))</f>
        <v>1</v>
      </c>
      <c r="G303" s="4"/>
      <c r="H303" s="4"/>
      <c r="I30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03" s="3" t="s">
        <v>106</v>
      </c>
      <c r="K303" s="3" t="s">
        <v>7</v>
      </c>
      <c r="L303" s="3" t="s">
        <v>81</v>
      </c>
      <c r="M303" s="3" t="str">
        <f>IF(Tabela1[[#This Row],[Mandante]]="Grêmio",Tabela1[[#This Row],[Gols Mandante]],Tabela1[[#This Row],[Gol Visitante]])</f>
        <v>0</v>
      </c>
      <c r="N303" s="3" t="str">
        <f>IF(Tabela1[[#This Row],[Mandante]]="Inter",Tabela1[[#This Row],[Gols Mandante]],Tabela1[[#This Row],[Gol Visitante]])</f>
        <v>1</v>
      </c>
      <c r="O303" s="3" t="s">
        <v>212</v>
      </c>
      <c r="P303" s="3"/>
      <c r="Q30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04" spans="1:17" x14ac:dyDescent="0.25">
      <c r="A304" s="3">
        <v>303</v>
      </c>
      <c r="B304" s="4">
        <v>33027</v>
      </c>
      <c r="C304" s="4" t="str">
        <f>IF(LEFT(Tabela1[[#This Row],[Placar]],6)="Grêmio","Grêmio","Inter")</f>
        <v>Inter</v>
      </c>
      <c r="D304" s="4" t="str">
        <f>IF(Tabela1[[#This Row],[Mandante]]="Grêmio","Inter","Grêmio")</f>
        <v>Grêmio</v>
      </c>
      <c r="E304" s="7" t="str">
        <f>IF(Tabela1[[#This Row],[Mandante]]=LEFT(Tabela1[[#This Row],[Placar]],6),IF(MID(Tabela1[[#This Row],[Placar]],8,2)="10",10,MID(Tabela1[[#This Row],[Placar]],8,1)),MID(Tabela1[[#This Row],[Placar]],15,1))</f>
        <v>1</v>
      </c>
      <c r="F304" s="4" t="str">
        <f>IF(RIGHT(Tabela1[[#This Row],[Placar]],6)="Grêmio",LEFT(RIGHT(Tabela1[[#This Row],[Placar]],8),1),LEFT(RIGHT(Tabela1[[#This Row],[Placar]],15),1))</f>
        <v>0</v>
      </c>
      <c r="G304" s="4"/>
      <c r="H304" s="4"/>
      <c r="I30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04" s="3" t="s">
        <v>37</v>
      </c>
      <c r="K304" s="3" t="s">
        <v>7</v>
      </c>
      <c r="L304" s="3" t="s">
        <v>11</v>
      </c>
      <c r="M304" s="3" t="str">
        <f>IF(Tabela1[[#This Row],[Mandante]]="Grêmio",Tabela1[[#This Row],[Gols Mandante]],Tabela1[[#This Row],[Gol Visitante]])</f>
        <v>0</v>
      </c>
      <c r="N304" s="3" t="str">
        <f>IF(Tabela1[[#This Row],[Mandante]]="Inter",Tabela1[[#This Row],[Gols Mandante]],Tabela1[[#This Row],[Gol Visitante]])</f>
        <v>1</v>
      </c>
      <c r="O304" s="3" t="s">
        <v>211</v>
      </c>
      <c r="P304" s="3"/>
      <c r="Q30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05" spans="1:17" x14ac:dyDescent="0.25">
      <c r="A305" s="3">
        <v>304</v>
      </c>
      <c r="B305" s="4">
        <v>33069</v>
      </c>
      <c r="C305" s="4" t="str">
        <f>IF(LEFT(Tabela1[[#This Row],[Placar]],6)="Grêmio","Grêmio","Inter")</f>
        <v>Inter</v>
      </c>
      <c r="D305" s="4" t="str">
        <f>IF(Tabela1[[#This Row],[Mandante]]="Grêmio","Inter","Grêmio")</f>
        <v>Grêmio</v>
      </c>
      <c r="E305" s="7" t="str">
        <f>IF(Tabela1[[#This Row],[Mandante]]=LEFT(Tabela1[[#This Row],[Placar]],6),IF(MID(Tabela1[[#This Row],[Placar]],8,2)="10",10,MID(Tabela1[[#This Row],[Placar]],8,1)),MID(Tabela1[[#This Row],[Placar]],15,1))</f>
        <v>0</v>
      </c>
      <c r="F305" s="4" t="str">
        <f>IF(RIGHT(Tabela1[[#This Row],[Placar]],6)="Grêmio",LEFT(RIGHT(Tabela1[[#This Row],[Placar]],8),1),LEFT(RIGHT(Tabela1[[#This Row],[Placar]],15),1))</f>
        <v>1</v>
      </c>
      <c r="G305" s="4"/>
      <c r="H305" s="4"/>
      <c r="I30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05" s="3" t="s">
        <v>26</v>
      </c>
      <c r="K305" s="3" t="s">
        <v>7</v>
      </c>
      <c r="L305" s="3" t="s">
        <v>11</v>
      </c>
      <c r="M305" s="3" t="str">
        <f>IF(Tabela1[[#This Row],[Mandante]]="Grêmio",Tabela1[[#This Row],[Gols Mandante]],Tabela1[[#This Row],[Gol Visitante]])</f>
        <v>1</v>
      </c>
      <c r="N305" s="3" t="str">
        <f>IF(Tabela1[[#This Row],[Mandante]]="Inter",Tabela1[[#This Row],[Gols Mandante]],Tabela1[[#This Row],[Gol Visitante]])</f>
        <v>0</v>
      </c>
      <c r="O305" s="3" t="s">
        <v>208</v>
      </c>
      <c r="P305" s="3"/>
      <c r="Q30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06" spans="1:17" ht="30" x14ac:dyDescent="0.25">
      <c r="A306" s="3">
        <v>305</v>
      </c>
      <c r="B306" s="4">
        <v>33083</v>
      </c>
      <c r="C306" s="4" t="str">
        <f>IF(LEFT(Tabela1[[#This Row],[Placar]],6)="Grêmio","Grêmio","Inter")</f>
        <v>Grêmio</v>
      </c>
      <c r="D306" s="4" t="str">
        <f>IF(Tabela1[[#This Row],[Mandante]]="Grêmio","Inter","Grêmio")</f>
        <v>Inter</v>
      </c>
      <c r="E306" s="7" t="str">
        <f>IF(Tabela1[[#This Row],[Mandante]]=LEFT(Tabela1[[#This Row],[Placar]],6),IF(MID(Tabela1[[#This Row],[Placar]],8,2)="10",10,MID(Tabela1[[#This Row],[Placar]],8,1)),MID(Tabela1[[#This Row],[Placar]],15,1))</f>
        <v>4</v>
      </c>
      <c r="F306" s="4" t="str">
        <f>IF(RIGHT(Tabela1[[#This Row],[Placar]],6)="Grêmio",LEFT(RIGHT(Tabela1[[#This Row],[Placar]],8),1),LEFT(RIGHT(Tabela1[[#This Row],[Placar]],15),1))</f>
        <v>1</v>
      </c>
      <c r="G306" s="4"/>
      <c r="H306" s="4"/>
      <c r="I30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06" s="3" t="s">
        <v>59</v>
      </c>
      <c r="K306" s="3" t="s">
        <v>7</v>
      </c>
      <c r="L306" s="3" t="s">
        <v>81</v>
      </c>
      <c r="M306" s="3" t="str">
        <f>IF(Tabela1[[#This Row],[Mandante]]="Grêmio",Tabela1[[#This Row],[Gols Mandante]],Tabela1[[#This Row],[Gol Visitante]])</f>
        <v>4</v>
      </c>
      <c r="N306" s="3" t="str">
        <f>IF(Tabela1[[#This Row],[Mandante]]="Inter",Tabela1[[#This Row],[Gols Mandante]],Tabela1[[#This Row],[Gol Visitante]])</f>
        <v>1</v>
      </c>
      <c r="O306" s="3" t="s">
        <v>209</v>
      </c>
      <c r="P306" s="3" t="s">
        <v>210</v>
      </c>
      <c r="Q30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07" spans="1:17" x14ac:dyDescent="0.25">
      <c r="A307" s="3">
        <v>306</v>
      </c>
      <c r="B307" s="4">
        <v>33111</v>
      </c>
      <c r="C307" s="4" t="str">
        <f>IF(LEFT(Tabela1[[#This Row],[Placar]],6)="Grêmio","Grêmio","Inter")</f>
        <v>Inter</v>
      </c>
      <c r="D307" s="4" t="str">
        <f>IF(Tabela1[[#This Row],[Mandante]]="Grêmio","Inter","Grêmio")</f>
        <v>Grêmio</v>
      </c>
      <c r="E307" s="7" t="str">
        <f>IF(Tabela1[[#This Row],[Mandante]]=LEFT(Tabela1[[#This Row],[Placar]],6),IF(MID(Tabela1[[#This Row],[Placar]],8,2)="10",10,MID(Tabela1[[#This Row],[Placar]],8,1)),MID(Tabela1[[#This Row],[Placar]],15,1))</f>
        <v>0</v>
      </c>
      <c r="F307" s="4" t="str">
        <f>IF(RIGHT(Tabela1[[#This Row],[Placar]],6)="Grêmio",LEFT(RIGHT(Tabela1[[#This Row],[Placar]],8),1),LEFT(RIGHT(Tabela1[[#This Row],[Placar]],15),1))</f>
        <v>1</v>
      </c>
      <c r="G307" s="4"/>
      <c r="H307" s="4"/>
      <c r="I30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07" s="3" t="s">
        <v>26</v>
      </c>
      <c r="K307" s="3" t="s">
        <v>48</v>
      </c>
      <c r="L307" s="3" t="s">
        <v>11</v>
      </c>
      <c r="M307" s="3" t="str">
        <f>IF(Tabela1[[#This Row],[Mandante]]="Grêmio",Tabela1[[#This Row],[Gols Mandante]],Tabela1[[#This Row],[Gol Visitante]])</f>
        <v>1</v>
      </c>
      <c r="N307" s="3" t="str">
        <f>IF(Tabela1[[#This Row],[Mandante]]="Inter",Tabela1[[#This Row],[Gols Mandante]],Tabela1[[#This Row],[Gol Visitante]])</f>
        <v>0</v>
      </c>
      <c r="O307" s="3" t="s">
        <v>208</v>
      </c>
      <c r="P307" s="3"/>
      <c r="Q30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08" spans="1:17" x14ac:dyDescent="0.25">
      <c r="A308" s="3">
        <v>307</v>
      </c>
      <c r="B308" s="4">
        <v>33285</v>
      </c>
      <c r="C308" s="4" t="str">
        <f>IF(LEFT(Tabela1[[#This Row],[Placar]],6)="Grêmio","Grêmio","Inter")</f>
        <v>Grêmio</v>
      </c>
      <c r="D308" s="4" t="str">
        <f>IF(Tabela1[[#This Row],[Mandante]]="Grêmio","Inter","Grêmio")</f>
        <v>Inter</v>
      </c>
      <c r="E308" s="7" t="str">
        <f>IF(Tabela1[[#This Row],[Mandante]]=LEFT(Tabela1[[#This Row],[Placar]],6),IF(MID(Tabela1[[#This Row],[Placar]],8,2)="10",10,MID(Tabela1[[#This Row],[Placar]],8,1)),MID(Tabela1[[#This Row],[Placar]],15,1))</f>
        <v>0</v>
      </c>
      <c r="F308" s="4" t="str">
        <f>IF(RIGHT(Tabela1[[#This Row],[Placar]],6)="Grêmio",LEFT(RIGHT(Tabela1[[#This Row],[Placar]],8),1),LEFT(RIGHT(Tabela1[[#This Row],[Placar]],15),1))</f>
        <v>0</v>
      </c>
      <c r="G308" s="4"/>
      <c r="H308" s="4"/>
      <c r="I30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08" s="3" t="s">
        <v>24</v>
      </c>
      <c r="K308" s="3" t="s">
        <v>48</v>
      </c>
      <c r="L308" s="3" t="s">
        <v>81</v>
      </c>
      <c r="M308" s="3" t="str">
        <f>IF(Tabela1[[#This Row],[Mandante]]="Grêmio",Tabela1[[#This Row],[Gols Mandante]],Tabela1[[#This Row],[Gol Visitante]])</f>
        <v>0</v>
      </c>
      <c r="N308" s="3" t="str">
        <f>IF(Tabela1[[#This Row],[Mandante]]="Inter",Tabela1[[#This Row],[Gols Mandante]],Tabela1[[#This Row],[Gol Visitante]])</f>
        <v>0</v>
      </c>
      <c r="O308" s="3"/>
      <c r="P308" s="3"/>
      <c r="Q30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09" spans="1:17" x14ac:dyDescent="0.25">
      <c r="A309" s="3">
        <v>308</v>
      </c>
      <c r="B309" s="4">
        <v>33503</v>
      </c>
      <c r="C309" s="4" t="str">
        <f>IF(LEFT(Tabela1[[#This Row],[Placar]],6)="Grêmio","Grêmio","Inter")</f>
        <v>Grêmio</v>
      </c>
      <c r="D309" s="4" t="str">
        <f>IF(Tabela1[[#This Row],[Mandante]]="Grêmio","Inter","Grêmio")</f>
        <v>Inter</v>
      </c>
      <c r="E309" s="7" t="str">
        <f>IF(Tabela1[[#This Row],[Mandante]]=LEFT(Tabela1[[#This Row],[Placar]],6),IF(MID(Tabela1[[#This Row],[Placar]],8,2)="10",10,MID(Tabela1[[#This Row],[Placar]],8,1)),MID(Tabela1[[#This Row],[Placar]],15,1))</f>
        <v>2</v>
      </c>
      <c r="F309" s="4" t="str">
        <f>IF(RIGHT(Tabela1[[#This Row],[Placar]],6)="Grêmio",LEFT(RIGHT(Tabela1[[#This Row],[Placar]],8),1),LEFT(RIGHT(Tabela1[[#This Row],[Placar]],15),1))</f>
        <v>1</v>
      </c>
      <c r="G309" s="4"/>
      <c r="H309" s="4"/>
      <c r="I30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09" s="3" t="s">
        <v>91</v>
      </c>
      <c r="K309" s="3" t="s">
        <v>7</v>
      </c>
      <c r="L309" s="3" t="s">
        <v>81</v>
      </c>
      <c r="M309" s="3" t="str">
        <f>IF(Tabela1[[#This Row],[Mandante]]="Grêmio",Tabela1[[#This Row],[Gols Mandante]],Tabela1[[#This Row],[Gol Visitante]])</f>
        <v>2</v>
      </c>
      <c r="N309" s="3" t="str">
        <f>IF(Tabela1[[#This Row],[Mandante]]="Inter",Tabela1[[#This Row],[Gols Mandante]],Tabela1[[#This Row],[Gol Visitante]])</f>
        <v>1</v>
      </c>
      <c r="O309" s="3" t="s">
        <v>207</v>
      </c>
      <c r="P309" s="3"/>
      <c r="Q30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10" spans="1:17" x14ac:dyDescent="0.25">
      <c r="A310" s="3">
        <v>309</v>
      </c>
      <c r="B310" s="4">
        <v>33573</v>
      </c>
      <c r="C310" s="4" t="str">
        <f>IF(LEFT(Tabela1[[#This Row],[Placar]],6)="Grêmio","Grêmio","Inter")</f>
        <v>Grêmio</v>
      </c>
      <c r="D310" s="4" t="str">
        <f>IF(Tabela1[[#This Row],[Mandante]]="Grêmio","Inter","Grêmio")</f>
        <v>Inter</v>
      </c>
      <c r="E310" s="7" t="str">
        <f>IF(Tabela1[[#This Row],[Mandante]]=LEFT(Tabela1[[#This Row],[Placar]],6),IF(MID(Tabela1[[#This Row],[Placar]],8,2)="10",10,MID(Tabela1[[#This Row],[Placar]],8,1)),MID(Tabela1[[#This Row],[Placar]],15,1))</f>
        <v>0</v>
      </c>
      <c r="F310" s="4" t="str">
        <f>IF(RIGHT(Tabela1[[#This Row],[Placar]],6)="Grêmio",LEFT(RIGHT(Tabela1[[#This Row],[Placar]],8),1),LEFT(RIGHT(Tabela1[[#This Row],[Placar]],15),1))</f>
        <v>1</v>
      </c>
      <c r="G310" s="4"/>
      <c r="H310" s="4"/>
      <c r="I31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10" s="3" t="s">
        <v>106</v>
      </c>
      <c r="K310" s="3" t="s">
        <v>7</v>
      </c>
      <c r="L310" s="3" t="s">
        <v>81</v>
      </c>
      <c r="M310" s="3" t="str">
        <f>IF(Tabela1[[#This Row],[Mandante]]="Grêmio",Tabela1[[#This Row],[Gols Mandante]],Tabela1[[#This Row],[Gol Visitante]])</f>
        <v>0</v>
      </c>
      <c r="N310" s="3" t="str">
        <f>IF(Tabela1[[#This Row],[Mandante]]="Inter",Tabela1[[#This Row],[Gols Mandante]],Tabela1[[#This Row],[Gol Visitante]])</f>
        <v>1</v>
      </c>
      <c r="O310" s="3" t="s">
        <v>206</v>
      </c>
      <c r="P310" s="3"/>
      <c r="Q31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11" spans="1:17" x14ac:dyDescent="0.25">
      <c r="A311" s="3">
        <v>310</v>
      </c>
      <c r="B311" s="4">
        <v>33580</v>
      </c>
      <c r="C311" s="4" t="str">
        <f>IF(LEFT(Tabela1[[#This Row],[Placar]],6)="Grêmio","Grêmio","Inter")</f>
        <v>Inter</v>
      </c>
      <c r="D311" s="4" t="str">
        <f>IF(Tabela1[[#This Row],[Mandante]]="Grêmio","Inter","Grêmio")</f>
        <v>Grêmio</v>
      </c>
      <c r="E311" s="7" t="str">
        <f>IF(Tabela1[[#This Row],[Mandante]]=LEFT(Tabela1[[#This Row],[Placar]],6),IF(MID(Tabela1[[#This Row],[Placar]],8,2)="10",10,MID(Tabela1[[#This Row],[Placar]],8,1)),MID(Tabela1[[#This Row],[Placar]],15,1))</f>
        <v>0</v>
      </c>
      <c r="F311" s="4" t="str">
        <f>IF(RIGHT(Tabela1[[#This Row],[Placar]],6)="Grêmio",LEFT(RIGHT(Tabela1[[#This Row],[Placar]],8),1),LEFT(RIGHT(Tabela1[[#This Row],[Placar]],15),1))</f>
        <v>2</v>
      </c>
      <c r="G311" s="4"/>
      <c r="H311" s="4"/>
      <c r="I31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11" s="3" t="s">
        <v>109</v>
      </c>
      <c r="K311" s="3" t="s">
        <v>7</v>
      </c>
      <c r="L311" s="3" t="s">
        <v>11</v>
      </c>
      <c r="M311" s="3" t="str">
        <f>IF(Tabela1[[#This Row],[Mandante]]="Grêmio",Tabela1[[#This Row],[Gols Mandante]],Tabela1[[#This Row],[Gol Visitante]])</f>
        <v>2</v>
      </c>
      <c r="N311" s="3" t="str">
        <f>IF(Tabela1[[#This Row],[Mandante]]="Inter",Tabela1[[#This Row],[Gols Mandante]],Tabela1[[#This Row],[Gol Visitante]])</f>
        <v>0</v>
      </c>
      <c r="O311" s="3" t="s">
        <v>205</v>
      </c>
      <c r="P311" s="3"/>
      <c r="Q31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12" spans="1:17" x14ac:dyDescent="0.25">
      <c r="A312" s="3">
        <v>311</v>
      </c>
      <c r="B312" s="4">
        <v>33587</v>
      </c>
      <c r="C312" s="4" t="str">
        <f>IF(LEFT(Tabela1[[#This Row],[Placar]],6)="Grêmio","Grêmio","Inter")</f>
        <v>Inter</v>
      </c>
      <c r="D312" s="4" t="str">
        <f>IF(Tabela1[[#This Row],[Mandante]]="Grêmio","Inter","Grêmio")</f>
        <v>Grêmio</v>
      </c>
      <c r="E312" s="7" t="str">
        <f>IF(Tabela1[[#This Row],[Mandante]]=LEFT(Tabela1[[#This Row],[Placar]],6),IF(MID(Tabela1[[#This Row],[Placar]],8,2)="10",10,MID(Tabela1[[#This Row],[Placar]],8,1)),MID(Tabela1[[#This Row],[Placar]],15,1))</f>
        <v>0</v>
      </c>
      <c r="F312" s="4" t="str">
        <f>IF(RIGHT(Tabela1[[#This Row],[Placar]],6)="Grêmio",LEFT(RIGHT(Tabela1[[#This Row],[Placar]],8),1),LEFT(RIGHT(Tabela1[[#This Row],[Placar]],15),1))</f>
        <v>0</v>
      </c>
      <c r="G312" s="4"/>
      <c r="H312" s="4"/>
      <c r="I31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12" s="3" t="s">
        <v>34</v>
      </c>
      <c r="K312" s="3" t="s">
        <v>7</v>
      </c>
      <c r="L312" s="3" t="s">
        <v>11</v>
      </c>
      <c r="M312" s="3" t="str">
        <f>IF(Tabela1[[#This Row],[Mandante]]="Grêmio",Tabela1[[#This Row],[Gols Mandante]],Tabela1[[#This Row],[Gol Visitante]])</f>
        <v>0</v>
      </c>
      <c r="N312" s="3" t="str">
        <f>IF(Tabela1[[#This Row],[Mandante]]="Inter",Tabela1[[#This Row],[Gols Mandante]],Tabela1[[#This Row],[Gol Visitante]])</f>
        <v>0</v>
      </c>
      <c r="O312" s="3"/>
      <c r="P312" s="3" t="s">
        <v>204</v>
      </c>
      <c r="Q31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13" spans="1:17" x14ac:dyDescent="0.25">
      <c r="A313" s="3">
        <v>312</v>
      </c>
      <c r="B313" s="4">
        <v>33769</v>
      </c>
      <c r="C313" s="4" t="str">
        <f>IF(LEFT(Tabela1[[#This Row],[Placar]],6)="Grêmio","Grêmio","Inter")</f>
        <v>Grêmio</v>
      </c>
      <c r="D313" s="4" t="str">
        <f>IF(Tabela1[[#This Row],[Mandante]]="Grêmio","Inter","Grêmio")</f>
        <v>Inter</v>
      </c>
      <c r="E313" s="7" t="str">
        <f>IF(Tabela1[[#This Row],[Mandante]]=LEFT(Tabela1[[#This Row],[Placar]],6),IF(MID(Tabela1[[#This Row],[Placar]],8,2)="10",10,MID(Tabela1[[#This Row],[Placar]],8,1)),MID(Tabela1[[#This Row],[Placar]],15,1))</f>
        <v>2</v>
      </c>
      <c r="F313" s="4" t="str">
        <f>IF(RIGHT(Tabela1[[#This Row],[Placar]],6)="Grêmio",LEFT(RIGHT(Tabela1[[#This Row],[Placar]],8),1),LEFT(RIGHT(Tabela1[[#This Row],[Placar]],15),1))</f>
        <v>0</v>
      </c>
      <c r="G313" s="4"/>
      <c r="H313" s="4"/>
      <c r="I31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13" s="3" t="s">
        <v>29</v>
      </c>
      <c r="K313" s="3" t="s">
        <v>202</v>
      </c>
      <c r="L313" s="3" t="s">
        <v>81</v>
      </c>
      <c r="M313" s="3" t="str">
        <f>IF(Tabela1[[#This Row],[Mandante]]="Grêmio",Tabela1[[#This Row],[Gols Mandante]],Tabela1[[#This Row],[Gol Visitante]])</f>
        <v>2</v>
      </c>
      <c r="N313" s="3" t="str">
        <f>IF(Tabela1[[#This Row],[Mandante]]="Inter",Tabela1[[#This Row],[Gols Mandante]],Tabela1[[#This Row],[Gol Visitante]])</f>
        <v>0</v>
      </c>
      <c r="O313" s="3" t="s">
        <v>203</v>
      </c>
      <c r="P313" s="3"/>
      <c r="Q31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14" spans="1:17" x14ac:dyDescent="0.25">
      <c r="A314" s="3">
        <v>313</v>
      </c>
      <c r="B314" s="4">
        <v>33773</v>
      </c>
      <c r="C314" s="4" t="str">
        <f>IF(LEFT(Tabela1[[#This Row],[Placar]],6)="Grêmio","Grêmio","Inter")</f>
        <v>Inter</v>
      </c>
      <c r="D314" s="4" t="str">
        <f>IF(Tabela1[[#This Row],[Mandante]]="Grêmio","Inter","Grêmio")</f>
        <v>Grêmio</v>
      </c>
      <c r="E314" s="7" t="str">
        <f>IF(Tabela1[[#This Row],[Mandante]]=LEFT(Tabela1[[#This Row],[Placar]],6),IF(MID(Tabela1[[#This Row],[Placar]],8,2)="10",10,MID(Tabela1[[#This Row],[Placar]],8,1)),MID(Tabela1[[#This Row],[Placar]],15,1))</f>
        <v>0</v>
      </c>
      <c r="F314" s="4" t="str">
        <f>IF(RIGHT(Tabela1[[#This Row],[Placar]],6)="Grêmio",LEFT(RIGHT(Tabela1[[#This Row],[Placar]],8),1),LEFT(RIGHT(Tabela1[[#This Row],[Placar]],15),1))</f>
        <v>0</v>
      </c>
      <c r="G314" s="4"/>
      <c r="H314" s="4"/>
      <c r="I31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14" s="3" t="s">
        <v>34</v>
      </c>
      <c r="K314" s="3" t="s">
        <v>202</v>
      </c>
      <c r="L314" s="3"/>
      <c r="M314" s="3" t="str">
        <f>IF(Tabela1[[#This Row],[Mandante]]="Grêmio",Tabela1[[#This Row],[Gols Mandante]],Tabela1[[#This Row],[Gol Visitante]])</f>
        <v>0</v>
      </c>
      <c r="N314" s="3" t="str">
        <f>IF(Tabela1[[#This Row],[Mandante]]="Inter",Tabela1[[#This Row],[Gols Mandante]],Tabela1[[#This Row],[Gol Visitante]])</f>
        <v>0</v>
      </c>
      <c r="O314" s="3" t="s">
        <v>11</v>
      </c>
      <c r="P314" s="3"/>
      <c r="Q31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15" spans="1:17" x14ac:dyDescent="0.25">
      <c r="A315" s="3">
        <v>314</v>
      </c>
      <c r="B315" s="4">
        <v>33776</v>
      </c>
      <c r="C315" s="4" t="str">
        <f>IF(LEFT(Tabela1[[#This Row],[Placar]],6)="Grêmio","Grêmio","Inter")</f>
        <v>Grêmio</v>
      </c>
      <c r="D315" s="4" t="str">
        <f>IF(Tabela1[[#This Row],[Mandante]]="Grêmio","Inter","Grêmio")</f>
        <v>Inter</v>
      </c>
      <c r="E315" s="7" t="str">
        <f>IF(Tabela1[[#This Row],[Mandante]]=LEFT(Tabela1[[#This Row],[Placar]],6),IF(MID(Tabela1[[#This Row],[Placar]],8,2)="10",10,MID(Tabela1[[#This Row],[Placar]],8,1)),MID(Tabela1[[#This Row],[Placar]],15,1))</f>
        <v>0</v>
      </c>
      <c r="F315" s="4" t="str">
        <f>IF(RIGHT(Tabela1[[#This Row],[Placar]],6)="Grêmio",LEFT(RIGHT(Tabela1[[#This Row],[Placar]],8),1),LEFT(RIGHT(Tabela1[[#This Row],[Placar]],15),1))</f>
        <v>0</v>
      </c>
      <c r="G315" s="4"/>
      <c r="H315" s="4"/>
      <c r="I31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15" s="3" t="s">
        <v>24</v>
      </c>
      <c r="K315" s="3" t="s">
        <v>202</v>
      </c>
      <c r="L315" s="3" t="s">
        <v>78</v>
      </c>
      <c r="M315" s="3" t="str">
        <f>IF(Tabela1[[#This Row],[Mandante]]="Grêmio",Tabela1[[#This Row],[Gols Mandante]],Tabela1[[#This Row],[Gol Visitante]])</f>
        <v>0</v>
      </c>
      <c r="N315" s="3" t="str">
        <f>IF(Tabela1[[#This Row],[Mandante]]="Inter",Tabela1[[#This Row],[Gols Mandante]],Tabela1[[#This Row],[Gol Visitante]])</f>
        <v>0</v>
      </c>
      <c r="O315" s="3"/>
      <c r="P315" s="3"/>
      <c r="Q31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16" spans="1:17" x14ac:dyDescent="0.25">
      <c r="A316" s="3">
        <v>315</v>
      </c>
      <c r="B316" s="4">
        <v>33860</v>
      </c>
      <c r="C316" s="4" t="str">
        <f>IF(LEFT(Tabela1[[#This Row],[Placar]],6)="Grêmio","Grêmio","Inter")</f>
        <v>Inter</v>
      </c>
      <c r="D316" s="4" t="str">
        <f>IF(Tabela1[[#This Row],[Mandante]]="Grêmio","Inter","Grêmio")</f>
        <v>Grêmio</v>
      </c>
      <c r="E316" s="7" t="str">
        <f>IF(Tabela1[[#This Row],[Mandante]]=LEFT(Tabela1[[#This Row],[Placar]],6),IF(MID(Tabela1[[#This Row],[Placar]],8,2)="10",10,MID(Tabela1[[#This Row],[Placar]],8,1)),MID(Tabela1[[#This Row],[Placar]],15,1))</f>
        <v>1</v>
      </c>
      <c r="F316" s="4" t="str">
        <f>IF(RIGHT(Tabela1[[#This Row],[Placar]],6)="Grêmio",LEFT(RIGHT(Tabela1[[#This Row],[Placar]],8),1),LEFT(RIGHT(Tabela1[[#This Row],[Placar]],15),1))</f>
        <v>1</v>
      </c>
      <c r="G316" s="4"/>
      <c r="H316" s="4"/>
      <c r="I31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16" s="3" t="s">
        <v>31</v>
      </c>
      <c r="K316" s="3" t="s">
        <v>7</v>
      </c>
      <c r="L316" s="3" t="s">
        <v>11</v>
      </c>
      <c r="M316" s="3" t="str">
        <f>IF(Tabela1[[#This Row],[Mandante]]="Grêmio",Tabela1[[#This Row],[Gols Mandante]],Tabela1[[#This Row],[Gol Visitante]])</f>
        <v>1</v>
      </c>
      <c r="N316" s="3" t="str">
        <f>IF(Tabela1[[#This Row],[Mandante]]="Inter",Tabela1[[#This Row],[Gols Mandante]],Tabela1[[#This Row],[Gol Visitante]])</f>
        <v>1</v>
      </c>
      <c r="O316" s="3" t="s">
        <v>201</v>
      </c>
      <c r="P316" s="3"/>
      <c r="Q31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17" spans="1:17" x14ac:dyDescent="0.25">
      <c r="A317" s="3">
        <v>316</v>
      </c>
      <c r="B317" s="4">
        <v>33914</v>
      </c>
      <c r="C317" s="4" t="str">
        <f>IF(LEFT(Tabela1[[#This Row],[Placar]],6)="Grêmio","Grêmio","Inter")</f>
        <v>Grêmio</v>
      </c>
      <c r="D317" s="4" t="str">
        <f>IF(Tabela1[[#This Row],[Mandante]]="Grêmio","Inter","Grêmio")</f>
        <v>Inter</v>
      </c>
      <c r="E317" s="7" t="str">
        <f>IF(Tabela1[[#This Row],[Mandante]]=LEFT(Tabela1[[#This Row],[Placar]],6),IF(MID(Tabela1[[#This Row],[Placar]],8,2)="10",10,MID(Tabela1[[#This Row],[Placar]],8,1)),MID(Tabela1[[#This Row],[Placar]],15,1))</f>
        <v>1</v>
      </c>
      <c r="F317" s="4" t="str">
        <f>IF(RIGHT(Tabela1[[#This Row],[Placar]],6)="Grêmio",LEFT(RIGHT(Tabela1[[#This Row],[Placar]],8),1),LEFT(RIGHT(Tabela1[[#This Row],[Placar]],15),1))</f>
        <v>1</v>
      </c>
      <c r="G317" s="4"/>
      <c r="H317" s="4"/>
      <c r="I31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17" s="3" t="s">
        <v>70</v>
      </c>
      <c r="K317" s="3" t="s">
        <v>197</v>
      </c>
      <c r="L317" s="3" t="s">
        <v>81</v>
      </c>
      <c r="M317" s="3" t="str">
        <f>IF(Tabela1[[#This Row],[Mandante]]="Grêmio",Tabela1[[#This Row],[Gols Mandante]],Tabela1[[#This Row],[Gol Visitante]])</f>
        <v>1</v>
      </c>
      <c r="N317" s="3" t="str">
        <f>IF(Tabela1[[#This Row],[Mandante]]="Inter",Tabela1[[#This Row],[Gols Mandante]],Tabela1[[#This Row],[Gol Visitante]])</f>
        <v>1</v>
      </c>
      <c r="O317" s="3" t="s">
        <v>200</v>
      </c>
      <c r="P317" s="3"/>
      <c r="Q31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18" spans="1:17" ht="45" x14ac:dyDescent="0.25">
      <c r="A318" s="3">
        <v>317</v>
      </c>
      <c r="B318" s="4">
        <v>33925</v>
      </c>
      <c r="C318" s="4" t="str">
        <f>IF(LEFT(Tabela1[[#This Row],[Placar]],6)="Grêmio","Grêmio","Inter")</f>
        <v>Inter</v>
      </c>
      <c r="D318" s="4" t="str">
        <f>IF(Tabela1[[#This Row],[Mandante]]="Grêmio","Inter","Grêmio")</f>
        <v>Grêmio</v>
      </c>
      <c r="E318" s="7" t="str">
        <f>IF(Tabela1[[#This Row],[Mandante]]=LEFT(Tabela1[[#This Row],[Placar]],6),IF(MID(Tabela1[[#This Row],[Placar]],8,2)="10",10,MID(Tabela1[[#This Row],[Placar]],8,1)),MID(Tabela1[[#This Row],[Placar]],15,1))</f>
        <v>1</v>
      </c>
      <c r="F318" s="4" t="str">
        <f>IF(RIGHT(Tabela1[[#This Row],[Placar]],6)="Grêmio",LEFT(RIGHT(Tabela1[[#This Row],[Placar]],8),1),LEFT(RIGHT(Tabela1[[#This Row],[Placar]],15),1))</f>
        <v>1</v>
      </c>
      <c r="G318" s="4"/>
      <c r="H318" s="4"/>
      <c r="I31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18" s="3" t="s">
        <v>31</v>
      </c>
      <c r="K318" s="3" t="s">
        <v>197</v>
      </c>
      <c r="L318" s="3" t="s">
        <v>11</v>
      </c>
      <c r="M318" s="3" t="str">
        <f>IF(Tabela1[[#This Row],[Mandante]]="Grêmio",Tabela1[[#This Row],[Gols Mandante]],Tabela1[[#This Row],[Gol Visitante]])</f>
        <v>1</v>
      </c>
      <c r="N318" s="3" t="str">
        <f>IF(Tabela1[[#This Row],[Mandante]]="Inter",Tabela1[[#This Row],[Gols Mandante]],Tabela1[[#This Row],[Gol Visitante]])</f>
        <v>1</v>
      </c>
      <c r="O318" s="3" t="s">
        <v>198</v>
      </c>
      <c r="P318" s="3" t="s">
        <v>199</v>
      </c>
      <c r="Q31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19" spans="1:17" x14ac:dyDescent="0.25">
      <c r="A319" s="3">
        <v>318</v>
      </c>
      <c r="B319" s="4">
        <v>33958</v>
      </c>
      <c r="C319" s="4" t="str">
        <f>IF(LEFT(Tabela1[[#This Row],[Placar]],6)="Grêmio","Grêmio","Inter")</f>
        <v>Grêmio</v>
      </c>
      <c r="D319" s="4" t="str">
        <f>IF(Tabela1[[#This Row],[Mandante]]="Grêmio","Inter","Grêmio")</f>
        <v>Inter</v>
      </c>
      <c r="E319" s="7" t="str">
        <f>IF(Tabela1[[#This Row],[Mandante]]=LEFT(Tabela1[[#This Row],[Placar]],6),IF(MID(Tabela1[[#This Row],[Placar]],8,2)="10",10,MID(Tabela1[[#This Row],[Placar]],8,1)),MID(Tabela1[[#This Row],[Placar]],15,1))</f>
        <v>1</v>
      </c>
      <c r="F319" s="4" t="str">
        <f>IF(RIGHT(Tabela1[[#This Row],[Placar]],6)="Grêmio",LEFT(RIGHT(Tabela1[[#This Row],[Placar]],8),1),LEFT(RIGHT(Tabela1[[#This Row],[Placar]],15),1))</f>
        <v>3</v>
      </c>
      <c r="G319" s="4"/>
      <c r="H319" s="4"/>
      <c r="I31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19" s="3" t="s">
        <v>139</v>
      </c>
      <c r="K319" s="3" t="s">
        <v>7</v>
      </c>
      <c r="L319" s="3" t="s">
        <v>81</v>
      </c>
      <c r="M319" s="3" t="str">
        <f>IF(Tabela1[[#This Row],[Mandante]]="Grêmio",Tabela1[[#This Row],[Gols Mandante]],Tabela1[[#This Row],[Gol Visitante]])</f>
        <v>1</v>
      </c>
      <c r="N319" s="3" t="str">
        <f>IF(Tabela1[[#This Row],[Mandante]]="Inter",Tabela1[[#This Row],[Gols Mandante]],Tabela1[[#This Row],[Gol Visitante]])</f>
        <v>3</v>
      </c>
      <c r="O319" s="3" t="s">
        <v>196</v>
      </c>
      <c r="P319" s="3"/>
      <c r="Q31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20" spans="1:17" x14ac:dyDescent="0.25">
      <c r="A320" s="3">
        <v>319</v>
      </c>
      <c r="B320" s="4">
        <v>33961</v>
      </c>
      <c r="C320" s="4" t="str">
        <f>IF(LEFT(Tabela1[[#This Row],[Placar]],6)="Grêmio","Grêmio","Inter")</f>
        <v>Inter</v>
      </c>
      <c r="D320" s="4" t="str">
        <f>IF(Tabela1[[#This Row],[Mandante]]="Grêmio","Inter","Grêmio")</f>
        <v>Grêmio</v>
      </c>
      <c r="E320" s="7" t="str">
        <f>IF(Tabela1[[#This Row],[Mandante]]=LEFT(Tabela1[[#This Row],[Placar]],6),IF(MID(Tabela1[[#This Row],[Placar]],8,2)="10",10,MID(Tabela1[[#This Row],[Placar]],8,1)),MID(Tabela1[[#This Row],[Placar]],15,1))</f>
        <v>0</v>
      </c>
      <c r="F320" s="4" t="str">
        <f>IF(RIGHT(Tabela1[[#This Row],[Placar]],6)="Grêmio",LEFT(RIGHT(Tabela1[[#This Row],[Placar]],8),1),LEFT(RIGHT(Tabela1[[#This Row],[Placar]],15),1))</f>
        <v>0</v>
      </c>
      <c r="G320" s="4"/>
      <c r="H320" s="4"/>
      <c r="I32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20" s="3" t="s">
        <v>34</v>
      </c>
      <c r="K320" s="3" t="s">
        <v>7</v>
      </c>
      <c r="L320" s="3" t="s">
        <v>11</v>
      </c>
      <c r="M320" s="3" t="str">
        <f>IF(Tabela1[[#This Row],[Mandante]]="Grêmio",Tabela1[[#This Row],[Gols Mandante]],Tabela1[[#This Row],[Gol Visitante]])</f>
        <v>0</v>
      </c>
      <c r="N320" s="3" t="str">
        <f>IF(Tabela1[[#This Row],[Mandante]]="Inter",Tabela1[[#This Row],[Gols Mandante]],Tabela1[[#This Row],[Gol Visitante]])</f>
        <v>0</v>
      </c>
      <c r="O320" s="3"/>
      <c r="P320" s="3" t="s">
        <v>195</v>
      </c>
      <c r="Q32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21" spans="1:17" x14ac:dyDescent="0.25">
      <c r="A321" s="3">
        <v>320</v>
      </c>
      <c r="B321" s="4">
        <v>34147</v>
      </c>
      <c r="C321" s="4" t="str">
        <f>IF(LEFT(Tabela1[[#This Row],[Placar]],6)="Grêmio","Grêmio","Inter")</f>
        <v>Inter</v>
      </c>
      <c r="D321" s="4" t="str">
        <f>IF(Tabela1[[#This Row],[Mandante]]="Grêmio","Inter","Grêmio")</f>
        <v>Grêmio</v>
      </c>
      <c r="E321" s="7" t="str">
        <f>IF(Tabela1[[#This Row],[Mandante]]=LEFT(Tabela1[[#This Row],[Placar]],6),IF(MID(Tabela1[[#This Row],[Placar]],8,2)="10",10,MID(Tabela1[[#This Row],[Placar]],8,1)),MID(Tabela1[[#This Row],[Placar]],15,1))</f>
        <v>0</v>
      </c>
      <c r="F321" s="4" t="str">
        <f>IF(RIGHT(Tabela1[[#This Row],[Placar]],6)="Grêmio",LEFT(RIGHT(Tabela1[[#This Row],[Placar]],8),1),LEFT(RIGHT(Tabela1[[#This Row],[Placar]],15),1))</f>
        <v>1</v>
      </c>
      <c r="G321" s="4"/>
      <c r="H321" s="4"/>
      <c r="I32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21" s="3" t="s">
        <v>26</v>
      </c>
      <c r="K321" s="3" t="s">
        <v>7</v>
      </c>
      <c r="L321" s="3" t="s">
        <v>11</v>
      </c>
      <c r="M321" s="3" t="str">
        <f>IF(Tabela1[[#This Row],[Mandante]]="Grêmio",Tabela1[[#This Row],[Gols Mandante]],Tabela1[[#This Row],[Gol Visitante]])</f>
        <v>1</v>
      </c>
      <c r="N321" s="3" t="str">
        <f>IF(Tabela1[[#This Row],[Mandante]]="Inter",Tabela1[[#This Row],[Gols Mandante]],Tabela1[[#This Row],[Gol Visitante]])</f>
        <v>0</v>
      </c>
      <c r="O321" s="3" t="s">
        <v>194</v>
      </c>
      <c r="P321" s="3"/>
      <c r="Q32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22" spans="1:17" x14ac:dyDescent="0.25">
      <c r="A322" s="3">
        <v>321</v>
      </c>
      <c r="B322" s="4">
        <v>34168</v>
      </c>
      <c r="C322" s="4" t="str">
        <f>IF(LEFT(Tabela1[[#This Row],[Placar]],6)="Grêmio","Grêmio","Inter")</f>
        <v>Grêmio</v>
      </c>
      <c r="D322" s="4" t="str">
        <f>IF(Tabela1[[#This Row],[Mandante]]="Grêmio","Inter","Grêmio")</f>
        <v>Inter</v>
      </c>
      <c r="E322" s="7" t="str">
        <f>IF(Tabela1[[#This Row],[Mandante]]=LEFT(Tabela1[[#This Row],[Placar]],6),IF(MID(Tabela1[[#This Row],[Placar]],8,2)="10",10,MID(Tabela1[[#This Row],[Placar]],8,1)),MID(Tabela1[[#This Row],[Placar]],15,1))</f>
        <v>0</v>
      </c>
      <c r="F322" s="4" t="str">
        <f>IF(RIGHT(Tabela1[[#This Row],[Placar]],6)="Grêmio",LEFT(RIGHT(Tabela1[[#This Row],[Placar]],8),1),LEFT(RIGHT(Tabela1[[#This Row],[Placar]],15),1))</f>
        <v>0</v>
      </c>
      <c r="G322" s="4"/>
      <c r="H322" s="4"/>
      <c r="I32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22" s="3" t="s">
        <v>24</v>
      </c>
      <c r="K322" s="3" t="s">
        <v>7</v>
      </c>
      <c r="L322" s="3" t="s">
        <v>81</v>
      </c>
      <c r="M322" s="3" t="str">
        <f>IF(Tabela1[[#This Row],[Mandante]]="Grêmio",Tabela1[[#This Row],[Gols Mandante]],Tabela1[[#This Row],[Gol Visitante]])</f>
        <v>0</v>
      </c>
      <c r="N322" s="3" t="str">
        <f>IF(Tabela1[[#This Row],[Mandante]]="Inter",Tabela1[[#This Row],[Gols Mandante]],Tabela1[[#This Row],[Gol Visitante]])</f>
        <v>0</v>
      </c>
      <c r="O322" s="3"/>
      <c r="P322" s="3"/>
      <c r="Q32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23" spans="1:17" x14ac:dyDescent="0.25">
      <c r="A323" s="3">
        <v>322</v>
      </c>
      <c r="B323" s="4">
        <v>34497</v>
      </c>
      <c r="C323" s="4" t="str">
        <f>IF(LEFT(Tabela1[[#This Row],[Placar]],6)="Grêmio","Grêmio","Inter")</f>
        <v>Inter</v>
      </c>
      <c r="D323" s="4" t="str">
        <f>IF(Tabela1[[#This Row],[Mandante]]="Grêmio","Inter","Grêmio")</f>
        <v>Grêmio</v>
      </c>
      <c r="E323" s="7" t="str">
        <f>IF(Tabela1[[#This Row],[Mandante]]=LEFT(Tabela1[[#This Row],[Placar]],6),IF(MID(Tabela1[[#This Row],[Placar]],8,2)="10",10,MID(Tabela1[[#This Row],[Placar]],8,1)),MID(Tabela1[[#This Row],[Placar]],15,1))</f>
        <v>1</v>
      </c>
      <c r="F323" s="4" t="str">
        <f>IF(RIGHT(Tabela1[[#This Row],[Placar]],6)="Grêmio",LEFT(RIGHT(Tabela1[[#This Row],[Placar]],8),1),LEFT(RIGHT(Tabela1[[#This Row],[Placar]],15),1))</f>
        <v>0</v>
      </c>
      <c r="G323" s="4"/>
      <c r="H323" s="4"/>
      <c r="I32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23" s="3" t="s">
        <v>37</v>
      </c>
      <c r="K323" s="3" t="s">
        <v>7</v>
      </c>
      <c r="L323" s="3" t="s">
        <v>11</v>
      </c>
      <c r="M323" s="3" t="str">
        <f>IF(Tabela1[[#This Row],[Mandante]]="Grêmio",Tabela1[[#This Row],[Gols Mandante]],Tabela1[[#This Row],[Gol Visitante]])</f>
        <v>0</v>
      </c>
      <c r="N323" s="3" t="str">
        <f>IF(Tabela1[[#This Row],[Mandante]]="Inter",Tabela1[[#This Row],[Gols Mandante]],Tabela1[[#This Row],[Gol Visitante]])</f>
        <v>1</v>
      </c>
      <c r="O323" s="3" t="s">
        <v>193</v>
      </c>
      <c r="P323" s="3"/>
      <c r="Q32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24" spans="1:17" x14ac:dyDescent="0.25">
      <c r="A324" s="3">
        <v>323</v>
      </c>
      <c r="B324" s="4">
        <v>34623</v>
      </c>
      <c r="C324" s="4" t="str">
        <f>IF(LEFT(Tabela1[[#This Row],[Placar]],6)="Grêmio","Grêmio","Inter")</f>
        <v>Grêmio</v>
      </c>
      <c r="D324" s="4" t="str">
        <f>IF(Tabela1[[#This Row],[Mandante]]="Grêmio","Inter","Grêmio")</f>
        <v>Inter</v>
      </c>
      <c r="E324" s="7" t="str">
        <f>IF(Tabela1[[#This Row],[Mandante]]=LEFT(Tabela1[[#This Row],[Placar]],6),IF(MID(Tabela1[[#This Row],[Placar]],8,2)="10",10,MID(Tabela1[[#This Row],[Placar]],8,1)),MID(Tabela1[[#This Row],[Placar]],15,1))</f>
        <v>1</v>
      </c>
      <c r="F324" s="4" t="str">
        <f>IF(RIGHT(Tabela1[[#This Row],[Placar]],6)="Grêmio",LEFT(RIGHT(Tabela1[[#This Row],[Placar]],8),1),LEFT(RIGHT(Tabela1[[#This Row],[Placar]],15),1))</f>
        <v>1</v>
      </c>
      <c r="G324" s="4"/>
      <c r="H324" s="4"/>
      <c r="I32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24" s="3" t="s">
        <v>70</v>
      </c>
      <c r="K324" s="3" t="s">
        <v>48</v>
      </c>
      <c r="L324" s="3" t="s">
        <v>81</v>
      </c>
      <c r="M324" s="3" t="str">
        <f>IF(Tabela1[[#This Row],[Mandante]]="Grêmio",Tabela1[[#This Row],[Gols Mandante]],Tabela1[[#This Row],[Gol Visitante]])</f>
        <v>1</v>
      </c>
      <c r="N324" s="3" t="str">
        <f>IF(Tabela1[[#This Row],[Mandante]]="Inter",Tabela1[[#This Row],[Gols Mandante]],Tabela1[[#This Row],[Gol Visitante]])</f>
        <v>1</v>
      </c>
      <c r="O324" s="3" t="s">
        <v>192</v>
      </c>
      <c r="P324" s="3"/>
      <c r="Q32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25" spans="1:17" ht="30" x14ac:dyDescent="0.25">
      <c r="A325" s="3">
        <v>324</v>
      </c>
      <c r="B325" s="4">
        <v>34685</v>
      </c>
      <c r="C325" s="4" t="str">
        <f>IF(LEFT(Tabela1[[#This Row],[Placar]],6)="Grêmio","Grêmio","Inter")</f>
        <v>Grêmio</v>
      </c>
      <c r="D325" s="4" t="str">
        <f>IF(Tabela1[[#This Row],[Mandante]]="Grêmio","Inter","Grêmio")</f>
        <v>Inter</v>
      </c>
      <c r="E325" s="7" t="str">
        <f>IF(Tabela1[[#This Row],[Mandante]]=LEFT(Tabela1[[#This Row],[Placar]],6),IF(MID(Tabela1[[#This Row],[Placar]],8,2)="10",10,MID(Tabela1[[#This Row],[Placar]],8,1)),MID(Tabela1[[#This Row],[Placar]],15,1))</f>
        <v>1</v>
      </c>
      <c r="F325" s="4" t="str">
        <f>IF(RIGHT(Tabela1[[#This Row],[Placar]],6)="Grêmio",LEFT(RIGHT(Tabela1[[#This Row],[Placar]],8),1),LEFT(RIGHT(Tabela1[[#This Row],[Placar]],15),1))</f>
        <v>4</v>
      </c>
      <c r="G325" s="4"/>
      <c r="H325" s="4"/>
      <c r="I32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25" s="3" t="s">
        <v>189</v>
      </c>
      <c r="K325" s="3" t="s">
        <v>7</v>
      </c>
      <c r="L325" s="3" t="s">
        <v>81</v>
      </c>
      <c r="M325" s="3" t="str">
        <f>IF(Tabela1[[#This Row],[Mandante]]="Grêmio",Tabela1[[#This Row],[Gols Mandante]],Tabela1[[#This Row],[Gol Visitante]])</f>
        <v>1</v>
      </c>
      <c r="N325" s="3" t="str">
        <f>IF(Tabela1[[#This Row],[Mandante]]="Inter",Tabela1[[#This Row],[Gols Mandante]],Tabela1[[#This Row],[Gol Visitante]])</f>
        <v>4</v>
      </c>
      <c r="O325" s="3" t="s">
        <v>190</v>
      </c>
      <c r="P325" s="3" t="s">
        <v>191</v>
      </c>
      <c r="Q32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26" spans="1:17" x14ac:dyDescent="0.25">
      <c r="A326" s="3">
        <v>325</v>
      </c>
      <c r="B326" s="4">
        <v>34791</v>
      </c>
      <c r="C326" s="4" t="str">
        <f>IF(LEFT(Tabela1[[#This Row],[Placar]],6)="Grêmio","Grêmio","Inter")</f>
        <v>Inter</v>
      </c>
      <c r="D326" s="4" t="str">
        <f>IF(Tabela1[[#This Row],[Mandante]]="Grêmio","Inter","Grêmio")</f>
        <v>Grêmio</v>
      </c>
      <c r="E326" s="7" t="str">
        <f>IF(Tabela1[[#This Row],[Mandante]]=LEFT(Tabela1[[#This Row],[Placar]],6),IF(MID(Tabela1[[#This Row],[Placar]],8,2)="10",10,MID(Tabela1[[#This Row],[Placar]],8,1)),MID(Tabela1[[#This Row],[Placar]],15,1))</f>
        <v>2</v>
      </c>
      <c r="F326" s="4" t="str">
        <f>IF(RIGHT(Tabela1[[#This Row],[Placar]],6)="Grêmio",LEFT(RIGHT(Tabela1[[#This Row],[Placar]],8),1),LEFT(RIGHT(Tabela1[[#This Row],[Placar]],15),1))</f>
        <v>1</v>
      </c>
      <c r="G326" s="4"/>
      <c r="H326" s="4"/>
      <c r="I32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26" s="3" t="s">
        <v>54</v>
      </c>
      <c r="K326" s="3" t="s">
        <v>7</v>
      </c>
      <c r="L326" s="3" t="s">
        <v>11</v>
      </c>
      <c r="M326" s="3" t="str">
        <f>IF(Tabela1[[#This Row],[Mandante]]="Grêmio",Tabela1[[#This Row],[Gols Mandante]],Tabela1[[#This Row],[Gol Visitante]])</f>
        <v>1</v>
      </c>
      <c r="N326" s="3" t="str">
        <f>IF(Tabela1[[#This Row],[Mandante]]="Inter",Tabela1[[#This Row],[Gols Mandante]],Tabela1[[#This Row],[Gol Visitante]])</f>
        <v>2</v>
      </c>
      <c r="O326" s="3" t="s">
        <v>188</v>
      </c>
      <c r="P326" s="3"/>
      <c r="Q32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27" spans="1:17" x14ac:dyDescent="0.25">
      <c r="A327" s="3">
        <v>326</v>
      </c>
      <c r="B327" s="4">
        <v>34878</v>
      </c>
      <c r="C327" s="4" t="str">
        <f>IF(LEFT(Tabela1[[#This Row],[Placar]],6)="Grêmio","Grêmio","Inter")</f>
        <v>Grêmio</v>
      </c>
      <c r="D327" s="4" t="str">
        <f>IF(Tabela1[[#This Row],[Mandante]]="Grêmio","Inter","Grêmio")</f>
        <v>Inter</v>
      </c>
      <c r="E327" s="7" t="str">
        <f>IF(Tabela1[[#This Row],[Mandante]]=LEFT(Tabela1[[#This Row],[Placar]],6),IF(MID(Tabela1[[#This Row],[Placar]],8,2)="10",10,MID(Tabela1[[#This Row],[Placar]],8,1)),MID(Tabela1[[#This Row],[Placar]],15,1))</f>
        <v>2</v>
      </c>
      <c r="F327" s="4" t="str">
        <f>IF(RIGHT(Tabela1[[#This Row],[Placar]],6)="Grêmio",LEFT(RIGHT(Tabela1[[#This Row],[Placar]],8),1),LEFT(RIGHT(Tabela1[[#This Row],[Placar]],15),1))</f>
        <v>0</v>
      </c>
      <c r="G327" s="4"/>
      <c r="H327" s="4"/>
      <c r="I32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27" s="3" t="s">
        <v>29</v>
      </c>
      <c r="K327" s="3" t="s">
        <v>7</v>
      </c>
      <c r="L327" s="3" t="s">
        <v>81</v>
      </c>
      <c r="M327" s="3" t="str">
        <f>IF(Tabela1[[#This Row],[Mandante]]="Grêmio",Tabela1[[#This Row],[Gols Mandante]],Tabela1[[#This Row],[Gol Visitante]])</f>
        <v>2</v>
      </c>
      <c r="N327" s="3" t="str">
        <f>IF(Tabela1[[#This Row],[Mandante]]="Inter",Tabela1[[#This Row],[Gols Mandante]],Tabela1[[#This Row],[Gol Visitante]])</f>
        <v>0</v>
      </c>
      <c r="O327" s="3" t="s">
        <v>187</v>
      </c>
      <c r="P327" s="3"/>
      <c r="Q32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28" spans="1:17" x14ac:dyDescent="0.25">
      <c r="A328" s="3">
        <v>327</v>
      </c>
      <c r="B328" s="4">
        <v>34917</v>
      </c>
      <c r="C328" s="4" t="str">
        <f>IF(LEFT(Tabela1[[#This Row],[Placar]],6)="Grêmio","Grêmio","Inter")</f>
        <v>Inter</v>
      </c>
      <c r="D328" s="4" t="str">
        <f>IF(Tabela1[[#This Row],[Mandante]]="Grêmio","Inter","Grêmio")</f>
        <v>Grêmio</v>
      </c>
      <c r="E328" s="7" t="str">
        <f>IF(Tabela1[[#This Row],[Mandante]]=LEFT(Tabela1[[#This Row],[Placar]],6),IF(MID(Tabela1[[#This Row],[Placar]],8,2)="10",10,MID(Tabela1[[#This Row],[Placar]],8,1)),MID(Tabela1[[#This Row],[Placar]],15,1))</f>
        <v>1</v>
      </c>
      <c r="F328" s="4" t="str">
        <f>IF(RIGHT(Tabela1[[#This Row],[Placar]],6)="Grêmio",LEFT(RIGHT(Tabela1[[#This Row],[Placar]],8),1),LEFT(RIGHT(Tabela1[[#This Row],[Placar]],15),1))</f>
        <v>1</v>
      </c>
      <c r="G328" s="4"/>
      <c r="H328" s="4"/>
      <c r="I32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28" s="3" t="s">
        <v>31</v>
      </c>
      <c r="K328" s="3" t="s">
        <v>7</v>
      </c>
      <c r="L328" s="3" t="s">
        <v>11</v>
      </c>
      <c r="M328" s="3" t="str">
        <f>IF(Tabela1[[#This Row],[Mandante]]="Grêmio",Tabela1[[#This Row],[Gols Mandante]],Tabela1[[#This Row],[Gol Visitante]])</f>
        <v>1</v>
      </c>
      <c r="N328" s="3" t="str">
        <f>IF(Tabela1[[#This Row],[Mandante]]="Inter",Tabela1[[#This Row],[Gols Mandante]],Tabela1[[#This Row],[Gol Visitante]])</f>
        <v>1</v>
      </c>
      <c r="O328" s="3" t="s">
        <v>186</v>
      </c>
      <c r="P328" s="3"/>
      <c r="Q32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29" spans="1:17" x14ac:dyDescent="0.25">
      <c r="A329" s="3">
        <v>328</v>
      </c>
      <c r="B329" s="4">
        <v>34924</v>
      </c>
      <c r="C329" s="4" t="str">
        <f>IF(LEFT(Tabela1[[#This Row],[Placar]],6)="Grêmio","Grêmio","Inter")</f>
        <v>Grêmio</v>
      </c>
      <c r="D329" s="4" t="str">
        <f>IF(Tabela1[[#This Row],[Mandante]]="Grêmio","Inter","Grêmio")</f>
        <v>Inter</v>
      </c>
      <c r="E329" s="7" t="str">
        <f>IF(Tabela1[[#This Row],[Mandante]]=LEFT(Tabela1[[#This Row],[Placar]],6),IF(MID(Tabela1[[#This Row],[Placar]],8,2)="10",10,MID(Tabela1[[#This Row],[Placar]],8,1)),MID(Tabela1[[#This Row],[Placar]],15,1))</f>
        <v>2</v>
      </c>
      <c r="F329" s="4" t="str">
        <f>IF(RIGHT(Tabela1[[#This Row],[Placar]],6)="Grêmio",LEFT(RIGHT(Tabela1[[#This Row],[Placar]],8),1),LEFT(RIGHT(Tabela1[[#This Row],[Placar]],15),1))</f>
        <v>1</v>
      </c>
      <c r="G329" s="4"/>
      <c r="H329" s="4"/>
      <c r="I32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29" s="3" t="s">
        <v>91</v>
      </c>
      <c r="K329" s="3" t="s">
        <v>7</v>
      </c>
      <c r="L329" s="3" t="s">
        <v>81</v>
      </c>
      <c r="M329" s="3" t="str">
        <f>IF(Tabela1[[#This Row],[Mandante]]="Grêmio",Tabela1[[#This Row],[Gols Mandante]],Tabela1[[#This Row],[Gol Visitante]])</f>
        <v>2</v>
      </c>
      <c r="N329" s="3" t="str">
        <f>IF(Tabela1[[#This Row],[Mandante]]="Inter",Tabela1[[#This Row],[Gols Mandante]],Tabela1[[#This Row],[Gol Visitante]])</f>
        <v>1</v>
      </c>
      <c r="O329" s="3" t="s">
        <v>184</v>
      </c>
      <c r="P329" s="3" t="s">
        <v>185</v>
      </c>
      <c r="Q32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30" spans="1:17" x14ac:dyDescent="0.25">
      <c r="A330" s="3">
        <v>329</v>
      </c>
      <c r="B330" s="4">
        <v>35003</v>
      </c>
      <c r="C330" s="4" t="str">
        <f>IF(LEFT(Tabela1[[#This Row],[Placar]],6)="Grêmio","Grêmio","Inter")</f>
        <v>Inter</v>
      </c>
      <c r="D330" s="4" t="str">
        <f>IF(Tabela1[[#This Row],[Mandante]]="Grêmio","Inter","Grêmio")</f>
        <v>Grêmio</v>
      </c>
      <c r="E330" s="7" t="str">
        <f>IF(Tabela1[[#This Row],[Mandante]]=LEFT(Tabela1[[#This Row],[Placar]],6),IF(MID(Tabela1[[#This Row],[Placar]],8,2)="10",10,MID(Tabela1[[#This Row],[Placar]],8,1)),MID(Tabela1[[#This Row],[Placar]],15,1))</f>
        <v>0</v>
      </c>
      <c r="F330" s="4" t="str">
        <f>IF(RIGHT(Tabela1[[#This Row],[Placar]],6)="Grêmio",LEFT(RIGHT(Tabela1[[#This Row],[Placar]],8),1),LEFT(RIGHT(Tabela1[[#This Row],[Placar]],15),1))</f>
        <v>1</v>
      </c>
      <c r="G330" s="4"/>
      <c r="H330" s="4"/>
      <c r="I33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30" s="3" t="s">
        <v>26</v>
      </c>
      <c r="K330" s="3" t="s">
        <v>48</v>
      </c>
      <c r="L330" s="3" t="s">
        <v>11</v>
      </c>
      <c r="M330" s="3" t="str">
        <f>IF(Tabela1[[#This Row],[Mandante]]="Grêmio",Tabela1[[#This Row],[Gols Mandante]],Tabela1[[#This Row],[Gol Visitante]])</f>
        <v>1</v>
      </c>
      <c r="N330" s="3" t="str">
        <f>IF(Tabela1[[#This Row],[Mandante]]="Inter",Tabela1[[#This Row],[Gols Mandante]],Tabela1[[#This Row],[Gol Visitante]])</f>
        <v>0</v>
      </c>
      <c r="O330" s="3" t="s">
        <v>183</v>
      </c>
      <c r="P330" s="3"/>
      <c r="Q33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31" spans="1:17" x14ac:dyDescent="0.25">
      <c r="A331" s="3">
        <v>330</v>
      </c>
      <c r="B331" s="4">
        <v>35141</v>
      </c>
      <c r="C331" s="4" t="str">
        <f>IF(LEFT(Tabela1[[#This Row],[Placar]],6)="Grêmio","Grêmio","Inter")</f>
        <v>Inter</v>
      </c>
      <c r="D331" s="4" t="str">
        <f>IF(Tabela1[[#This Row],[Mandante]]="Grêmio","Inter","Grêmio")</f>
        <v>Grêmio</v>
      </c>
      <c r="E331" s="7" t="str">
        <f>IF(Tabela1[[#This Row],[Mandante]]=LEFT(Tabela1[[#This Row],[Placar]],6),IF(MID(Tabela1[[#This Row],[Placar]],8,2)="10",10,MID(Tabela1[[#This Row],[Placar]],8,1)),MID(Tabela1[[#This Row],[Placar]],15,1))</f>
        <v>1</v>
      </c>
      <c r="F331" s="4" t="str">
        <f>IF(RIGHT(Tabela1[[#This Row],[Placar]],6)="Grêmio",LEFT(RIGHT(Tabela1[[#This Row],[Placar]],8),1),LEFT(RIGHT(Tabela1[[#This Row],[Placar]],15),1))</f>
        <v>1</v>
      </c>
      <c r="G331" s="4"/>
      <c r="H331" s="4"/>
      <c r="I33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31" s="3" t="s">
        <v>31</v>
      </c>
      <c r="K331" s="3" t="s">
        <v>7</v>
      </c>
      <c r="L331" s="3" t="s">
        <v>11</v>
      </c>
      <c r="M331" s="3" t="str">
        <f>IF(Tabela1[[#This Row],[Mandante]]="Grêmio",Tabela1[[#This Row],[Gols Mandante]],Tabela1[[#This Row],[Gol Visitante]])</f>
        <v>1</v>
      </c>
      <c r="N331" s="3" t="str">
        <f>IF(Tabela1[[#This Row],[Mandante]]="Inter",Tabela1[[#This Row],[Gols Mandante]],Tabela1[[#This Row],[Gol Visitante]])</f>
        <v>1</v>
      </c>
      <c r="O331" s="3" t="s">
        <v>182</v>
      </c>
      <c r="P331" s="3"/>
      <c r="Q33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32" spans="1:17" x14ac:dyDescent="0.25">
      <c r="A332" s="3">
        <v>331</v>
      </c>
      <c r="B332" s="4">
        <v>35330</v>
      </c>
      <c r="C332" s="4" t="str">
        <f>IF(LEFT(Tabela1[[#This Row],[Placar]],6)="Grêmio","Grêmio","Inter")</f>
        <v>Inter</v>
      </c>
      <c r="D332" s="4" t="str">
        <f>IF(Tabela1[[#This Row],[Mandante]]="Grêmio","Inter","Grêmio")</f>
        <v>Grêmio</v>
      </c>
      <c r="E332" s="7" t="str">
        <f>IF(Tabela1[[#This Row],[Mandante]]=LEFT(Tabela1[[#This Row],[Placar]],6),IF(MID(Tabela1[[#This Row],[Placar]],8,2)="10",10,MID(Tabela1[[#This Row],[Placar]],8,1)),MID(Tabela1[[#This Row],[Placar]],15,1))</f>
        <v>1</v>
      </c>
      <c r="F332" s="4" t="str">
        <f>IF(RIGHT(Tabela1[[#This Row],[Placar]],6)="Grêmio",LEFT(RIGHT(Tabela1[[#This Row],[Placar]],8),1),LEFT(RIGHT(Tabela1[[#This Row],[Placar]],15),1))</f>
        <v>2</v>
      </c>
      <c r="G332" s="4"/>
      <c r="H332" s="4"/>
      <c r="I33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32" s="3" t="s">
        <v>44</v>
      </c>
      <c r="K332" s="3" t="s">
        <v>48</v>
      </c>
      <c r="L332" s="3" t="s">
        <v>11</v>
      </c>
      <c r="M332" s="3" t="str">
        <f>IF(Tabela1[[#This Row],[Mandante]]="Grêmio",Tabela1[[#This Row],[Gols Mandante]],Tabela1[[#This Row],[Gol Visitante]])</f>
        <v>2</v>
      </c>
      <c r="N332" s="3" t="str">
        <f>IF(Tabela1[[#This Row],[Mandante]]="Inter",Tabela1[[#This Row],[Gols Mandante]],Tabela1[[#This Row],[Gol Visitante]])</f>
        <v>1</v>
      </c>
      <c r="O332" s="3" t="s">
        <v>181</v>
      </c>
      <c r="P332" s="3"/>
      <c r="Q33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33" spans="1:17" x14ac:dyDescent="0.25">
      <c r="A333" s="3">
        <v>332</v>
      </c>
      <c r="B333" s="4">
        <v>35512</v>
      </c>
      <c r="C333" s="4" t="str">
        <f>IF(LEFT(Tabela1[[#This Row],[Placar]],6)="Grêmio","Grêmio","Inter")</f>
        <v>Grêmio</v>
      </c>
      <c r="D333" s="4" t="str">
        <f>IF(Tabela1[[#This Row],[Mandante]]="Grêmio","Inter","Grêmio")</f>
        <v>Inter</v>
      </c>
      <c r="E333" s="7" t="str">
        <f>IF(Tabela1[[#This Row],[Mandante]]=LEFT(Tabela1[[#This Row],[Placar]],6),IF(MID(Tabela1[[#This Row],[Placar]],8,2)="10",10,MID(Tabela1[[#This Row],[Placar]],8,1)),MID(Tabela1[[#This Row],[Placar]],15,1))</f>
        <v>0</v>
      </c>
      <c r="F333" s="4" t="str">
        <f>IF(RIGHT(Tabela1[[#This Row],[Placar]],6)="Grêmio",LEFT(RIGHT(Tabela1[[#This Row],[Placar]],8),1),LEFT(RIGHT(Tabela1[[#This Row],[Placar]],15),1))</f>
        <v>0</v>
      </c>
      <c r="G333" s="4"/>
      <c r="H333" s="4"/>
      <c r="I33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33" s="3" t="s">
        <v>24</v>
      </c>
      <c r="K333" s="3" t="s">
        <v>7</v>
      </c>
      <c r="L333" s="3" t="s">
        <v>81</v>
      </c>
      <c r="M333" s="3" t="str">
        <f>IF(Tabela1[[#This Row],[Mandante]]="Grêmio",Tabela1[[#This Row],[Gols Mandante]],Tabela1[[#This Row],[Gol Visitante]])</f>
        <v>0</v>
      </c>
      <c r="N333" s="3" t="str">
        <f>IF(Tabela1[[#This Row],[Mandante]]="Inter",Tabela1[[#This Row],[Gols Mandante]],Tabela1[[#This Row],[Gol Visitante]])</f>
        <v>0</v>
      </c>
      <c r="O333" s="3"/>
      <c r="P333" s="3"/>
      <c r="Q33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34" spans="1:17" x14ac:dyDescent="0.25">
      <c r="A334" s="3">
        <v>333</v>
      </c>
      <c r="B334" s="4">
        <v>35610</v>
      </c>
      <c r="C334" s="4" t="str">
        <f>IF(LEFT(Tabela1[[#This Row],[Placar]],6)="Grêmio","Grêmio","Inter")</f>
        <v>Grêmio</v>
      </c>
      <c r="D334" s="4" t="str">
        <f>IF(Tabela1[[#This Row],[Mandante]]="Grêmio","Inter","Grêmio")</f>
        <v>Inter</v>
      </c>
      <c r="E334" s="7" t="str">
        <f>IF(Tabela1[[#This Row],[Mandante]]=LEFT(Tabela1[[#This Row],[Placar]],6),IF(MID(Tabela1[[#This Row],[Placar]],8,2)="10",10,MID(Tabela1[[#This Row],[Placar]],8,1)),MID(Tabela1[[#This Row],[Placar]],15,1))</f>
        <v>1</v>
      </c>
      <c r="F334" s="4" t="str">
        <f>IF(RIGHT(Tabela1[[#This Row],[Placar]],6)="Grêmio",LEFT(RIGHT(Tabela1[[#This Row],[Placar]],8),1),LEFT(RIGHT(Tabela1[[#This Row],[Placar]],15),1))</f>
        <v>1</v>
      </c>
      <c r="G334" s="4"/>
      <c r="H334" s="4"/>
      <c r="I33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34" s="3" t="s">
        <v>70</v>
      </c>
      <c r="K334" s="3" t="s">
        <v>7</v>
      </c>
      <c r="L334" s="3" t="s">
        <v>81</v>
      </c>
      <c r="M334" s="3" t="str">
        <f>IF(Tabela1[[#This Row],[Mandante]]="Grêmio",Tabela1[[#This Row],[Gols Mandante]],Tabela1[[#This Row],[Gol Visitante]])</f>
        <v>1</v>
      </c>
      <c r="N334" s="3" t="str">
        <f>IF(Tabela1[[#This Row],[Mandante]]="Inter",Tabela1[[#This Row],[Gols Mandante]],Tabela1[[#This Row],[Gol Visitante]])</f>
        <v>1</v>
      </c>
      <c r="O334" s="3" t="s">
        <v>180</v>
      </c>
      <c r="P334" s="3"/>
      <c r="Q33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35" spans="1:17" x14ac:dyDescent="0.25">
      <c r="A335" s="3">
        <v>334</v>
      </c>
      <c r="B335" s="4">
        <v>35613</v>
      </c>
      <c r="C335" s="4" t="str">
        <f>IF(LEFT(Tabela1[[#This Row],[Placar]],6)="Grêmio","Grêmio","Inter")</f>
        <v>Inter</v>
      </c>
      <c r="D335" s="4" t="str">
        <f>IF(Tabela1[[#This Row],[Mandante]]="Grêmio","Inter","Grêmio")</f>
        <v>Grêmio</v>
      </c>
      <c r="E335" s="7" t="str">
        <f>IF(Tabela1[[#This Row],[Mandante]]=LEFT(Tabela1[[#This Row],[Placar]],6),IF(MID(Tabela1[[#This Row],[Placar]],8,2)="10",10,MID(Tabela1[[#This Row],[Placar]],8,1)),MID(Tabela1[[#This Row],[Placar]],15,1))</f>
        <v>1</v>
      </c>
      <c r="F335" s="4" t="str">
        <f>IF(RIGHT(Tabela1[[#This Row],[Placar]],6)="Grêmio",LEFT(RIGHT(Tabela1[[#This Row],[Placar]],8),1),LEFT(RIGHT(Tabela1[[#This Row],[Placar]],15),1))</f>
        <v>0</v>
      </c>
      <c r="G335" s="4"/>
      <c r="H335" s="4"/>
      <c r="I33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35" s="3" t="s">
        <v>37</v>
      </c>
      <c r="K335" s="3" t="s">
        <v>7</v>
      </c>
      <c r="L335" s="3" t="s">
        <v>11</v>
      </c>
      <c r="M335" s="3" t="str">
        <f>IF(Tabela1[[#This Row],[Mandante]]="Grêmio",Tabela1[[#This Row],[Gols Mandante]],Tabela1[[#This Row],[Gol Visitante]])</f>
        <v>0</v>
      </c>
      <c r="N335" s="3" t="str">
        <f>IF(Tabela1[[#This Row],[Mandante]]="Inter",Tabela1[[#This Row],[Gols Mandante]],Tabela1[[#This Row],[Gol Visitante]])</f>
        <v>1</v>
      </c>
      <c r="O335" s="3" t="s">
        <v>178</v>
      </c>
      <c r="P335" s="3" t="s">
        <v>179</v>
      </c>
      <c r="Q33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36" spans="1:17" ht="30" x14ac:dyDescent="0.25">
      <c r="A336" s="3">
        <v>335</v>
      </c>
      <c r="B336" s="4">
        <v>35666</v>
      </c>
      <c r="C336" s="4" t="str">
        <f>IF(LEFT(Tabela1[[#This Row],[Placar]],6)="Grêmio","Grêmio","Inter")</f>
        <v>Grêmio</v>
      </c>
      <c r="D336" s="4" t="str">
        <f>IF(Tabela1[[#This Row],[Mandante]]="Grêmio","Inter","Grêmio")</f>
        <v>Inter</v>
      </c>
      <c r="E336" s="7" t="str">
        <f>IF(Tabela1[[#This Row],[Mandante]]=LEFT(Tabela1[[#This Row],[Placar]],6),IF(MID(Tabela1[[#This Row],[Placar]],8,2)="10",10,MID(Tabela1[[#This Row],[Placar]],8,1)),MID(Tabela1[[#This Row],[Placar]],15,1))</f>
        <v>2</v>
      </c>
      <c r="F336" s="4" t="str">
        <f>IF(RIGHT(Tabela1[[#This Row],[Placar]],6)="Grêmio",LEFT(RIGHT(Tabela1[[#This Row],[Placar]],8),1),LEFT(RIGHT(Tabela1[[#This Row],[Placar]],15),1))</f>
        <v>5</v>
      </c>
      <c r="G336" s="4"/>
      <c r="H336" s="4"/>
      <c r="I33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36" s="3" t="s">
        <v>175</v>
      </c>
      <c r="K336" s="3" t="s">
        <v>48</v>
      </c>
      <c r="L336" s="3" t="s">
        <v>81</v>
      </c>
      <c r="M336" s="3" t="str">
        <f>IF(Tabela1[[#This Row],[Mandante]]="Grêmio",Tabela1[[#This Row],[Gols Mandante]],Tabela1[[#This Row],[Gol Visitante]])</f>
        <v>2</v>
      </c>
      <c r="N336" s="3" t="str">
        <f>IF(Tabela1[[#This Row],[Mandante]]="Inter",Tabela1[[#This Row],[Gols Mandante]],Tabela1[[#This Row],[Gol Visitante]])</f>
        <v>5</v>
      </c>
      <c r="O336" s="3" t="s">
        <v>176</v>
      </c>
      <c r="P336" s="3" t="s">
        <v>177</v>
      </c>
      <c r="Q33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37" spans="1:17" x14ac:dyDescent="0.25">
      <c r="A337" s="3">
        <v>336</v>
      </c>
      <c r="B337" s="4">
        <v>36002</v>
      </c>
      <c r="C337" s="4" t="str">
        <f>IF(LEFT(Tabela1[[#This Row],[Placar]],6)="Grêmio","Grêmio","Inter")</f>
        <v>Inter</v>
      </c>
      <c r="D337" s="4" t="str">
        <f>IF(Tabela1[[#This Row],[Mandante]]="Grêmio","Inter","Grêmio")</f>
        <v>Grêmio</v>
      </c>
      <c r="E337" s="7" t="str">
        <f>IF(Tabela1[[#This Row],[Mandante]]=LEFT(Tabela1[[#This Row],[Placar]],6),IF(MID(Tabela1[[#This Row],[Placar]],8,2)="10",10,MID(Tabela1[[#This Row],[Placar]],8,1)),MID(Tabela1[[#This Row],[Placar]],15,1))</f>
        <v>1</v>
      </c>
      <c r="F337" s="4" t="str">
        <f>IF(RIGHT(Tabela1[[#This Row],[Placar]],6)="Grêmio",LEFT(RIGHT(Tabela1[[#This Row],[Placar]],8),1),LEFT(RIGHT(Tabela1[[#This Row],[Placar]],15),1))</f>
        <v>0</v>
      </c>
      <c r="G337" s="4"/>
      <c r="H337" s="4"/>
      <c r="I33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37" s="3" t="s">
        <v>37</v>
      </c>
      <c r="K337" s="3" t="s">
        <v>48</v>
      </c>
      <c r="L337" s="3" t="s">
        <v>11</v>
      </c>
      <c r="M337" s="3" t="str">
        <f>IF(Tabela1[[#This Row],[Mandante]]="Grêmio",Tabela1[[#This Row],[Gols Mandante]],Tabela1[[#This Row],[Gol Visitante]])</f>
        <v>0</v>
      </c>
      <c r="N337" s="3" t="str">
        <f>IF(Tabela1[[#This Row],[Mandante]]="Inter",Tabela1[[#This Row],[Gols Mandante]],Tabela1[[#This Row],[Gol Visitante]])</f>
        <v>1</v>
      </c>
      <c r="O337" s="3" t="s">
        <v>174</v>
      </c>
      <c r="P337" s="3"/>
      <c r="Q33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38" spans="1:17" x14ac:dyDescent="0.25">
      <c r="A338" s="3">
        <v>337</v>
      </c>
      <c r="B338" s="4">
        <v>36236</v>
      </c>
      <c r="C338" s="4" t="str">
        <f>IF(LEFT(Tabela1[[#This Row],[Placar]],6)="Grêmio","Grêmio","Inter")</f>
        <v>Grêmio</v>
      </c>
      <c r="D338" s="4" t="str">
        <f>IF(Tabela1[[#This Row],[Mandante]]="Grêmio","Inter","Grêmio")</f>
        <v>Inter</v>
      </c>
      <c r="E338" s="7" t="str">
        <f>IF(Tabela1[[#This Row],[Mandante]]=LEFT(Tabela1[[#This Row],[Placar]],6),IF(MID(Tabela1[[#This Row],[Placar]],8,2)="10",10,MID(Tabela1[[#This Row],[Placar]],8,1)),MID(Tabela1[[#This Row],[Placar]],15,1))</f>
        <v>1</v>
      </c>
      <c r="F338" s="4" t="str">
        <f>IF(RIGHT(Tabela1[[#This Row],[Placar]],6)="Grêmio",LEFT(RIGHT(Tabela1[[#This Row],[Placar]],8),1),LEFT(RIGHT(Tabela1[[#This Row],[Placar]],15),1))</f>
        <v>1</v>
      </c>
      <c r="G338" s="4"/>
      <c r="H338" s="4"/>
      <c r="I33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38" s="3" t="s">
        <v>70</v>
      </c>
      <c r="K338" s="3" t="s">
        <v>171</v>
      </c>
      <c r="L338" s="3" t="s">
        <v>81</v>
      </c>
      <c r="M338" s="3" t="str">
        <f>IF(Tabela1[[#This Row],[Mandante]]="Grêmio",Tabela1[[#This Row],[Gols Mandante]],Tabela1[[#This Row],[Gol Visitante]])</f>
        <v>1</v>
      </c>
      <c r="N338" s="3" t="str">
        <f>IF(Tabela1[[#This Row],[Mandante]]="Inter",Tabela1[[#This Row],[Gols Mandante]],Tabela1[[#This Row],[Gol Visitante]])</f>
        <v>1</v>
      </c>
      <c r="O338" s="3" t="s">
        <v>173</v>
      </c>
      <c r="P338" s="3"/>
      <c r="Q33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39" spans="1:17" x14ac:dyDescent="0.25">
      <c r="A339" s="3">
        <v>338</v>
      </c>
      <c r="B339" s="4">
        <v>36247</v>
      </c>
      <c r="C339" s="4" t="str">
        <f>IF(LEFT(Tabela1[[#This Row],[Placar]],6)="Grêmio","Grêmio","Inter")</f>
        <v>Inter</v>
      </c>
      <c r="D339" s="4" t="str">
        <f>IF(Tabela1[[#This Row],[Mandante]]="Grêmio","Inter","Grêmio")</f>
        <v>Grêmio</v>
      </c>
      <c r="E339" s="7" t="str">
        <f>IF(Tabela1[[#This Row],[Mandante]]=LEFT(Tabela1[[#This Row],[Placar]],6),IF(MID(Tabela1[[#This Row],[Placar]],8,2)="10",10,MID(Tabela1[[#This Row],[Placar]],8,1)),MID(Tabela1[[#This Row],[Placar]],15,1))</f>
        <v>2</v>
      </c>
      <c r="F339" s="4" t="str">
        <f>IF(RIGHT(Tabela1[[#This Row],[Placar]],6)="Grêmio",LEFT(RIGHT(Tabela1[[#This Row],[Placar]],8),1),LEFT(RIGHT(Tabela1[[#This Row],[Placar]],15),1))</f>
        <v>0</v>
      </c>
      <c r="G339" s="4"/>
      <c r="H339" s="4"/>
      <c r="I33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39" s="3" t="s">
        <v>39</v>
      </c>
      <c r="K339" s="3" t="s">
        <v>171</v>
      </c>
      <c r="L339" s="3" t="s">
        <v>11</v>
      </c>
      <c r="M339" s="3" t="str">
        <f>IF(Tabela1[[#This Row],[Mandante]]="Grêmio",Tabela1[[#This Row],[Gols Mandante]],Tabela1[[#This Row],[Gol Visitante]])</f>
        <v>0</v>
      </c>
      <c r="N339" s="3" t="str">
        <f>IF(Tabela1[[#This Row],[Mandante]]="Inter",Tabela1[[#This Row],[Gols Mandante]],Tabela1[[#This Row],[Gol Visitante]])</f>
        <v>2</v>
      </c>
      <c r="O339" s="3" t="s">
        <v>172</v>
      </c>
      <c r="P339" s="3"/>
      <c r="Q33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40" spans="1:17" x14ac:dyDescent="0.25">
      <c r="A340" s="3">
        <v>339</v>
      </c>
      <c r="B340" s="4">
        <v>36324</v>
      </c>
      <c r="C340" s="4" t="str">
        <f>IF(LEFT(Tabela1[[#This Row],[Placar]],6)="Grêmio","Grêmio","Inter")</f>
        <v>Inter</v>
      </c>
      <c r="D340" s="4" t="str">
        <f>IF(Tabela1[[#This Row],[Mandante]]="Grêmio","Inter","Grêmio")</f>
        <v>Grêmio</v>
      </c>
      <c r="E340" s="7" t="str">
        <f>IF(Tabela1[[#This Row],[Mandante]]=LEFT(Tabela1[[#This Row],[Placar]],6),IF(MID(Tabela1[[#This Row],[Placar]],8,2)="10",10,MID(Tabela1[[#This Row],[Placar]],8,1)),MID(Tabela1[[#This Row],[Placar]],15,1))</f>
        <v>1</v>
      </c>
      <c r="F340" s="4" t="str">
        <f>IF(RIGHT(Tabela1[[#This Row],[Placar]],6)="Grêmio",LEFT(RIGHT(Tabela1[[#This Row],[Placar]],8),1),LEFT(RIGHT(Tabela1[[#This Row],[Placar]],15),1))</f>
        <v>0</v>
      </c>
      <c r="G340" s="4"/>
      <c r="H340" s="4"/>
      <c r="I34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40" s="3" t="s">
        <v>37</v>
      </c>
      <c r="K340" s="3" t="s">
        <v>7</v>
      </c>
      <c r="L340" s="3" t="s">
        <v>11</v>
      </c>
      <c r="M340" s="3" t="str">
        <f>IF(Tabela1[[#This Row],[Mandante]]="Grêmio",Tabela1[[#This Row],[Gols Mandante]],Tabela1[[#This Row],[Gol Visitante]])</f>
        <v>0</v>
      </c>
      <c r="N340" s="3" t="str">
        <f>IF(Tabela1[[#This Row],[Mandante]]="Inter",Tabela1[[#This Row],[Gols Mandante]],Tabela1[[#This Row],[Gol Visitante]])</f>
        <v>1</v>
      </c>
      <c r="O340" s="3" t="s">
        <v>170</v>
      </c>
      <c r="P340" s="3"/>
      <c r="Q34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41" spans="1:17" x14ac:dyDescent="0.25">
      <c r="A341" s="3">
        <v>340</v>
      </c>
      <c r="B341" s="4">
        <v>36327</v>
      </c>
      <c r="C341" s="4" t="str">
        <f>IF(LEFT(Tabela1[[#This Row],[Placar]],6)="Grêmio","Grêmio","Inter")</f>
        <v>Grêmio</v>
      </c>
      <c r="D341" s="4" t="str">
        <f>IF(Tabela1[[#This Row],[Mandante]]="Grêmio","Inter","Grêmio")</f>
        <v>Inter</v>
      </c>
      <c r="E341" s="7" t="str">
        <f>IF(Tabela1[[#This Row],[Mandante]]=LEFT(Tabela1[[#This Row],[Placar]],6),IF(MID(Tabela1[[#This Row],[Placar]],8,2)="10",10,MID(Tabela1[[#This Row],[Placar]],8,1)),MID(Tabela1[[#This Row],[Placar]],15,1))</f>
        <v>2</v>
      </c>
      <c r="F341" s="4" t="str">
        <f>IF(RIGHT(Tabela1[[#This Row],[Placar]],6)="Grêmio",LEFT(RIGHT(Tabela1[[#This Row],[Placar]],8),1),LEFT(RIGHT(Tabela1[[#This Row],[Placar]],15),1))</f>
        <v>0</v>
      </c>
      <c r="G341" s="4"/>
      <c r="H341" s="4"/>
      <c r="I34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41" s="3" t="s">
        <v>29</v>
      </c>
      <c r="K341" s="3" t="s">
        <v>7</v>
      </c>
      <c r="L341" s="3" t="s">
        <v>81</v>
      </c>
      <c r="M341" s="3" t="str">
        <f>IF(Tabela1[[#This Row],[Mandante]]="Grêmio",Tabela1[[#This Row],[Gols Mandante]],Tabela1[[#This Row],[Gol Visitante]])</f>
        <v>2</v>
      </c>
      <c r="N341" s="3" t="str">
        <f>IF(Tabela1[[#This Row],[Mandante]]="Inter",Tabela1[[#This Row],[Gols Mandante]],Tabela1[[#This Row],[Gol Visitante]])</f>
        <v>0</v>
      </c>
      <c r="O341" s="3" t="s">
        <v>169</v>
      </c>
      <c r="P341" s="3"/>
      <c r="Q34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42" spans="1:17" x14ac:dyDescent="0.25">
      <c r="A342" s="3">
        <v>341</v>
      </c>
      <c r="B342" s="4">
        <v>36331</v>
      </c>
      <c r="C342" s="4" t="str">
        <f>IF(LEFT(Tabela1[[#This Row],[Placar]],6)="Grêmio","Grêmio","Inter")</f>
        <v>Grêmio</v>
      </c>
      <c r="D342" s="4" t="str">
        <f>IF(Tabela1[[#This Row],[Mandante]]="Grêmio","Inter","Grêmio")</f>
        <v>Inter</v>
      </c>
      <c r="E342" s="7" t="str">
        <f>IF(Tabela1[[#This Row],[Mandante]]=LEFT(Tabela1[[#This Row],[Placar]],6),IF(MID(Tabela1[[#This Row],[Placar]],8,2)="10",10,MID(Tabela1[[#This Row],[Placar]],8,1)),MID(Tabela1[[#This Row],[Placar]],15,1))</f>
        <v>1</v>
      </c>
      <c r="F342" s="4" t="str">
        <f>IF(RIGHT(Tabela1[[#This Row],[Placar]],6)="Grêmio",LEFT(RIGHT(Tabela1[[#This Row],[Placar]],8),1),LEFT(RIGHT(Tabela1[[#This Row],[Placar]],15),1))</f>
        <v>0</v>
      </c>
      <c r="G342" s="4"/>
      <c r="H342" s="4"/>
      <c r="I34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42" s="3" t="s">
        <v>131</v>
      </c>
      <c r="K342" s="3" t="s">
        <v>7</v>
      </c>
      <c r="L342" s="3" t="s">
        <v>81</v>
      </c>
      <c r="M342" s="3" t="str">
        <f>IF(Tabela1[[#This Row],[Mandante]]="Grêmio",Tabela1[[#This Row],[Gols Mandante]],Tabela1[[#This Row],[Gol Visitante]])</f>
        <v>1</v>
      </c>
      <c r="N342" s="3" t="str">
        <f>IF(Tabela1[[#This Row],[Mandante]]="Inter",Tabela1[[#This Row],[Gols Mandante]],Tabela1[[#This Row],[Gol Visitante]])</f>
        <v>0</v>
      </c>
      <c r="O342" s="3" t="s">
        <v>162</v>
      </c>
      <c r="P342" s="3" t="s">
        <v>168</v>
      </c>
      <c r="Q34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43" spans="1:17" x14ac:dyDescent="0.25">
      <c r="A343" s="3">
        <v>342</v>
      </c>
      <c r="B343" s="4">
        <v>36415</v>
      </c>
      <c r="C343" s="4" t="str">
        <f>IF(LEFT(Tabela1[[#This Row],[Placar]],6)="Grêmio","Grêmio","Inter")</f>
        <v>Grêmio</v>
      </c>
      <c r="D343" s="4" t="str">
        <f>IF(Tabela1[[#This Row],[Mandante]]="Grêmio","Inter","Grêmio")</f>
        <v>Inter</v>
      </c>
      <c r="E343" s="7" t="str">
        <f>IF(Tabela1[[#This Row],[Mandante]]=LEFT(Tabela1[[#This Row],[Placar]],6),IF(MID(Tabela1[[#This Row],[Placar]],8,2)="10",10,MID(Tabela1[[#This Row],[Placar]],8,1)),MID(Tabela1[[#This Row],[Placar]],15,1))</f>
        <v>1</v>
      </c>
      <c r="F343" s="4" t="str">
        <f>IF(RIGHT(Tabela1[[#This Row],[Placar]],6)="Grêmio",LEFT(RIGHT(Tabela1[[#This Row],[Placar]],8),1),LEFT(RIGHT(Tabela1[[#This Row],[Placar]],15),1))</f>
        <v>0</v>
      </c>
      <c r="G343" s="4"/>
      <c r="H343" s="4"/>
      <c r="I34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43" s="3" t="s">
        <v>131</v>
      </c>
      <c r="K343" s="3" t="s">
        <v>48</v>
      </c>
      <c r="L343" s="3" t="s">
        <v>81</v>
      </c>
      <c r="M343" s="3" t="str">
        <f>IF(Tabela1[[#This Row],[Mandante]]="Grêmio",Tabela1[[#This Row],[Gols Mandante]],Tabela1[[#This Row],[Gol Visitante]])</f>
        <v>1</v>
      </c>
      <c r="N343" s="3" t="str">
        <f>IF(Tabela1[[#This Row],[Mandante]]="Inter",Tabela1[[#This Row],[Gols Mandante]],Tabela1[[#This Row],[Gol Visitante]])</f>
        <v>0</v>
      </c>
      <c r="O343" s="3" t="s">
        <v>167</v>
      </c>
      <c r="P343" s="3"/>
      <c r="Q34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44" spans="1:17" x14ac:dyDescent="0.25">
      <c r="A344" s="3">
        <v>343</v>
      </c>
      <c r="B344" s="4">
        <v>36484</v>
      </c>
      <c r="C344" s="4" t="str">
        <f>IF(LEFT(Tabela1[[#This Row],[Placar]],6)="Grêmio","Grêmio","Inter")</f>
        <v>Grêmio</v>
      </c>
      <c r="D344" s="4" t="str">
        <f>IF(Tabela1[[#This Row],[Mandante]]="Grêmio","Inter","Grêmio")</f>
        <v>Inter</v>
      </c>
      <c r="E344" s="7" t="str">
        <f>IF(Tabela1[[#This Row],[Mandante]]=LEFT(Tabela1[[#This Row],[Placar]],6),IF(MID(Tabela1[[#This Row],[Placar]],8,2)="10",10,MID(Tabela1[[#This Row],[Placar]],8,1)),MID(Tabela1[[#This Row],[Placar]],15,1))</f>
        <v>1</v>
      </c>
      <c r="F344" s="4" t="str">
        <f>IF(RIGHT(Tabela1[[#This Row],[Placar]],6)="Grêmio",LEFT(RIGHT(Tabela1[[#This Row],[Placar]],8),1),LEFT(RIGHT(Tabela1[[#This Row],[Placar]],15),1))</f>
        <v>1</v>
      </c>
      <c r="G344" s="4"/>
      <c r="H344" s="4"/>
      <c r="I34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44" s="3" t="s">
        <v>70</v>
      </c>
      <c r="K344" s="3" t="s">
        <v>164</v>
      </c>
      <c r="L344" s="3" t="s">
        <v>81</v>
      </c>
      <c r="M344" s="3" t="str">
        <f>IF(Tabela1[[#This Row],[Mandante]]="Grêmio",Tabela1[[#This Row],[Gols Mandante]],Tabela1[[#This Row],[Gol Visitante]])</f>
        <v>1</v>
      </c>
      <c r="N344" s="3" t="str">
        <f>IF(Tabela1[[#This Row],[Mandante]]="Inter",Tabela1[[#This Row],[Gols Mandante]],Tabela1[[#This Row],[Gol Visitante]])</f>
        <v>1</v>
      </c>
      <c r="O344" s="3" t="s">
        <v>166</v>
      </c>
      <c r="P344" s="3"/>
      <c r="Q34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45" spans="1:17" x14ac:dyDescent="0.25">
      <c r="A345" s="3">
        <v>344</v>
      </c>
      <c r="B345" s="4">
        <v>36489</v>
      </c>
      <c r="C345" s="4" t="str">
        <f>IF(LEFT(Tabela1[[#This Row],[Placar]],6)="Grêmio","Grêmio","Inter")</f>
        <v>Inter</v>
      </c>
      <c r="D345" s="4" t="str">
        <f>IF(Tabela1[[#This Row],[Mandante]]="Grêmio","Inter","Grêmio")</f>
        <v>Grêmio</v>
      </c>
      <c r="E345" s="7" t="str">
        <f>IF(Tabela1[[#This Row],[Mandante]]=LEFT(Tabela1[[#This Row],[Placar]],6),IF(MID(Tabela1[[#This Row],[Placar]],8,2)="10",10,MID(Tabela1[[#This Row],[Placar]],8,1)),MID(Tabela1[[#This Row],[Placar]],15,1))</f>
        <v>1</v>
      </c>
      <c r="F345" s="4" t="str">
        <f>IF(RIGHT(Tabela1[[#This Row],[Placar]],6)="Grêmio",LEFT(RIGHT(Tabela1[[#This Row],[Placar]],8),1),LEFT(RIGHT(Tabela1[[#This Row],[Placar]],15),1))</f>
        <v>1</v>
      </c>
      <c r="G345" s="4"/>
      <c r="H345" s="4"/>
      <c r="I34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45" s="3" t="s">
        <v>31</v>
      </c>
      <c r="K345" s="3" t="s">
        <v>164</v>
      </c>
      <c r="L345" s="3" t="s">
        <v>11</v>
      </c>
      <c r="M345" s="3" t="str">
        <f>IF(Tabela1[[#This Row],[Mandante]]="Grêmio",Tabela1[[#This Row],[Gols Mandante]],Tabela1[[#This Row],[Gol Visitante]])</f>
        <v>1</v>
      </c>
      <c r="N345" s="3" t="str">
        <f>IF(Tabela1[[#This Row],[Mandante]]="Inter",Tabela1[[#This Row],[Gols Mandante]],Tabela1[[#This Row],[Gol Visitante]])</f>
        <v>1</v>
      </c>
      <c r="O345" s="3" t="s">
        <v>165</v>
      </c>
      <c r="P345" s="3"/>
      <c r="Q34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46" spans="1:17" x14ac:dyDescent="0.25">
      <c r="A346" s="3">
        <v>345</v>
      </c>
      <c r="B346" s="4">
        <v>36646</v>
      </c>
      <c r="C346" s="4" t="str">
        <f>IF(LEFT(Tabela1[[#This Row],[Placar]],6)="Grêmio","Grêmio","Inter")</f>
        <v>Inter</v>
      </c>
      <c r="D346" s="4" t="str">
        <f>IF(Tabela1[[#This Row],[Mandante]]="Grêmio","Inter","Grêmio")</f>
        <v>Grêmio</v>
      </c>
      <c r="E346" s="7" t="str">
        <f>IF(Tabela1[[#This Row],[Mandante]]=LEFT(Tabela1[[#This Row],[Placar]],6),IF(MID(Tabela1[[#This Row],[Placar]],8,2)="10",10,MID(Tabela1[[#This Row],[Placar]],8,1)),MID(Tabela1[[#This Row],[Placar]],15,1))</f>
        <v>1</v>
      </c>
      <c r="F346" s="4" t="str">
        <f>IF(RIGHT(Tabela1[[#This Row],[Placar]],6)="Grêmio",LEFT(RIGHT(Tabela1[[#This Row],[Placar]],8),1),LEFT(RIGHT(Tabela1[[#This Row],[Placar]],15),1))</f>
        <v>1</v>
      </c>
      <c r="G346" s="4"/>
      <c r="H346" s="4"/>
      <c r="I34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46" s="3" t="s">
        <v>31</v>
      </c>
      <c r="K346" s="3" t="s">
        <v>7</v>
      </c>
      <c r="L346" s="3" t="s">
        <v>11</v>
      </c>
      <c r="M346" s="3" t="str">
        <f>IF(Tabela1[[#This Row],[Mandante]]="Grêmio",Tabela1[[#This Row],[Gols Mandante]],Tabela1[[#This Row],[Gol Visitante]])</f>
        <v>1</v>
      </c>
      <c r="N346" s="3" t="str">
        <f>IF(Tabela1[[#This Row],[Mandante]]="Inter",Tabela1[[#This Row],[Gols Mandante]],Tabela1[[#This Row],[Gol Visitante]])</f>
        <v>1</v>
      </c>
      <c r="O346" s="3" t="s">
        <v>163</v>
      </c>
      <c r="P346" s="3"/>
      <c r="Q34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47" spans="1:17" x14ac:dyDescent="0.25">
      <c r="A347" s="3">
        <v>346</v>
      </c>
      <c r="B347" s="4">
        <v>36684</v>
      </c>
      <c r="C347" s="4" t="str">
        <f>IF(LEFT(Tabela1[[#This Row],[Placar]],6)="Grêmio","Grêmio","Inter")</f>
        <v>Grêmio</v>
      </c>
      <c r="D347" s="4" t="str">
        <f>IF(Tabela1[[#This Row],[Mandante]]="Grêmio","Inter","Grêmio")</f>
        <v>Inter</v>
      </c>
      <c r="E347" s="7" t="str">
        <f>IF(Tabela1[[#This Row],[Mandante]]=LEFT(Tabela1[[#This Row],[Placar]],6),IF(MID(Tabela1[[#This Row],[Placar]],8,2)="10",10,MID(Tabela1[[#This Row],[Placar]],8,1)),MID(Tabela1[[#This Row],[Placar]],15,1))</f>
        <v>1</v>
      </c>
      <c r="F347" s="4" t="str">
        <f>IF(RIGHT(Tabela1[[#This Row],[Placar]],6)="Grêmio",LEFT(RIGHT(Tabela1[[#This Row],[Placar]],8),1),LEFT(RIGHT(Tabela1[[#This Row],[Placar]],15),1))</f>
        <v>0</v>
      </c>
      <c r="G347" s="4"/>
      <c r="H347" s="4"/>
      <c r="I34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47" s="3" t="s">
        <v>131</v>
      </c>
      <c r="K347" s="3" t="s">
        <v>7</v>
      </c>
      <c r="L347" s="3" t="s">
        <v>81</v>
      </c>
      <c r="M347" s="3" t="str">
        <f>IF(Tabela1[[#This Row],[Mandante]]="Grêmio",Tabela1[[#This Row],[Gols Mandante]],Tabela1[[#This Row],[Gol Visitante]])</f>
        <v>1</v>
      </c>
      <c r="N347" s="3" t="str">
        <f>IF(Tabela1[[#This Row],[Mandante]]="Inter",Tabela1[[#This Row],[Gols Mandante]],Tabela1[[#This Row],[Gol Visitante]])</f>
        <v>0</v>
      </c>
      <c r="O347" s="3" t="s">
        <v>162</v>
      </c>
      <c r="P347" s="3"/>
      <c r="Q34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48" spans="1:17" x14ac:dyDescent="0.25">
      <c r="A348" s="3">
        <v>347</v>
      </c>
      <c r="B348" s="4">
        <v>36806</v>
      </c>
      <c r="C348" s="4" t="str">
        <f>IF(LEFT(Tabela1[[#This Row],[Placar]],6)="Grêmio","Grêmio","Inter")</f>
        <v>Inter</v>
      </c>
      <c r="D348" s="4" t="str">
        <f>IF(Tabela1[[#This Row],[Mandante]]="Grêmio","Inter","Grêmio")</f>
        <v>Grêmio</v>
      </c>
      <c r="E348" s="7" t="str">
        <f>IF(Tabela1[[#This Row],[Mandante]]=LEFT(Tabela1[[#This Row],[Placar]],6),IF(MID(Tabela1[[#This Row],[Placar]],8,2)="10",10,MID(Tabela1[[#This Row],[Placar]],8,1)),MID(Tabela1[[#This Row],[Placar]],15,1))</f>
        <v>1</v>
      </c>
      <c r="F348" s="4" t="str">
        <f>IF(RIGHT(Tabela1[[#This Row],[Placar]],6)="Grêmio",LEFT(RIGHT(Tabela1[[#This Row],[Placar]],8),1),LEFT(RIGHT(Tabela1[[#This Row],[Placar]],15),1))</f>
        <v>2</v>
      </c>
      <c r="G348" s="4"/>
      <c r="H348" s="4"/>
      <c r="I34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48" s="3" t="s">
        <v>44</v>
      </c>
      <c r="K348" s="3" t="s">
        <v>48</v>
      </c>
      <c r="L348" s="3" t="s">
        <v>11</v>
      </c>
      <c r="M348" s="3" t="str">
        <f>IF(Tabela1[[#This Row],[Mandante]]="Grêmio",Tabela1[[#This Row],[Gols Mandante]],Tabela1[[#This Row],[Gol Visitante]])</f>
        <v>2</v>
      </c>
      <c r="N348" s="3" t="str">
        <f>IF(Tabela1[[#This Row],[Mandante]]="Inter",Tabela1[[#This Row],[Gols Mandante]],Tabela1[[#This Row],[Gol Visitante]])</f>
        <v>1</v>
      </c>
      <c r="O348" s="3" t="s">
        <v>161</v>
      </c>
      <c r="P348" s="3"/>
      <c r="Q34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49" spans="1:17" ht="30" x14ac:dyDescent="0.25">
      <c r="A349" s="3">
        <v>348</v>
      </c>
      <c r="B349" s="4">
        <v>36982</v>
      </c>
      <c r="C349" s="4" t="str">
        <f>IF(LEFT(Tabela1[[#This Row],[Placar]],6)="Grêmio","Grêmio","Inter")</f>
        <v>Grêmio</v>
      </c>
      <c r="D349" s="4" t="str">
        <f>IF(Tabela1[[#This Row],[Mandante]]="Grêmio","Inter","Grêmio")</f>
        <v>Inter</v>
      </c>
      <c r="E349" s="7" t="str">
        <f>IF(Tabela1[[#This Row],[Mandante]]=LEFT(Tabela1[[#This Row],[Placar]],6),IF(MID(Tabela1[[#This Row],[Placar]],8,2)="10",10,MID(Tabela1[[#This Row],[Placar]],8,1)),MID(Tabela1[[#This Row],[Placar]],15,1))</f>
        <v>4</v>
      </c>
      <c r="F349" s="4" t="str">
        <f>IF(RIGHT(Tabela1[[#This Row],[Placar]],6)="Grêmio",LEFT(RIGHT(Tabela1[[#This Row],[Placar]],8),1),LEFT(RIGHT(Tabela1[[#This Row],[Placar]],15),1))</f>
        <v>2</v>
      </c>
      <c r="G349" s="4"/>
      <c r="H349" s="4"/>
      <c r="I34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49" s="3" t="s">
        <v>159</v>
      </c>
      <c r="K349" s="3" t="s">
        <v>7</v>
      </c>
      <c r="L349" s="3" t="s">
        <v>81</v>
      </c>
      <c r="M349" s="3" t="str">
        <f>IF(Tabela1[[#This Row],[Mandante]]="Grêmio",Tabela1[[#This Row],[Gols Mandante]],Tabela1[[#This Row],[Gol Visitante]])</f>
        <v>4</v>
      </c>
      <c r="N349" s="3" t="str">
        <f>IF(Tabela1[[#This Row],[Mandante]]="Inter",Tabela1[[#This Row],[Gols Mandante]],Tabela1[[#This Row],[Gol Visitante]])</f>
        <v>2</v>
      </c>
      <c r="O349" s="3" t="s">
        <v>160</v>
      </c>
      <c r="P349" s="3"/>
      <c r="Q34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50" spans="1:17" x14ac:dyDescent="0.25">
      <c r="A350" s="3">
        <v>349</v>
      </c>
      <c r="B350" s="4">
        <v>37024</v>
      </c>
      <c r="C350" s="4" t="str">
        <f>IF(LEFT(Tabela1[[#This Row],[Placar]],6)="Grêmio","Grêmio","Inter")</f>
        <v>Inter</v>
      </c>
      <c r="D350" s="4" t="str">
        <f>IF(Tabela1[[#This Row],[Mandante]]="Grêmio","Inter","Grêmio")</f>
        <v>Grêmio</v>
      </c>
      <c r="E350" s="7" t="str">
        <f>IF(Tabela1[[#This Row],[Mandante]]=LEFT(Tabela1[[#This Row],[Placar]],6),IF(MID(Tabela1[[#This Row],[Placar]],8,2)="10",10,MID(Tabela1[[#This Row],[Placar]],8,1)),MID(Tabela1[[#This Row],[Placar]],15,1))</f>
        <v>0</v>
      </c>
      <c r="F350" s="4" t="str">
        <f>IF(RIGHT(Tabela1[[#This Row],[Placar]],6)="Grêmio",LEFT(RIGHT(Tabela1[[#This Row],[Placar]],8),1),LEFT(RIGHT(Tabela1[[#This Row],[Placar]],15),1))</f>
        <v>0</v>
      </c>
      <c r="G350" s="4"/>
      <c r="H350" s="4"/>
      <c r="I35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50" s="3" t="s">
        <v>34</v>
      </c>
      <c r="K350" s="3" t="s">
        <v>7</v>
      </c>
      <c r="L350" s="3" t="s">
        <v>11</v>
      </c>
      <c r="M350" s="3" t="str">
        <f>IF(Tabela1[[#This Row],[Mandante]]="Grêmio",Tabela1[[#This Row],[Gols Mandante]],Tabela1[[#This Row],[Gol Visitante]])</f>
        <v>0</v>
      </c>
      <c r="N350" s="3" t="str">
        <f>IF(Tabela1[[#This Row],[Mandante]]="Inter",Tabela1[[#This Row],[Gols Mandante]],Tabela1[[#This Row],[Gol Visitante]])</f>
        <v>0</v>
      </c>
      <c r="O350" s="3"/>
      <c r="P350" s="3"/>
      <c r="Q35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51" spans="1:17" x14ac:dyDescent="0.25">
      <c r="A351" s="3">
        <v>350</v>
      </c>
      <c r="B351" s="4">
        <v>37170</v>
      </c>
      <c r="C351" s="4" t="str">
        <f>IF(LEFT(Tabela1[[#This Row],[Placar]],6)="Grêmio","Grêmio","Inter")</f>
        <v>Grêmio</v>
      </c>
      <c r="D351" s="4" t="str">
        <f>IF(Tabela1[[#This Row],[Mandante]]="Grêmio","Inter","Grêmio")</f>
        <v>Inter</v>
      </c>
      <c r="E351" s="7" t="str">
        <f>IF(Tabela1[[#This Row],[Mandante]]=LEFT(Tabela1[[#This Row],[Placar]],6),IF(MID(Tabela1[[#This Row],[Placar]],8,2)="10",10,MID(Tabela1[[#This Row],[Placar]],8,1)),MID(Tabela1[[#This Row],[Placar]],15,1))</f>
        <v>1</v>
      </c>
      <c r="F351" s="4" t="str">
        <f>IF(RIGHT(Tabela1[[#This Row],[Placar]],6)="Grêmio",LEFT(RIGHT(Tabela1[[#This Row],[Placar]],8),1),LEFT(RIGHT(Tabela1[[#This Row],[Placar]],15),1))</f>
        <v>0</v>
      </c>
      <c r="G351" s="4"/>
      <c r="H351" s="4"/>
      <c r="I35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51" s="3" t="s">
        <v>131</v>
      </c>
      <c r="K351" s="3" t="s">
        <v>48</v>
      </c>
      <c r="L351" s="3" t="s">
        <v>81</v>
      </c>
      <c r="M351" s="3" t="str">
        <f>IF(Tabela1[[#This Row],[Mandante]]="Grêmio",Tabela1[[#This Row],[Gols Mandante]],Tabela1[[#This Row],[Gol Visitante]])</f>
        <v>1</v>
      </c>
      <c r="N351" s="3" t="str">
        <f>IF(Tabela1[[#This Row],[Mandante]]="Inter",Tabela1[[#This Row],[Gols Mandante]],Tabela1[[#This Row],[Gol Visitante]])</f>
        <v>0</v>
      </c>
      <c r="O351" s="3" t="s">
        <v>158</v>
      </c>
      <c r="P351" s="3"/>
      <c r="Q35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52" spans="1:17" x14ac:dyDescent="0.25">
      <c r="A352" s="3">
        <v>351</v>
      </c>
      <c r="B352" s="4">
        <v>37335</v>
      </c>
      <c r="C352" s="4" t="str">
        <f>IF(LEFT(Tabela1[[#This Row],[Placar]],6)="Grêmio","Grêmio","Inter")</f>
        <v>Inter</v>
      </c>
      <c r="D352" s="4" t="str">
        <f>IF(Tabela1[[#This Row],[Mandante]]="Grêmio","Inter","Grêmio")</f>
        <v>Grêmio</v>
      </c>
      <c r="E352" s="7" t="str">
        <f>IF(Tabela1[[#This Row],[Mandante]]=LEFT(Tabela1[[#This Row],[Placar]],6),IF(MID(Tabela1[[#This Row],[Placar]],8,2)="10",10,MID(Tabela1[[#This Row],[Placar]],8,1)),MID(Tabela1[[#This Row],[Placar]],15,1))</f>
        <v>1</v>
      </c>
      <c r="F352" s="4" t="str">
        <f>IF(RIGHT(Tabela1[[#This Row],[Placar]],6)="Grêmio",LEFT(RIGHT(Tabela1[[#This Row],[Placar]],8),1),LEFT(RIGHT(Tabela1[[#This Row],[Placar]],15),1))</f>
        <v>1</v>
      </c>
      <c r="G352" s="4"/>
      <c r="H352" s="4"/>
      <c r="I35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52" s="3" t="s">
        <v>31</v>
      </c>
      <c r="K352" s="3" t="s">
        <v>156</v>
      </c>
      <c r="L352" s="3" t="s">
        <v>11</v>
      </c>
      <c r="M352" s="3" t="str">
        <f>IF(Tabela1[[#This Row],[Mandante]]="Grêmio",Tabela1[[#This Row],[Gols Mandante]],Tabela1[[#This Row],[Gol Visitante]])</f>
        <v>1</v>
      </c>
      <c r="N352" s="3" t="str">
        <f>IF(Tabela1[[#This Row],[Mandante]]="Inter",Tabela1[[#This Row],[Gols Mandante]],Tabela1[[#This Row],[Gol Visitante]])</f>
        <v>1</v>
      </c>
      <c r="O352" s="3" t="s">
        <v>157</v>
      </c>
      <c r="P352" s="3"/>
      <c r="Q35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53" spans="1:17" x14ac:dyDescent="0.25">
      <c r="A353" s="3">
        <v>352</v>
      </c>
      <c r="B353" s="4">
        <v>37555</v>
      </c>
      <c r="C353" s="4" t="str">
        <f>IF(LEFT(Tabela1[[#This Row],[Placar]],6)="Grêmio","Grêmio","Inter")</f>
        <v>Inter</v>
      </c>
      <c r="D353" s="4" t="str">
        <f>IF(Tabela1[[#This Row],[Mandante]]="Grêmio","Inter","Grêmio")</f>
        <v>Grêmio</v>
      </c>
      <c r="E353" s="7" t="str">
        <f>IF(Tabela1[[#This Row],[Mandante]]=LEFT(Tabela1[[#This Row],[Placar]],6),IF(MID(Tabela1[[#This Row],[Placar]],8,2)="10",10,MID(Tabela1[[#This Row],[Placar]],8,1)),MID(Tabela1[[#This Row],[Placar]],15,1))</f>
        <v>0</v>
      </c>
      <c r="F353" s="4" t="str">
        <f>IF(RIGHT(Tabela1[[#This Row],[Placar]],6)="Grêmio",LEFT(RIGHT(Tabela1[[#This Row],[Placar]],8),1),LEFT(RIGHT(Tabela1[[#This Row],[Placar]],15),1))</f>
        <v>1</v>
      </c>
      <c r="G353" s="4"/>
      <c r="H353" s="4"/>
      <c r="I35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53" s="3" t="s">
        <v>26</v>
      </c>
      <c r="K353" s="3" t="s">
        <v>48</v>
      </c>
      <c r="L353" s="3" t="s">
        <v>11</v>
      </c>
      <c r="M353" s="3" t="str">
        <f>IF(Tabela1[[#This Row],[Mandante]]="Grêmio",Tabela1[[#This Row],[Gols Mandante]],Tabela1[[#This Row],[Gol Visitante]])</f>
        <v>1</v>
      </c>
      <c r="N353" s="3" t="str">
        <f>IF(Tabela1[[#This Row],[Mandante]]="Inter",Tabela1[[#This Row],[Gols Mandante]],Tabela1[[#This Row],[Gol Visitante]])</f>
        <v>0</v>
      </c>
      <c r="O353" s="3" t="s">
        <v>155</v>
      </c>
      <c r="P353" s="3"/>
      <c r="Q35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54" spans="1:17" x14ac:dyDescent="0.25">
      <c r="A354" s="3">
        <v>353</v>
      </c>
      <c r="B354" s="4">
        <v>37661</v>
      </c>
      <c r="C354" s="4" t="str">
        <f>IF(LEFT(Tabela1[[#This Row],[Placar]],6)="Grêmio","Grêmio","Inter")</f>
        <v>Grêmio</v>
      </c>
      <c r="D354" s="4" t="str">
        <f>IF(Tabela1[[#This Row],[Mandante]]="Grêmio","Inter","Grêmio")</f>
        <v>Inter</v>
      </c>
      <c r="E354" s="7" t="str">
        <f>IF(Tabela1[[#This Row],[Mandante]]=LEFT(Tabela1[[#This Row],[Placar]],6),IF(MID(Tabela1[[#This Row],[Placar]],8,2)="10",10,MID(Tabela1[[#This Row],[Placar]],8,1)),MID(Tabela1[[#This Row],[Placar]],15,1))</f>
        <v>1</v>
      </c>
      <c r="F354" s="4" t="str">
        <f>IF(RIGHT(Tabela1[[#This Row],[Placar]],6)="Grêmio",LEFT(RIGHT(Tabela1[[#This Row],[Placar]],8),1),LEFT(RIGHT(Tabela1[[#This Row],[Placar]],15),1))</f>
        <v>2</v>
      </c>
      <c r="G354" s="4"/>
      <c r="H354" s="4"/>
      <c r="I35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54" s="3" t="s">
        <v>68</v>
      </c>
      <c r="K354" s="3" t="s">
        <v>7</v>
      </c>
      <c r="L354" s="3" t="s">
        <v>81</v>
      </c>
      <c r="M354" s="3" t="str">
        <f>IF(Tabela1[[#This Row],[Mandante]]="Grêmio",Tabela1[[#This Row],[Gols Mandante]],Tabela1[[#This Row],[Gol Visitante]])</f>
        <v>1</v>
      </c>
      <c r="N354" s="3" t="str">
        <f>IF(Tabela1[[#This Row],[Mandante]]="Inter",Tabela1[[#This Row],[Gols Mandante]],Tabela1[[#This Row],[Gol Visitante]])</f>
        <v>2</v>
      </c>
      <c r="O354" s="3" t="s">
        <v>154</v>
      </c>
      <c r="P354" s="3"/>
      <c r="Q35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55" spans="1:17" ht="30" x14ac:dyDescent="0.25">
      <c r="A355" s="3">
        <v>354</v>
      </c>
      <c r="B355" s="4">
        <v>37689</v>
      </c>
      <c r="C355" s="4" t="str">
        <f>IF(LEFT(Tabela1[[#This Row],[Placar]],6)="Grêmio","Grêmio","Inter")</f>
        <v>Inter</v>
      </c>
      <c r="D355" s="4" t="str">
        <f>IF(Tabela1[[#This Row],[Mandante]]="Grêmio","Inter","Grêmio")</f>
        <v>Grêmio</v>
      </c>
      <c r="E355" s="7" t="str">
        <f>IF(Tabela1[[#This Row],[Mandante]]=LEFT(Tabela1[[#This Row],[Placar]],6),IF(MID(Tabela1[[#This Row],[Placar]],8,2)="10",10,MID(Tabela1[[#This Row],[Placar]],8,1)),MID(Tabela1[[#This Row],[Placar]],15,1))</f>
        <v>1</v>
      </c>
      <c r="F355" s="4" t="str">
        <f>IF(RIGHT(Tabela1[[#This Row],[Placar]],6)="Grêmio",LEFT(RIGHT(Tabela1[[#This Row],[Placar]],8),1),LEFT(RIGHT(Tabela1[[#This Row],[Placar]],15),1))</f>
        <v>0</v>
      </c>
      <c r="G355" s="4"/>
      <c r="H355" s="4"/>
      <c r="I35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55" s="3" t="s">
        <v>37</v>
      </c>
      <c r="K355" s="3" t="s">
        <v>7</v>
      </c>
      <c r="L355" s="3" t="s">
        <v>11</v>
      </c>
      <c r="M355" s="3" t="str">
        <f>IF(Tabela1[[#This Row],[Mandante]]="Grêmio",Tabela1[[#This Row],[Gols Mandante]],Tabela1[[#This Row],[Gol Visitante]])</f>
        <v>0</v>
      </c>
      <c r="N355" s="3" t="str">
        <f>IF(Tabela1[[#This Row],[Mandante]]="Inter",Tabela1[[#This Row],[Gols Mandante]],Tabela1[[#This Row],[Gol Visitante]])</f>
        <v>1</v>
      </c>
      <c r="O355" s="3" t="s">
        <v>152</v>
      </c>
      <c r="P355" s="3" t="s">
        <v>153</v>
      </c>
      <c r="Q35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56" spans="1:17" x14ac:dyDescent="0.25">
      <c r="A356" s="3">
        <v>355</v>
      </c>
      <c r="B356" s="4">
        <v>37787</v>
      </c>
      <c r="C356" s="4" t="str">
        <f>IF(LEFT(Tabela1[[#This Row],[Placar]],6)="Grêmio","Grêmio","Inter")</f>
        <v>Grêmio</v>
      </c>
      <c r="D356" s="4" t="str">
        <f>IF(Tabela1[[#This Row],[Mandante]]="Grêmio","Inter","Grêmio")</f>
        <v>Inter</v>
      </c>
      <c r="E356" s="7" t="str">
        <f>IF(Tabela1[[#This Row],[Mandante]]=LEFT(Tabela1[[#This Row],[Placar]],6),IF(MID(Tabela1[[#This Row],[Placar]],8,2)="10",10,MID(Tabela1[[#This Row],[Placar]],8,1)),MID(Tabela1[[#This Row],[Placar]],15,1))</f>
        <v>0</v>
      </c>
      <c r="F356" s="4" t="str">
        <f>IF(RIGHT(Tabela1[[#This Row],[Placar]],6)="Grêmio",LEFT(RIGHT(Tabela1[[#This Row],[Placar]],8),1),LEFT(RIGHT(Tabela1[[#This Row],[Placar]],15),1))</f>
        <v>0</v>
      </c>
      <c r="G356" s="4"/>
      <c r="H356" s="4"/>
      <c r="I35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56" s="3" t="s">
        <v>24</v>
      </c>
      <c r="K356" s="3" t="s">
        <v>48</v>
      </c>
      <c r="L356" s="3" t="s">
        <v>81</v>
      </c>
      <c r="M356" s="3" t="str">
        <f>IF(Tabela1[[#This Row],[Mandante]]="Grêmio",Tabela1[[#This Row],[Gols Mandante]],Tabela1[[#This Row],[Gol Visitante]])</f>
        <v>0</v>
      </c>
      <c r="N356" s="3" t="str">
        <f>IF(Tabela1[[#This Row],[Mandante]]="Inter",Tabela1[[#This Row],[Gols Mandante]],Tabela1[[#This Row],[Gol Visitante]])</f>
        <v>0</v>
      </c>
      <c r="O356" s="3"/>
      <c r="P356" s="3"/>
      <c r="Q35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57" spans="1:17" x14ac:dyDescent="0.25">
      <c r="A357" s="3">
        <v>356</v>
      </c>
      <c r="B357" s="4">
        <v>37906</v>
      </c>
      <c r="C357" s="4" t="str">
        <f>IF(LEFT(Tabela1[[#This Row],[Placar]],6)="Grêmio","Grêmio","Inter")</f>
        <v>Inter</v>
      </c>
      <c r="D357" s="4" t="str">
        <f>IF(Tabela1[[#This Row],[Mandante]]="Grêmio","Inter","Grêmio")</f>
        <v>Grêmio</v>
      </c>
      <c r="E357" s="7" t="str">
        <f>IF(Tabela1[[#This Row],[Mandante]]=LEFT(Tabela1[[#This Row],[Placar]],6),IF(MID(Tabela1[[#This Row],[Placar]],8,2)="10",10,MID(Tabela1[[#This Row],[Placar]],8,1)),MID(Tabela1[[#This Row],[Placar]],15,1))</f>
        <v>0</v>
      </c>
      <c r="F357" s="4" t="str">
        <f>IF(RIGHT(Tabela1[[#This Row],[Placar]],6)="Grêmio",LEFT(RIGHT(Tabela1[[#This Row],[Placar]],8),1),LEFT(RIGHT(Tabela1[[#This Row],[Placar]],15),1))</f>
        <v>1</v>
      </c>
      <c r="G357" s="4"/>
      <c r="H357" s="4"/>
      <c r="I35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57" s="3" t="s">
        <v>26</v>
      </c>
      <c r="K357" s="3" t="s">
        <v>48</v>
      </c>
      <c r="L357" s="3" t="s">
        <v>11</v>
      </c>
      <c r="M357" s="3" t="str">
        <f>IF(Tabela1[[#This Row],[Mandante]]="Grêmio",Tabela1[[#This Row],[Gols Mandante]],Tabela1[[#This Row],[Gol Visitante]])</f>
        <v>1</v>
      </c>
      <c r="N357" s="3" t="str">
        <f>IF(Tabela1[[#This Row],[Mandante]]="Inter",Tabela1[[#This Row],[Gols Mandante]],Tabela1[[#This Row],[Gol Visitante]])</f>
        <v>0</v>
      </c>
      <c r="O357" s="3" t="s">
        <v>151</v>
      </c>
      <c r="P357" s="3"/>
      <c r="Q35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58" spans="1:17" x14ac:dyDescent="0.25">
      <c r="A358" s="3">
        <v>357</v>
      </c>
      <c r="B358" s="4">
        <v>38032</v>
      </c>
      <c r="C358" s="4" t="str">
        <f>IF(LEFT(Tabela1[[#This Row],[Placar]],6)="Grêmio","Grêmio","Inter")</f>
        <v>Inter</v>
      </c>
      <c r="D358" s="4" t="str">
        <f>IF(Tabela1[[#This Row],[Mandante]]="Grêmio","Inter","Grêmio")</f>
        <v>Grêmio</v>
      </c>
      <c r="E358" s="7" t="str">
        <f>IF(Tabela1[[#This Row],[Mandante]]=LEFT(Tabela1[[#This Row],[Placar]],6),IF(MID(Tabela1[[#This Row],[Placar]],8,2)="10",10,MID(Tabela1[[#This Row],[Placar]],8,1)),MID(Tabela1[[#This Row],[Placar]],15,1))</f>
        <v>1</v>
      </c>
      <c r="F358" s="4" t="str">
        <f>IF(RIGHT(Tabela1[[#This Row],[Placar]],6)="Grêmio",LEFT(RIGHT(Tabela1[[#This Row],[Placar]],8),1),LEFT(RIGHT(Tabela1[[#This Row],[Placar]],15),1))</f>
        <v>1</v>
      </c>
      <c r="G358" s="4"/>
      <c r="H358" s="4"/>
      <c r="I35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58" s="3" t="s">
        <v>31</v>
      </c>
      <c r="K358" s="3" t="s">
        <v>7</v>
      </c>
      <c r="L358" s="3" t="s">
        <v>11</v>
      </c>
      <c r="M358" s="3" t="str">
        <f>IF(Tabela1[[#This Row],[Mandante]]="Grêmio",Tabela1[[#This Row],[Gols Mandante]],Tabela1[[#This Row],[Gol Visitante]])</f>
        <v>1</v>
      </c>
      <c r="N358" s="3" t="str">
        <f>IF(Tabela1[[#This Row],[Mandante]]="Inter",Tabela1[[#This Row],[Gols Mandante]],Tabela1[[#This Row],[Gol Visitante]])</f>
        <v>1</v>
      </c>
      <c r="O358" s="3" t="s">
        <v>150</v>
      </c>
      <c r="P358" s="3"/>
      <c r="Q35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59" spans="1:17" x14ac:dyDescent="0.25">
      <c r="A359" s="3">
        <v>358</v>
      </c>
      <c r="B359" s="4">
        <v>38053</v>
      </c>
      <c r="C359" s="4" t="str">
        <f>IF(LEFT(Tabela1[[#This Row],[Placar]],6)="Grêmio","Grêmio","Inter")</f>
        <v>Grêmio</v>
      </c>
      <c r="D359" s="4" t="str">
        <f>IF(Tabela1[[#This Row],[Mandante]]="Grêmio","Inter","Grêmio")</f>
        <v>Inter</v>
      </c>
      <c r="E359" s="7" t="str">
        <f>IF(Tabela1[[#This Row],[Mandante]]=LEFT(Tabela1[[#This Row],[Placar]],6),IF(MID(Tabela1[[#This Row],[Placar]],8,2)="10",10,MID(Tabela1[[#This Row],[Placar]],8,1)),MID(Tabela1[[#This Row],[Placar]],15,1))</f>
        <v>1</v>
      </c>
      <c r="F359" s="4" t="str">
        <f>IF(RIGHT(Tabela1[[#This Row],[Placar]],6)="Grêmio",LEFT(RIGHT(Tabela1[[#This Row],[Placar]],8),1),LEFT(RIGHT(Tabela1[[#This Row],[Placar]],15),1))</f>
        <v>2</v>
      </c>
      <c r="G359" s="4"/>
      <c r="H359" s="4"/>
      <c r="I35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59" s="3" t="s">
        <v>68</v>
      </c>
      <c r="K359" s="3" t="s">
        <v>7</v>
      </c>
      <c r="L359" s="3" t="s">
        <v>81</v>
      </c>
      <c r="M359" s="3" t="str">
        <f>IF(Tabela1[[#This Row],[Mandante]]="Grêmio",Tabela1[[#This Row],[Gols Mandante]],Tabela1[[#This Row],[Gol Visitante]])</f>
        <v>1</v>
      </c>
      <c r="N359" s="3" t="str">
        <f>IF(Tabela1[[#This Row],[Mandante]]="Inter",Tabela1[[#This Row],[Gols Mandante]],Tabela1[[#This Row],[Gol Visitante]])</f>
        <v>2</v>
      </c>
      <c r="O359" s="3" t="s">
        <v>149</v>
      </c>
      <c r="P359" s="3"/>
      <c r="Q35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60" spans="1:17" ht="90" x14ac:dyDescent="0.25">
      <c r="A360" s="3">
        <v>359</v>
      </c>
      <c r="B360" s="4">
        <v>38081</v>
      </c>
      <c r="C360" s="4" t="str">
        <f>IF(LEFT(Tabela1[[#This Row],[Placar]],6)="Grêmio","Grêmio","Inter")</f>
        <v>Grêmio</v>
      </c>
      <c r="D360" s="4" t="str">
        <f>IF(Tabela1[[#This Row],[Mandante]]="Grêmio","Inter","Grêmio")</f>
        <v>Inter</v>
      </c>
      <c r="E360" s="7" t="str">
        <f>IF(Tabela1[[#This Row],[Mandante]]=LEFT(Tabela1[[#This Row],[Placar]],6),IF(MID(Tabela1[[#This Row],[Placar]],8,2)="10",10,MID(Tabela1[[#This Row],[Placar]],8,1)),MID(Tabela1[[#This Row],[Placar]],15,1))</f>
        <v>1</v>
      </c>
      <c r="F360" s="4" t="str">
        <f>IF(RIGHT(Tabela1[[#This Row],[Placar]],6)="Grêmio",LEFT(RIGHT(Tabela1[[#This Row],[Placar]],8),1),LEFT(RIGHT(Tabela1[[#This Row],[Placar]],15),1))</f>
        <v>2</v>
      </c>
      <c r="G360" s="4"/>
      <c r="H360" s="4"/>
      <c r="I36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60" s="3" t="s">
        <v>68</v>
      </c>
      <c r="K360" s="3" t="s">
        <v>7</v>
      </c>
      <c r="L360" s="3" t="s">
        <v>1040</v>
      </c>
      <c r="M360" s="3" t="str">
        <f>IF(Tabela1[[#This Row],[Mandante]]="Grêmio",Tabela1[[#This Row],[Gols Mandante]],Tabela1[[#This Row],[Gol Visitante]])</f>
        <v>1</v>
      </c>
      <c r="N360" s="3" t="str">
        <f>IF(Tabela1[[#This Row],[Mandante]]="Inter",Tabela1[[#This Row],[Gols Mandante]],Tabela1[[#This Row],[Gol Visitante]])</f>
        <v>2</v>
      </c>
      <c r="O360" s="3" t="s">
        <v>147</v>
      </c>
      <c r="P360" s="3" t="s">
        <v>148</v>
      </c>
      <c r="Q36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61" spans="1:17" ht="30" x14ac:dyDescent="0.25">
      <c r="A361" s="3">
        <v>360</v>
      </c>
      <c r="B361" s="4">
        <v>38178</v>
      </c>
      <c r="C361" s="4" t="str">
        <f>IF(LEFT(Tabela1[[#This Row],[Placar]],6)="Grêmio","Grêmio","Inter")</f>
        <v>Inter</v>
      </c>
      <c r="D361" s="4" t="str">
        <f>IF(Tabela1[[#This Row],[Mandante]]="Grêmio","Inter","Grêmio")</f>
        <v>Grêmio</v>
      </c>
      <c r="E361" s="7" t="str">
        <f>IF(Tabela1[[#This Row],[Mandante]]=LEFT(Tabela1[[#This Row],[Placar]],6),IF(MID(Tabela1[[#This Row],[Placar]],8,2)="10",10,MID(Tabela1[[#This Row],[Placar]],8,1)),MID(Tabela1[[#This Row],[Placar]],15,1))</f>
        <v>2</v>
      </c>
      <c r="F361" s="4" t="str">
        <f>IF(RIGHT(Tabela1[[#This Row],[Placar]],6)="Grêmio",LEFT(RIGHT(Tabela1[[#This Row],[Placar]],8),1),LEFT(RIGHT(Tabela1[[#This Row],[Placar]],15),1))</f>
        <v>0</v>
      </c>
      <c r="G361" s="4"/>
      <c r="H361" s="4"/>
      <c r="I36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61" s="3" t="s">
        <v>39</v>
      </c>
      <c r="K361" s="3" t="s">
        <v>48</v>
      </c>
      <c r="L361" s="3" t="s">
        <v>11</v>
      </c>
      <c r="M361" s="3" t="str">
        <f>IF(Tabela1[[#This Row],[Mandante]]="Grêmio",Tabela1[[#This Row],[Gols Mandante]],Tabela1[[#This Row],[Gol Visitante]])</f>
        <v>0</v>
      </c>
      <c r="N361" s="3" t="str">
        <f>IF(Tabela1[[#This Row],[Mandante]]="Inter",Tabela1[[#This Row],[Gols Mandante]],Tabela1[[#This Row],[Gol Visitante]])</f>
        <v>2</v>
      </c>
      <c r="O361" s="3" t="s">
        <v>145</v>
      </c>
      <c r="P361" s="3" t="s">
        <v>146</v>
      </c>
      <c r="Q36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62" spans="1:17" ht="45" x14ac:dyDescent="0.25">
      <c r="A362" s="3">
        <v>361</v>
      </c>
      <c r="B362" s="4">
        <v>38245</v>
      </c>
      <c r="C362" s="4" t="str">
        <f>IF(LEFT(Tabela1[[#This Row],[Placar]],6)="Grêmio","Grêmio","Inter")</f>
        <v>Inter</v>
      </c>
      <c r="D362" s="4" t="str">
        <f>IF(Tabela1[[#This Row],[Mandante]]="Grêmio","Inter","Grêmio")</f>
        <v>Grêmio</v>
      </c>
      <c r="E362" s="7" t="str">
        <f>IF(Tabela1[[#This Row],[Mandante]]=LEFT(Tabela1[[#This Row],[Placar]],6),IF(MID(Tabela1[[#This Row],[Placar]],8,2)="10",10,MID(Tabela1[[#This Row],[Placar]],8,1)),MID(Tabela1[[#This Row],[Placar]],15,1))</f>
        <v>2</v>
      </c>
      <c r="F362" s="4" t="str">
        <f>IF(RIGHT(Tabela1[[#This Row],[Placar]],6)="Grêmio",LEFT(RIGHT(Tabela1[[#This Row],[Placar]],8),1),LEFT(RIGHT(Tabela1[[#This Row],[Placar]],15),1))</f>
        <v>0</v>
      </c>
      <c r="G362" s="4"/>
      <c r="H362" s="4"/>
      <c r="I36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62" s="3" t="s">
        <v>39</v>
      </c>
      <c r="K362" s="3" t="s">
        <v>126</v>
      </c>
      <c r="L362" s="3" t="s">
        <v>11</v>
      </c>
      <c r="M362" s="3" t="str">
        <f>IF(Tabela1[[#This Row],[Mandante]]="Grêmio",Tabela1[[#This Row],[Gols Mandante]],Tabela1[[#This Row],[Gol Visitante]])</f>
        <v>0</v>
      </c>
      <c r="N362" s="3" t="str">
        <f>IF(Tabela1[[#This Row],[Mandante]]="Inter",Tabela1[[#This Row],[Gols Mandante]],Tabela1[[#This Row],[Gol Visitante]])</f>
        <v>2</v>
      </c>
      <c r="O362" s="3" t="s">
        <v>143</v>
      </c>
      <c r="P362" s="3" t="s">
        <v>144</v>
      </c>
      <c r="Q36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63" spans="1:17" x14ac:dyDescent="0.25">
      <c r="A363" s="3">
        <v>362</v>
      </c>
      <c r="B363" s="4">
        <v>38252</v>
      </c>
      <c r="C363" s="4" t="str">
        <f>IF(LEFT(Tabela1[[#This Row],[Placar]],6)="Grêmio","Grêmio","Inter")</f>
        <v>Grêmio</v>
      </c>
      <c r="D363" s="4" t="str">
        <f>IF(Tabela1[[#This Row],[Mandante]]="Grêmio","Inter","Grêmio")</f>
        <v>Inter</v>
      </c>
      <c r="E363" s="7" t="str">
        <f>IF(Tabela1[[#This Row],[Mandante]]=LEFT(Tabela1[[#This Row],[Placar]],6),IF(MID(Tabela1[[#This Row],[Placar]],8,2)="10",10,MID(Tabela1[[#This Row],[Placar]],8,1)),MID(Tabela1[[#This Row],[Placar]],15,1))</f>
        <v>2</v>
      </c>
      <c r="F363" s="4" t="str">
        <f>IF(RIGHT(Tabela1[[#This Row],[Placar]],6)="Grêmio",LEFT(RIGHT(Tabela1[[#This Row],[Placar]],8),1),LEFT(RIGHT(Tabela1[[#This Row],[Placar]],15),1))</f>
        <v>1</v>
      </c>
      <c r="G363" s="4"/>
      <c r="H363" s="4"/>
      <c r="I36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63" s="3" t="s">
        <v>91</v>
      </c>
      <c r="K363" s="3" t="s">
        <v>126</v>
      </c>
      <c r="L363" s="3" t="s">
        <v>81</v>
      </c>
      <c r="M363" s="3" t="str">
        <f>IF(Tabela1[[#This Row],[Mandante]]="Grêmio",Tabela1[[#This Row],[Gols Mandante]],Tabela1[[#This Row],[Gol Visitante]])</f>
        <v>2</v>
      </c>
      <c r="N363" s="3" t="str">
        <f>IF(Tabela1[[#This Row],[Mandante]]="Inter",Tabela1[[#This Row],[Gols Mandante]],Tabela1[[#This Row],[Gol Visitante]])</f>
        <v>1</v>
      </c>
      <c r="O363" s="3" t="s">
        <v>142</v>
      </c>
      <c r="P363" s="3"/>
      <c r="Q36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64" spans="1:17" ht="45" x14ac:dyDescent="0.25">
      <c r="A364" s="3">
        <v>363</v>
      </c>
      <c r="B364" s="4">
        <v>38283</v>
      </c>
      <c r="C364" s="4" t="str">
        <f>IF(LEFT(Tabela1[[#This Row],[Placar]],6)="Grêmio","Grêmio","Inter")</f>
        <v>Grêmio</v>
      </c>
      <c r="D364" s="4" t="str">
        <f>IF(Tabela1[[#This Row],[Mandante]]="Grêmio","Inter","Grêmio")</f>
        <v>Inter</v>
      </c>
      <c r="E364" s="7" t="str">
        <f>IF(Tabela1[[#This Row],[Mandante]]=LEFT(Tabela1[[#This Row],[Placar]],6),IF(MID(Tabela1[[#This Row],[Placar]],8,2)="10",10,MID(Tabela1[[#This Row],[Placar]],8,1)),MID(Tabela1[[#This Row],[Placar]],15,1))</f>
        <v>1</v>
      </c>
      <c r="F364" s="4" t="str">
        <f>IF(RIGHT(Tabela1[[#This Row],[Placar]],6)="Grêmio",LEFT(RIGHT(Tabela1[[#This Row],[Placar]],8),1),LEFT(RIGHT(Tabela1[[#This Row],[Placar]],15),1))</f>
        <v>3</v>
      </c>
      <c r="G364" s="4"/>
      <c r="H364" s="4"/>
      <c r="I36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64" s="3" t="s">
        <v>139</v>
      </c>
      <c r="K364" s="3" t="s">
        <v>48</v>
      </c>
      <c r="L364" s="3" t="s">
        <v>81</v>
      </c>
      <c r="M364" s="3" t="str">
        <f>IF(Tabela1[[#This Row],[Mandante]]="Grêmio",Tabela1[[#This Row],[Gols Mandante]],Tabela1[[#This Row],[Gol Visitante]])</f>
        <v>1</v>
      </c>
      <c r="N364" s="3" t="str">
        <f>IF(Tabela1[[#This Row],[Mandante]]="Inter",Tabela1[[#This Row],[Gols Mandante]],Tabela1[[#This Row],[Gol Visitante]])</f>
        <v>3</v>
      </c>
      <c r="O364" s="3" t="s">
        <v>140</v>
      </c>
      <c r="P364" s="3" t="s">
        <v>141</v>
      </c>
      <c r="Q36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65" spans="1:17" x14ac:dyDescent="0.25">
      <c r="A365" s="3">
        <v>364</v>
      </c>
      <c r="B365" s="4">
        <v>38808</v>
      </c>
      <c r="C365" s="4" t="str">
        <f>IF(LEFT(Tabela1[[#This Row],[Placar]],6)="Grêmio","Grêmio","Inter")</f>
        <v>Grêmio</v>
      </c>
      <c r="D365" s="4" t="str">
        <f>IF(Tabela1[[#This Row],[Mandante]]="Grêmio","Inter","Grêmio")</f>
        <v>Inter</v>
      </c>
      <c r="E365" s="7" t="str">
        <f>IF(Tabela1[[#This Row],[Mandante]]=LEFT(Tabela1[[#This Row],[Placar]],6),IF(MID(Tabela1[[#This Row],[Placar]],8,2)="10",10,MID(Tabela1[[#This Row],[Placar]],8,1)),MID(Tabela1[[#This Row],[Placar]],15,1))</f>
        <v>0</v>
      </c>
      <c r="F365" s="4" t="str">
        <f>IF(RIGHT(Tabela1[[#This Row],[Placar]],6)="Grêmio",LEFT(RIGHT(Tabela1[[#This Row],[Placar]],8),1),LEFT(RIGHT(Tabela1[[#This Row],[Placar]],15),1))</f>
        <v>0</v>
      </c>
      <c r="G365" s="4"/>
      <c r="H365" s="4"/>
      <c r="I36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65" s="3" t="s">
        <v>24</v>
      </c>
      <c r="K365" s="3" t="s">
        <v>7</v>
      </c>
      <c r="L365" s="3" t="s">
        <v>81</v>
      </c>
      <c r="M365" s="3" t="str">
        <f>IF(Tabela1[[#This Row],[Mandante]]="Grêmio",Tabela1[[#This Row],[Gols Mandante]],Tabela1[[#This Row],[Gol Visitante]])</f>
        <v>0</v>
      </c>
      <c r="N365" s="3" t="str">
        <f>IF(Tabela1[[#This Row],[Mandante]]="Inter",Tabela1[[#This Row],[Gols Mandante]],Tabela1[[#This Row],[Gol Visitante]])</f>
        <v>0</v>
      </c>
      <c r="O365" s="3"/>
      <c r="P365" s="3"/>
      <c r="Q36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66" spans="1:17" x14ac:dyDescent="0.25">
      <c r="A366" s="3">
        <v>365</v>
      </c>
      <c r="B366" s="4">
        <v>38816</v>
      </c>
      <c r="C366" s="4" t="str">
        <f>IF(LEFT(Tabela1[[#This Row],[Placar]],6)="Grêmio","Grêmio","Inter")</f>
        <v>Inter</v>
      </c>
      <c r="D366" s="4" t="str">
        <f>IF(Tabela1[[#This Row],[Mandante]]="Grêmio","Inter","Grêmio")</f>
        <v>Grêmio</v>
      </c>
      <c r="E366" s="7" t="str">
        <f>IF(Tabela1[[#This Row],[Mandante]]=LEFT(Tabela1[[#This Row],[Placar]],6),IF(MID(Tabela1[[#This Row],[Placar]],8,2)="10",10,MID(Tabela1[[#This Row],[Placar]],8,1)),MID(Tabela1[[#This Row],[Placar]],15,1))</f>
        <v>1</v>
      </c>
      <c r="F366" s="4" t="str">
        <f>IF(RIGHT(Tabela1[[#This Row],[Placar]],6)="Grêmio",LEFT(RIGHT(Tabela1[[#This Row],[Placar]],8),1),LEFT(RIGHT(Tabela1[[#This Row],[Placar]],15),1))</f>
        <v>1</v>
      </c>
      <c r="G366" s="4"/>
      <c r="H366" s="4"/>
      <c r="I36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66" s="3" t="s">
        <v>31</v>
      </c>
      <c r="K366" s="3" t="s">
        <v>7</v>
      </c>
      <c r="L366" s="3" t="s">
        <v>11</v>
      </c>
      <c r="M366" s="3" t="str">
        <f>IF(Tabela1[[#This Row],[Mandante]]="Grêmio",Tabela1[[#This Row],[Gols Mandante]],Tabela1[[#This Row],[Gol Visitante]])</f>
        <v>1</v>
      </c>
      <c r="N366" s="3" t="str">
        <f>IF(Tabela1[[#This Row],[Mandante]]="Inter",Tabela1[[#This Row],[Gols Mandante]],Tabela1[[#This Row],[Gol Visitante]])</f>
        <v>1</v>
      </c>
      <c r="O366" s="3" t="s">
        <v>137</v>
      </c>
      <c r="P366" s="3" t="s">
        <v>138</v>
      </c>
      <c r="Q36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67" spans="1:17" x14ac:dyDescent="0.25">
      <c r="A367" s="3">
        <v>366</v>
      </c>
      <c r="B367" s="4">
        <v>38928</v>
      </c>
      <c r="C367" s="4" t="str">
        <f>IF(LEFT(Tabela1[[#This Row],[Placar]],6)="Grêmio","Grêmio","Inter")</f>
        <v>Inter</v>
      </c>
      <c r="D367" s="4" t="str">
        <f>IF(Tabela1[[#This Row],[Mandante]]="Grêmio","Inter","Grêmio")</f>
        <v>Grêmio</v>
      </c>
      <c r="E367" s="7" t="str">
        <f>IF(Tabela1[[#This Row],[Mandante]]=LEFT(Tabela1[[#This Row],[Placar]],6),IF(MID(Tabela1[[#This Row],[Placar]],8,2)="10",10,MID(Tabela1[[#This Row],[Placar]],8,1)),MID(Tabela1[[#This Row],[Placar]],15,1))</f>
        <v>0</v>
      </c>
      <c r="F367" s="4" t="str">
        <f>IF(RIGHT(Tabela1[[#This Row],[Placar]],6)="Grêmio",LEFT(RIGHT(Tabela1[[#This Row],[Placar]],8),1),LEFT(RIGHT(Tabela1[[#This Row],[Placar]],15),1))</f>
        <v>0</v>
      </c>
      <c r="G367" s="4"/>
      <c r="H367" s="4"/>
      <c r="I36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67" s="3" t="s">
        <v>34</v>
      </c>
      <c r="K367" s="3" t="s">
        <v>48</v>
      </c>
      <c r="L367" s="3" t="s">
        <v>11</v>
      </c>
      <c r="M367" s="3" t="str">
        <f>IF(Tabela1[[#This Row],[Mandante]]="Grêmio",Tabela1[[#This Row],[Gols Mandante]],Tabela1[[#This Row],[Gol Visitante]])</f>
        <v>0</v>
      </c>
      <c r="N367" s="3" t="str">
        <f>IF(Tabela1[[#This Row],[Mandante]]="Inter",Tabela1[[#This Row],[Gols Mandante]],Tabela1[[#This Row],[Gol Visitante]])</f>
        <v>0</v>
      </c>
      <c r="O367" s="3"/>
      <c r="P367" s="3"/>
      <c r="Q36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68" spans="1:17" ht="45" x14ac:dyDescent="0.25">
      <c r="A368" s="3">
        <v>367</v>
      </c>
      <c r="B368" s="4">
        <v>39026</v>
      </c>
      <c r="C368" s="4" t="str">
        <f>IF(LEFT(Tabela1[[#This Row],[Placar]],6)="Grêmio","Grêmio","Inter")</f>
        <v>Grêmio</v>
      </c>
      <c r="D368" s="4" t="str">
        <f>IF(Tabela1[[#This Row],[Mandante]]="Grêmio","Inter","Grêmio")</f>
        <v>Inter</v>
      </c>
      <c r="E368" s="7" t="str">
        <f>IF(Tabela1[[#This Row],[Mandante]]=LEFT(Tabela1[[#This Row],[Placar]],6),IF(MID(Tabela1[[#This Row],[Placar]],8,2)="10",10,MID(Tabela1[[#This Row],[Placar]],8,1)),MID(Tabela1[[#This Row],[Placar]],15,1))</f>
        <v>0</v>
      </c>
      <c r="F368" s="4" t="str">
        <f>IF(RIGHT(Tabela1[[#This Row],[Placar]],6)="Grêmio",LEFT(RIGHT(Tabela1[[#This Row],[Placar]],8),1),LEFT(RIGHT(Tabela1[[#This Row],[Placar]],15),1))</f>
        <v>1</v>
      </c>
      <c r="G368" s="4"/>
      <c r="H368" s="4"/>
      <c r="I36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68" s="3" t="s">
        <v>106</v>
      </c>
      <c r="K368" s="3" t="s">
        <v>48</v>
      </c>
      <c r="L368" s="3" t="s">
        <v>81</v>
      </c>
      <c r="M368" s="3" t="str">
        <f>IF(Tabela1[[#This Row],[Mandante]]="Grêmio",Tabela1[[#This Row],[Gols Mandante]],Tabela1[[#This Row],[Gol Visitante]])</f>
        <v>0</v>
      </c>
      <c r="N368" s="3" t="str">
        <f>IF(Tabela1[[#This Row],[Mandante]]="Inter",Tabela1[[#This Row],[Gols Mandante]],Tabela1[[#This Row],[Gol Visitante]])</f>
        <v>1</v>
      </c>
      <c r="O368" s="3" t="s">
        <v>135</v>
      </c>
      <c r="P368" s="3" t="s">
        <v>136</v>
      </c>
      <c r="Q36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69" spans="1:17" ht="30" x14ac:dyDescent="0.25">
      <c r="A369" s="3">
        <v>368</v>
      </c>
      <c r="B369" s="4">
        <v>39257</v>
      </c>
      <c r="C369" s="4" t="str">
        <f>IF(LEFT(Tabela1[[#This Row],[Placar]],6)="Grêmio","Grêmio","Inter")</f>
        <v>Inter</v>
      </c>
      <c r="D369" s="4" t="str">
        <f>IF(Tabela1[[#This Row],[Mandante]]="Grêmio","Inter","Grêmio")</f>
        <v>Grêmio</v>
      </c>
      <c r="E369" s="7" t="str">
        <f>IF(Tabela1[[#This Row],[Mandante]]=LEFT(Tabela1[[#This Row],[Placar]],6),IF(MID(Tabela1[[#This Row],[Placar]],8,2)="10",10,MID(Tabela1[[#This Row],[Placar]],8,1)),MID(Tabela1[[#This Row],[Placar]],15,1))</f>
        <v>0</v>
      </c>
      <c r="F369" s="4" t="str">
        <f>IF(RIGHT(Tabela1[[#This Row],[Placar]],6)="Grêmio",LEFT(RIGHT(Tabela1[[#This Row],[Placar]],8),1),LEFT(RIGHT(Tabela1[[#This Row],[Placar]],15),1))</f>
        <v>2</v>
      </c>
      <c r="G369" s="4"/>
      <c r="H369" s="4"/>
      <c r="I36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69" s="3" t="s">
        <v>109</v>
      </c>
      <c r="K369" s="3" t="s">
        <v>48</v>
      </c>
      <c r="L369" s="3" t="s">
        <v>11</v>
      </c>
      <c r="M369" s="3" t="str">
        <f>IF(Tabela1[[#This Row],[Mandante]]="Grêmio",Tabela1[[#This Row],[Gols Mandante]],Tabela1[[#This Row],[Gol Visitante]])</f>
        <v>2</v>
      </c>
      <c r="N369" s="3" t="str">
        <f>IF(Tabela1[[#This Row],[Mandante]]="Inter",Tabela1[[#This Row],[Gols Mandante]],Tabela1[[#This Row],[Gol Visitante]])</f>
        <v>0</v>
      </c>
      <c r="O369" s="3" t="s">
        <v>133</v>
      </c>
      <c r="P369" s="3" t="s">
        <v>134</v>
      </c>
      <c r="Q36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70" spans="1:17" x14ac:dyDescent="0.25">
      <c r="A370" s="3">
        <v>369</v>
      </c>
      <c r="B370" s="4">
        <v>39341</v>
      </c>
      <c r="C370" s="4" t="str">
        <f>IF(LEFT(Tabela1[[#This Row],[Placar]],6)="Grêmio","Grêmio","Inter")</f>
        <v>Grêmio</v>
      </c>
      <c r="D370" s="4" t="str">
        <f>IF(Tabela1[[#This Row],[Mandante]]="Grêmio","Inter","Grêmio")</f>
        <v>Inter</v>
      </c>
      <c r="E370" s="7" t="str">
        <f>IF(Tabela1[[#This Row],[Mandante]]=LEFT(Tabela1[[#This Row],[Placar]],6),IF(MID(Tabela1[[#This Row],[Placar]],8,2)="10",10,MID(Tabela1[[#This Row],[Placar]],8,1)),MID(Tabela1[[#This Row],[Placar]],15,1))</f>
        <v>1</v>
      </c>
      <c r="F370" s="4" t="str">
        <f>IF(RIGHT(Tabela1[[#This Row],[Placar]],6)="Grêmio",LEFT(RIGHT(Tabela1[[#This Row],[Placar]],8),1),LEFT(RIGHT(Tabela1[[#This Row],[Placar]],15),1))</f>
        <v>0</v>
      </c>
      <c r="G370" s="4"/>
      <c r="H370" s="4"/>
      <c r="I37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70" s="3" t="s">
        <v>131</v>
      </c>
      <c r="K370" s="3" t="s">
        <v>48</v>
      </c>
      <c r="L370" s="3" t="s">
        <v>81</v>
      </c>
      <c r="M370" s="3" t="str">
        <f>IF(Tabela1[[#This Row],[Mandante]]="Grêmio",Tabela1[[#This Row],[Gols Mandante]],Tabela1[[#This Row],[Gol Visitante]])</f>
        <v>1</v>
      </c>
      <c r="N370" s="3" t="str">
        <f>IF(Tabela1[[#This Row],[Mandante]]="Inter",Tabela1[[#This Row],[Gols Mandante]],Tabela1[[#This Row],[Gol Visitante]])</f>
        <v>0</v>
      </c>
      <c r="O370" s="3" t="s">
        <v>132</v>
      </c>
      <c r="P370" s="3"/>
      <c r="Q37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71" spans="1:17" x14ac:dyDescent="0.25">
      <c r="A371" s="3">
        <v>370</v>
      </c>
      <c r="B371" s="4">
        <v>39628</v>
      </c>
      <c r="C371" s="4" t="str">
        <f>IF(LEFT(Tabela1[[#This Row],[Placar]],6)="Grêmio","Grêmio","Inter")</f>
        <v>Grêmio</v>
      </c>
      <c r="D371" s="4" t="str">
        <f>IF(Tabela1[[#This Row],[Mandante]]="Grêmio","Inter","Grêmio")</f>
        <v>Inter</v>
      </c>
      <c r="E371" s="7" t="str">
        <f>IF(Tabela1[[#This Row],[Mandante]]=LEFT(Tabela1[[#This Row],[Placar]],6),IF(MID(Tabela1[[#This Row],[Placar]],8,2)="10",10,MID(Tabela1[[#This Row],[Placar]],8,1)),MID(Tabela1[[#This Row],[Placar]],15,1))</f>
        <v>1</v>
      </c>
      <c r="F371" s="4" t="str">
        <f>IF(RIGHT(Tabela1[[#This Row],[Placar]],6)="Grêmio",LEFT(RIGHT(Tabela1[[#This Row],[Placar]],8),1),LEFT(RIGHT(Tabela1[[#This Row],[Placar]],15),1))</f>
        <v>1</v>
      </c>
      <c r="G371" s="4"/>
      <c r="H371" s="4"/>
      <c r="I37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71" s="3" t="s">
        <v>70</v>
      </c>
      <c r="K371" s="3" t="s">
        <v>48</v>
      </c>
      <c r="L371" s="3" t="s">
        <v>81</v>
      </c>
      <c r="M371" s="3" t="str">
        <f>IF(Tabela1[[#This Row],[Mandante]]="Grêmio",Tabela1[[#This Row],[Gols Mandante]],Tabela1[[#This Row],[Gol Visitante]])</f>
        <v>1</v>
      </c>
      <c r="N371" s="3" t="str">
        <f>IF(Tabela1[[#This Row],[Mandante]]="Inter",Tabela1[[#This Row],[Gols Mandante]],Tabela1[[#This Row],[Gol Visitante]])</f>
        <v>1</v>
      </c>
      <c r="O371" s="3" t="s">
        <v>130</v>
      </c>
      <c r="P371" s="3"/>
      <c r="Q37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72" spans="1:17" x14ac:dyDescent="0.25">
      <c r="A372" s="3">
        <v>371</v>
      </c>
      <c r="B372" s="4">
        <v>39673</v>
      </c>
      <c r="C372" s="4" t="str">
        <f>IF(LEFT(Tabela1[[#This Row],[Placar]],6)="Grêmio","Grêmio","Inter")</f>
        <v>Inter</v>
      </c>
      <c r="D372" s="4" t="str">
        <f>IF(Tabela1[[#This Row],[Mandante]]="Grêmio","Inter","Grêmio")</f>
        <v>Grêmio</v>
      </c>
      <c r="E372" s="7" t="str">
        <f>IF(Tabela1[[#This Row],[Mandante]]=LEFT(Tabela1[[#This Row],[Placar]],6),IF(MID(Tabela1[[#This Row],[Placar]],8,2)="10",10,MID(Tabela1[[#This Row],[Placar]],8,1)),MID(Tabela1[[#This Row],[Placar]],15,1))</f>
        <v>1</v>
      </c>
      <c r="F372" s="4" t="str">
        <f>IF(RIGHT(Tabela1[[#This Row],[Placar]],6)="Grêmio",LEFT(RIGHT(Tabela1[[#This Row],[Placar]],8),1),LEFT(RIGHT(Tabela1[[#This Row],[Placar]],15),1))</f>
        <v>1</v>
      </c>
      <c r="G372" s="4"/>
      <c r="H372" s="4"/>
      <c r="I37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72" s="3" t="s">
        <v>31</v>
      </c>
      <c r="K372" s="3" t="s">
        <v>126</v>
      </c>
      <c r="L372" s="3" t="s">
        <v>11</v>
      </c>
      <c r="M372" s="3" t="str">
        <f>IF(Tabela1[[#This Row],[Mandante]]="Grêmio",Tabela1[[#This Row],[Gols Mandante]],Tabela1[[#This Row],[Gol Visitante]])</f>
        <v>1</v>
      </c>
      <c r="N372" s="3" t="str">
        <f>IF(Tabela1[[#This Row],[Mandante]]="Inter",Tabela1[[#This Row],[Gols Mandante]],Tabela1[[#This Row],[Gol Visitante]])</f>
        <v>1</v>
      </c>
      <c r="O372" s="3" t="s">
        <v>129</v>
      </c>
      <c r="P372" s="3"/>
      <c r="Q37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73" spans="1:17" ht="60" x14ac:dyDescent="0.25">
      <c r="A373" s="3">
        <v>372</v>
      </c>
      <c r="B373" s="4">
        <v>39688</v>
      </c>
      <c r="C373" s="4" t="str">
        <f>IF(LEFT(Tabela1[[#This Row],[Placar]],6)="Grêmio","Grêmio","Inter")</f>
        <v>Grêmio</v>
      </c>
      <c r="D373" s="4" t="str">
        <f>IF(Tabela1[[#This Row],[Mandante]]="Grêmio","Inter","Grêmio")</f>
        <v>Inter</v>
      </c>
      <c r="E373" s="7" t="str">
        <f>IF(Tabela1[[#This Row],[Mandante]]=LEFT(Tabela1[[#This Row],[Placar]],6),IF(MID(Tabela1[[#This Row],[Placar]],8,2)="10",10,MID(Tabela1[[#This Row],[Placar]],8,1)),MID(Tabela1[[#This Row],[Placar]],15,1))</f>
        <v>2</v>
      </c>
      <c r="F373" s="4" t="str">
        <f>IF(RIGHT(Tabela1[[#This Row],[Placar]],6)="Grêmio",LEFT(RIGHT(Tabela1[[#This Row],[Placar]],8),1),LEFT(RIGHT(Tabela1[[#This Row],[Placar]],15),1))</f>
        <v>2</v>
      </c>
      <c r="G373" s="4"/>
      <c r="H373" s="4"/>
      <c r="I37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73" s="3" t="s">
        <v>46</v>
      </c>
      <c r="K373" s="3" t="s">
        <v>126</v>
      </c>
      <c r="L373" s="3" t="s">
        <v>81</v>
      </c>
      <c r="M373" s="3" t="str">
        <f>IF(Tabela1[[#This Row],[Mandante]]="Grêmio",Tabela1[[#This Row],[Gols Mandante]],Tabela1[[#This Row],[Gol Visitante]])</f>
        <v>2</v>
      </c>
      <c r="N373" s="3" t="str">
        <f>IF(Tabela1[[#This Row],[Mandante]]="Inter",Tabela1[[#This Row],[Gols Mandante]],Tabela1[[#This Row],[Gol Visitante]])</f>
        <v>2</v>
      </c>
      <c r="O373" s="3" t="s">
        <v>127</v>
      </c>
      <c r="P373" s="3" t="s">
        <v>128</v>
      </c>
      <c r="Q37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74" spans="1:17" ht="105" x14ac:dyDescent="0.25">
      <c r="A374" s="3">
        <v>373</v>
      </c>
      <c r="B374" s="4">
        <v>39719</v>
      </c>
      <c r="C374" s="4" t="str">
        <f>IF(LEFT(Tabela1[[#This Row],[Placar]],6)="Grêmio","Grêmio","Inter")</f>
        <v>Inter</v>
      </c>
      <c r="D374" s="4" t="str">
        <f>IF(Tabela1[[#This Row],[Mandante]]="Grêmio","Inter","Grêmio")</f>
        <v>Grêmio</v>
      </c>
      <c r="E374" s="7" t="str">
        <f>IF(Tabela1[[#This Row],[Mandante]]=LEFT(Tabela1[[#This Row],[Placar]],6),IF(MID(Tabela1[[#This Row],[Placar]],8,2)="10",10,MID(Tabela1[[#This Row],[Placar]],8,1)),MID(Tabela1[[#This Row],[Placar]],15,1))</f>
        <v>4</v>
      </c>
      <c r="F374" s="4" t="str">
        <f>IF(RIGHT(Tabela1[[#This Row],[Placar]],6)="Grêmio",LEFT(RIGHT(Tabela1[[#This Row],[Placar]],8),1),LEFT(RIGHT(Tabela1[[#This Row],[Placar]],15),1))</f>
        <v>1</v>
      </c>
      <c r="G374" s="4"/>
      <c r="H374" s="4"/>
      <c r="I37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74" s="3" t="s">
        <v>64</v>
      </c>
      <c r="K374" s="3" t="s">
        <v>48</v>
      </c>
      <c r="L374" s="3" t="s">
        <v>11</v>
      </c>
      <c r="M374" s="3" t="str">
        <f>IF(Tabela1[[#This Row],[Mandante]]="Grêmio",Tabela1[[#This Row],[Gols Mandante]],Tabela1[[#This Row],[Gol Visitante]])</f>
        <v>1</v>
      </c>
      <c r="N374" s="3" t="str">
        <f>IF(Tabela1[[#This Row],[Mandante]]="Inter",Tabela1[[#This Row],[Gols Mandante]],Tabela1[[#This Row],[Gol Visitante]])</f>
        <v>4</v>
      </c>
      <c r="O374" s="3" t="s">
        <v>124</v>
      </c>
      <c r="P374" s="3" t="s">
        <v>125</v>
      </c>
      <c r="Q37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75" spans="1:17" ht="30" x14ac:dyDescent="0.25">
      <c r="A375" s="3">
        <v>374</v>
      </c>
      <c r="B375" s="4">
        <v>39852</v>
      </c>
      <c r="C375" s="4" t="str">
        <f>IF(LEFT(Tabela1[[#This Row],[Placar]],6)="Grêmio","Grêmio","Inter")</f>
        <v>Grêmio</v>
      </c>
      <c r="D375" s="4" t="str">
        <f>IF(Tabela1[[#This Row],[Mandante]]="Grêmio","Inter","Grêmio")</f>
        <v>Inter</v>
      </c>
      <c r="E375" s="7" t="str">
        <f>IF(Tabela1[[#This Row],[Mandante]]=LEFT(Tabela1[[#This Row],[Placar]],6),IF(MID(Tabela1[[#This Row],[Placar]],8,2)="10",10,MID(Tabela1[[#This Row],[Placar]],8,1)),MID(Tabela1[[#This Row],[Placar]],15,1))</f>
        <v>1</v>
      </c>
      <c r="F375" s="4" t="str">
        <f>IF(RIGHT(Tabela1[[#This Row],[Placar]],6)="Grêmio",LEFT(RIGHT(Tabela1[[#This Row],[Placar]],8),1),LEFT(RIGHT(Tabela1[[#This Row],[Placar]],15),1))</f>
        <v>2</v>
      </c>
      <c r="G375" s="4"/>
      <c r="H375" s="4"/>
      <c r="I37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75" s="3" t="s">
        <v>68</v>
      </c>
      <c r="K375" s="3" t="s">
        <v>7</v>
      </c>
      <c r="L375" s="3" t="s">
        <v>78</v>
      </c>
      <c r="M375" s="3" t="str">
        <f>IF(Tabela1[[#This Row],[Mandante]]="Grêmio",Tabela1[[#This Row],[Gols Mandante]],Tabela1[[#This Row],[Gol Visitante]])</f>
        <v>1</v>
      </c>
      <c r="N375" s="3" t="str">
        <f>IF(Tabela1[[#This Row],[Mandante]]="Inter",Tabela1[[#This Row],[Gols Mandante]],Tabela1[[#This Row],[Gol Visitante]])</f>
        <v>2</v>
      </c>
      <c r="O375" s="3" t="s">
        <v>122</v>
      </c>
      <c r="P375" s="3" t="s">
        <v>123</v>
      </c>
      <c r="Q37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76" spans="1:17" ht="90" x14ac:dyDescent="0.25">
      <c r="A376" s="3">
        <v>375</v>
      </c>
      <c r="B376" s="4">
        <v>39873</v>
      </c>
      <c r="C376" s="4" t="str">
        <f>IF(LEFT(Tabela1[[#This Row],[Placar]],6)="Grêmio","Grêmio","Inter")</f>
        <v>Inter</v>
      </c>
      <c r="D376" s="4" t="str">
        <f>IF(Tabela1[[#This Row],[Mandante]]="Grêmio","Inter","Grêmio")</f>
        <v>Grêmio</v>
      </c>
      <c r="E376" s="7" t="str">
        <f>IF(Tabela1[[#This Row],[Mandante]]=LEFT(Tabela1[[#This Row],[Placar]],6),IF(MID(Tabela1[[#This Row],[Placar]],8,2)="10",10,MID(Tabela1[[#This Row],[Placar]],8,1)),MID(Tabela1[[#This Row],[Placar]],15,1))</f>
        <v>2</v>
      </c>
      <c r="F376" s="4" t="str">
        <f>IF(RIGHT(Tabela1[[#This Row],[Placar]],6)="Grêmio",LEFT(RIGHT(Tabela1[[#This Row],[Placar]],8),1),LEFT(RIGHT(Tabela1[[#This Row],[Placar]],15),1))</f>
        <v>1</v>
      </c>
      <c r="G376" s="4"/>
      <c r="H376" s="4"/>
      <c r="I37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76" s="5" t="s">
        <v>54</v>
      </c>
      <c r="K376" s="3" t="s">
        <v>7</v>
      </c>
      <c r="L376" s="3" t="s">
        <v>11</v>
      </c>
      <c r="M376" s="3" t="str">
        <f>IF(Tabela1[[#This Row],[Mandante]]="Grêmio",Tabela1[[#This Row],[Gols Mandante]],Tabela1[[#This Row],[Gol Visitante]])</f>
        <v>1</v>
      </c>
      <c r="N376" s="3" t="str">
        <f>IF(Tabela1[[#This Row],[Mandante]]="Inter",Tabela1[[#This Row],[Gols Mandante]],Tabela1[[#This Row],[Gol Visitante]])</f>
        <v>2</v>
      </c>
      <c r="O376" s="3" t="s">
        <v>120</v>
      </c>
      <c r="P376" s="3" t="s">
        <v>121</v>
      </c>
      <c r="Q37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77" spans="1:17" ht="45" x14ac:dyDescent="0.25">
      <c r="A377" s="3">
        <v>376</v>
      </c>
      <c r="B377" s="4">
        <v>39908</v>
      </c>
      <c r="C377" s="4" t="str">
        <f>IF(LEFT(Tabela1[[#This Row],[Placar]],6)="Grêmio","Grêmio","Inter")</f>
        <v>Inter</v>
      </c>
      <c r="D377" s="4" t="str">
        <f>IF(Tabela1[[#This Row],[Mandante]]="Grêmio","Inter","Grêmio")</f>
        <v>Grêmio</v>
      </c>
      <c r="E377" s="7" t="str">
        <f>IF(Tabela1[[#This Row],[Mandante]]=LEFT(Tabela1[[#This Row],[Placar]],6),IF(MID(Tabela1[[#This Row],[Placar]],8,2)="10",10,MID(Tabela1[[#This Row],[Placar]],8,1)),MID(Tabela1[[#This Row],[Placar]],15,1))</f>
        <v>2</v>
      </c>
      <c r="F377" s="4" t="str">
        <f>IF(RIGHT(Tabela1[[#This Row],[Placar]],6)="Grêmio",LEFT(RIGHT(Tabela1[[#This Row],[Placar]],8),1),LEFT(RIGHT(Tabela1[[#This Row],[Placar]],15),1))</f>
        <v>1</v>
      </c>
      <c r="G377" s="4"/>
      <c r="H377" s="4"/>
      <c r="I37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77" s="5" t="s">
        <v>54</v>
      </c>
      <c r="K377" s="3" t="s">
        <v>7</v>
      </c>
      <c r="L377" s="3" t="s">
        <v>11</v>
      </c>
      <c r="M377" s="3" t="str">
        <f>IF(Tabela1[[#This Row],[Mandante]]="Grêmio",Tabela1[[#This Row],[Gols Mandante]],Tabela1[[#This Row],[Gol Visitante]])</f>
        <v>1</v>
      </c>
      <c r="N377" s="3" t="str">
        <f>IF(Tabela1[[#This Row],[Mandante]]="Inter",Tabela1[[#This Row],[Gols Mandante]],Tabela1[[#This Row],[Gol Visitante]])</f>
        <v>2</v>
      </c>
      <c r="O377" s="3" t="s">
        <v>118</v>
      </c>
      <c r="P377" s="3" t="s">
        <v>119</v>
      </c>
      <c r="Q37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78" spans="1:17" ht="45" x14ac:dyDescent="0.25">
      <c r="A378" s="3">
        <v>377</v>
      </c>
      <c r="B378" s="4">
        <v>40013</v>
      </c>
      <c r="C378" s="4" t="str">
        <f>IF(LEFT(Tabela1[[#This Row],[Placar]],6)="Grêmio","Grêmio","Inter")</f>
        <v>Grêmio</v>
      </c>
      <c r="D378" s="4" t="str">
        <f>IF(Tabela1[[#This Row],[Mandante]]="Grêmio","Inter","Grêmio")</f>
        <v>Inter</v>
      </c>
      <c r="E378" s="7" t="str">
        <f>IF(Tabela1[[#This Row],[Mandante]]=LEFT(Tabela1[[#This Row],[Placar]],6),IF(MID(Tabela1[[#This Row],[Placar]],8,2)="10",10,MID(Tabela1[[#This Row],[Placar]],8,1)),MID(Tabela1[[#This Row],[Placar]],15,1))</f>
        <v>2</v>
      </c>
      <c r="F378" s="4" t="str">
        <f>IF(RIGHT(Tabela1[[#This Row],[Placar]],6)="Grêmio",LEFT(RIGHT(Tabela1[[#This Row],[Placar]],8),1),LEFT(RIGHT(Tabela1[[#This Row],[Placar]],15),1))</f>
        <v>1</v>
      </c>
      <c r="G378" s="4"/>
      <c r="H378" s="4"/>
      <c r="I37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78" s="5" t="s">
        <v>91</v>
      </c>
      <c r="K378" s="3" t="s">
        <v>48</v>
      </c>
      <c r="L378" s="3" t="s">
        <v>81</v>
      </c>
      <c r="M378" s="3" t="str">
        <f>IF(Tabela1[[#This Row],[Mandante]]="Grêmio",Tabela1[[#This Row],[Gols Mandante]],Tabela1[[#This Row],[Gol Visitante]])</f>
        <v>2</v>
      </c>
      <c r="N378" s="3" t="str">
        <f>IF(Tabela1[[#This Row],[Mandante]]="Inter",Tabela1[[#This Row],[Gols Mandante]],Tabela1[[#This Row],[Gol Visitante]])</f>
        <v>1</v>
      </c>
      <c r="O378" s="3" t="s">
        <v>116</v>
      </c>
      <c r="P378" s="3" t="s">
        <v>117</v>
      </c>
      <c r="Q37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79" spans="1:17" ht="60" x14ac:dyDescent="0.25">
      <c r="A379" s="3">
        <v>378</v>
      </c>
      <c r="B379" s="4">
        <v>40111</v>
      </c>
      <c r="C379" s="4" t="str">
        <f>IF(LEFT(Tabela1[[#This Row],[Placar]],6)="Grêmio","Grêmio","Inter")</f>
        <v>Inter</v>
      </c>
      <c r="D379" s="4" t="str">
        <f>IF(Tabela1[[#This Row],[Mandante]]="Grêmio","Inter","Grêmio")</f>
        <v>Grêmio</v>
      </c>
      <c r="E379" s="7" t="str">
        <f>IF(Tabela1[[#This Row],[Mandante]]=LEFT(Tabela1[[#This Row],[Placar]],6),IF(MID(Tabela1[[#This Row],[Placar]],8,2)="10",10,MID(Tabela1[[#This Row],[Placar]],8,1)),MID(Tabela1[[#This Row],[Placar]],15,1))</f>
        <v>1</v>
      </c>
      <c r="F379" s="4" t="str">
        <f>IF(RIGHT(Tabela1[[#This Row],[Placar]],6)="Grêmio",LEFT(RIGHT(Tabela1[[#This Row],[Placar]],8),1),LEFT(RIGHT(Tabela1[[#This Row],[Placar]],15),1))</f>
        <v>0</v>
      </c>
      <c r="G379" s="4"/>
      <c r="H379" s="4"/>
      <c r="I37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79" s="5" t="s">
        <v>37</v>
      </c>
      <c r="K379" s="3" t="s">
        <v>48</v>
      </c>
      <c r="L379" s="3" t="s">
        <v>11</v>
      </c>
      <c r="M379" s="3" t="str">
        <f>IF(Tabela1[[#This Row],[Mandante]]="Grêmio",Tabela1[[#This Row],[Gols Mandante]],Tabela1[[#This Row],[Gol Visitante]])</f>
        <v>0</v>
      </c>
      <c r="N379" s="3" t="str">
        <f>IF(Tabela1[[#This Row],[Mandante]]="Inter",Tabela1[[#This Row],[Gols Mandante]],Tabela1[[#This Row],[Gol Visitante]])</f>
        <v>1</v>
      </c>
      <c r="O379" s="3" t="s">
        <v>114</v>
      </c>
      <c r="P379" s="3" t="s">
        <v>115</v>
      </c>
      <c r="Q37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80" spans="1:17" ht="30" x14ac:dyDescent="0.25">
      <c r="A380" s="3">
        <v>379</v>
      </c>
      <c r="B380" s="4">
        <v>40209</v>
      </c>
      <c r="C380" s="4" t="str">
        <f>IF(LEFT(Tabela1[[#This Row],[Placar]],6)="Grêmio","Grêmio","Inter")</f>
        <v>Inter</v>
      </c>
      <c r="D380" s="4" t="str">
        <f>IF(Tabela1[[#This Row],[Mandante]]="Grêmio","Inter","Grêmio")</f>
        <v>Grêmio</v>
      </c>
      <c r="E380" s="7" t="str">
        <f>IF(Tabela1[[#This Row],[Mandante]]=LEFT(Tabela1[[#This Row],[Placar]],6),IF(MID(Tabela1[[#This Row],[Placar]],8,2)="10",10,MID(Tabela1[[#This Row],[Placar]],8,1)),MID(Tabela1[[#This Row],[Placar]],15,1))</f>
        <v>1</v>
      </c>
      <c r="F380" s="4" t="str">
        <f>IF(RIGHT(Tabela1[[#This Row],[Placar]],6)="Grêmio",LEFT(RIGHT(Tabela1[[#This Row],[Placar]],8),1),LEFT(RIGHT(Tabela1[[#This Row],[Placar]],15),1))</f>
        <v>0</v>
      </c>
      <c r="G380" s="4"/>
      <c r="H380" s="4"/>
      <c r="I38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80" s="5" t="s">
        <v>37</v>
      </c>
      <c r="K380" s="3" t="s">
        <v>7</v>
      </c>
      <c r="L380" s="3" t="s">
        <v>78</v>
      </c>
      <c r="M380" s="3" t="str">
        <f>IF(Tabela1[[#This Row],[Mandante]]="Grêmio",Tabela1[[#This Row],[Gols Mandante]],Tabela1[[#This Row],[Gol Visitante]])</f>
        <v>0</v>
      </c>
      <c r="N380" s="3" t="str">
        <f>IF(Tabela1[[#This Row],[Mandante]]="Inter",Tabela1[[#This Row],[Gols Mandante]],Tabela1[[#This Row],[Gol Visitante]])</f>
        <v>1</v>
      </c>
      <c r="O380" s="3" t="s">
        <v>112</v>
      </c>
      <c r="P380" s="3" t="s">
        <v>113</v>
      </c>
      <c r="Q38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81" spans="1:17" ht="30" x14ac:dyDescent="0.25">
      <c r="A381" s="3">
        <v>380</v>
      </c>
      <c r="B381" s="4">
        <v>40293</v>
      </c>
      <c r="C381" s="4" t="str">
        <f>IF(LEFT(Tabela1[[#This Row],[Placar]],6)="Grêmio","Grêmio","Inter")</f>
        <v>Inter</v>
      </c>
      <c r="D381" s="4" t="str">
        <f>IF(Tabela1[[#This Row],[Mandante]]="Grêmio","Inter","Grêmio")</f>
        <v>Grêmio</v>
      </c>
      <c r="E381" s="7" t="str">
        <f>IF(Tabela1[[#This Row],[Mandante]]=LEFT(Tabela1[[#This Row],[Placar]],6),IF(MID(Tabela1[[#This Row],[Placar]],8,2)="10",10,MID(Tabela1[[#This Row],[Placar]],8,1)),MID(Tabela1[[#This Row],[Placar]],15,1))</f>
        <v>0</v>
      </c>
      <c r="F381" s="4" t="str">
        <f>IF(RIGHT(Tabela1[[#This Row],[Placar]],6)="Grêmio",LEFT(RIGHT(Tabela1[[#This Row],[Placar]],8),1),LEFT(RIGHT(Tabela1[[#This Row],[Placar]],15),1))</f>
        <v>2</v>
      </c>
      <c r="G381" s="4"/>
      <c r="H381" s="4"/>
      <c r="I38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81" s="5" t="s">
        <v>109</v>
      </c>
      <c r="K381" s="3" t="s">
        <v>7</v>
      </c>
      <c r="L381" s="3" t="s">
        <v>11</v>
      </c>
      <c r="M381" s="3" t="str">
        <f>IF(Tabela1[[#This Row],[Mandante]]="Grêmio",Tabela1[[#This Row],[Gols Mandante]],Tabela1[[#This Row],[Gol Visitante]])</f>
        <v>2</v>
      </c>
      <c r="N381" s="3" t="str">
        <f>IF(Tabela1[[#This Row],[Mandante]]="Inter",Tabela1[[#This Row],[Gols Mandante]],Tabela1[[#This Row],[Gol Visitante]])</f>
        <v>0</v>
      </c>
      <c r="O381" s="3" t="s">
        <v>110</v>
      </c>
      <c r="P381" s="3" t="s">
        <v>111</v>
      </c>
      <c r="Q38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82" spans="1:17" ht="90" x14ac:dyDescent="0.25">
      <c r="A382" s="3">
        <v>381</v>
      </c>
      <c r="B382" s="4">
        <v>40300</v>
      </c>
      <c r="C382" s="4" t="str">
        <f>IF(LEFT(Tabela1[[#This Row],[Placar]],6)="Grêmio","Grêmio","Inter")</f>
        <v>Grêmio</v>
      </c>
      <c r="D382" s="4" t="str">
        <f>IF(Tabela1[[#This Row],[Mandante]]="Grêmio","Inter","Grêmio")</f>
        <v>Inter</v>
      </c>
      <c r="E382" s="7" t="str">
        <f>IF(Tabela1[[#This Row],[Mandante]]=LEFT(Tabela1[[#This Row],[Placar]],6),IF(MID(Tabela1[[#This Row],[Placar]],8,2)="10",10,MID(Tabela1[[#This Row],[Placar]],8,1)),MID(Tabela1[[#This Row],[Placar]],15,1))</f>
        <v>0</v>
      </c>
      <c r="F382" s="4" t="str">
        <f>IF(RIGHT(Tabela1[[#This Row],[Placar]],6)="Grêmio",LEFT(RIGHT(Tabela1[[#This Row],[Placar]],8),1),LEFT(RIGHT(Tabela1[[#This Row],[Placar]],15),1))</f>
        <v>1</v>
      </c>
      <c r="G382" s="4"/>
      <c r="H382" s="4"/>
      <c r="I38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82" s="5" t="s">
        <v>106</v>
      </c>
      <c r="K382" s="3" t="s">
        <v>7</v>
      </c>
      <c r="L382" s="3" t="s">
        <v>81</v>
      </c>
      <c r="M382" s="3" t="str">
        <f>IF(Tabela1[[#This Row],[Mandante]]="Grêmio",Tabela1[[#This Row],[Gols Mandante]],Tabela1[[#This Row],[Gol Visitante]])</f>
        <v>0</v>
      </c>
      <c r="N382" s="3" t="str">
        <f>IF(Tabela1[[#This Row],[Mandante]]="Inter",Tabela1[[#This Row],[Gols Mandante]],Tabela1[[#This Row],[Gol Visitante]])</f>
        <v>1</v>
      </c>
      <c r="O382" s="3" t="s">
        <v>107</v>
      </c>
      <c r="P382" s="3" t="s">
        <v>108</v>
      </c>
      <c r="Q38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83" spans="1:17" x14ac:dyDescent="0.25">
      <c r="A383" s="3">
        <v>382</v>
      </c>
      <c r="B383" s="4">
        <v>40391</v>
      </c>
      <c r="C383" s="4" t="str">
        <f>IF(LEFT(Tabela1[[#This Row],[Placar]],6)="Grêmio","Grêmio","Inter")</f>
        <v>Inter</v>
      </c>
      <c r="D383" s="4" t="str">
        <f>IF(Tabela1[[#This Row],[Mandante]]="Grêmio","Inter","Grêmio")</f>
        <v>Grêmio</v>
      </c>
      <c r="E383" s="7" t="str">
        <f>IF(Tabela1[[#This Row],[Mandante]]=LEFT(Tabela1[[#This Row],[Placar]],6),IF(MID(Tabela1[[#This Row],[Placar]],8,2)="10",10,MID(Tabela1[[#This Row],[Placar]],8,1)),MID(Tabela1[[#This Row],[Placar]],15,1))</f>
        <v>0</v>
      </c>
      <c r="F383" s="4" t="str">
        <f>IF(RIGHT(Tabela1[[#This Row],[Placar]],6)="Grêmio",LEFT(RIGHT(Tabela1[[#This Row],[Placar]],8),1),LEFT(RIGHT(Tabela1[[#This Row],[Placar]],15),1))</f>
        <v>0</v>
      </c>
      <c r="G383" s="4"/>
      <c r="H383" s="4"/>
      <c r="I38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83" s="5" t="s">
        <v>34</v>
      </c>
      <c r="K383" s="3" t="s">
        <v>48</v>
      </c>
      <c r="L383" s="3" t="s">
        <v>11</v>
      </c>
      <c r="M383" s="3" t="str">
        <f>IF(Tabela1[[#This Row],[Mandante]]="Grêmio",Tabela1[[#This Row],[Gols Mandante]],Tabela1[[#This Row],[Gol Visitante]])</f>
        <v>0</v>
      </c>
      <c r="N383" s="3" t="str">
        <f>IF(Tabela1[[#This Row],[Mandante]]="Inter",Tabela1[[#This Row],[Gols Mandante]],Tabela1[[#This Row],[Gol Visitante]])</f>
        <v>0</v>
      </c>
      <c r="O383" s="3"/>
      <c r="P383" s="3"/>
      <c r="Q38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84" spans="1:17" ht="30" x14ac:dyDescent="0.25">
      <c r="A384" s="3">
        <v>383</v>
      </c>
      <c r="B384" s="4">
        <v>40475</v>
      </c>
      <c r="C384" s="4" t="str">
        <f>IF(LEFT(Tabela1[[#This Row],[Placar]],6)="Grêmio","Grêmio","Inter")</f>
        <v>Grêmio</v>
      </c>
      <c r="D384" s="4" t="str">
        <f>IF(Tabela1[[#This Row],[Mandante]]="Grêmio","Inter","Grêmio")</f>
        <v>Inter</v>
      </c>
      <c r="E384" s="7" t="str">
        <f>IF(Tabela1[[#This Row],[Mandante]]=LEFT(Tabela1[[#This Row],[Placar]],6),IF(MID(Tabela1[[#This Row],[Placar]],8,2)="10",10,MID(Tabela1[[#This Row],[Placar]],8,1)),MID(Tabela1[[#This Row],[Placar]],15,1))</f>
        <v>2</v>
      </c>
      <c r="F384" s="4" t="str">
        <f>IF(RIGHT(Tabela1[[#This Row],[Placar]],6)="Grêmio",LEFT(RIGHT(Tabela1[[#This Row],[Placar]],8),1),LEFT(RIGHT(Tabela1[[#This Row],[Placar]],15),1))</f>
        <v>2</v>
      </c>
      <c r="G384" s="4"/>
      <c r="H384" s="4"/>
      <c r="I38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84" s="5" t="s">
        <v>46</v>
      </c>
      <c r="K384" s="3" t="s">
        <v>48</v>
      </c>
      <c r="L384" s="3" t="s">
        <v>81</v>
      </c>
      <c r="M384" s="3" t="str">
        <f>IF(Tabela1[[#This Row],[Mandante]]="Grêmio",Tabela1[[#This Row],[Gols Mandante]],Tabela1[[#This Row],[Gol Visitante]])</f>
        <v>2</v>
      </c>
      <c r="N384" s="3" t="str">
        <f>IF(Tabela1[[#This Row],[Mandante]]="Inter",Tabela1[[#This Row],[Gols Mandante]],Tabela1[[#This Row],[Gol Visitante]])</f>
        <v>2</v>
      </c>
      <c r="O384" s="3" t="s">
        <v>104</v>
      </c>
      <c r="P384" s="3" t="s">
        <v>105</v>
      </c>
      <c r="Q38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85" spans="1:17" ht="30" x14ac:dyDescent="0.25">
      <c r="A385" s="3">
        <v>384</v>
      </c>
      <c r="B385" s="4">
        <v>40573</v>
      </c>
      <c r="C385" s="4" t="str">
        <f>IF(LEFT(Tabela1[[#This Row],[Placar]],6)="Grêmio","Grêmio","Inter")</f>
        <v>Grêmio</v>
      </c>
      <c r="D385" s="4" t="str">
        <f>IF(Tabela1[[#This Row],[Mandante]]="Grêmio","Inter","Grêmio")</f>
        <v>Inter</v>
      </c>
      <c r="E385" s="7" t="str">
        <f>IF(Tabela1[[#This Row],[Mandante]]=LEFT(Tabela1[[#This Row],[Placar]],6),IF(MID(Tabela1[[#This Row],[Placar]],8,2)="10",10,MID(Tabela1[[#This Row],[Placar]],8,1)),MID(Tabela1[[#This Row],[Placar]],15,1))</f>
        <v>2</v>
      </c>
      <c r="F385" s="4" t="str">
        <f>IF(RIGHT(Tabela1[[#This Row],[Placar]],6)="Grêmio",LEFT(RIGHT(Tabela1[[#This Row],[Placar]],8),1),LEFT(RIGHT(Tabela1[[#This Row],[Placar]],15),1))</f>
        <v>1</v>
      </c>
      <c r="G385" s="4"/>
      <c r="H385" s="4"/>
      <c r="I38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85" s="5" t="s">
        <v>91</v>
      </c>
      <c r="K385" s="3" t="s">
        <v>7</v>
      </c>
      <c r="L385" s="3" t="s">
        <v>1041</v>
      </c>
      <c r="M385" s="3" t="str">
        <f>IF(Tabela1[[#This Row],[Mandante]]="Grêmio",Tabela1[[#This Row],[Gols Mandante]],Tabela1[[#This Row],[Gol Visitante]])</f>
        <v>2</v>
      </c>
      <c r="N385" s="3" t="str">
        <f>IF(Tabela1[[#This Row],[Mandante]]="Inter",Tabela1[[#This Row],[Gols Mandante]],Tabela1[[#This Row],[Gol Visitante]])</f>
        <v>1</v>
      </c>
      <c r="O385" s="3" t="s">
        <v>102</v>
      </c>
      <c r="P385" s="3" t="s">
        <v>103</v>
      </c>
      <c r="Q38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86" spans="1:17" ht="45" x14ac:dyDescent="0.25">
      <c r="A386" s="3">
        <v>385</v>
      </c>
      <c r="B386" s="4">
        <v>40664</v>
      </c>
      <c r="C386" s="4" t="str">
        <f>IF(LEFT(Tabela1[[#This Row],[Placar]],6)="Grêmio","Grêmio","Inter")</f>
        <v>Inter</v>
      </c>
      <c r="D386" s="4" t="str">
        <f>IF(Tabela1[[#This Row],[Mandante]]="Grêmio","Inter","Grêmio")</f>
        <v>Grêmio</v>
      </c>
      <c r="E386" s="7" t="str">
        <f>IF(Tabela1[[#This Row],[Mandante]]=LEFT(Tabela1[[#This Row],[Placar]],6),IF(MID(Tabela1[[#This Row],[Placar]],8,2)="10",10,MID(Tabela1[[#This Row],[Placar]],8,1)),MID(Tabela1[[#This Row],[Placar]],15,1))</f>
        <v>1</v>
      </c>
      <c r="F386" s="4" t="str">
        <f>IF(RIGHT(Tabela1[[#This Row],[Placar]],6)="Grêmio",LEFT(RIGHT(Tabela1[[#This Row],[Placar]],8),1),LEFT(RIGHT(Tabela1[[#This Row],[Placar]],15),1))</f>
        <v>1</v>
      </c>
      <c r="G386" s="7">
        <v>4</v>
      </c>
      <c r="H386" s="7">
        <v>2</v>
      </c>
      <c r="I38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86" s="5" t="s">
        <v>99</v>
      </c>
      <c r="K386" s="3" t="s">
        <v>7</v>
      </c>
      <c r="L386" s="3" t="s">
        <v>11</v>
      </c>
      <c r="M386" s="3" t="str">
        <f>IF(Tabela1[[#This Row],[Mandante]]="Grêmio",Tabela1[[#This Row],[Gols Mandante]],Tabela1[[#This Row],[Gol Visitante]])</f>
        <v>1</v>
      </c>
      <c r="N386" s="3" t="str">
        <f>IF(Tabela1[[#This Row],[Mandante]]="Inter",Tabela1[[#This Row],[Gols Mandante]],Tabela1[[#This Row],[Gol Visitante]])</f>
        <v>1</v>
      </c>
      <c r="O386" s="3" t="s">
        <v>100</v>
      </c>
      <c r="P386" s="3" t="s">
        <v>101</v>
      </c>
      <c r="Q38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87" spans="1:17" ht="45" x14ac:dyDescent="0.25">
      <c r="A387" s="3">
        <v>386</v>
      </c>
      <c r="B387" s="4">
        <v>40671</v>
      </c>
      <c r="C387" s="4" t="str">
        <f>IF(LEFT(Tabela1[[#This Row],[Placar]],6)="Grêmio","Grêmio","Inter")</f>
        <v>Inter</v>
      </c>
      <c r="D387" s="4" t="str">
        <f>IF(Tabela1[[#This Row],[Mandante]]="Grêmio","Inter","Grêmio")</f>
        <v>Grêmio</v>
      </c>
      <c r="E387" s="7" t="str">
        <f>IF(Tabela1[[#This Row],[Mandante]]=LEFT(Tabela1[[#This Row],[Placar]],6),IF(MID(Tabela1[[#This Row],[Placar]],8,2)="10",10,MID(Tabela1[[#This Row],[Placar]],8,1)),MID(Tabela1[[#This Row],[Placar]],15,1))</f>
        <v>2</v>
      </c>
      <c r="F387" s="4" t="str">
        <f>IF(RIGHT(Tabela1[[#This Row],[Placar]],6)="Grêmio",LEFT(RIGHT(Tabela1[[#This Row],[Placar]],8),1),LEFT(RIGHT(Tabela1[[#This Row],[Placar]],15),1))</f>
        <v>3</v>
      </c>
      <c r="G387" s="4"/>
      <c r="H387" s="4"/>
      <c r="I38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87" s="5" t="s">
        <v>96</v>
      </c>
      <c r="K387" s="3" t="s">
        <v>7</v>
      </c>
      <c r="L387" s="3" t="s">
        <v>11</v>
      </c>
      <c r="M387" s="3" t="str">
        <f>IF(Tabela1[[#This Row],[Mandante]]="Grêmio",Tabela1[[#This Row],[Gols Mandante]],Tabela1[[#This Row],[Gol Visitante]])</f>
        <v>3</v>
      </c>
      <c r="N387" s="3" t="str">
        <f>IF(Tabela1[[#This Row],[Mandante]]="Inter",Tabela1[[#This Row],[Gols Mandante]],Tabela1[[#This Row],[Gol Visitante]])</f>
        <v>2</v>
      </c>
      <c r="O387" s="3" t="s">
        <v>97</v>
      </c>
      <c r="P387" s="3" t="s">
        <v>98</v>
      </c>
      <c r="Q38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88" spans="1:17" ht="45" x14ac:dyDescent="0.25">
      <c r="A388" s="3">
        <v>387</v>
      </c>
      <c r="B388" s="4">
        <v>40678</v>
      </c>
      <c r="C388" s="4" t="str">
        <f>IF(LEFT(Tabela1[[#This Row],[Placar]],6)="Grêmio","Grêmio","Inter")</f>
        <v>Grêmio</v>
      </c>
      <c r="D388" s="4" t="str">
        <f>IF(Tabela1[[#This Row],[Mandante]]="Grêmio","Inter","Grêmio")</f>
        <v>Inter</v>
      </c>
      <c r="E388" s="7" t="str">
        <f>IF(Tabela1[[#This Row],[Mandante]]=LEFT(Tabela1[[#This Row],[Placar]],6),IF(MID(Tabela1[[#This Row],[Placar]],8,2)="10",10,MID(Tabela1[[#This Row],[Placar]],8,1)),MID(Tabela1[[#This Row],[Placar]],15,1))</f>
        <v>2</v>
      </c>
      <c r="F388" s="4" t="str">
        <f>IF(RIGHT(Tabela1[[#This Row],[Placar]],6)="Grêmio",LEFT(RIGHT(Tabela1[[#This Row],[Placar]],8),1),LEFT(RIGHT(Tabela1[[#This Row],[Placar]],15),1))</f>
        <v>3</v>
      </c>
      <c r="G388" s="7">
        <v>4</v>
      </c>
      <c r="H388" s="7">
        <v>5</v>
      </c>
      <c r="I38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88" s="5" t="s">
        <v>93</v>
      </c>
      <c r="K388" s="3" t="s">
        <v>7</v>
      </c>
      <c r="L388" s="3" t="s">
        <v>81</v>
      </c>
      <c r="M388" s="3" t="str">
        <f>IF(Tabela1[[#This Row],[Mandante]]="Grêmio",Tabela1[[#This Row],[Gols Mandante]],Tabela1[[#This Row],[Gol Visitante]])</f>
        <v>2</v>
      </c>
      <c r="N388" s="3" t="str">
        <f>IF(Tabela1[[#This Row],[Mandante]]="Inter",Tabela1[[#This Row],[Gols Mandante]],Tabela1[[#This Row],[Gol Visitante]])</f>
        <v>3</v>
      </c>
      <c r="O388" s="3" t="s">
        <v>94</v>
      </c>
      <c r="P388" s="3" t="s">
        <v>95</v>
      </c>
      <c r="Q38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89" spans="1:17" x14ac:dyDescent="0.25">
      <c r="A389" s="3">
        <v>388</v>
      </c>
      <c r="B389" s="4">
        <v>40783</v>
      </c>
      <c r="C389" s="4" t="str">
        <f>IF(LEFT(Tabela1[[#This Row],[Placar]],6)="Grêmio","Grêmio","Inter")</f>
        <v>Grêmio</v>
      </c>
      <c r="D389" s="4" t="str">
        <f>IF(Tabela1[[#This Row],[Mandante]]="Grêmio","Inter","Grêmio")</f>
        <v>Inter</v>
      </c>
      <c r="E389" s="7" t="str">
        <f>IF(Tabela1[[#This Row],[Mandante]]=LEFT(Tabela1[[#This Row],[Placar]],6),IF(MID(Tabela1[[#This Row],[Placar]],8,2)="10",10,MID(Tabela1[[#This Row],[Placar]],8,1)),MID(Tabela1[[#This Row],[Placar]],15,1))</f>
        <v>2</v>
      </c>
      <c r="F389" s="4" t="str">
        <f>IF(RIGHT(Tabela1[[#This Row],[Placar]],6)="Grêmio",LEFT(RIGHT(Tabela1[[#This Row],[Placar]],8),1),LEFT(RIGHT(Tabela1[[#This Row],[Placar]],15),1))</f>
        <v>1</v>
      </c>
      <c r="G389" s="4"/>
      <c r="H389" s="4"/>
      <c r="I38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89" s="5" t="s">
        <v>91</v>
      </c>
      <c r="K389" s="3" t="s">
        <v>48</v>
      </c>
      <c r="L389" s="3" t="s">
        <v>81</v>
      </c>
      <c r="M389" s="3" t="str">
        <f>IF(Tabela1[[#This Row],[Mandante]]="Grêmio",Tabela1[[#This Row],[Gols Mandante]],Tabela1[[#This Row],[Gol Visitante]])</f>
        <v>2</v>
      </c>
      <c r="N389" s="3" t="str">
        <f>IF(Tabela1[[#This Row],[Mandante]]="Inter",Tabela1[[#This Row],[Gols Mandante]],Tabela1[[#This Row],[Gol Visitante]])</f>
        <v>1</v>
      </c>
      <c r="O389" s="3" t="s">
        <v>92</v>
      </c>
      <c r="P389" s="3"/>
      <c r="Q38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90" spans="1:17" ht="45" x14ac:dyDescent="0.25">
      <c r="A390" s="3">
        <v>389</v>
      </c>
      <c r="B390" s="4">
        <v>40881</v>
      </c>
      <c r="C390" s="4" t="str">
        <f>IF(LEFT(Tabela1[[#This Row],[Placar]],6)="Grêmio","Grêmio","Inter")</f>
        <v>Inter</v>
      </c>
      <c r="D390" s="4" t="str">
        <f>IF(Tabela1[[#This Row],[Mandante]]="Grêmio","Inter","Grêmio")</f>
        <v>Grêmio</v>
      </c>
      <c r="E390" s="7" t="str">
        <f>IF(Tabela1[[#This Row],[Mandante]]=LEFT(Tabela1[[#This Row],[Placar]],6),IF(MID(Tabela1[[#This Row],[Placar]],8,2)="10",10,MID(Tabela1[[#This Row],[Placar]],8,1)),MID(Tabela1[[#This Row],[Placar]],15,1))</f>
        <v>1</v>
      </c>
      <c r="F390" s="4" t="str">
        <f>IF(RIGHT(Tabela1[[#This Row],[Placar]],6)="Grêmio",LEFT(RIGHT(Tabela1[[#This Row],[Placar]],8),1),LEFT(RIGHT(Tabela1[[#This Row],[Placar]],15),1))</f>
        <v>0</v>
      </c>
      <c r="G390" s="4"/>
      <c r="H390" s="4"/>
      <c r="I39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90" s="5" t="s">
        <v>37</v>
      </c>
      <c r="K390" s="3" t="s">
        <v>48</v>
      </c>
      <c r="L390" s="3" t="s">
        <v>11</v>
      </c>
      <c r="M390" s="3" t="str">
        <f>IF(Tabela1[[#This Row],[Mandante]]="Grêmio",Tabela1[[#This Row],[Gols Mandante]],Tabela1[[#This Row],[Gol Visitante]])</f>
        <v>0</v>
      </c>
      <c r="N390" s="3" t="str">
        <f>IF(Tabela1[[#This Row],[Mandante]]="Inter",Tabela1[[#This Row],[Gols Mandante]],Tabela1[[#This Row],[Gol Visitante]])</f>
        <v>1</v>
      </c>
      <c r="O390" s="3" t="s">
        <v>89</v>
      </c>
      <c r="P390" s="3" t="s">
        <v>90</v>
      </c>
      <c r="Q39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91" spans="1:17" ht="60" x14ac:dyDescent="0.25">
      <c r="A391" s="3">
        <v>390</v>
      </c>
      <c r="B391" s="4">
        <v>40944</v>
      </c>
      <c r="C391" s="4" t="str">
        <f>IF(LEFT(Tabela1[[#This Row],[Placar]],6)="Grêmio","Grêmio","Inter")</f>
        <v>Grêmio</v>
      </c>
      <c r="D391" s="4" t="str">
        <f>IF(Tabela1[[#This Row],[Mandante]]="Grêmio","Inter","Grêmio")</f>
        <v>Inter</v>
      </c>
      <c r="E391" s="7" t="str">
        <f>IF(Tabela1[[#This Row],[Mandante]]=LEFT(Tabela1[[#This Row],[Placar]],6),IF(MID(Tabela1[[#This Row],[Placar]],8,2)="10",10,MID(Tabela1[[#This Row],[Placar]],8,1)),MID(Tabela1[[#This Row],[Placar]],15,1))</f>
        <v>2</v>
      </c>
      <c r="F391" s="4" t="str">
        <f>IF(RIGHT(Tabela1[[#This Row],[Placar]],6)="Grêmio",LEFT(RIGHT(Tabela1[[#This Row],[Placar]],8),1),LEFT(RIGHT(Tabela1[[#This Row],[Placar]],15),1))</f>
        <v>2</v>
      </c>
      <c r="G391" s="4"/>
      <c r="H391" s="4"/>
      <c r="I39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91" s="5" t="s">
        <v>46</v>
      </c>
      <c r="K391" s="3" t="s">
        <v>7</v>
      </c>
      <c r="L391" s="3" t="s">
        <v>81</v>
      </c>
      <c r="M391" s="3" t="str">
        <f>IF(Tabela1[[#This Row],[Mandante]]="Grêmio",Tabela1[[#This Row],[Gols Mandante]],Tabela1[[#This Row],[Gol Visitante]])</f>
        <v>2</v>
      </c>
      <c r="N391" s="3" t="str">
        <f>IF(Tabela1[[#This Row],[Mandante]]="Inter",Tabela1[[#This Row],[Gols Mandante]],Tabela1[[#This Row],[Gol Visitante]])</f>
        <v>2</v>
      </c>
      <c r="O391" s="3" t="s">
        <v>87</v>
      </c>
      <c r="P391" s="3" t="s">
        <v>88</v>
      </c>
      <c r="Q39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92" spans="1:17" x14ac:dyDescent="0.25">
      <c r="A392" s="3">
        <v>391</v>
      </c>
      <c r="B392" s="4">
        <v>40961</v>
      </c>
      <c r="C392" s="4" t="str">
        <f>IF(LEFT(Tabela1[[#This Row],[Placar]],6)="Grêmio","Grêmio","Inter")</f>
        <v>Inter</v>
      </c>
      <c r="D392" s="4" t="str">
        <f>IF(Tabela1[[#This Row],[Mandante]]="Grêmio","Inter","Grêmio")</f>
        <v>Grêmio</v>
      </c>
      <c r="E392" s="7" t="str">
        <f>IF(Tabela1[[#This Row],[Mandante]]=LEFT(Tabela1[[#This Row],[Placar]],6),IF(MID(Tabela1[[#This Row],[Placar]],8,2)="10",10,MID(Tabela1[[#This Row],[Placar]],8,1)),MID(Tabela1[[#This Row],[Placar]],15,1))</f>
        <v>1</v>
      </c>
      <c r="F392" s="4" t="str">
        <f>IF(RIGHT(Tabela1[[#This Row],[Placar]],6)="Grêmio",LEFT(RIGHT(Tabela1[[#This Row],[Placar]],8),1),LEFT(RIGHT(Tabela1[[#This Row],[Placar]],15),1))</f>
        <v>2</v>
      </c>
      <c r="G392" s="4"/>
      <c r="H392" s="4"/>
      <c r="I39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92" s="5" t="s">
        <v>44</v>
      </c>
      <c r="K392" s="3" t="s">
        <v>7</v>
      </c>
      <c r="L392" s="3" t="s">
        <v>11</v>
      </c>
      <c r="M392" s="3" t="str">
        <f>IF(Tabela1[[#This Row],[Mandante]]="Grêmio",Tabela1[[#This Row],[Gols Mandante]],Tabela1[[#This Row],[Gol Visitante]])</f>
        <v>2</v>
      </c>
      <c r="N392" s="3" t="str">
        <f>IF(Tabela1[[#This Row],[Mandante]]="Inter",Tabela1[[#This Row],[Gols Mandante]],Tabela1[[#This Row],[Gol Visitante]])</f>
        <v>1</v>
      </c>
      <c r="O392" s="3" t="s">
        <v>86</v>
      </c>
      <c r="P392" s="3"/>
      <c r="Q39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93" spans="1:17" ht="45" x14ac:dyDescent="0.25">
      <c r="A393" s="3">
        <v>392</v>
      </c>
      <c r="B393" s="4">
        <v>41028</v>
      </c>
      <c r="C393" s="4" t="str">
        <f>IF(LEFT(Tabela1[[#This Row],[Placar]],6)="Grêmio","Grêmio","Inter")</f>
        <v>Inter</v>
      </c>
      <c r="D393" s="4" t="str">
        <f>IF(Tabela1[[#This Row],[Mandante]]="Grêmio","Inter","Grêmio")</f>
        <v>Grêmio</v>
      </c>
      <c r="E393" s="7" t="str">
        <f>IF(Tabela1[[#This Row],[Mandante]]=LEFT(Tabela1[[#This Row],[Placar]],6),IF(MID(Tabela1[[#This Row],[Placar]],8,2)="10",10,MID(Tabela1[[#This Row],[Placar]],8,1)),MID(Tabela1[[#This Row],[Placar]],15,1))</f>
        <v>2</v>
      </c>
      <c r="F393" s="4" t="str">
        <f>IF(RIGHT(Tabela1[[#This Row],[Placar]],6)="Grêmio",LEFT(RIGHT(Tabela1[[#This Row],[Placar]],8),1),LEFT(RIGHT(Tabela1[[#This Row],[Placar]],15),1))</f>
        <v>1</v>
      </c>
      <c r="G393" s="4"/>
      <c r="H393" s="4"/>
      <c r="I39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93" s="5" t="s">
        <v>54</v>
      </c>
      <c r="K393" s="3" t="s">
        <v>7</v>
      </c>
      <c r="L393" s="3" t="s">
        <v>11</v>
      </c>
      <c r="M393" s="3" t="str">
        <f>IF(Tabela1[[#This Row],[Mandante]]="Grêmio",Tabela1[[#This Row],[Gols Mandante]],Tabela1[[#This Row],[Gol Visitante]])</f>
        <v>1</v>
      </c>
      <c r="N393" s="3" t="str">
        <f>IF(Tabela1[[#This Row],[Mandante]]="Inter",Tabela1[[#This Row],[Gols Mandante]],Tabela1[[#This Row],[Gol Visitante]])</f>
        <v>2</v>
      </c>
      <c r="O393" s="3" t="s">
        <v>84</v>
      </c>
      <c r="P393" s="3" t="s">
        <v>85</v>
      </c>
      <c r="Q39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94" spans="1:17" x14ac:dyDescent="0.25">
      <c r="A394" s="3">
        <v>393</v>
      </c>
      <c r="B394" s="4">
        <v>41147</v>
      </c>
      <c r="C394" s="4" t="str">
        <f>IF(LEFT(Tabela1[[#This Row],[Placar]],6)="Grêmio","Grêmio","Inter")</f>
        <v>Inter</v>
      </c>
      <c r="D394" s="4" t="str">
        <f>IF(Tabela1[[#This Row],[Mandante]]="Grêmio","Inter","Grêmio")</f>
        <v>Grêmio</v>
      </c>
      <c r="E394" s="7" t="str">
        <f>IF(Tabela1[[#This Row],[Mandante]]=LEFT(Tabela1[[#This Row],[Placar]],6),IF(MID(Tabela1[[#This Row],[Placar]],8,2)="10",10,MID(Tabela1[[#This Row],[Placar]],8,1)),MID(Tabela1[[#This Row],[Placar]],15,1))</f>
        <v>0</v>
      </c>
      <c r="F394" s="4" t="str">
        <f>IF(RIGHT(Tabela1[[#This Row],[Placar]],6)="Grêmio",LEFT(RIGHT(Tabela1[[#This Row],[Placar]],8),1),LEFT(RIGHT(Tabela1[[#This Row],[Placar]],15),1))</f>
        <v>1</v>
      </c>
      <c r="G394" s="4"/>
      <c r="H394" s="4"/>
      <c r="I39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394" s="5" t="s">
        <v>26</v>
      </c>
      <c r="K394" s="3" t="s">
        <v>48</v>
      </c>
      <c r="L394" s="3" t="s">
        <v>11</v>
      </c>
      <c r="M394" s="3" t="str">
        <f>IF(Tabela1[[#This Row],[Mandante]]="Grêmio",Tabela1[[#This Row],[Gols Mandante]],Tabela1[[#This Row],[Gol Visitante]])</f>
        <v>1</v>
      </c>
      <c r="N394" s="3" t="str">
        <f>IF(Tabela1[[#This Row],[Mandante]]="Inter",Tabela1[[#This Row],[Gols Mandante]],Tabela1[[#This Row],[Gol Visitante]])</f>
        <v>0</v>
      </c>
      <c r="O394" s="3" t="s">
        <v>83</v>
      </c>
      <c r="P394" s="3"/>
      <c r="Q39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395" spans="1:17" ht="30" x14ac:dyDescent="0.25">
      <c r="A395" s="3">
        <v>394</v>
      </c>
      <c r="B395" s="4">
        <v>41245</v>
      </c>
      <c r="C395" s="4" t="str">
        <f>IF(LEFT(Tabela1[[#This Row],[Placar]],6)="Grêmio","Grêmio","Inter")</f>
        <v>Grêmio</v>
      </c>
      <c r="D395" s="4" t="str">
        <f>IF(Tabela1[[#This Row],[Mandante]]="Grêmio","Inter","Grêmio")</f>
        <v>Inter</v>
      </c>
      <c r="E395" s="7" t="str">
        <f>IF(Tabela1[[#This Row],[Mandante]]=LEFT(Tabela1[[#This Row],[Placar]],6),IF(MID(Tabela1[[#This Row],[Placar]],8,2)="10",10,MID(Tabela1[[#This Row],[Placar]],8,1)),MID(Tabela1[[#This Row],[Placar]],15,1))</f>
        <v>0</v>
      </c>
      <c r="F395" s="4" t="str">
        <f>IF(RIGHT(Tabela1[[#This Row],[Placar]],6)="Grêmio",LEFT(RIGHT(Tabela1[[#This Row],[Placar]],8),1),LEFT(RIGHT(Tabela1[[#This Row],[Placar]],15),1))</f>
        <v>0</v>
      </c>
      <c r="G395" s="4"/>
      <c r="H395" s="4"/>
      <c r="I39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95" s="5" t="s">
        <v>24</v>
      </c>
      <c r="K395" s="3" t="s">
        <v>48</v>
      </c>
      <c r="L395" s="3" t="s">
        <v>81</v>
      </c>
      <c r="M395" s="3" t="str">
        <f>IF(Tabela1[[#This Row],[Mandante]]="Grêmio",Tabela1[[#This Row],[Gols Mandante]],Tabela1[[#This Row],[Gol Visitante]])</f>
        <v>0</v>
      </c>
      <c r="N395" s="3" t="str">
        <f>IF(Tabela1[[#This Row],[Mandante]]="Inter",Tabela1[[#This Row],[Gols Mandante]],Tabela1[[#This Row],[Gol Visitante]])</f>
        <v>0</v>
      </c>
      <c r="O395" s="3"/>
      <c r="P395" s="3" t="s">
        <v>82</v>
      </c>
      <c r="Q39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Olímpico</v>
      </c>
    </row>
    <row r="396" spans="1:17" ht="30" x14ac:dyDescent="0.25">
      <c r="A396" s="3">
        <v>395</v>
      </c>
      <c r="B396" s="4">
        <v>41308</v>
      </c>
      <c r="C396" s="4" t="str">
        <f>IF(LEFT(Tabela1[[#This Row],[Placar]],6)="Grêmio","Grêmio","Inter")</f>
        <v>Inter</v>
      </c>
      <c r="D396" s="4" t="str">
        <f>IF(Tabela1[[#This Row],[Mandante]]="Grêmio","Inter","Grêmio")</f>
        <v>Grêmio</v>
      </c>
      <c r="E396" s="7" t="str">
        <f>IF(Tabela1[[#This Row],[Mandante]]=LEFT(Tabela1[[#This Row],[Placar]],6),IF(MID(Tabela1[[#This Row],[Placar]],8,2)="10",10,MID(Tabela1[[#This Row],[Placar]],8,1)),MID(Tabela1[[#This Row],[Placar]],15,1))</f>
        <v>2</v>
      </c>
      <c r="F396" s="4" t="str">
        <f>IF(RIGHT(Tabela1[[#This Row],[Placar]],6)="Grêmio",LEFT(RIGHT(Tabela1[[#This Row],[Placar]],8),1),LEFT(RIGHT(Tabela1[[#This Row],[Placar]],15),1))</f>
        <v>1</v>
      </c>
      <c r="G396" s="4"/>
      <c r="H396" s="4"/>
      <c r="I39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96" s="5" t="s">
        <v>54</v>
      </c>
      <c r="K396" s="3" t="s">
        <v>7</v>
      </c>
      <c r="L396" s="3" t="s">
        <v>78</v>
      </c>
      <c r="M396" s="3" t="str">
        <f>IF(Tabela1[[#This Row],[Mandante]]="Grêmio",Tabela1[[#This Row],[Gols Mandante]],Tabela1[[#This Row],[Gol Visitante]])</f>
        <v>1</v>
      </c>
      <c r="N396" s="3" t="str">
        <f>IF(Tabela1[[#This Row],[Mandante]]="Inter",Tabela1[[#This Row],[Gols Mandante]],Tabela1[[#This Row],[Gol Visitante]])</f>
        <v>2</v>
      </c>
      <c r="O396" s="3" t="s">
        <v>79</v>
      </c>
      <c r="P396" s="3" t="s">
        <v>80</v>
      </c>
      <c r="Q39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97" spans="1:17" ht="60" x14ac:dyDescent="0.25">
      <c r="A397" s="3">
        <v>396</v>
      </c>
      <c r="B397" s="4">
        <v>41329</v>
      </c>
      <c r="C397" s="4" t="str">
        <f>IF(LEFT(Tabela1[[#This Row],[Placar]],6)="Grêmio","Grêmio","Inter")</f>
        <v>Inter</v>
      </c>
      <c r="D397" s="4" t="str">
        <f>IF(Tabela1[[#This Row],[Mandante]]="Grêmio","Inter","Grêmio")</f>
        <v>Grêmio</v>
      </c>
      <c r="E397" s="7" t="str">
        <f>IF(Tabela1[[#This Row],[Mandante]]=LEFT(Tabela1[[#This Row],[Placar]],6),IF(MID(Tabela1[[#This Row],[Placar]],8,2)="10",10,MID(Tabela1[[#This Row],[Placar]],8,1)),MID(Tabela1[[#This Row],[Placar]],15,1))</f>
        <v>2</v>
      </c>
      <c r="F397" s="4" t="str">
        <f>IF(RIGHT(Tabela1[[#This Row],[Placar]],6)="Grêmio",LEFT(RIGHT(Tabela1[[#This Row],[Placar]],8),1),LEFT(RIGHT(Tabela1[[#This Row],[Placar]],15),1))</f>
        <v>1</v>
      </c>
      <c r="G397" s="4"/>
      <c r="H397" s="4"/>
      <c r="I39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397" s="5" t="s">
        <v>54</v>
      </c>
      <c r="K397" s="3" t="s">
        <v>7</v>
      </c>
      <c r="L397" s="3" t="s">
        <v>65</v>
      </c>
      <c r="M397" s="3" t="str">
        <f>IF(Tabela1[[#This Row],[Mandante]]="Grêmio",Tabela1[[#This Row],[Gols Mandante]],Tabela1[[#This Row],[Gol Visitante]])</f>
        <v>1</v>
      </c>
      <c r="N397" s="3" t="str">
        <f>IF(Tabela1[[#This Row],[Mandante]]="Inter",Tabela1[[#This Row],[Gols Mandante]],Tabela1[[#This Row],[Gol Visitante]])</f>
        <v>2</v>
      </c>
      <c r="O397" s="3" t="s">
        <v>76</v>
      </c>
      <c r="P397" s="3" t="s">
        <v>77</v>
      </c>
      <c r="Q39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398" spans="1:17" ht="30" x14ac:dyDescent="0.25">
      <c r="A398" s="3">
        <v>397</v>
      </c>
      <c r="B398" s="4">
        <v>41490</v>
      </c>
      <c r="C398" s="4" t="str">
        <f>IF(LEFT(Tabela1[[#This Row],[Placar]],6)="Grêmio","Grêmio","Inter")</f>
        <v>Grêmio</v>
      </c>
      <c r="D398" s="4" t="str">
        <f>IF(Tabela1[[#This Row],[Mandante]]="Grêmio","Inter","Grêmio")</f>
        <v>Inter</v>
      </c>
      <c r="E398" s="7" t="str">
        <f>IF(Tabela1[[#This Row],[Mandante]]=LEFT(Tabela1[[#This Row],[Placar]],6),IF(MID(Tabela1[[#This Row],[Placar]],8,2)="10",10,MID(Tabela1[[#This Row],[Placar]],8,1)),MID(Tabela1[[#This Row],[Placar]],15,1))</f>
        <v>1</v>
      </c>
      <c r="F398" s="4" t="str">
        <f>IF(RIGHT(Tabela1[[#This Row],[Placar]],6)="Grêmio",LEFT(RIGHT(Tabela1[[#This Row],[Placar]],8),1),LEFT(RIGHT(Tabela1[[#This Row],[Placar]],15),1))</f>
        <v>1</v>
      </c>
      <c r="G398" s="4"/>
      <c r="H398" s="4"/>
      <c r="I39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98" s="5" t="s">
        <v>70</v>
      </c>
      <c r="K398" s="3" t="s">
        <v>48</v>
      </c>
      <c r="L398" s="3" t="s">
        <v>8</v>
      </c>
      <c r="M398" s="3" t="str">
        <f>IF(Tabela1[[#This Row],[Mandante]]="Grêmio",Tabela1[[#This Row],[Gols Mandante]],Tabela1[[#This Row],[Gol Visitante]])</f>
        <v>1</v>
      </c>
      <c r="N398" s="3" t="str">
        <f>IF(Tabela1[[#This Row],[Mandante]]="Inter",Tabela1[[#This Row],[Gols Mandante]],Tabela1[[#This Row],[Gol Visitante]])</f>
        <v>1</v>
      </c>
      <c r="O398" s="3" t="s">
        <v>74</v>
      </c>
      <c r="P398" s="3" t="s">
        <v>75</v>
      </c>
      <c r="Q39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399" spans="1:17" ht="30" x14ac:dyDescent="0.25">
      <c r="A399" s="3">
        <v>398</v>
      </c>
      <c r="B399" s="4">
        <v>41567</v>
      </c>
      <c r="C399" s="4" t="str">
        <f>IF(LEFT(Tabela1[[#This Row],[Placar]],6)="Grêmio","Grêmio","Inter")</f>
        <v>Inter</v>
      </c>
      <c r="D399" s="4" t="str">
        <f>IF(Tabela1[[#This Row],[Mandante]]="Grêmio","Inter","Grêmio")</f>
        <v>Grêmio</v>
      </c>
      <c r="E399" s="7" t="str">
        <f>IF(Tabela1[[#This Row],[Mandante]]=LEFT(Tabela1[[#This Row],[Placar]],6),IF(MID(Tabela1[[#This Row],[Placar]],8,2)="10",10,MID(Tabela1[[#This Row],[Placar]],8,1)),MID(Tabela1[[#This Row],[Placar]],15,1))</f>
        <v>2</v>
      </c>
      <c r="F399" s="4" t="str">
        <f>IF(RIGHT(Tabela1[[#This Row],[Placar]],6)="Grêmio",LEFT(RIGHT(Tabela1[[#This Row],[Placar]],8),1),LEFT(RIGHT(Tabela1[[#This Row],[Placar]],15),1))</f>
        <v>2</v>
      </c>
      <c r="G399" s="4"/>
      <c r="H399" s="4"/>
      <c r="I39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399" s="5" t="s">
        <v>72</v>
      </c>
      <c r="K399" s="3" t="s">
        <v>48</v>
      </c>
      <c r="L399" s="3" t="s">
        <v>65</v>
      </c>
      <c r="M399" s="3" t="str">
        <f>IF(Tabela1[[#This Row],[Mandante]]="Grêmio",Tabela1[[#This Row],[Gols Mandante]],Tabela1[[#This Row],[Gol Visitante]])</f>
        <v>2</v>
      </c>
      <c r="N399" s="3" t="str">
        <f>IF(Tabela1[[#This Row],[Mandante]]="Inter",Tabela1[[#This Row],[Gols Mandante]],Tabela1[[#This Row],[Gol Visitante]])</f>
        <v>2</v>
      </c>
      <c r="O399" s="3" t="s">
        <v>73</v>
      </c>
      <c r="P399" s="3"/>
      <c r="Q39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400" spans="1:17" x14ac:dyDescent="0.25">
      <c r="A400" s="3">
        <v>399</v>
      </c>
      <c r="B400" s="4">
        <v>41679</v>
      </c>
      <c r="C400" s="4" t="str">
        <f>IF(LEFT(Tabela1[[#This Row],[Placar]],6)="Grêmio","Grêmio","Inter")</f>
        <v>Grêmio</v>
      </c>
      <c r="D400" s="4" t="str">
        <f>IF(Tabela1[[#This Row],[Mandante]]="Grêmio","Inter","Grêmio")</f>
        <v>Inter</v>
      </c>
      <c r="E400" s="7" t="str">
        <f>IF(Tabela1[[#This Row],[Mandante]]=LEFT(Tabela1[[#This Row],[Placar]],6),IF(MID(Tabela1[[#This Row],[Placar]],8,2)="10",10,MID(Tabela1[[#This Row],[Placar]],8,1)),MID(Tabela1[[#This Row],[Placar]],15,1))</f>
        <v>1</v>
      </c>
      <c r="F400" s="4" t="str">
        <f>IF(RIGHT(Tabela1[[#This Row],[Placar]],6)="Grêmio",LEFT(RIGHT(Tabela1[[#This Row],[Placar]],8),1),LEFT(RIGHT(Tabela1[[#This Row],[Placar]],15),1))</f>
        <v>1</v>
      </c>
      <c r="G400" s="4"/>
      <c r="H400" s="4"/>
      <c r="I40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00" s="5" t="s">
        <v>70</v>
      </c>
      <c r="K400" s="3" t="s">
        <v>7</v>
      </c>
      <c r="L400" s="3" t="s">
        <v>8</v>
      </c>
      <c r="M400" s="3" t="str">
        <f>IF(Tabela1[[#This Row],[Mandante]]="Grêmio",Tabela1[[#This Row],[Gols Mandante]],Tabela1[[#This Row],[Gol Visitante]])</f>
        <v>1</v>
      </c>
      <c r="N400" s="3" t="str">
        <f>IF(Tabela1[[#This Row],[Mandante]]="Inter",Tabela1[[#This Row],[Gols Mandante]],Tabela1[[#This Row],[Gol Visitante]])</f>
        <v>1</v>
      </c>
      <c r="O400" s="3" t="s">
        <v>71</v>
      </c>
      <c r="P400" s="3"/>
      <c r="Q40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01" spans="1:17" x14ac:dyDescent="0.25">
      <c r="A401" s="3">
        <v>400</v>
      </c>
      <c r="B401" s="4">
        <v>41728</v>
      </c>
      <c r="C401" s="4" t="str">
        <f>IF(LEFT(Tabela1[[#This Row],[Placar]],6)="Grêmio","Grêmio","Inter")</f>
        <v>Grêmio</v>
      </c>
      <c r="D401" s="4" t="str">
        <f>IF(Tabela1[[#This Row],[Mandante]]="Grêmio","Inter","Grêmio")</f>
        <v>Inter</v>
      </c>
      <c r="E401" s="7" t="str">
        <f>IF(Tabela1[[#This Row],[Mandante]]=LEFT(Tabela1[[#This Row],[Placar]],6),IF(MID(Tabela1[[#This Row],[Placar]],8,2)="10",10,MID(Tabela1[[#This Row],[Placar]],8,1)),MID(Tabela1[[#This Row],[Placar]],15,1))</f>
        <v>1</v>
      </c>
      <c r="F401" s="4" t="str">
        <f>IF(RIGHT(Tabela1[[#This Row],[Placar]],6)="Grêmio",LEFT(RIGHT(Tabela1[[#This Row],[Placar]],8),1),LEFT(RIGHT(Tabela1[[#This Row],[Placar]],15),1))</f>
        <v>2</v>
      </c>
      <c r="G401" s="4"/>
      <c r="H401" s="4"/>
      <c r="I40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01" s="5" t="s">
        <v>68</v>
      </c>
      <c r="K401" s="3" t="s">
        <v>7</v>
      </c>
      <c r="L401" s="3" t="s">
        <v>8</v>
      </c>
      <c r="M401" s="3" t="str">
        <f>IF(Tabela1[[#This Row],[Mandante]]="Grêmio",Tabela1[[#This Row],[Gols Mandante]],Tabela1[[#This Row],[Gol Visitante]])</f>
        <v>1</v>
      </c>
      <c r="N401" s="3" t="str">
        <f>IF(Tabela1[[#This Row],[Mandante]]="Inter",Tabela1[[#This Row],[Gols Mandante]],Tabela1[[#This Row],[Gol Visitante]])</f>
        <v>2</v>
      </c>
      <c r="O401" s="3" t="s">
        <v>69</v>
      </c>
      <c r="P401" s="3"/>
      <c r="Q40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02" spans="1:17" ht="45" x14ac:dyDescent="0.25">
      <c r="A402" s="3">
        <v>401</v>
      </c>
      <c r="B402" s="4">
        <v>41742</v>
      </c>
      <c r="C402" s="4" t="str">
        <f>IF(LEFT(Tabela1[[#This Row],[Placar]],6)="Grêmio","Grêmio","Inter")</f>
        <v>Inter</v>
      </c>
      <c r="D402" s="4" t="str">
        <f>IF(Tabela1[[#This Row],[Mandante]]="Grêmio","Inter","Grêmio")</f>
        <v>Grêmio</v>
      </c>
      <c r="E402" s="7" t="str">
        <f>IF(Tabela1[[#This Row],[Mandante]]=LEFT(Tabela1[[#This Row],[Placar]],6),IF(MID(Tabela1[[#This Row],[Placar]],8,2)="10",10,MID(Tabela1[[#This Row],[Placar]],8,1)),MID(Tabela1[[#This Row],[Placar]],15,1))</f>
        <v>4</v>
      </c>
      <c r="F402" s="4" t="str">
        <f>IF(RIGHT(Tabela1[[#This Row],[Placar]],6)="Grêmio",LEFT(RIGHT(Tabela1[[#This Row],[Placar]],8),1),LEFT(RIGHT(Tabela1[[#This Row],[Placar]],15),1))</f>
        <v>1</v>
      </c>
      <c r="G402" s="4"/>
      <c r="H402" s="4"/>
      <c r="I40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02" s="5" t="s">
        <v>64</v>
      </c>
      <c r="K402" s="3" t="s">
        <v>7</v>
      </c>
      <c r="L402" s="3" t="s">
        <v>65</v>
      </c>
      <c r="M402" s="3" t="str">
        <f>IF(Tabela1[[#This Row],[Mandante]]="Grêmio",Tabela1[[#This Row],[Gols Mandante]],Tabela1[[#This Row],[Gol Visitante]])</f>
        <v>1</v>
      </c>
      <c r="N402" s="3" t="str">
        <f>IF(Tabela1[[#This Row],[Mandante]]="Inter",Tabela1[[#This Row],[Gols Mandante]],Tabela1[[#This Row],[Gol Visitante]])</f>
        <v>4</v>
      </c>
      <c r="O402" s="3" t="s">
        <v>66</v>
      </c>
      <c r="P402" s="3" t="s">
        <v>67</v>
      </c>
      <c r="Q40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403" spans="1:17" ht="30" x14ac:dyDescent="0.25">
      <c r="A403" s="3">
        <v>402</v>
      </c>
      <c r="B403" s="4">
        <v>41861</v>
      </c>
      <c r="C403" s="4" t="str">
        <f>IF(LEFT(Tabela1[[#This Row],[Placar]],6)="Grêmio","Grêmio","Inter")</f>
        <v>Inter</v>
      </c>
      <c r="D403" s="4" t="str">
        <f>IF(Tabela1[[#This Row],[Mandante]]="Grêmio","Inter","Grêmio")</f>
        <v>Grêmio</v>
      </c>
      <c r="E403" s="7" t="str">
        <f>IF(Tabela1[[#This Row],[Mandante]]=LEFT(Tabela1[[#This Row],[Placar]],6),IF(MID(Tabela1[[#This Row],[Placar]],8,2)="10",10,MID(Tabela1[[#This Row],[Placar]],8,1)),MID(Tabela1[[#This Row],[Placar]],15,1))</f>
        <v>2</v>
      </c>
      <c r="F403" s="4" t="str">
        <f>IF(RIGHT(Tabela1[[#This Row],[Placar]],6)="Grêmio",LEFT(RIGHT(Tabela1[[#This Row],[Placar]],8),1),LEFT(RIGHT(Tabela1[[#This Row],[Placar]],15),1))</f>
        <v>0</v>
      </c>
      <c r="G403" s="4"/>
      <c r="H403" s="4"/>
      <c r="I40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03" s="5" t="s">
        <v>39</v>
      </c>
      <c r="K403" s="3" t="s">
        <v>48</v>
      </c>
      <c r="L403" s="3" t="s">
        <v>11</v>
      </c>
      <c r="M403" s="3" t="str">
        <f>IF(Tabela1[[#This Row],[Mandante]]="Grêmio",Tabela1[[#This Row],[Gols Mandante]],Tabela1[[#This Row],[Gol Visitante]])</f>
        <v>0</v>
      </c>
      <c r="N403" s="3" t="str">
        <f>IF(Tabela1[[#This Row],[Mandante]]="Inter",Tabela1[[#This Row],[Gols Mandante]],Tabela1[[#This Row],[Gol Visitante]])</f>
        <v>2</v>
      </c>
      <c r="O403" s="3" t="s">
        <v>62</v>
      </c>
      <c r="P403" s="3" t="s">
        <v>63</v>
      </c>
      <c r="Q40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04" spans="1:17" ht="45" x14ac:dyDescent="0.25">
      <c r="A404" s="3">
        <v>403</v>
      </c>
      <c r="B404" s="4">
        <v>41952</v>
      </c>
      <c r="C404" s="4" t="str">
        <f>IF(LEFT(Tabela1[[#This Row],[Placar]],6)="Grêmio","Grêmio","Inter")</f>
        <v>Grêmio</v>
      </c>
      <c r="D404" s="4" t="str">
        <f>IF(Tabela1[[#This Row],[Mandante]]="Grêmio","Inter","Grêmio")</f>
        <v>Inter</v>
      </c>
      <c r="E404" s="7" t="str">
        <f>IF(Tabela1[[#This Row],[Mandante]]=LEFT(Tabela1[[#This Row],[Placar]],6),IF(MID(Tabela1[[#This Row],[Placar]],8,2)="10",10,MID(Tabela1[[#This Row],[Placar]],8,1)),MID(Tabela1[[#This Row],[Placar]],15,1))</f>
        <v>4</v>
      </c>
      <c r="F404" s="4" t="str">
        <f>IF(RIGHT(Tabela1[[#This Row],[Placar]],6)="Grêmio",LEFT(RIGHT(Tabela1[[#This Row],[Placar]],8),1),LEFT(RIGHT(Tabela1[[#This Row],[Placar]],15),1))</f>
        <v>1</v>
      </c>
      <c r="G404" s="4"/>
      <c r="H404" s="4"/>
      <c r="I40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04" s="5" t="s">
        <v>59</v>
      </c>
      <c r="K404" s="3" t="s">
        <v>48</v>
      </c>
      <c r="L404" s="3" t="s">
        <v>8</v>
      </c>
      <c r="M404" s="3" t="str">
        <f>IF(Tabela1[[#This Row],[Mandante]]="Grêmio",Tabela1[[#This Row],[Gols Mandante]],Tabela1[[#This Row],[Gol Visitante]])</f>
        <v>4</v>
      </c>
      <c r="N404" s="3" t="str">
        <f>IF(Tabela1[[#This Row],[Mandante]]="Inter",Tabela1[[#This Row],[Gols Mandante]],Tabela1[[#This Row],[Gol Visitante]])</f>
        <v>1</v>
      </c>
      <c r="O404" s="3" t="s">
        <v>60</v>
      </c>
      <c r="P404" s="3" t="s">
        <v>61</v>
      </c>
      <c r="Q40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05" spans="1:17" ht="60" x14ac:dyDescent="0.25">
      <c r="A405" s="3">
        <v>404</v>
      </c>
      <c r="B405" s="4">
        <v>42064</v>
      </c>
      <c r="C405" s="4" t="str">
        <f>IF(LEFT(Tabela1[[#This Row],[Placar]],6)="Grêmio","Grêmio","Inter")</f>
        <v>Inter</v>
      </c>
      <c r="D405" s="4" t="str">
        <f>IF(Tabela1[[#This Row],[Mandante]]="Grêmio","Inter","Grêmio")</f>
        <v>Grêmio</v>
      </c>
      <c r="E405" s="7" t="str">
        <f>IF(Tabela1[[#This Row],[Mandante]]=LEFT(Tabela1[[#This Row],[Placar]],6),IF(MID(Tabela1[[#This Row],[Placar]],8,2)="10",10,MID(Tabela1[[#This Row],[Placar]],8,1)),MID(Tabela1[[#This Row],[Placar]],15,1))</f>
        <v>0</v>
      </c>
      <c r="F405" s="4" t="str">
        <f>IF(RIGHT(Tabela1[[#This Row],[Placar]],6)="Grêmio",LEFT(RIGHT(Tabela1[[#This Row],[Placar]],8),1),LEFT(RIGHT(Tabela1[[#This Row],[Placar]],15),1))</f>
        <v>0</v>
      </c>
      <c r="G405" s="4"/>
      <c r="H405" s="4"/>
      <c r="I40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05" s="5" t="s">
        <v>34</v>
      </c>
      <c r="K405" s="3" t="s">
        <v>7</v>
      </c>
      <c r="L405" s="3" t="s">
        <v>11</v>
      </c>
      <c r="M405" s="3" t="str">
        <f>IF(Tabela1[[#This Row],[Mandante]]="Grêmio",Tabela1[[#This Row],[Gols Mandante]],Tabela1[[#This Row],[Gol Visitante]])</f>
        <v>0</v>
      </c>
      <c r="N405" s="3" t="str">
        <f>IF(Tabela1[[#This Row],[Mandante]]="Inter",Tabela1[[#This Row],[Gols Mandante]],Tabela1[[#This Row],[Gol Visitante]])</f>
        <v>0</v>
      </c>
      <c r="O405" s="3"/>
      <c r="P405" s="3" t="s">
        <v>58</v>
      </c>
      <c r="Q40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06" spans="1:17" ht="30" x14ac:dyDescent="0.25">
      <c r="A406" s="3">
        <v>405</v>
      </c>
      <c r="B406" s="4">
        <v>42120</v>
      </c>
      <c r="C406" s="4" t="str">
        <f>IF(LEFT(Tabela1[[#This Row],[Placar]],6)="Grêmio","Grêmio","Inter")</f>
        <v>Grêmio</v>
      </c>
      <c r="D406" s="4" t="str">
        <f>IF(Tabela1[[#This Row],[Mandante]]="Grêmio","Inter","Grêmio")</f>
        <v>Inter</v>
      </c>
      <c r="E406" s="7" t="str">
        <f>IF(Tabela1[[#This Row],[Mandante]]=LEFT(Tabela1[[#This Row],[Placar]],6),IF(MID(Tabela1[[#This Row],[Placar]],8,2)="10",10,MID(Tabela1[[#This Row],[Placar]],8,1)),MID(Tabela1[[#This Row],[Placar]],15,1))</f>
        <v>0</v>
      </c>
      <c r="F406" s="4" t="str">
        <f>IF(RIGHT(Tabela1[[#This Row],[Placar]],6)="Grêmio",LEFT(RIGHT(Tabela1[[#This Row],[Placar]],8),1),LEFT(RIGHT(Tabela1[[#This Row],[Placar]],15),1))</f>
        <v>0</v>
      </c>
      <c r="G406" s="4"/>
      <c r="H406" s="4"/>
      <c r="I40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06" s="5" t="s">
        <v>24</v>
      </c>
      <c r="K406" s="3" t="s">
        <v>7</v>
      </c>
      <c r="L406" s="3" t="s">
        <v>8</v>
      </c>
      <c r="M406" s="3" t="str">
        <f>IF(Tabela1[[#This Row],[Mandante]]="Grêmio",Tabela1[[#This Row],[Gols Mandante]],Tabela1[[#This Row],[Gol Visitante]])</f>
        <v>0</v>
      </c>
      <c r="N406" s="3" t="str">
        <f>IF(Tabela1[[#This Row],[Mandante]]="Inter",Tabela1[[#This Row],[Gols Mandante]],Tabela1[[#This Row],[Gol Visitante]])</f>
        <v>0</v>
      </c>
      <c r="O406" s="3"/>
      <c r="P406" s="3" t="s">
        <v>57</v>
      </c>
      <c r="Q40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07" spans="1:17" ht="45" x14ac:dyDescent="0.25">
      <c r="A407" s="3">
        <v>406</v>
      </c>
      <c r="B407" s="4">
        <v>42127</v>
      </c>
      <c r="C407" s="4" t="str">
        <f>IF(LEFT(Tabela1[[#This Row],[Placar]],6)="Grêmio","Grêmio","Inter")</f>
        <v>Inter</v>
      </c>
      <c r="D407" s="4" t="str">
        <f>IF(Tabela1[[#This Row],[Mandante]]="Grêmio","Inter","Grêmio")</f>
        <v>Grêmio</v>
      </c>
      <c r="E407" s="7" t="str">
        <f>IF(Tabela1[[#This Row],[Mandante]]=LEFT(Tabela1[[#This Row],[Placar]],6),IF(MID(Tabela1[[#This Row],[Placar]],8,2)="10",10,MID(Tabela1[[#This Row],[Placar]],8,1)),MID(Tabela1[[#This Row],[Placar]],15,1))</f>
        <v>2</v>
      </c>
      <c r="F407" s="4" t="str">
        <f>IF(RIGHT(Tabela1[[#This Row],[Placar]],6)="Grêmio",LEFT(RIGHT(Tabela1[[#This Row],[Placar]],8),1),LEFT(RIGHT(Tabela1[[#This Row],[Placar]],15),1))</f>
        <v>1</v>
      </c>
      <c r="G407" s="4"/>
      <c r="H407" s="4"/>
      <c r="I40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07" s="5" t="s">
        <v>54</v>
      </c>
      <c r="K407" s="3" t="s">
        <v>7</v>
      </c>
      <c r="L407" s="3" t="s">
        <v>11</v>
      </c>
      <c r="M407" s="3" t="str">
        <f>IF(Tabela1[[#This Row],[Mandante]]="Grêmio",Tabela1[[#This Row],[Gols Mandante]],Tabela1[[#This Row],[Gol Visitante]])</f>
        <v>1</v>
      </c>
      <c r="N407" s="3" t="str">
        <f>IF(Tabela1[[#This Row],[Mandante]]="Inter",Tabela1[[#This Row],[Gols Mandante]],Tabela1[[#This Row],[Gol Visitante]])</f>
        <v>2</v>
      </c>
      <c r="O407" s="3" t="s">
        <v>55</v>
      </c>
      <c r="P407" s="3" t="s">
        <v>56</v>
      </c>
      <c r="Q40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08" spans="1:17" ht="60" x14ac:dyDescent="0.25">
      <c r="A408" s="3">
        <v>407</v>
      </c>
      <c r="B408" s="4">
        <v>42225</v>
      </c>
      <c r="C408" s="4" t="str">
        <f>IF(LEFT(Tabela1[[#This Row],[Placar]],6)="Grêmio","Grêmio","Inter")</f>
        <v>Grêmio</v>
      </c>
      <c r="D408" s="4" t="str">
        <f>IF(Tabela1[[#This Row],[Mandante]]="Grêmio","Inter","Grêmio")</f>
        <v>Inter</v>
      </c>
      <c r="E408" s="7" t="str">
        <f>IF(Tabela1[[#This Row],[Mandante]]=LEFT(Tabela1[[#This Row],[Placar]],6),IF(MID(Tabela1[[#This Row],[Placar]],8,2)="10",10,MID(Tabela1[[#This Row],[Placar]],8,1)),MID(Tabela1[[#This Row],[Placar]],15,1))</f>
        <v>5</v>
      </c>
      <c r="F408" s="4" t="str">
        <f>IF(RIGHT(Tabela1[[#This Row],[Placar]],6)="Grêmio",LEFT(RIGHT(Tabela1[[#This Row],[Placar]],8),1),LEFT(RIGHT(Tabela1[[#This Row],[Placar]],15),1))</f>
        <v>0</v>
      </c>
      <c r="G408" s="4"/>
      <c r="H408" s="4"/>
      <c r="I40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08" s="5" t="s">
        <v>52</v>
      </c>
      <c r="K408" s="3" t="s">
        <v>48</v>
      </c>
      <c r="L408" s="3" t="s">
        <v>8</v>
      </c>
      <c r="M408" s="3" t="str">
        <f>IF(Tabela1[[#This Row],[Mandante]]="Grêmio",Tabela1[[#This Row],[Gols Mandante]],Tabela1[[#This Row],[Gol Visitante]])</f>
        <v>5</v>
      </c>
      <c r="N408" s="3" t="str">
        <f>IF(Tabela1[[#This Row],[Mandante]]="Inter",Tabela1[[#This Row],[Gols Mandante]],Tabela1[[#This Row],[Gol Visitante]])</f>
        <v>0</v>
      </c>
      <c r="O408" s="3" t="s">
        <v>53</v>
      </c>
      <c r="P408" s="3"/>
      <c r="Q40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09" spans="1:17" x14ac:dyDescent="0.25">
      <c r="A409" s="3">
        <v>408</v>
      </c>
      <c r="B409" s="4">
        <v>42330</v>
      </c>
      <c r="C409" s="4" t="str">
        <f>IF(LEFT(Tabela1[[#This Row],[Placar]],6)="Grêmio","Grêmio","Inter")</f>
        <v>Inter</v>
      </c>
      <c r="D409" s="4" t="str">
        <f>IF(Tabela1[[#This Row],[Mandante]]="Grêmio","Inter","Grêmio")</f>
        <v>Grêmio</v>
      </c>
      <c r="E409" s="7" t="str">
        <f>IF(Tabela1[[#This Row],[Mandante]]=LEFT(Tabela1[[#This Row],[Placar]],6),IF(MID(Tabela1[[#This Row],[Placar]],8,2)="10",10,MID(Tabela1[[#This Row],[Placar]],8,1)),MID(Tabela1[[#This Row],[Placar]],15,1))</f>
        <v>1</v>
      </c>
      <c r="F409" s="4" t="str">
        <f>IF(RIGHT(Tabela1[[#This Row],[Placar]],6)="Grêmio",LEFT(RIGHT(Tabela1[[#This Row],[Placar]],8),1),LEFT(RIGHT(Tabela1[[#This Row],[Placar]],15),1))</f>
        <v>0</v>
      </c>
      <c r="G409" s="4"/>
      <c r="H409" s="4"/>
      <c r="I40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09" s="5" t="s">
        <v>37</v>
      </c>
      <c r="K409" s="3" t="s">
        <v>48</v>
      </c>
      <c r="L409" s="3" t="s">
        <v>11</v>
      </c>
      <c r="M409" s="3" t="str">
        <f>IF(Tabela1[[#This Row],[Mandante]]="Grêmio",Tabela1[[#This Row],[Gols Mandante]],Tabela1[[#This Row],[Gol Visitante]])</f>
        <v>0</v>
      </c>
      <c r="N409" s="3" t="str">
        <f>IF(Tabela1[[#This Row],[Mandante]]="Inter",Tabela1[[#This Row],[Gols Mandante]],Tabela1[[#This Row],[Gol Visitante]])</f>
        <v>1</v>
      </c>
      <c r="O409" s="3" t="s">
        <v>51</v>
      </c>
      <c r="P409" s="3"/>
      <c r="Q40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10" spans="1:17" ht="45" x14ac:dyDescent="0.25">
      <c r="A410" s="3">
        <v>409</v>
      </c>
      <c r="B410" s="4">
        <v>42435</v>
      </c>
      <c r="C410" s="4" t="str">
        <f>IF(LEFT(Tabela1[[#This Row],[Placar]],6)="Grêmio","Grêmio","Inter")</f>
        <v>Grêmio</v>
      </c>
      <c r="D410" s="4" t="str">
        <f>IF(Tabela1[[#This Row],[Mandante]]="Grêmio","Inter","Grêmio")</f>
        <v>Inter</v>
      </c>
      <c r="E410" s="7" t="str">
        <f>IF(Tabela1[[#This Row],[Mandante]]=LEFT(Tabela1[[#This Row],[Placar]],6),IF(MID(Tabela1[[#This Row],[Placar]],8,2)="10",10,MID(Tabela1[[#This Row],[Placar]],8,1)),MID(Tabela1[[#This Row],[Placar]],15,1))</f>
        <v>0</v>
      </c>
      <c r="F410" s="4" t="str">
        <f>IF(RIGHT(Tabela1[[#This Row],[Placar]],6)="Grêmio",LEFT(RIGHT(Tabela1[[#This Row],[Placar]],8),1),LEFT(RIGHT(Tabela1[[#This Row],[Placar]],15),1))</f>
        <v>0</v>
      </c>
      <c r="G410" s="4"/>
      <c r="H410" s="4"/>
      <c r="I41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10" s="5" t="s">
        <v>24</v>
      </c>
      <c r="K410" s="3" t="s">
        <v>7</v>
      </c>
      <c r="L410" s="3" t="s">
        <v>8</v>
      </c>
      <c r="M410" s="3" t="str">
        <f>IF(Tabela1[[#This Row],[Mandante]]="Grêmio",Tabela1[[#This Row],[Gols Mandante]],Tabela1[[#This Row],[Gol Visitante]])</f>
        <v>0</v>
      </c>
      <c r="N410" s="3" t="str">
        <f>IF(Tabela1[[#This Row],[Mandante]]="Inter",Tabela1[[#This Row],[Gols Mandante]],Tabela1[[#This Row],[Gol Visitante]])</f>
        <v>0</v>
      </c>
      <c r="O410" s="3"/>
      <c r="P410" s="3" t="s">
        <v>50</v>
      </c>
      <c r="Q41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11" spans="1:17" x14ac:dyDescent="0.25">
      <c r="A411" s="3">
        <v>410</v>
      </c>
      <c r="B411" s="4">
        <v>42554</v>
      </c>
      <c r="C411" s="4" t="str">
        <f>IF(LEFT(Tabela1[[#This Row],[Placar]],6)="Grêmio","Grêmio","Inter")</f>
        <v>Inter</v>
      </c>
      <c r="D411" s="4" t="str">
        <f>IF(Tabela1[[#This Row],[Mandante]]="Grêmio","Inter","Grêmio")</f>
        <v>Grêmio</v>
      </c>
      <c r="E411" s="7" t="str">
        <f>IF(Tabela1[[#This Row],[Mandante]]=LEFT(Tabela1[[#This Row],[Placar]],6),IF(MID(Tabela1[[#This Row],[Placar]],8,2)="10",10,MID(Tabela1[[#This Row],[Placar]],8,1)),MID(Tabela1[[#This Row],[Placar]],15,1))</f>
        <v>0</v>
      </c>
      <c r="F411" s="4" t="str">
        <f>IF(RIGHT(Tabela1[[#This Row],[Placar]],6)="Grêmio",LEFT(RIGHT(Tabela1[[#This Row],[Placar]],8),1),LEFT(RIGHT(Tabela1[[#This Row],[Placar]],15),1))</f>
        <v>1</v>
      </c>
      <c r="G411" s="4"/>
      <c r="H411" s="4"/>
      <c r="I41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11" s="5" t="s">
        <v>26</v>
      </c>
      <c r="K411" s="3" t="s">
        <v>48</v>
      </c>
      <c r="L411" s="3" t="s">
        <v>11</v>
      </c>
      <c r="M411" s="3" t="str">
        <f>IF(Tabela1[[#This Row],[Mandante]]="Grêmio",Tabela1[[#This Row],[Gols Mandante]],Tabela1[[#This Row],[Gol Visitante]])</f>
        <v>1</v>
      </c>
      <c r="N411" s="3" t="str">
        <f>IF(Tabela1[[#This Row],[Mandante]]="Inter",Tabela1[[#This Row],[Gols Mandante]],Tabela1[[#This Row],[Gol Visitante]])</f>
        <v>0</v>
      </c>
      <c r="O411" s="3" t="s">
        <v>49</v>
      </c>
      <c r="P411" s="3"/>
      <c r="Q41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12" spans="1:17" x14ac:dyDescent="0.25">
      <c r="A412" s="3">
        <v>411</v>
      </c>
      <c r="B412" s="4">
        <v>42666</v>
      </c>
      <c r="C412" s="4" t="str">
        <f>IF(LEFT(Tabela1[[#This Row],[Placar]],6)="Grêmio","Grêmio","Inter")</f>
        <v>Grêmio</v>
      </c>
      <c r="D412" s="4" t="str">
        <f>IF(Tabela1[[#This Row],[Mandante]]="Grêmio","Inter","Grêmio")</f>
        <v>Inter</v>
      </c>
      <c r="E412" s="7" t="str">
        <f>IF(Tabela1[[#This Row],[Mandante]]=LEFT(Tabela1[[#This Row],[Placar]],6),IF(MID(Tabela1[[#This Row],[Placar]],8,2)="10",10,MID(Tabela1[[#This Row],[Placar]],8,1)),MID(Tabela1[[#This Row],[Placar]],15,1))</f>
        <v>0</v>
      </c>
      <c r="F412" s="4" t="str">
        <f>IF(RIGHT(Tabela1[[#This Row],[Placar]],6)="Grêmio",LEFT(RIGHT(Tabela1[[#This Row],[Placar]],8),1),LEFT(RIGHT(Tabela1[[#This Row],[Placar]],15),1))</f>
        <v>0</v>
      </c>
      <c r="G412" s="4"/>
      <c r="H412" s="4"/>
      <c r="I41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12" s="5" t="s">
        <v>24</v>
      </c>
      <c r="K412" s="3" t="s">
        <v>48</v>
      </c>
      <c r="L412" s="3" t="s">
        <v>8</v>
      </c>
      <c r="M412" s="3" t="str">
        <f>IF(Tabela1[[#This Row],[Mandante]]="Grêmio",Tabela1[[#This Row],[Gols Mandante]],Tabela1[[#This Row],[Gol Visitante]])</f>
        <v>0</v>
      </c>
      <c r="N412" s="3" t="str">
        <f>IF(Tabela1[[#This Row],[Mandante]]="Inter",Tabela1[[#This Row],[Gols Mandante]],Tabela1[[#This Row],[Gol Visitante]])</f>
        <v>0</v>
      </c>
      <c r="O412" s="3"/>
      <c r="P412" s="3"/>
      <c r="Q41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13" spans="1:17" ht="30" x14ac:dyDescent="0.25">
      <c r="A413" s="3">
        <v>412</v>
      </c>
      <c r="B413" s="4">
        <v>42798</v>
      </c>
      <c r="C413" s="4" t="str">
        <f>IF(LEFT(Tabela1[[#This Row],[Placar]],6)="Grêmio","Grêmio","Inter")</f>
        <v>Grêmio</v>
      </c>
      <c r="D413" s="4" t="str">
        <f>IF(Tabela1[[#This Row],[Mandante]]="Grêmio","Inter","Grêmio")</f>
        <v>Inter</v>
      </c>
      <c r="E413" s="7" t="str">
        <f>IF(Tabela1[[#This Row],[Mandante]]=LEFT(Tabela1[[#This Row],[Placar]],6),IF(MID(Tabela1[[#This Row],[Placar]],8,2)="10",10,MID(Tabela1[[#This Row],[Placar]],8,1)),MID(Tabela1[[#This Row],[Placar]],15,1))</f>
        <v>2</v>
      </c>
      <c r="F413" s="4" t="str">
        <f>IF(RIGHT(Tabela1[[#This Row],[Placar]],6)="Grêmio",LEFT(RIGHT(Tabela1[[#This Row],[Placar]],8),1),LEFT(RIGHT(Tabela1[[#This Row],[Placar]],15),1))</f>
        <v>2</v>
      </c>
      <c r="G413" s="4"/>
      <c r="H413" s="4"/>
      <c r="I41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13" s="5" t="s">
        <v>46</v>
      </c>
      <c r="K413" s="3" t="s">
        <v>7</v>
      </c>
      <c r="L413" s="3" t="s">
        <v>8</v>
      </c>
      <c r="M413" s="3" t="str">
        <f>IF(Tabela1[[#This Row],[Mandante]]="Grêmio",Tabela1[[#This Row],[Gols Mandante]],Tabela1[[#This Row],[Gol Visitante]])</f>
        <v>2</v>
      </c>
      <c r="N413" s="3" t="str">
        <f>IF(Tabela1[[#This Row],[Mandante]]="Inter",Tabela1[[#This Row],[Gols Mandante]],Tabela1[[#This Row],[Gol Visitante]])</f>
        <v>2</v>
      </c>
      <c r="O413" s="3" t="s">
        <v>47</v>
      </c>
      <c r="P413" s="3"/>
      <c r="Q41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14" spans="1:17" x14ac:dyDescent="0.25">
      <c r="A414" s="3">
        <v>413</v>
      </c>
      <c r="B414" s="4">
        <v>43170</v>
      </c>
      <c r="C414" s="4" t="str">
        <f>IF(LEFT(Tabela1[[#This Row],[Placar]],6)="Grêmio","Grêmio","Inter")</f>
        <v>Inter</v>
      </c>
      <c r="D414" s="4" t="str">
        <f>IF(Tabela1[[#This Row],[Mandante]]="Grêmio","Inter","Grêmio")</f>
        <v>Grêmio</v>
      </c>
      <c r="E414" s="7" t="str">
        <f>IF(Tabela1[[#This Row],[Mandante]]=LEFT(Tabela1[[#This Row],[Placar]],6),IF(MID(Tabela1[[#This Row],[Placar]],8,2)="10",10,MID(Tabela1[[#This Row],[Placar]],8,1)),MID(Tabela1[[#This Row],[Placar]],15,1))</f>
        <v>1</v>
      </c>
      <c r="F414" s="4" t="str">
        <f>IF(RIGHT(Tabela1[[#This Row],[Placar]],6)="Grêmio",LEFT(RIGHT(Tabela1[[#This Row],[Placar]],8),1),LEFT(RIGHT(Tabela1[[#This Row],[Placar]],15),1))</f>
        <v>2</v>
      </c>
      <c r="G414" s="4"/>
      <c r="H414" s="4"/>
      <c r="I41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14" s="5" t="s">
        <v>44</v>
      </c>
      <c r="K414" s="3" t="s">
        <v>7</v>
      </c>
      <c r="L414" s="3" t="s">
        <v>11</v>
      </c>
      <c r="M414" s="3" t="str">
        <f>IF(Tabela1[[#This Row],[Mandante]]="Grêmio",Tabela1[[#This Row],[Gols Mandante]],Tabela1[[#This Row],[Gol Visitante]])</f>
        <v>2</v>
      </c>
      <c r="N414" s="3" t="str">
        <f>IF(Tabela1[[#This Row],[Mandante]]="Inter",Tabela1[[#This Row],[Gols Mandante]],Tabela1[[#This Row],[Gol Visitante]])</f>
        <v>1</v>
      </c>
      <c r="O414" s="3" t="s">
        <v>45</v>
      </c>
      <c r="P414" s="3"/>
      <c r="Q41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15" spans="1:17" x14ac:dyDescent="0.25">
      <c r="A415" s="3">
        <v>414</v>
      </c>
      <c r="B415" s="4">
        <v>43177</v>
      </c>
      <c r="C415" s="4" t="str">
        <f>IF(LEFT(Tabela1[[#This Row],[Placar]],6)="Grêmio","Grêmio","Inter")</f>
        <v>Grêmio</v>
      </c>
      <c r="D415" s="4" t="str">
        <f>IF(Tabela1[[#This Row],[Mandante]]="Grêmio","Inter","Grêmio")</f>
        <v>Inter</v>
      </c>
      <c r="E415" s="7" t="str">
        <f>IF(Tabela1[[#This Row],[Mandante]]=LEFT(Tabela1[[#This Row],[Placar]],6),IF(MID(Tabela1[[#This Row],[Placar]],8,2)="10",10,MID(Tabela1[[#This Row],[Placar]],8,1)),MID(Tabela1[[#This Row],[Placar]],15,1))</f>
        <v>3</v>
      </c>
      <c r="F415" s="4" t="str">
        <f>IF(RIGHT(Tabela1[[#This Row],[Placar]],6)="Grêmio",LEFT(RIGHT(Tabela1[[#This Row],[Placar]],8),1),LEFT(RIGHT(Tabela1[[#This Row],[Placar]],15),1))</f>
        <v>0</v>
      </c>
      <c r="G415" s="4"/>
      <c r="H415" s="4"/>
      <c r="I41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15" s="5" t="s">
        <v>42</v>
      </c>
      <c r="K415" s="3" t="s">
        <v>7</v>
      </c>
      <c r="L415" s="3" t="s">
        <v>8</v>
      </c>
      <c r="M415" s="3" t="str">
        <f>IF(Tabela1[[#This Row],[Mandante]]="Grêmio",Tabela1[[#This Row],[Gols Mandante]],Tabela1[[#This Row],[Gol Visitante]])</f>
        <v>3</v>
      </c>
      <c r="N415" s="3" t="str">
        <f>IF(Tabela1[[#This Row],[Mandante]]="Inter",Tabela1[[#This Row],[Gols Mandante]],Tabela1[[#This Row],[Gol Visitante]])</f>
        <v>0</v>
      </c>
      <c r="O415" s="3" t="s">
        <v>43</v>
      </c>
      <c r="P415" s="3"/>
      <c r="Q41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16" spans="1:17" ht="60" x14ac:dyDescent="0.25">
      <c r="A416" s="3">
        <v>415</v>
      </c>
      <c r="B416" s="4">
        <v>43180</v>
      </c>
      <c r="C416" s="4" t="str">
        <f>IF(LEFT(Tabela1[[#This Row],[Placar]],6)="Grêmio","Grêmio","Inter")</f>
        <v>Inter</v>
      </c>
      <c r="D416" s="4" t="str">
        <f>IF(Tabela1[[#This Row],[Mandante]]="Grêmio","Inter","Grêmio")</f>
        <v>Grêmio</v>
      </c>
      <c r="E416" s="7" t="str">
        <f>IF(Tabela1[[#This Row],[Mandante]]=LEFT(Tabela1[[#This Row],[Placar]],6),IF(MID(Tabela1[[#This Row],[Placar]],8,2)="10",10,MID(Tabela1[[#This Row],[Placar]],8,1)),MID(Tabela1[[#This Row],[Placar]],15,1))</f>
        <v>2</v>
      </c>
      <c r="F416" s="4" t="str">
        <f>IF(RIGHT(Tabela1[[#This Row],[Placar]],6)="Grêmio",LEFT(RIGHT(Tabela1[[#This Row],[Placar]],8),1),LEFT(RIGHT(Tabela1[[#This Row],[Placar]],15),1))</f>
        <v>0</v>
      </c>
      <c r="G416" s="4"/>
      <c r="H416" s="4"/>
      <c r="I41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16" s="5" t="s">
        <v>39</v>
      </c>
      <c r="K416" s="3" t="s">
        <v>7</v>
      </c>
      <c r="L416" s="3" t="s">
        <v>11</v>
      </c>
      <c r="M416" s="3" t="str">
        <f>IF(Tabela1[[#This Row],[Mandante]]="Grêmio",Tabela1[[#This Row],[Gols Mandante]],Tabela1[[#This Row],[Gol Visitante]])</f>
        <v>0</v>
      </c>
      <c r="N416" s="3" t="str">
        <f>IF(Tabela1[[#This Row],[Mandante]]="Inter",Tabela1[[#This Row],[Gols Mandante]],Tabela1[[#This Row],[Gol Visitante]])</f>
        <v>2</v>
      </c>
      <c r="O416" s="3" t="s">
        <v>40</v>
      </c>
      <c r="P416" s="3" t="s">
        <v>41</v>
      </c>
      <c r="Q41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17" spans="1:17" x14ac:dyDescent="0.25">
      <c r="A417" s="3">
        <v>416</v>
      </c>
      <c r="B417" s="4">
        <v>43232</v>
      </c>
      <c r="C417" s="4" t="str">
        <f>IF(LEFT(Tabela1[[#This Row],[Placar]],6)="Grêmio","Grêmio","Inter")</f>
        <v>Grêmio</v>
      </c>
      <c r="D417" s="4" t="str">
        <f>IF(Tabela1[[#This Row],[Mandante]]="Grêmio","Inter","Grêmio")</f>
        <v>Inter</v>
      </c>
      <c r="E417" s="7" t="str">
        <f>IF(Tabela1[[#This Row],[Mandante]]=LEFT(Tabela1[[#This Row],[Placar]],6),IF(MID(Tabela1[[#This Row],[Placar]],8,2)="10",10,MID(Tabela1[[#This Row],[Placar]],8,1)),MID(Tabela1[[#This Row],[Placar]],15,1))</f>
        <v>0</v>
      </c>
      <c r="F417" s="4" t="str">
        <f>IF(RIGHT(Tabela1[[#This Row],[Placar]],6)="Grêmio",LEFT(RIGHT(Tabela1[[#This Row],[Placar]],8),1),LEFT(RIGHT(Tabela1[[#This Row],[Placar]],15),1))</f>
        <v>0</v>
      </c>
      <c r="G417" s="4"/>
      <c r="H417" s="4"/>
      <c r="I41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17" s="5" t="s">
        <v>24</v>
      </c>
      <c r="K417" s="3" t="s">
        <v>48</v>
      </c>
      <c r="L417" s="3" t="s">
        <v>8</v>
      </c>
      <c r="M417" s="3" t="str">
        <f>IF(Tabela1[[#This Row],[Mandante]]="Grêmio",Tabela1[[#This Row],[Gols Mandante]],Tabela1[[#This Row],[Gol Visitante]])</f>
        <v>0</v>
      </c>
      <c r="N417" s="3" t="str">
        <f>IF(Tabela1[[#This Row],[Mandante]]="Inter",Tabela1[[#This Row],[Gols Mandante]],Tabela1[[#This Row],[Gol Visitante]])</f>
        <v>0</v>
      </c>
      <c r="O417" s="3"/>
      <c r="P417" s="3"/>
      <c r="Q41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18" spans="1:17" x14ac:dyDescent="0.25">
      <c r="A418" s="3">
        <v>417</v>
      </c>
      <c r="B418" s="4">
        <v>43352</v>
      </c>
      <c r="C418" s="4" t="str">
        <f>IF(LEFT(Tabela1[[#This Row],[Placar]],6)="Grêmio","Grêmio","Inter")</f>
        <v>Inter</v>
      </c>
      <c r="D418" s="4" t="str">
        <f>IF(Tabela1[[#This Row],[Mandante]]="Grêmio","Inter","Grêmio")</f>
        <v>Grêmio</v>
      </c>
      <c r="E418" s="7" t="str">
        <f>IF(Tabela1[[#This Row],[Mandante]]=LEFT(Tabela1[[#This Row],[Placar]],6),IF(MID(Tabela1[[#This Row],[Placar]],8,2)="10",10,MID(Tabela1[[#This Row],[Placar]],8,1)),MID(Tabela1[[#This Row],[Placar]],15,1))</f>
        <v>1</v>
      </c>
      <c r="F418" s="4" t="str">
        <f>IF(RIGHT(Tabela1[[#This Row],[Placar]],6)="Grêmio",LEFT(RIGHT(Tabela1[[#This Row],[Placar]],8),1),LEFT(RIGHT(Tabela1[[#This Row],[Placar]],15),1))</f>
        <v>0</v>
      </c>
      <c r="G418" s="4"/>
      <c r="H418" s="4"/>
      <c r="I41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18" s="5" t="s">
        <v>37</v>
      </c>
      <c r="K418" s="3" t="s">
        <v>48</v>
      </c>
      <c r="L418" s="3" t="s">
        <v>11</v>
      </c>
      <c r="M418" s="3" t="str">
        <f>IF(Tabela1[[#This Row],[Mandante]]="Grêmio",Tabela1[[#This Row],[Gols Mandante]],Tabela1[[#This Row],[Gol Visitante]])</f>
        <v>0</v>
      </c>
      <c r="N418" s="3" t="str">
        <f>IF(Tabela1[[#This Row],[Mandante]]="Inter",Tabela1[[#This Row],[Gols Mandante]],Tabela1[[#This Row],[Gol Visitante]])</f>
        <v>1</v>
      </c>
      <c r="O418" s="3" t="s">
        <v>38</v>
      </c>
      <c r="P418" s="3"/>
      <c r="Q41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19" spans="1:17" x14ac:dyDescent="0.25">
      <c r="A419" s="3">
        <v>418</v>
      </c>
      <c r="B419" s="4">
        <v>43541</v>
      </c>
      <c r="C419" s="4" t="str">
        <f>IF(LEFT(Tabela1[[#This Row],[Placar]],6)="Grêmio","Grêmio","Inter")</f>
        <v>Grêmio</v>
      </c>
      <c r="D419" s="4" t="str">
        <f>IF(Tabela1[[#This Row],[Mandante]]="Grêmio","Inter","Grêmio")</f>
        <v>Inter</v>
      </c>
      <c r="E419" s="7" t="str">
        <f>IF(Tabela1[[#This Row],[Mandante]]=LEFT(Tabela1[[#This Row],[Placar]],6),IF(MID(Tabela1[[#This Row],[Placar]],8,2)="10",10,MID(Tabela1[[#This Row],[Placar]],8,1)),MID(Tabela1[[#This Row],[Placar]],15,1))</f>
        <v>1</v>
      </c>
      <c r="F419" s="4" t="str">
        <f>IF(RIGHT(Tabela1[[#This Row],[Placar]],6)="Grêmio",LEFT(RIGHT(Tabela1[[#This Row],[Placar]],8),1),LEFT(RIGHT(Tabela1[[#This Row],[Placar]],15),1))</f>
        <v>0</v>
      </c>
      <c r="G419" s="4"/>
      <c r="H419" s="4"/>
      <c r="I41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19" s="5" t="s">
        <v>131</v>
      </c>
      <c r="K419" s="3" t="s">
        <v>7</v>
      </c>
      <c r="L419" s="3" t="s">
        <v>8</v>
      </c>
      <c r="M419" s="3" t="str">
        <f>IF(Tabela1[[#This Row],[Mandante]]="Grêmio",Tabela1[[#This Row],[Gols Mandante]],Tabela1[[#This Row],[Gol Visitante]])</f>
        <v>1</v>
      </c>
      <c r="N419" s="3" t="str">
        <f>IF(Tabela1[[#This Row],[Mandante]]="Inter",Tabela1[[#This Row],[Gols Mandante]],Tabela1[[#This Row],[Gol Visitante]])</f>
        <v>0</v>
      </c>
      <c r="O419" s="3" t="s">
        <v>36</v>
      </c>
      <c r="P419" s="3"/>
      <c r="Q41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20" spans="1:17" x14ac:dyDescent="0.25">
      <c r="A420" s="3">
        <v>419</v>
      </c>
      <c r="B420" s="4">
        <v>43569</v>
      </c>
      <c r="C420" s="4" t="str">
        <f>IF(LEFT(Tabela1[[#This Row],[Placar]],6)="Grêmio","Grêmio","Inter")</f>
        <v>Inter</v>
      </c>
      <c r="D420" s="4" t="str">
        <f>IF(Tabela1[[#This Row],[Mandante]]="Grêmio","Inter","Grêmio")</f>
        <v>Grêmio</v>
      </c>
      <c r="E420" s="7" t="str">
        <f>IF(Tabela1[[#This Row],[Mandante]]=LEFT(Tabela1[[#This Row],[Placar]],6),IF(MID(Tabela1[[#This Row],[Placar]],8,2)="10",10,MID(Tabela1[[#This Row],[Placar]],8,1)),MID(Tabela1[[#This Row],[Placar]],15,1))</f>
        <v>0</v>
      </c>
      <c r="F420" s="4" t="str">
        <f>IF(RIGHT(Tabela1[[#This Row],[Placar]],6)="Grêmio",LEFT(RIGHT(Tabela1[[#This Row],[Placar]],8),1),LEFT(RIGHT(Tabela1[[#This Row],[Placar]],15),1))</f>
        <v>0</v>
      </c>
      <c r="G420" s="4"/>
      <c r="H420" s="4"/>
      <c r="I42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20" s="5" t="s">
        <v>34</v>
      </c>
      <c r="K420" s="3" t="s">
        <v>7</v>
      </c>
      <c r="L420" s="3" t="s">
        <v>11</v>
      </c>
      <c r="M420" s="3" t="str">
        <f>IF(Tabela1[[#This Row],[Mandante]]="Grêmio",Tabela1[[#This Row],[Gols Mandante]],Tabela1[[#This Row],[Gol Visitante]])</f>
        <v>0</v>
      </c>
      <c r="N420" s="3" t="str">
        <f>IF(Tabela1[[#This Row],[Mandante]]="Inter",Tabela1[[#This Row],[Gols Mandante]],Tabela1[[#This Row],[Gol Visitante]])</f>
        <v>0</v>
      </c>
      <c r="O420" s="3"/>
      <c r="P420" s="3" t="s">
        <v>35</v>
      </c>
      <c r="Q42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21" spans="1:17" x14ac:dyDescent="0.25">
      <c r="A421" s="3">
        <v>420</v>
      </c>
      <c r="B421" s="4">
        <v>43572</v>
      </c>
      <c r="C421" s="4" t="str">
        <f>IF(LEFT(Tabela1[[#This Row],[Placar]],6)="Grêmio","Grêmio","Inter")</f>
        <v>Grêmio</v>
      </c>
      <c r="D421" s="4" t="str">
        <f>IF(Tabela1[[#This Row],[Mandante]]="Grêmio","Inter","Grêmio")</f>
        <v>Inter</v>
      </c>
      <c r="E421" s="7" t="str">
        <f>IF(Tabela1[[#This Row],[Mandante]]=LEFT(Tabela1[[#This Row],[Placar]],6),IF(MID(Tabela1[[#This Row],[Placar]],8,2)="10",10,MID(Tabela1[[#This Row],[Placar]],8,1)),MID(Tabela1[[#This Row],[Placar]],15,1))</f>
        <v>0</v>
      </c>
      <c r="F421" s="4" t="str">
        <f>IF(RIGHT(Tabela1[[#This Row],[Placar]],6)="Grêmio",LEFT(RIGHT(Tabela1[[#This Row],[Placar]],8),1),LEFT(RIGHT(Tabela1[[#This Row],[Placar]],15),1))</f>
        <v>0</v>
      </c>
      <c r="G421" s="7">
        <v>3</v>
      </c>
      <c r="H421" s="7">
        <v>2</v>
      </c>
      <c r="I42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1" s="5" t="s">
        <v>33</v>
      </c>
      <c r="K421" s="3" t="s">
        <v>7</v>
      </c>
      <c r="L421" s="3" t="s">
        <v>8</v>
      </c>
      <c r="M421" s="3" t="str">
        <f>IF(Tabela1[[#This Row],[Mandante]]="Grêmio",Tabela1[[#This Row],[Gols Mandante]],Tabela1[[#This Row],[Gol Visitante]])</f>
        <v>0</v>
      </c>
      <c r="N421" s="3" t="str">
        <f>IF(Tabela1[[#This Row],[Mandante]]="Inter",Tabela1[[#This Row],[Gols Mandante]],Tabela1[[#This Row],[Gol Visitante]])</f>
        <v>0</v>
      </c>
      <c r="O421" s="3"/>
      <c r="P421" s="3"/>
      <c r="Q42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22" spans="1:17" x14ac:dyDescent="0.25">
      <c r="A422" s="3">
        <v>421</v>
      </c>
      <c r="B422" s="4">
        <v>43666</v>
      </c>
      <c r="C422" s="4" t="str">
        <f>IF(LEFT(Tabela1[[#This Row],[Placar]],6)="Grêmio","Grêmio","Inter")</f>
        <v>Inter</v>
      </c>
      <c r="D422" s="4" t="str">
        <f>IF(Tabela1[[#This Row],[Mandante]]="Grêmio","Inter","Grêmio")</f>
        <v>Grêmio</v>
      </c>
      <c r="E422" s="7" t="str">
        <f>IF(Tabela1[[#This Row],[Mandante]]=LEFT(Tabela1[[#This Row],[Placar]],6),IF(MID(Tabela1[[#This Row],[Placar]],8,2)="10",10,MID(Tabela1[[#This Row],[Placar]],8,1)),MID(Tabela1[[#This Row],[Placar]],15,1))</f>
        <v>1</v>
      </c>
      <c r="F422" s="4" t="str">
        <f>IF(RIGHT(Tabela1[[#This Row],[Placar]],6)="Grêmio",LEFT(RIGHT(Tabela1[[#This Row],[Placar]],8),1),LEFT(RIGHT(Tabela1[[#This Row],[Placar]],15),1))</f>
        <v>1</v>
      </c>
      <c r="G422" s="4"/>
      <c r="H422" s="4"/>
      <c r="I42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22" s="5" t="s">
        <v>31</v>
      </c>
      <c r="K422" s="3" t="s">
        <v>48</v>
      </c>
      <c r="L422" s="3" t="s">
        <v>11</v>
      </c>
      <c r="M422" s="3" t="str">
        <f>IF(Tabela1[[#This Row],[Mandante]]="Grêmio",Tabela1[[#This Row],[Gols Mandante]],Tabela1[[#This Row],[Gol Visitante]])</f>
        <v>1</v>
      </c>
      <c r="N422" s="3" t="str">
        <f>IF(Tabela1[[#This Row],[Mandante]]="Inter",Tabela1[[#This Row],[Gols Mandante]],Tabela1[[#This Row],[Gol Visitante]])</f>
        <v>1</v>
      </c>
      <c r="O422" s="3" t="s">
        <v>32</v>
      </c>
      <c r="P422" s="3"/>
      <c r="Q422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23" spans="1:17" x14ac:dyDescent="0.25">
      <c r="A423" s="3">
        <v>422</v>
      </c>
      <c r="B423" s="4">
        <v>43772</v>
      </c>
      <c r="C423" s="4" t="str">
        <f>IF(LEFT(Tabela1[[#This Row],[Placar]],6)="Grêmio","Grêmio","Inter")</f>
        <v>Grêmio</v>
      </c>
      <c r="D423" s="4" t="str">
        <f>IF(Tabela1[[#This Row],[Mandante]]="Grêmio","Inter","Grêmio")</f>
        <v>Inter</v>
      </c>
      <c r="E423" s="7" t="str">
        <f>IF(Tabela1[[#This Row],[Mandante]]=LEFT(Tabela1[[#This Row],[Placar]],6),IF(MID(Tabela1[[#This Row],[Placar]],8,2)="10",10,MID(Tabela1[[#This Row],[Placar]],8,1)),MID(Tabela1[[#This Row],[Placar]],15,1))</f>
        <v>2</v>
      </c>
      <c r="F423" s="4" t="str">
        <f>IF(RIGHT(Tabela1[[#This Row],[Placar]],6)="Grêmio",LEFT(RIGHT(Tabela1[[#This Row],[Placar]],8),1),LEFT(RIGHT(Tabela1[[#This Row],[Placar]],15),1))</f>
        <v>0</v>
      </c>
      <c r="G423" s="4"/>
      <c r="H423" s="4"/>
      <c r="I42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3" s="5" t="s">
        <v>29</v>
      </c>
      <c r="K423" s="3" t="s">
        <v>48</v>
      </c>
      <c r="L423" s="3" t="s">
        <v>8</v>
      </c>
      <c r="M423" s="3" t="str">
        <f>IF(Tabela1[[#This Row],[Mandante]]="Grêmio",Tabela1[[#This Row],[Gols Mandante]],Tabela1[[#This Row],[Gol Visitante]])</f>
        <v>2</v>
      </c>
      <c r="N423" s="3" t="str">
        <f>IF(Tabela1[[#This Row],[Mandante]]="Inter",Tabela1[[#This Row],[Gols Mandante]],Tabela1[[#This Row],[Gol Visitante]])</f>
        <v>0</v>
      </c>
      <c r="O423" s="3" t="s">
        <v>30</v>
      </c>
      <c r="P423" s="3"/>
      <c r="Q423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24" spans="1:17" ht="30" x14ac:dyDescent="0.25">
      <c r="A424" s="3">
        <v>423</v>
      </c>
      <c r="B424" s="4">
        <v>43876</v>
      </c>
      <c r="C424" s="4" t="str">
        <f>IF(LEFT(Tabela1[[#This Row],[Placar]],6)="Grêmio","Grêmio","Inter")</f>
        <v>Inter</v>
      </c>
      <c r="D424" s="4" t="str">
        <f>IF(Tabela1[[#This Row],[Mandante]]="Grêmio","Inter","Grêmio")</f>
        <v>Grêmio</v>
      </c>
      <c r="E424" s="7" t="str">
        <f>IF(Tabela1[[#This Row],[Mandante]]=LEFT(Tabela1[[#This Row],[Placar]],6),IF(MID(Tabela1[[#This Row],[Placar]],8,2)="10",10,MID(Tabela1[[#This Row],[Placar]],8,1)),MID(Tabela1[[#This Row],[Placar]],15,1))</f>
        <v>0</v>
      </c>
      <c r="F424" s="4" t="str">
        <f>IF(RIGHT(Tabela1[[#This Row],[Placar]],6)="Grêmio",LEFT(RIGHT(Tabela1[[#This Row],[Placar]],8),1),LEFT(RIGHT(Tabela1[[#This Row],[Placar]],15),1))</f>
        <v>1</v>
      </c>
      <c r="G424" s="4"/>
      <c r="H424" s="4"/>
      <c r="I42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4" s="5" t="s">
        <v>26</v>
      </c>
      <c r="K424" s="3" t="s">
        <v>7</v>
      </c>
      <c r="L424" s="3" t="s">
        <v>11</v>
      </c>
      <c r="M424" s="3" t="str">
        <f>IF(Tabela1[[#This Row],[Mandante]]="Grêmio",Tabela1[[#This Row],[Gols Mandante]],Tabela1[[#This Row],[Gol Visitante]])</f>
        <v>1</v>
      </c>
      <c r="N424" s="3" t="str">
        <f>IF(Tabela1[[#This Row],[Mandante]]="Inter",Tabela1[[#This Row],[Gols Mandante]],Tabela1[[#This Row],[Gol Visitante]])</f>
        <v>0</v>
      </c>
      <c r="O424" s="3" t="s">
        <v>27</v>
      </c>
      <c r="P424" s="3" t="s">
        <v>28</v>
      </c>
      <c r="Q424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25" spans="1:17" ht="45" x14ac:dyDescent="0.25">
      <c r="A425" s="3">
        <v>424</v>
      </c>
      <c r="B425" s="4">
        <v>43902</v>
      </c>
      <c r="C425" s="4" t="str">
        <f>IF(LEFT(Tabela1[[#This Row],[Placar]],6)="Grêmio","Grêmio","Inter")</f>
        <v>Grêmio</v>
      </c>
      <c r="D425" s="4" t="str">
        <f>IF(Tabela1[[#This Row],[Mandante]]="Grêmio","Inter","Grêmio")</f>
        <v>Inter</v>
      </c>
      <c r="E425" s="7" t="str">
        <f>IF(Tabela1[[#This Row],[Mandante]]=LEFT(Tabela1[[#This Row],[Placar]],6),IF(MID(Tabela1[[#This Row],[Placar]],8,2)="10",10,MID(Tabela1[[#This Row],[Placar]],8,1)),MID(Tabela1[[#This Row],[Placar]],15,1))</f>
        <v>0</v>
      </c>
      <c r="F425" s="4" t="str">
        <f>IF(RIGHT(Tabela1[[#This Row],[Placar]],6)="Grêmio",LEFT(RIGHT(Tabela1[[#This Row],[Placar]],8),1),LEFT(RIGHT(Tabela1[[#This Row],[Placar]],15),1))</f>
        <v>0</v>
      </c>
      <c r="G425" s="4"/>
      <c r="H425" s="4"/>
      <c r="I425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25" s="5" t="s">
        <v>24</v>
      </c>
      <c r="K425" s="3" t="s">
        <v>17</v>
      </c>
      <c r="L425" s="3" t="s">
        <v>8</v>
      </c>
      <c r="M425" s="3" t="str">
        <f>IF(Tabela1[[#This Row],[Mandante]]="Grêmio",Tabela1[[#This Row],[Gols Mandante]],Tabela1[[#This Row],[Gol Visitante]])</f>
        <v>0</v>
      </c>
      <c r="N425" s="3" t="str">
        <f>IF(Tabela1[[#This Row],[Mandante]]="Inter",Tabela1[[#This Row],[Gols Mandante]],Tabela1[[#This Row],[Gol Visitante]])</f>
        <v>0</v>
      </c>
      <c r="O425" s="3"/>
      <c r="P425" s="3" t="s">
        <v>25</v>
      </c>
      <c r="Q425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26" spans="1:17" ht="45" x14ac:dyDescent="0.25">
      <c r="A426" s="3">
        <v>425</v>
      </c>
      <c r="B426" s="4">
        <v>44034</v>
      </c>
      <c r="C426" s="4" t="str">
        <f>IF(LEFT(Tabela1[[#This Row],[Placar]],6)="Grêmio","Grêmio","Inter")</f>
        <v>Inter</v>
      </c>
      <c r="D426" s="4" t="str">
        <f>IF(Tabela1[[#This Row],[Mandante]]="Grêmio","Inter","Grêmio")</f>
        <v>Grêmio</v>
      </c>
      <c r="E426" s="7" t="str">
        <f>IF(Tabela1[[#This Row],[Mandante]]=LEFT(Tabela1[[#This Row],[Placar]],6),IF(MID(Tabela1[[#This Row],[Placar]],8,2)="10",10,MID(Tabela1[[#This Row],[Placar]],8,1)),MID(Tabela1[[#This Row],[Placar]],15,1))</f>
        <v>0</v>
      </c>
      <c r="F426" s="4" t="str">
        <f>IF(RIGHT(Tabela1[[#This Row],[Placar]],6)="Grêmio",LEFT(RIGHT(Tabela1[[#This Row],[Placar]],8),1),LEFT(RIGHT(Tabela1[[#This Row],[Placar]],15),1))</f>
        <v>1</v>
      </c>
      <c r="G426" s="4"/>
      <c r="H426" s="4"/>
      <c r="I426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6" s="5" t="s">
        <v>16</v>
      </c>
      <c r="K426" s="3" t="s">
        <v>7</v>
      </c>
      <c r="L426" s="3" t="s">
        <v>65</v>
      </c>
      <c r="M426" s="3" t="str">
        <f>IF(Tabela1[[#This Row],[Mandante]]="Grêmio",Tabela1[[#This Row],[Gols Mandante]],Tabela1[[#This Row],[Gol Visitante]])</f>
        <v>1</v>
      </c>
      <c r="N426" s="3" t="str">
        <f>IF(Tabela1[[#This Row],[Mandante]]="Inter",Tabela1[[#This Row],[Gols Mandante]],Tabela1[[#This Row],[Gol Visitante]])</f>
        <v>0</v>
      </c>
      <c r="O426" s="3" t="s">
        <v>22</v>
      </c>
      <c r="P426" s="3" t="s">
        <v>23</v>
      </c>
      <c r="Q426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Outros</v>
      </c>
    </row>
    <row r="427" spans="1:17" x14ac:dyDescent="0.25">
      <c r="A427" s="3">
        <v>426</v>
      </c>
      <c r="B427" s="4">
        <v>44048</v>
      </c>
      <c r="C427" s="4" t="str">
        <f>IF(LEFT(Tabela1[[#This Row],[Placar]],6)="Grêmio","Grêmio","Inter")</f>
        <v>Grêmio</v>
      </c>
      <c r="D427" s="4" t="str">
        <f>IF(Tabela1[[#This Row],[Mandante]]="Grêmio","Inter","Grêmio")</f>
        <v>Inter</v>
      </c>
      <c r="E427" s="7" t="str">
        <f>IF(Tabela1[[#This Row],[Mandante]]=LEFT(Tabela1[[#This Row],[Placar]],6),IF(MID(Tabela1[[#This Row],[Placar]],8,2)="10",10,MID(Tabela1[[#This Row],[Placar]],8,1)),MID(Tabela1[[#This Row],[Placar]],15,1))</f>
        <v>2</v>
      </c>
      <c r="F427" s="4" t="str">
        <f>IF(RIGHT(Tabela1[[#This Row],[Placar]],6)="Grêmio",LEFT(RIGHT(Tabela1[[#This Row],[Placar]],8),1),LEFT(RIGHT(Tabela1[[#This Row],[Placar]],15),1))</f>
        <v>0</v>
      </c>
      <c r="G427" s="4"/>
      <c r="H427" s="4"/>
      <c r="I427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7" s="5" t="s">
        <v>19</v>
      </c>
      <c r="K427" s="3" t="s">
        <v>7</v>
      </c>
      <c r="L427" s="3" t="s">
        <v>8</v>
      </c>
      <c r="M427" s="3" t="str">
        <f>IF(Tabela1[[#This Row],[Mandante]]="Grêmio",Tabela1[[#This Row],[Gols Mandante]],Tabela1[[#This Row],[Gol Visitante]])</f>
        <v>2</v>
      </c>
      <c r="N427" s="3" t="str">
        <f>IF(Tabela1[[#This Row],[Mandante]]="Inter",Tabela1[[#This Row],[Gols Mandante]],Tabela1[[#This Row],[Gol Visitante]])</f>
        <v>0</v>
      </c>
      <c r="O427" s="3" t="s">
        <v>20</v>
      </c>
      <c r="P427" s="3" t="s">
        <v>21</v>
      </c>
      <c r="Q427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28" spans="1:17" x14ac:dyDescent="0.25">
      <c r="A428" s="3">
        <v>427</v>
      </c>
      <c r="B428" s="4">
        <v>44097</v>
      </c>
      <c r="C428" s="4" t="str">
        <f>IF(LEFT(Tabela1[[#This Row],[Placar]],6)="Grêmio","Grêmio","Inter")</f>
        <v>Inter</v>
      </c>
      <c r="D428" s="4" t="str">
        <f>IF(Tabela1[[#This Row],[Mandante]]="Grêmio","Inter","Grêmio")</f>
        <v>Grêmio</v>
      </c>
      <c r="E428" s="7" t="str">
        <f>IF(Tabela1[[#This Row],[Mandante]]=LEFT(Tabela1[[#This Row],[Placar]],6),IF(MID(Tabela1[[#This Row],[Placar]],8,2)="10",10,MID(Tabela1[[#This Row],[Placar]],8,1)),MID(Tabela1[[#This Row],[Placar]],15,1))</f>
        <v>0</v>
      </c>
      <c r="F428" s="4" t="str">
        <f>IF(RIGHT(Tabela1[[#This Row],[Placar]],6)="Grêmio",LEFT(RIGHT(Tabela1[[#This Row],[Placar]],8),1),LEFT(RIGHT(Tabela1[[#This Row],[Placar]],15),1))</f>
        <v>1</v>
      </c>
      <c r="G428" s="4"/>
      <c r="H428" s="4"/>
      <c r="I428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28" s="5" t="s">
        <v>16</v>
      </c>
      <c r="K428" s="3" t="s">
        <v>17</v>
      </c>
      <c r="L428" s="3" t="s">
        <v>11</v>
      </c>
      <c r="M428" s="3" t="str">
        <f>IF(Tabela1[[#This Row],[Mandante]]="Grêmio",Tabela1[[#This Row],[Gols Mandante]],Tabela1[[#This Row],[Gol Visitante]])</f>
        <v>1</v>
      </c>
      <c r="N428" s="3" t="str">
        <f>IF(Tabela1[[#This Row],[Mandante]]="Inter",Tabela1[[#This Row],[Gols Mandante]],Tabela1[[#This Row],[Gol Visitante]])</f>
        <v>0</v>
      </c>
      <c r="O428" s="3" t="s">
        <v>18</v>
      </c>
      <c r="P428" s="3"/>
      <c r="Q428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29" spans="1:17" x14ac:dyDescent="0.25">
      <c r="A429" s="3">
        <v>428</v>
      </c>
      <c r="B429" s="4">
        <v>44107</v>
      </c>
      <c r="C429" s="4" t="str">
        <f>IF(LEFT(Tabela1[[#This Row],[Placar]],6)="Grêmio","Grêmio","Inter")</f>
        <v>Grêmio</v>
      </c>
      <c r="D429" s="4" t="str">
        <f>IF(Tabela1[[#This Row],[Mandante]]="Grêmio","Inter","Grêmio")</f>
        <v>Inter</v>
      </c>
      <c r="E429" s="7" t="str">
        <f>IF(Tabela1[[#This Row],[Mandante]]=LEFT(Tabela1[[#This Row],[Placar]],6),IF(MID(Tabela1[[#This Row],[Placar]],8,2)="10",10,MID(Tabela1[[#This Row],[Placar]],8,1)),MID(Tabela1[[#This Row],[Placar]],15,1))</f>
        <v>1</v>
      </c>
      <c r="F429" s="4" t="str">
        <f>IF(RIGHT(Tabela1[[#This Row],[Placar]],6)="Grêmio",LEFT(RIGHT(Tabela1[[#This Row],[Placar]],8),1),LEFT(RIGHT(Tabela1[[#This Row],[Placar]],15),1))</f>
        <v>1</v>
      </c>
      <c r="G429" s="4"/>
      <c r="H429" s="4"/>
      <c r="I429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29" s="5" t="s">
        <v>14</v>
      </c>
      <c r="K429" s="3" t="s">
        <v>48</v>
      </c>
      <c r="L429" s="3" t="s">
        <v>8</v>
      </c>
      <c r="M429" s="3" t="str">
        <f>IF(Tabela1[[#This Row],[Mandante]]="Grêmio",Tabela1[[#This Row],[Gols Mandante]],Tabela1[[#This Row],[Gol Visitante]])</f>
        <v>1</v>
      </c>
      <c r="N429" s="3" t="str">
        <f>IF(Tabela1[[#This Row],[Mandante]]="Inter",Tabela1[[#This Row],[Gols Mandante]],Tabela1[[#This Row],[Gol Visitante]])</f>
        <v>1</v>
      </c>
      <c r="O429" s="3" t="s">
        <v>15</v>
      </c>
      <c r="P429" s="3"/>
      <c r="Q429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30" spans="1:17" ht="30" x14ac:dyDescent="0.25">
      <c r="A430" s="3">
        <v>429</v>
      </c>
      <c r="B430" s="4">
        <v>44220</v>
      </c>
      <c r="C430" s="4" t="str">
        <f>IF(LEFT(Tabela1[[#This Row],[Placar]],6)="Grêmio","Grêmio","Inter")</f>
        <v>Inter</v>
      </c>
      <c r="D430" s="4" t="str">
        <f>IF(Tabela1[[#This Row],[Mandante]]="Grêmio","Inter","Grêmio")</f>
        <v>Grêmio</v>
      </c>
      <c r="E430" s="7" t="str">
        <f>IF(Tabela1[[#This Row],[Mandante]]=LEFT(Tabela1[[#This Row],[Placar]],6),IF(MID(Tabela1[[#This Row],[Placar]],8,2)="10",10,MID(Tabela1[[#This Row],[Placar]],8,1)),MID(Tabela1[[#This Row],[Placar]],15,1))</f>
        <v>2</v>
      </c>
      <c r="F430" s="4" t="str">
        <f>IF(RIGHT(Tabela1[[#This Row],[Placar]],6)="Grêmio",LEFT(RIGHT(Tabela1[[#This Row],[Placar]],8),1),LEFT(RIGHT(Tabela1[[#This Row],[Placar]],15),1))</f>
        <v>1</v>
      </c>
      <c r="G430" s="4"/>
      <c r="H430" s="4"/>
      <c r="I430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Inter</v>
      </c>
      <c r="J430" s="5" t="s">
        <v>10</v>
      </c>
      <c r="K430" s="3" t="s">
        <v>48</v>
      </c>
      <c r="L430" s="3" t="s">
        <v>11</v>
      </c>
      <c r="M430" s="3" t="str">
        <f>IF(Tabela1[[#This Row],[Mandante]]="Grêmio",Tabela1[[#This Row],[Gols Mandante]],Tabela1[[#This Row],[Gol Visitante]])</f>
        <v>1</v>
      </c>
      <c r="N430" s="3" t="str">
        <f>IF(Tabela1[[#This Row],[Mandante]]="Inter",Tabela1[[#This Row],[Gols Mandante]],Tabela1[[#This Row],[Gol Visitante]])</f>
        <v>2</v>
      </c>
      <c r="O430" s="3" t="s">
        <v>12</v>
      </c>
      <c r="P430" s="3" t="s">
        <v>13</v>
      </c>
      <c r="Q430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31" spans="1:17" x14ac:dyDescent="0.25">
      <c r="A431" s="3">
        <v>430</v>
      </c>
      <c r="B431" s="4">
        <v>44289</v>
      </c>
      <c r="C431" s="4" t="str">
        <f>IF(LEFT(Tabela1[[#This Row],[Placar]],6)="Grêmio","Grêmio","Inter")</f>
        <v>Grêmio</v>
      </c>
      <c r="D431" s="4" t="str">
        <f>IF(Tabela1[[#This Row],[Mandante]]="Grêmio","Inter","Grêmio")</f>
        <v>Inter</v>
      </c>
      <c r="E431" s="7" t="str">
        <f>IF(Tabela1[[#This Row],[Mandante]]=LEFT(Tabela1[[#This Row],[Placar]],6),IF(MID(Tabela1[[#This Row],[Placar]],8,2)="10",10,MID(Tabela1[[#This Row],[Placar]],8,1)),MID(Tabela1[[#This Row],[Placar]],15,1))</f>
        <v>1</v>
      </c>
      <c r="F431" s="4" t="str">
        <f>IF(RIGHT(Tabela1[[#This Row],[Placar]],6)="Grêmio",LEFT(RIGHT(Tabela1[[#This Row],[Placar]],8),1),LEFT(RIGHT(Tabela1[[#This Row],[Placar]],15),1))</f>
        <v>0</v>
      </c>
      <c r="G431" s="4"/>
      <c r="H431" s="4"/>
      <c r="I431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31" s="5" t="s">
        <v>600</v>
      </c>
      <c r="K431" s="3" t="s">
        <v>7</v>
      </c>
      <c r="L431" s="3" t="s">
        <v>8</v>
      </c>
      <c r="M431" s="3" t="str">
        <f>IF(Tabela1[[#This Row],[Mandante]]="Grêmio",Tabela1[[#This Row],[Gols Mandante]],Tabela1[[#This Row],[Gol Visitante]])</f>
        <v>1</v>
      </c>
      <c r="N431" s="3" t="str">
        <f>IF(Tabela1[[#This Row],[Mandante]]="Inter",Tabela1[[#This Row],[Gols Mandante]],Tabela1[[#This Row],[Gol Visitante]])</f>
        <v>0</v>
      </c>
      <c r="O431" s="3" t="s">
        <v>9</v>
      </c>
      <c r="P431" s="3"/>
      <c r="Q431" s="3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32" spans="1:17" x14ac:dyDescent="0.25">
      <c r="A432" s="3">
        <v>431</v>
      </c>
      <c r="B432" s="4">
        <v>44332</v>
      </c>
      <c r="C432" s="4" t="str">
        <f>IF(LEFT(Tabela1[[#This Row],[Placar]],6)="Grêmio","Grêmio","Inter")</f>
        <v>Inter</v>
      </c>
      <c r="D432" s="4" t="str">
        <f>IF(Tabela1[[#This Row],[Mandante]]="Grêmio","Inter","Grêmio")</f>
        <v>Grêmio</v>
      </c>
      <c r="E432" s="7" t="str">
        <f>IF(Tabela1[[#This Row],[Mandante]]=LEFT(Tabela1[[#This Row],[Placar]],6),IF(MID(Tabela1[[#This Row],[Placar]],8,2)="10",10,MID(Tabela1[[#This Row],[Placar]],8,1)),MID(Tabela1[[#This Row],[Placar]],15,1))</f>
        <v>1</v>
      </c>
      <c r="F432" s="4" t="str">
        <f>IF(RIGHT(Tabela1[[#This Row],[Placar]],6)="Grêmio",LEFT(RIGHT(Tabela1[[#This Row],[Placar]],8),1),LEFT(RIGHT(Tabela1[[#This Row],[Placar]],15),1))</f>
        <v>2</v>
      </c>
      <c r="G432" s="4"/>
      <c r="H432" s="4"/>
      <c r="I432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Grêmio</v>
      </c>
      <c r="J432" s="5" t="s">
        <v>1369</v>
      </c>
      <c r="K432" s="3" t="s">
        <v>7</v>
      </c>
      <c r="L432" s="3" t="s">
        <v>11</v>
      </c>
      <c r="M432" s="7" t="str">
        <f>IF(Tabela1[[#This Row],[Mandante]]="Grêmio",Tabela1[[#This Row],[Gols Mandante]],Tabela1[[#This Row],[Gol Visitante]])</f>
        <v>2</v>
      </c>
      <c r="N432" s="7" t="str">
        <f>IF(Tabela1[[#This Row],[Mandante]]="Inter",Tabela1[[#This Row],[Gols Mandante]],Tabela1[[#This Row],[Gol Visitante]])</f>
        <v>1</v>
      </c>
      <c r="O432" s="3" t="s">
        <v>1370</v>
      </c>
      <c r="P432" s="3"/>
      <c r="Q432" s="7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Beira-Rio</v>
      </c>
    </row>
    <row r="433" spans="1:17" x14ac:dyDescent="0.25">
      <c r="A433" s="3">
        <v>432</v>
      </c>
      <c r="B433" s="4">
        <v>44339</v>
      </c>
      <c r="C433" s="4" t="str">
        <f>IF(LEFT(Tabela1[[#This Row],[Placar]],6)="Grêmio","Grêmio","Inter")</f>
        <v>Grêmio</v>
      </c>
      <c r="D433" s="4" t="str">
        <f>IF(Tabela1[[#This Row],[Mandante]]="Grêmio","Inter","Grêmio")</f>
        <v>Inter</v>
      </c>
      <c r="E433" s="7" t="str">
        <f>IF(Tabela1[[#This Row],[Mandante]]=LEFT(Tabela1[[#This Row],[Placar]],6),IF(MID(Tabela1[[#This Row],[Placar]],8,2)="10",10,MID(Tabela1[[#This Row],[Placar]],8,1)),MID(Tabela1[[#This Row],[Placar]],15,1))</f>
        <v>1</v>
      </c>
      <c r="F433" s="4" t="str">
        <f>IF(RIGHT(Tabela1[[#This Row],[Placar]],6)="Grêmio",LEFT(RIGHT(Tabela1[[#This Row],[Placar]],8),1),LEFT(RIGHT(Tabela1[[#This Row],[Placar]],15),1))</f>
        <v>1</v>
      </c>
      <c r="G433" s="4"/>
      <c r="H433" s="4"/>
      <c r="I433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33" s="5" t="s">
        <v>14</v>
      </c>
      <c r="K433" s="3" t="s">
        <v>7</v>
      </c>
      <c r="L433" s="3" t="s">
        <v>8</v>
      </c>
      <c r="M433" s="7" t="str">
        <f>IF(Tabela1[[#This Row],[Mandante]]="Grêmio",Tabela1[[#This Row],[Gols Mandante]],Tabela1[[#This Row],[Gol Visitante]])</f>
        <v>1</v>
      </c>
      <c r="N433" s="7" t="str">
        <f>IF(Tabela1[[#This Row],[Mandante]]="Inter",Tabela1[[#This Row],[Gols Mandante]],Tabela1[[#This Row],[Gol Visitante]])</f>
        <v>1</v>
      </c>
      <c r="O433" s="3" t="s">
        <v>1372</v>
      </c>
      <c r="P433" s="3" t="s">
        <v>1373</v>
      </c>
      <c r="Q433" s="7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  <row r="434" spans="1:17" x14ac:dyDescent="0.25">
      <c r="A434" s="3">
        <v>433</v>
      </c>
      <c r="B434" s="4">
        <v>44387</v>
      </c>
      <c r="C434" s="4" t="str">
        <f>IF(LEFT(Tabela1[[#This Row],[Placar]],6)="Grêmio","Grêmio","Inter")</f>
        <v>Grêmio</v>
      </c>
      <c r="D434" s="4" t="str">
        <f>IF(Tabela1[[#This Row],[Mandante]]="Grêmio","Inter","Grêmio")</f>
        <v>Inter</v>
      </c>
      <c r="E434" s="7" t="str">
        <f>IF(Tabela1[[#This Row],[Mandante]]=LEFT(Tabela1[[#This Row],[Placar]],6),IF(MID(Tabela1[[#This Row],[Placar]],8,2)="10",10,MID(Tabela1[[#This Row],[Placar]],8,1)),MID(Tabela1[[#This Row],[Placar]],15,1))</f>
        <v>0</v>
      </c>
      <c r="F434" s="4" t="str">
        <f>IF(RIGHT(Tabela1[[#This Row],[Placar]],6)="Grêmio",LEFT(RIGHT(Tabela1[[#This Row],[Placar]],8),1),LEFT(RIGHT(Tabela1[[#This Row],[Placar]],15),1))</f>
        <v>0</v>
      </c>
      <c r="G434" s="4"/>
      <c r="H434" s="4"/>
      <c r="I434" s="4" t="str">
        <f>IF((Tabela1[[#This Row],[Gols Mandante]]+Tabela1[[#This Row],[Gols Penalti Mandante]])=(Tabela1[[#This Row],[Gol Visitante]]+Tabela1[[#This Row],[Gols Penalti Visitante]]),"Empate",(IF((Tabela1[[#This Row],[Gols Mandante]]+Tabela1[[#This Row],[Gols Penalti Mandante]])&gt;(Tabela1[[#This Row],[Gol Visitante]]+Tabela1[[#This Row],[Gols Penalti Visitante]]),Tabela1[[#This Row],[Mandante]],Tabela1[[#This Row],[Visitantes]])))</f>
        <v>Empate</v>
      </c>
      <c r="J434" s="5" t="s">
        <v>1375</v>
      </c>
      <c r="K434" s="3" t="s">
        <v>48</v>
      </c>
      <c r="L434" s="3" t="s">
        <v>8</v>
      </c>
      <c r="M434" s="7" t="str">
        <f>IF(Tabela1[[#This Row],[Mandante]]="Grêmio",Tabela1[[#This Row],[Gols Mandante]],Tabela1[[#This Row],[Gol Visitante]])</f>
        <v>0</v>
      </c>
      <c r="N434" s="7" t="str">
        <f>IF(Tabela1[[#This Row],[Mandante]]="Inter",Tabela1[[#This Row],[Gols Mandante]],Tabela1[[#This Row],[Gol Visitante]])</f>
        <v>0</v>
      </c>
      <c r="O434" s="3"/>
      <c r="P434" s="3"/>
      <c r="Q434" s="7" t="str">
        <f xml:space="preserve"> IF(Tabela1[[#This Row],[Estádio]]="Arena",Tabela1[[#This Row],[Estádio]],IF(Tabela1[[#This Row],[Estádio]]="Beira-Rio",Tabela1[[#This Row],[Estádio]],IF(Tabela1[[#This Row],[Estádio]]="Olímpico",Tabela1[[#This Row],[Estádio]],IF(Tabela1[[#This Row],[Estádio]]="Baixada",Tabela1[[#This Row],[Estádio]],IF(Tabela1[[#This Row],[Estádio]]="Eucaliptos",Tabela1[[#This Row],[Estádio]],"Outros")))))</f>
        <v>Arena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E99-43B3-437F-BAC0-4FE078B8679A}">
  <dimension ref="A1:O1206"/>
  <sheetViews>
    <sheetView topLeftCell="A1172" zoomScale="70" zoomScaleNormal="70" workbookViewId="0">
      <selection activeCell="F1193" sqref="F1193"/>
    </sheetView>
  </sheetViews>
  <sheetFormatPr defaultRowHeight="15" x14ac:dyDescent="0.25"/>
  <cols>
    <col min="1" max="1" width="10.42578125" customWidth="1"/>
    <col min="2" max="2" width="12.5703125" bestFit="1" customWidth="1"/>
    <col min="3" max="3" width="12.42578125" customWidth="1"/>
    <col min="4" max="4" width="15" bestFit="1" customWidth="1"/>
    <col min="5" max="5" width="18.42578125" style="8" customWidth="1"/>
    <col min="6" max="6" width="17.140625" style="8" customWidth="1"/>
    <col min="7" max="9" width="17.140625" customWidth="1"/>
    <col min="10" max="10" width="26" customWidth="1"/>
    <col min="11" max="13" width="44.85546875" customWidth="1"/>
    <col min="14" max="14" width="34" customWidth="1"/>
    <col min="15" max="15" width="24.5703125" bestFit="1" customWidth="1"/>
  </cols>
  <sheetData>
    <row r="1" spans="1:15" ht="30" x14ac:dyDescent="0.25">
      <c r="A1" s="1" t="s">
        <v>0</v>
      </c>
      <c r="B1" s="1" t="s">
        <v>1</v>
      </c>
      <c r="C1" s="1" t="s">
        <v>596</v>
      </c>
      <c r="D1" s="1" t="s">
        <v>597</v>
      </c>
      <c r="E1" s="6" t="s">
        <v>598</v>
      </c>
      <c r="F1" s="6" t="s">
        <v>599</v>
      </c>
      <c r="G1" s="1" t="s">
        <v>601</v>
      </c>
      <c r="H1" s="1" t="s">
        <v>602</v>
      </c>
      <c r="I1" s="1" t="s">
        <v>740</v>
      </c>
      <c r="J1" s="1" t="s">
        <v>3</v>
      </c>
      <c r="K1" s="1" t="s">
        <v>5</v>
      </c>
      <c r="L1" s="1" t="s">
        <v>610</v>
      </c>
      <c r="M1" s="1" t="s">
        <v>653</v>
      </c>
      <c r="N1" s="1" t="s">
        <v>845</v>
      </c>
      <c r="O1" s="1" t="s">
        <v>4</v>
      </c>
    </row>
    <row r="2" spans="1:15" x14ac:dyDescent="0.25">
      <c r="A2" s="9">
        <v>1</v>
      </c>
      <c r="B2" s="10">
        <v>3487</v>
      </c>
      <c r="C2" s="10" t="s">
        <v>603</v>
      </c>
      <c r="D2" s="10" t="s">
        <v>604</v>
      </c>
      <c r="E2" s="11">
        <v>10</v>
      </c>
      <c r="F2" s="11">
        <v>0</v>
      </c>
      <c r="G2" s="10"/>
      <c r="H2" s="10"/>
      <c r="I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" s="9" t="s">
        <v>202</v>
      </c>
      <c r="K2" s="9" t="s">
        <v>607</v>
      </c>
      <c r="L2" s="9" t="s">
        <v>603</v>
      </c>
      <c r="M2" s="9"/>
      <c r="N2" s="3" t="str">
        <f>IF(ISBLANK(Tabela13[[#This Row],[Gol Time]]),"",IF(Tabela13[[#This Row],[Mandante]]=Tabela13[[#This Row],[Gol Time]],"Casa","Fora"))</f>
        <v>Casa</v>
      </c>
      <c r="O2" s="3" t="str">
        <f>VLOOKUP(Tabela13[[#This Row],[Número]],Tabela1[],12,FALSE)</f>
        <v>Baixada</v>
      </c>
    </row>
    <row r="3" spans="1:15" x14ac:dyDescent="0.25">
      <c r="A3" s="9">
        <v>1</v>
      </c>
      <c r="B3" s="10">
        <v>3487</v>
      </c>
      <c r="C3" s="10" t="s">
        <v>603</v>
      </c>
      <c r="D3" s="10" t="s">
        <v>604</v>
      </c>
      <c r="E3" s="11">
        <v>10</v>
      </c>
      <c r="F3" s="11">
        <v>0</v>
      </c>
      <c r="G3" s="10"/>
      <c r="H3" s="10"/>
      <c r="I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" s="9" t="s">
        <v>202</v>
      </c>
      <c r="K3" s="9" t="s">
        <v>607</v>
      </c>
      <c r="L3" s="9" t="s">
        <v>603</v>
      </c>
      <c r="M3" s="9"/>
      <c r="N3" s="3" t="str">
        <f>IF(ISBLANK(Tabela13[[#This Row],[Gol Time]]),"",IF(Tabela13[[#This Row],[Mandante]]=Tabela13[[#This Row],[Gol Time]],"Casa","Fora"))</f>
        <v>Casa</v>
      </c>
      <c r="O3" s="3" t="str">
        <f>VLOOKUP(Tabela13[[#This Row],[Número]],Tabela1[],12,FALSE)</f>
        <v>Baixada</v>
      </c>
    </row>
    <row r="4" spans="1:15" x14ac:dyDescent="0.25">
      <c r="A4" s="9">
        <v>1</v>
      </c>
      <c r="B4" s="10">
        <v>3487</v>
      </c>
      <c r="C4" s="10" t="s">
        <v>603</v>
      </c>
      <c r="D4" s="10" t="s">
        <v>604</v>
      </c>
      <c r="E4" s="11">
        <v>10</v>
      </c>
      <c r="F4" s="11">
        <v>0</v>
      </c>
      <c r="G4" s="10"/>
      <c r="H4" s="10"/>
      <c r="I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" s="9" t="s">
        <v>202</v>
      </c>
      <c r="K4" s="9" t="s">
        <v>607</v>
      </c>
      <c r="L4" s="9" t="s">
        <v>603</v>
      </c>
      <c r="M4" s="9"/>
      <c r="N4" s="3" t="str">
        <f>IF(ISBLANK(Tabela13[[#This Row],[Gol Time]]),"",IF(Tabela13[[#This Row],[Mandante]]=Tabela13[[#This Row],[Gol Time]],"Casa","Fora"))</f>
        <v>Casa</v>
      </c>
      <c r="O4" s="3" t="str">
        <f>VLOOKUP(Tabela13[[#This Row],[Número]],Tabela1[],12,FALSE)</f>
        <v>Baixada</v>
      </c>
    </row>
    <row r="5" spans="1:15" x14ac:dyDescent="0.25">
      <c r="A5" s="9">
        <v>1</v>
      </c>
      <c r="B5" s="10">
        <v>3487</v>
      </c>
      <c r="C5" s="10" t="s">
        <v>603</v>
      </c>
      <c r="D5" s="10" t="s">
        <v>604</v>
      </c>
      <c r="E5" s="11">
        <v>10</v>
      </c>
      <c r="F5" s="11">
        <v>0</v>
      </c>
      <c r="G5" s="10"/>
      <c r="H5" s="10"/>
      <c r="I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" s="9" t="s">
        <v>202</v>
      </c>
      <c r="K5" s="9" t="s">
        <v>607</v>
      </c>
      <c r="L5" s="9" t="s">
        <v>603</v>
      </c>
      <c r="M5" s="9"/>
      <c r="N5" s="3" t="str">
        <f>IF(ISBLANK(Tabela13[[#This Row],[Gol Time]]),"",IF(Tabela13[[#This Row],[Mandante]]=Tabela13[[#This Row],[Gol Time]],"Casa","Fora"))</f>
        <v>Casa</v>
      </c>
      <c r="O5" s="3" t="str">
        <f>VLOOKUP(Tabela13[[#This Row],[Número]],Tabela1[],12,FALSE)</f>
        <v>Baixada</v>
      </c>
    </row>
    <row r="6" spans="1:15" x14ac:dyDescent="0.25">
      <c r="A6" s="9">
        <v>1</v>
      </c>
      <c r="B6" s="10">
        <v>3487</v>
      </c>
      <c r="C6" s="10" t="s">
        <v>603</v>
      </c>
      <c r="D6" s="10" t="s">
        <v>604</v>
      </c>
      <c r="E6" s="11">
        <v>10</v>
      </c>
      <c r="F6" s="11">
        <v>0</v>
      </c>
      <c r="G6" s="10"/>
      <c r="H6" s="10"/>
      <c r="I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" s="9" t="s">
        <v>202</v>
      </c>
      <c r="K6" s="9" t="s">
        <v>607</v>
      </c>
      <c r="L6" s="9" t="s">
        <v>603</v>
      </c>
      <c r="M6" s="9"/>
      <c r="N6" s="3" t="str">
        <f>IF(ISBLANK(Tabela13[[#This Row],[Gol Time]]),"",IF(Tabela13[[#This Row],[Mandante]]=Tabela13[[#This Row],[Gol Time]],"Casa","Fora"))</f>
        <v>Casa</v>
      </c>
      <c r="O6" s="3" t="str">
        <f>VLOOKUP(Tabela13[[#This Row],[Número]],Tabela1[],12,FALSE)</f>
        <v>Baixada</v>
      </c>
    </row>
    <row r="7" spans="1:15" x14ac:dyDescent="0.25">
      <c r="A7" s="9">
        <v>1</v>
      </c>
      <c r="B7" s="10">
        <v>3487</v>
      </c>
      <c r="C7" s="10" t="s">
        <v>603</v>
      </c>
      <c r="D7" s="10" t="s">
        <v>604</v>
      </c>
      <c r="E7" s="11">
        <v>10</v>
      </c>
      <c r="F7" s="11">
        <v>0</v>
      </c>
      <c r="G7" s="10"/>
      <c r="H7" s="10"/>
      <c r="I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" s="9" t="s">
        <v>202</v>
      </c>
      <c r="K7" s="9" t="s">
        <v>606</v>
      </c>
      <c r="L7" s="9" t="s">
        <v>603</v>
      </c>
      <c r="M7" s="9"/>
      <c r="N7" s="3" t="str">
        <f>IF(ISBLANK(Tabela13[[#This Row],[Gol Time]]),"",IF(Tabela13[[#This Row],[Mandante]]=Tabela13[[#This Row],[Gol Time]],"Casa","Fora"))</f>
        <v>Casa</v>
      </c>
      <c r="O7" s="3" t="str">
        <f>VLOOKUP(Tabela13[[#This Row],[Número]],Tabela1[],12,FALSE)</f>
        <v>Baixada</v>
      </c>
    </row>
    <row r="8" spans="1:15" x14ac:dyDescent="0.25">
      <c r="A8" s="9">
        <v>1</v>
      </c>
      <c r="B8" s="10">
        <v>3487</v>
      </c>
      <c r="C8" s="10" t="s">
        <v>603</v>
      </c>
      <c r="D8" s="10" t="s">
        <v>604</v>
      </c>
      <c r="E8" s="11">
        <v>10</v>
      </c>
      <c r="F8" s="11">
        <v>0</v>
      </c>
      <c r="G8" s="10"/>
      <c r="H8" s="10"/>
      <c r="I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" s="9" t="s">
        <v>202</v>
      </c>
      <c r="K8" s="9" t="s">
        <v>606</v>
      </c>
      <c r="L8" s="9" t="s">
        <v>603</v>
      </c>
      <c r="M8" s="9"/>
      <c r="N8" s="3" t="str">
        <f>IF(ISBLANK(Tabela13[[#This Row],[Gol Time]]),"",IF(Tabela13[[#This Row],[Mandante]]=Tabela13[[#This Row],[Gol Time]],"Casa","Fora"))</f>
        <v>Casa</v>
      </c>
      <c r="O8" s="3" t="str">
        <f>VLOOKUP(Tabela13[[#This Row],[Número]],Tabela1[],12,FALSE)</f>
        <v>Baixada</v>
      </c>
    </row>
    <row r="9" spans="1:15" x14ac:dyDescent="0.25">
      <c r="A9" s="9">
        <v>1</v>
      </c>
      <c r="B9" s="10">
        <v>3487</v>
      </c>
      <c r="C9" s="10" t="s">
        <v>603</v>
      </c>
      <c r="D9" s="10" t="s">
        <v>604</v>
      </c>
      <c r="E9" s="11">
        <v>10</v>
      </c>
      <c r="F9" s="11">
        <v>0</v>
      </c>
      <c r="G9" s="10"/>
      <c r="H9" s="10"/>
      <c r="I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" s="9" t="s">
        <v>202</v>
      </c>
      <c r="K9" s="9" t="s">
        <v>606</v>
      </c>
      <c r="L9" s="9" t="s">
        <v>603</v>
      </c>
      <c r="M9" s="9"/>
      <c r="N9" s="3" t="str">
        <f>IF(ISBLANK(Tabela13[[#This Row],[Gol Time]]),"",IF(Tabela13[[#This Row],[Mandante]]=Tabela13[[#This Row],[Gol Time]],"Casa","Fora"))</f>
        <v>Casa</v>
      </c>
      <c r="O9" s="3" t="str">
        <f>VLOOKUP(Tabela13[[#This Row],[Número]],Tabela1[],12,FALSE)</f>
        <v>Baixada</v>
      </c>
    </row>
    <row r="10" spans="1:15" x14ac:dyDescent="0.25">
      <c r="A10" s="9">
        <v>1</v>
      </c>
      <c r="B10" s="10">
        <v>3487</v>
      </c>
      <c r="C10" s="10" t="s">
        <v>603</v>
      </c>
      <c r="D10" s="10" t="s">
        <v>604</v>
      </c>
      <c r="E10" s="11">
        <v>10</v>
      </c>
      <c r="F10" s="11">
        <v>0</v>
      </c>
      <c r="G10" s="10"/>
      <c r="H10" s="10"/>
      <c r="I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" s="9" t="s">
        <v>202</v>
      </c>
      <c r="K10" s="9" t="s">
        <v>606</v>
      </c>
      <c r="L10" s="9" t="s">
        <v>603</v>
      </c>
      <c r="M10" s="9"/>
      <c r="N10" s="3" t="str">
        <f>IF(ISBLANK(Tabela13[[#This Row],[Gol Time]]),"",IF(Tabela13[[#This Row],[Mandante]]=Tabela13[[#This Row],[Gol Time]],"Casa","Fora"))</f>
        <v>Casa</v>
      </c>
      <c r="O10" s="3" t="str">
        <f>VLOOKUP(Tabela13[[#This Row],[Número]],Tabela1[],12,FALSE)</f>
        <v>Baixada</v>
      </c>
    </row>
    <row r="11" spans="1:15" x14ac:dyDescent="0.25">
      <c r="A11" s="9">
        <v>1</v>
      </c>
      <c r="B11" s="10">
        <v>3487</v>
      </c>
      <c r="C11" s="10" t="s">
        <v>603</v>
      </c>
      <c r="D11" s="10" t="s">
        <v>604</v>
      </c>
      <c r="E11" s="11">
        <v>10</v>
      </c>
      <c r="F11" s="11">
        <v>0</v>
      </c>
      <c r="G11" s="10"/>
      <c r="H11" s="10"/>
      <c r="I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" s="9" t="s">
        <v>202</v>
      </c>
      <c r="K11" s="9" t="s">
        <v>605</v>
      </c>
      <c r="L11" s="9" t="s">
        <v>603</v>
      </c>
      <c r="M11" s="9"/>
      <c r="N11" s="3" t="str">
        <f>IF(ISBLANK(Tabela13[[#This Row],[Gol Time]]),"",IF(Tabela13[[#This Row],[Mandante]]=Tabela13[[#This Row],[Gol Time]],"Casa","Fora"))</f>
        <v>Casa</v>
      </c>
      <c r="O11" s="3" t="str">
        <f>VLOOKUP(Tabela13[[#This Row],[Número]],Tabela1[],12,FALSE)</f>
        <v>Baixada</v>
      </c>
    </row>
    <row r="12" spans="1:15" x14ac:dyDescent="0.25">
      <c r="A12" s="9">
        <v>2</v>
      </c>
      <c r="B12" s="10">
        <v>3851</v>
      </c>
      <c r="C12" s="10" t="s">
        <v>603</v>
      </c>
      <c r="D12" s="10" t="s">
        <v>604</v>
      </c>
      <c r="E12" s="11">
        <v>5</v>
      </c>
      <c r="F12" s="11">
        <v>0</v>
      </c>
      <c r="G12" s="10"/>
      <c r="H12" s="10"/>
      <c r="I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" s="9" t="s">
        <v>316</v>
      </c>
      <c r="K12" s="9" t="s">
        <v>608</v>
      </c>
      <c r="L12" s="9" t="s">
        <v>603</v>
      </c>
      <c r="M12" s="9"/>
      <c r="N12" s="3" t="str">
        <f>IF(ISBLANK(Tabela13[[#This Row],[Gol Time]]),"",IF(Tabela13[[#This Row],[Mandante]]=Tabela13[[#This Row],[Gol Time]],"Casa","Fora"))</f>
        <v>Casa</v>
      </c>
      <c r="O12" s="3" t="str">
        <f>VLOOKUP(Tabela13[[#This Row],[Número]],Tabela1[],12,FALSE)</f>
        <v>Baixada</v>
      </c>
    </row>
    <row r="13" spans="1:15" x14ac:dyDescent="0.25">
      <c r="A13" s="9">
        <v>2</v>
      </c>
      <c r="B13" s="10">
        <v>3851</v>
      </c>
      <c r="C13" s="10" t="s">
        <v>603</v>
      </c>
      <c r="D13" s="10" t="s">
        <v>604</v>
      </c>
      <c r="E13" s="11">
        <v>5</v>
      </c>
      <c r="F13" s="11">
        <v>0</v>
      </c>
      <c r="G13" s="10"/>
      <c r="H13" s="10"/>
      <c r="I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" s="9" t="s">
        <v>316</v>
      </c>
      <c r="K13" s="9" t="s">
        <v>607</v>
      </c>
      <c r="L13" s="9" t="s">
        <v>603</v>
      </c>
      <c r="M13" s="9"/>
      <c r="N13" s="3" t="str">
        <f>IF(ISBLANK(Tabela13[[#This Row],[Gol Time]]),"",IF(Tabela13[[#This Row],[Mandante]]=Tabela13[[#This Row],[Gol Time]],"Casa","Fora"))</f>
        <v>Casa</v>
      </c>
      <c r="O13" s="3" t="str">
        <f>VLOOKUP(Tabela13[[#This Row],[Número]],Tabela1[],12,FALSE)</f>
        <v>Baixada</v>
      </c>
    </row>
    <row r="14" spans="1:15" x14ac:dyDescent="0.25">
      <c r="A14" s="9">
        <v>2</v>
      </c>
      <c r="B14" s="10">
        <v>3851</v>
      </c>
      <c r="C14" s="10" t="s">
        <v>603</v>
      </c>
      <c r="D14" s="10" t="s">
        <v>604</v>
      </c>
      <c r="E14" s="11">
        <v>5</v>
      </c>
      <c r="F14" s="11">
        <v>0</v>
      </c>
      <c r="G14" s="10"/>
      <c r="H14" s="10"/>
      <c r="I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4" s="9" t="s">
        <v>316</v>
      </c>
      <c r="K14" s="9" t="s">
        <v>609</v>
      </c>
      <c r="L14" s="9" t="s">
        <v>603</v>
      </c>
      <c r="M14" s="9"/>
      <c r="N14" s="3" t="str">
        <f>IF(ISBLANK(Tabela13[[#This Row],[Gol Time]]),"",IF(Tabela13[[#This Row],[Mandante]]=Tabela13[[#This Row],[Gol Time]],"Casa","Fora"))</f>
        <v>Casa</v>
      </c>
      <c r="O14" s="3" t="str">
        <f>VLOOKUP(Tabela13[[#This Row],[Número]],Tabela1[],12,FALSE)</f>
        <v>Baixada</v>
      </c>
    </row>
    <row r="15" spans="1:15" x14ac:dyDescent="0.25">
      <c r="A15" s="9">
        <v>2</v>
      </c>
      <c r="B15" s="10">
        <v>3851</v>
      </c>
      <c r="C15" s="10" t="s">
        <v>603</v>
      </c>
      <c r="D15" s="10" t="s">
        <v>604</v>
      </c>
      <c r="E15" s="11">
        <v>5</v>
      </c>
      <c r="F15" s="11">
        <v>0</v>
      </c>
      <c r="G15" s="10"/>
      <c r="H15" s="10"/>
      <c r="I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5" s="9" t="s">
        <v>316</v>
      </c>
      <c r="K15" s="9" t="s">
        <v>605</v>
      </c>
      <c r="L15" s="9" t="s">
        <v>603</v>
      </c>
      <c r="M15" s="9"/>
      <c r="N15" s="3" t="str">
        <f>IF(ISBLANK(Tabela13[[#This Row],[Gol Time]]),"",IF(Tabela13[[#This Row],[Mandante]]=Tabela13[[#This Row],[Gol Time]],"Casa","Fora"))</f>
        <v>Casa</v>
      </c>
      <c r="O15" s="3" t="str">
        <f>VLOOKUP(Tabela13[[#This Row],[Número]],Tabela1[],12,FALSE)</f>
        <v>Baixada</v>
      </c>
    </row>
    <row r="16" spans="1:15" x14ac:dyDescent="0.25">
      <c r="A16" s="9">
        <v>2</v>
      </c>
      <c r="B16" s="10">
        <v>3851</v>
      </c>
      <c r="C16" s="10" t="s">
        <v>603</v>
      </c>
      <c r="D16" s="10" t="s">
        <v>604</v>
      </c>
      <c r="E16" s="11">
        <v>5</v>
      </c>
      <c r="F16" s="11">
        <v>0</v>
      </c>
      <c r="G16" s="10"/>
      <c r="H16" s="10"/>
      <c r="I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" s="9" t="s">
        <v>316</v>
      </c>
      <c r="K16" s="9" t="s">
        <v>607</v>
      </c>
      <c r="L16" s="9" t="s">
        <v>603</v>
      </c>
      <c r="M16" s="9"/>
      <c r="N16" s="3" t="str">
        <f>IF(ISBLANK(Tabela13[[#This Row],[Gol Time]]),"",IF(Tabela13[[#This Row],[Mandante]]=Tabela13[[#This Row],[Gol Time]],"Casa","Fora"))</f>
        <v>Casa</v>
      </c>
      <c r="O16" s="3" t="str">
        <f>VLOOKUP(Tabela13[[#This Row],[Número]],Tabela1[],12,FALSE)</f>
        <v>Baixada</v>
      </c>
    </row>
    <row r="17" spans="1:15" x14ac:dyDescent="0.25">
      <c r="A17" s="9">
        <v>3</v>
      </c>
      <c r="B17" s="10">
        <v>4187</v>
      </c>
      <c r="C17" s="10" t="s">
        <v>603</v>
      </c>
      <c r="D17" s="10" t="s">
        <v>604</v>
      </c>
      <c r="E17" s="11">
        <v>10</v>
      </c>
      <c r="F17" s="11">
        <v>1</v>
      </c>
      <c r="G17" s="10"/>
      <c r="H17" s="10"/>
      <c r="I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" s="9" t="s">
        <v>316</v>
      </c>
      <c r="K17" s="9" t="s">
        <v>611</v>
      </c>
      <c r="L17" s="9" t="s">
        <v>603</v>
      </c>
      <c r="M17" s="9"/>
      <c r="N17" s="3" t="str">
        <f>IF(ISBLANK(Tabela13[[#This Row],[Gol Time]]),"",IF(Tabela13[[#This Row],[Mandante]]=Tabela13[[#This Row],[Gol Time]],"Casa","Fora"))</f>
        <v>Casa</v>
      </c>
      <c r="O17" s="3" t="str">
        <f>VLOOKUP(Tabela13[[#This Row],[Número]],Tabela1[],12,FALSE)</f>
        <v>Escola Guerra</v>
      </c>
    </row>
    <row r="18" spans="1:15" x14ac:dyDescent="0.25">
      <c r="A18" s="9">
        <v>3</v>
      </c>
      <c r="B18" s="10">
        <v>4187</v>
      </c>
      <c r="C18" s="10" t="s">
        <v>603</v>
      </c>
      <c r="D18" s="10" t="s">
        <v>604</v>
      </c>
      <c r="E18" s="11">
        <v>10</v>
      </c>
      <c r="F18" s="11">
        <v>1</v>
      </c>
      <c r="G18" s="10"/>
      <c r="H18" s="10"/>
      <c r="I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8" s="9" t="s">
        <v>316</v>
      </c>
      <c r="K18" s="9" t="s">
        <v>612</v>
      </c>
      <c r="L18" s="9" t="s">
        <v>604</v>
      </c>
      <c r="M18" s="9"/>
      <c r="N18" s="3" t="str">
        <f>IF(ISBLANK(Tabela13[[#This Row],[Gol Time]]),"",IF(Tabela13[[#This Row],[Mandante]]=Tabela13[[#This Row],[Gol Time]],"Casa","Fora"))</f>
        <v>Fora</v>
      </c>
      <c r="O18" s="3" t="str">
        <f>VLOOKUP(Tabela13[[#This Row],[Número]],Tabela1[],12,FALSE)</f>
        <v>Escola Guerra</v>
      </c>
    </row>
    <row r="19" spans="1:15" x14ac:dyDescent="0.25">
      <c r="A19" s="9">
        <v>3</v>
      </c>
      <c r="B19" s="10">
        <v>4187</v>
      </c>
      <c r="C19" s="10" t="s">
        <v>603</v>
      </c>
      <c r="D19" s="10" t="s">
        <v>604</v>
      </c>
      <c r="E19" s="11">
        <v>10</v>
      </c>
      <c r="F19" s="11">
        <v>1</v>
      </c>
      <c r="G19" s="10"/>
      <c r="H19" s="10"/>
      <c r="I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9" s="9" t="s">
        <v>316</v>
      </c>
      <c r="K19" s="9" t="s">
        <v>613</v>
      </c>
      <c r="L19" s="9" t="s">
        <v>603</v>
      </c>
      <c r="M19" s="9"/>
      <c r="N19" s="3" t="str">
        <f>IF(ISBLANK(Tabela13[[#This Row],[Gol Time]]),"",IF(Tabela13[[#This Row],[Mandante]]=Tabela13[[#This Row],[Gol Time]],"Casa","Fora"))</f>
        <v>Casa</v>
      </c>
      <c r="O19" s="3" t="str">
        <f>VLOOKUP(Tabela13[[#This Row],[Número]],Tabela1[],12,FALSE)</f>
        <v>Escola Guerra</v>
      </c>
    </row>
    <row r="20" spans="1:15" x14ac:dyDescent="0.25">
      <c r="A20" s="9">
        <v>3</v>
      </c>
      <c r="B20" s="10">
        <v>4187</v>
      </c>
      <c r="C20" s="10" t="s">
        <v>603</v>
      </c>
      <c r="D20" s="10" t="s">
        <v>604</v>
      </c>
      <c r="E20" s="11">
        <v>10</v>
      </c>
      <c r="F20" s="11">
        <v>1</v>
      </c>
      <c r="G20" s="10"/>
      <c r="H20" s="10"/>
      <c r="I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0" s="9" t="s">
        <v>316</v>
      </c>
      <c r="K20" s="9" t="s">
        <v>613</v>
      </c>
      <c r="L20" s="9" t="s">
        <v>603</v>
      </c>
      <c r="M20" s="9"/>
      <c r="N20" s="3" t="str">
        <f>IF(ISBLANK(Tabela13[[#This Row],[Gol Time]]),"",IF(Tabela13[[#This Row],[Mandante]]=Tabela13[[#This Row],[Gol Time]],"Casa","Fora"))</f>
        <v>Casa</v>
      </c>
      <c r="O20" s="3" t="str">
        <f>VLOOKUP(Tabela13[[#This Row],[Número]],Tabela1[],12,FALSE)</f>
        <v>Escola Guerra</v>
      </c>
    </row>
    <row r="21" spans="1:15" x14ac:dyDescent="0.25">
      <c r="A21" s="9">
        <v>3</v>
      </c>
      <c r="B21" s="10">
        <v>4187</v>
      </c>
      <c r="C21" s="10" t="s">
        <v>603</v>
      </c>
      <c r="D21" s="10" t="s">
        <v>604</v>
      </c>
      <c r="E21" s="11">
        <v>10</v>
      </c>
      <c r="F21" s="11">
        <v>1</v>
      </c>
      <c r="G21" s="10"/>
      <c r="H21" s="10"/>
      <c r="I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" s="9" t="s">
        <v>316</v>
      </c>
      <c r="K21" s="9" t="s">
        <v>613</v>
      </c>
      <c r="L21" s="9" t="s">
        <v>603</v>
      </c>
      <c r="M21" s="9"/>
      <c r="N21" s="3" t="str">
        <f>IF(ISBLANK(Tabela13[[#This Row],[Gol Time]]),"",IF(Tabela13[[#This Row],[Mandante]]=Tabela13[[#This Row],[Gol Time]],"Casa","Fora"))</f>
        <v>Casa</v>
      </c>
      <c r="O21" s="3" t="str">
        <f>VLOOKUP(Tabela13[[#This Row],[Número]],Tabela1[],12,FALSE)</f>
        <v>Escola Guerra</v>
      </c>
    </row>
    <row r="22" spans="1:15" x14ac:dyDescent="0.25">
      <c r="A22" s="9">
        <v>3</v>
      </c>
      <c r="B22" s="10">
        <v>4187</v>
      </c>
      <c r="C22" s="10" t="s">
        <v>603</v>
      </c>
      <c r="D22" s="10" t="s">
        <v>604</v>
      </c>
      <c r="E22" s="11">
        <v>10</v>
      </c>
      <c r="F22" s="11">
        <v>1</v>
      </c>
      <c r="G22" s="10"/>
      <c r="H22" s="10"/>
      <c r="I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2" s="9" t="s">
        <v>316</v>
      </c>
      <c r="K22" s="9" t="s">
        <v>613</v>
      </c>
      <c r="L22" s="9" t="s">
        <v>603</v>
      </c>
      <c r="M22" s="9"/>
      <c r="N22" s="3" t="str">
        <f>IF(ISBLANK(Tabela13[[#This Row],[Gol Time]]),"",IF(Tabela13[[#This Row],[Mandante]]=Tabela13[[#This Row],[Gol Time]],"Casa","Fora"))</f>
        <v>Casa</v>
      </c>
      <c r="O22" s="3" t="str">
        <f>VLOOKUP(Tabela13[[#This Row],[Número]],Tabela1[],12,FALSE)</f>
        <v>Escola Guerra</v>
      </c>
    </row>
    <row r="23" spans="1:15" x14ac:dyDescent="0.25">
      <c r="A23" s="9">
        <v>3</v>
      </c>
      <c r="B23" s="10">
        <v>4187</v>
      </c>
      <c r="C23" s="10" t="s">
        <v>603</v>
      </c>
      <c r="D23" s="10" t="s">
        <v>604</v>
      </c>
      <c r="E23" s="11">
        <v>10</v>
      </c>
      <c r="F23" s="11">
        <v>1</v>
      </c>
      <c r="G23" s="10"/>
      <c r="H23" s="10"/>
      <c r="I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" s="9" t="s">
        <v>316</v>
      </c>
      <c r="K23" s="9" t="s">
        <v>613</v>
      </c>
      <c r="L23" s="9" t="s">
        <v>603</v>
      </c>
      <c r="M23" s="9"/>
      <c r="N23" s="3" t="str">
        <f>IF(ISBLANK(Tabela13[[#This Row],[Gol Time]]),"",IF(Tabela13[[#This Row],[Mandante]]=Tabela13[[#This Row],[Gol Time]],"Casa","Fora"))</f>
        <v>Casa</v>
      </c>
      <c r="O23" s="3" t="str">
        <f>VLOOKUP(Tabela13[[#This Row],[Número]],Tabela1[],12,FALSE)</f>
        <v>Escola Guerra</v>
      </c>
    </row>
    <row r="24" spans="1:15" x14ac:dyDescent="0.25">
      <c r="A24" s="9">
        <v>3</v>
      </c>
      <c r="B24" s="10">
        <v>4187</v>
      </c>
      <c r="C24" s="10" t="s">
        <v>603</v>
      </c>
      <c r="D24" s="10" t="s">
        <v>604</v>
      </c>
      <c r="E24" s="11">
        <v>10</v>
      </c>
      <c r="F24" s="11">
        <v>1</v>
      </c>
      <c r="G24" s="10"/>
      <c r="H24" s="10"/>
      <c r="I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4" s="9" t="s">
        <v>316</v>
      </c>
      <c r="K24" s="9" t="s">
        <v>613</v>
      </c>
      <c r="L24" s="9" t="s">
        <v>603</v>
      </c>
      <c r="M24" s="9"/>
      <c r="N24" s="3" t="str">
        <f>IF(ISBLANK(Tabela13[[#This Row],[Gol Time]]),"",IF(Tabela13[[#This Row],[Mandante]]=Tabela13[[#This Row],[Gol Time]],"Casa","Fora"))</f>
        <v>Casa</v>
      </c>
      <c r="O24" s="3" t="str">
        <f>VLOOKUP(Tabela13[[#This Row],[Número]],Tabela1[],12,FALSE)</f>
        <v>Escola Guerra</v>
      </c>
    </row>
    <row r="25" spans="1:15" x14ac:dyDescent="0.25">
      <c r="A25" s="9">
        <v>3</v>
      </c>
      <c r="B25" s="10">
        <v>4187</v>
      </c>
      <c r="C25" s="10" t="s">
        <v>603</v>
      </c>
      <c r="D25" s="10" t="s">
        <v>604</v>
      </c>
      <c r="E25" s="11">
        <v>10</v>
      </c>
      <c r="F25" s="11">
        <v>1</v>
      </c>
      <c r="G25" s="10"/>
      <c r="H25" s="10"/>
      <c r="I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5" s="9" t="s">
        <v>316</v>
      </c>
      <c r="K25" s="9" t="s">
        <v>613</v>
      </c>
      <c r="L25" s="9" t="s">
        <v>603</v>
      </c>
      <c r="M25" s="9"/>
      <c r="N25" s="3" t="str">
        <f>IF(ISBLANK(Tabela13[[#This Row],[Gol Time]]),"",IF(Tabela13[[#This Row],[Mandante]]=Tabela13[[#This Row],[Gol Time]],"Casa","Fora"))</f>
        <v>Casa</v>
      </c>
      <c r="O25" s="3" t="str">
        <f>VLOOKUP(Tabela13[[#This Row],[Número]],Tabela1[],12,FALSE)</f>
        <v>Escola Guerra</v>
      </c>
    </row>
    <row r="26" spans="1:15" x14ac:dyDescent="0.25">
      <c r="A26" s="9">
        <v>3</v>
      </c>
      <c r="B26" s="10">
        <v>4187</v>
      </c>
      <c r="C26" s="10" t="s">
        <v>603</v>
      </c>
      <c r="D26" s="10" t="s">
        <v>604</v>
      </c>
      <c r="E26" s="11">
        <v>10</v>
      </c>
      <c r="F26" s="11">
        <v>1</v>
      </c>
      <c r="G26" s="10"/>
      <c r="H26" s="10"/>
      <c r="I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6" s="9" t="s">
        <v>316</v>
      </c>
      <c r="K26" s="9" t="s">
        <v>613</v>
      </c>
      <c r="L26" s="9" t="s">
        <v>603</v>
      </c>
      <c r="M26" s="9"/>
      <c r="N26" s="3" t="str">
        <f>IF(ISBLANK(Tabela13[[#This Row],[Gol Time]]),"",IF(Tabela13[[#This Row],[Mandante]]=Tabela13[[#This Row],[Gol Time]],"Casa","Fora"))</f>
        <v>Casa</v>
      </c>
      <c r="O26" s="3" t="str">
        <f>VLOOKUP(Tabela13[[#This Row],[Número]],Tabela1[],12,FALSE)</f>
        <v>Escola Guerra</v>
      </c>
    </row>
    <row r="27" spans="1:15" x14ac:dyDescent="0.25">
      <c r="A27" s="9">
        <v>3</v>
      </c>
      <c r="B27" s="10">
        <v>4187</v>
      </c>
      <c r="C27" s="10" t="s">
        <v>603</v>
      </c>
      <c r="D27" s="10" t="s">
        <v>604</v>
      </c>
      <c r="E27" s="11">
        <v>10</v>
      </c>
      <c r="F27" s="11">
        <v>1</v>
      </c>
      <c r="G27" s="10"/>
      <c r="H27" s="10"/>
      <c r="I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7" s="9" t="s">
        <v>316</v>
      </c>
      <c r="K27" s="9" t="s">
        <v>613</v>
      </c>
      <c r="L27" s="9" t="s">
        <v>603</v>
      </c>
      <c r="M27" s="9"/>
      <c r="N27" s="3" t="str">
        <f>IF(ISBLANK(Tabela13[[#This Row],[Gol Time]]),"",IF(Tabela13[[#This Row],[Mandante]]=Tabela13[[#This Row],[Gol Time]],"Casa","Fora"))</f>
        <v>Casa</v>
      </c>
      <c r="O27" s="3" t="str">
        <f>VLOOKUP(Tabela13[[#This Row],[Número]],Tabela1[],12,FALSE)</f>
        <v>Escola Guerra</v>
      </c>
    </row>
    <row r="28" spans="1:15" x14ac:dyDescent="0.25">
      <c r="A28" s="9">
        <v>4</v>
      </c>
      <c r="B28" s="10">
        <v>4558</v>
      </c>
      <c r="C28" s="10" t="s">
        <v>603</v>
      </c>
      <c r="D28" s="10" t="s">
        <v>604</v>
      </c>
      <c r="E28" s="11">
        <v>6</v>
      </c>
      <c r="F28" s="11">
        <v>0</v>
      </c>
      <c r="G28" s="10"/>
      <c r="H28" s="10"/>
      <c r="I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8" s="9" t="s">
        <v>316</v>
      </c>
      <c r="K28" s="9" t="s">
        <v>613</v>
      </c>
      <c r="L28" s="9" t="s">
        <v>603</v>
      </c>
      <c r="M28" s="9"/>
      <c r="N28" s="3" t="str">
        <f>IF(ISBLANK(Tabela13[[#This Row],[Gol Time]]),"",IF(Tabela13[[#This Row],[Mandante]]=Tabela13[[#This Row],[Gol Time]],"Casa","Fora"))</f>
        <v>Casa</v>
      </c>
      <c r="O28" s="3" t="str">
        <f>VLOOKUP(Tabela13[[#This Row],[Número]],Tabela1[],12,FALSE)</f>
        <v>Baixada</v>
      </c>
    </row>
    <row r="29" spans="1:15" x14ac:dyDescent="0.25">
      <c r="A29" s="9">
        <v>4</v>
      </c>
      <c r="B29" s="10">
        <v>4558</v>
      </c>
      <c r="C29" s="10" t="s">
        <v>603</v>
      </c>
      <c r="D29" s="10" t="s">
        <v>604</v>
      </c>
      <c r="E29" s="11">
        <v>6</v>
      </c>
      <c r="F29" s="11">
        <v>0</v>
      </c>
      <c r="G29" s="10"/>
      <c r="H29" s="10"/>
      <c r="I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9" s="9" t="s">
        <v>316</v>
      </c>
      <c r="K29" s="9" t="s">
        <v>613</v>
      </c>
      <c r="L29" s="9" t="s">
        <v>603</v>
      </c>
      <c r="M29" s="9"/>
      <c r="N29" s="3" t="str">
        <f>IF(ISBLANK(Tabela13[[#This Row],[Gol Time]]),"",IF(Tabela13[[#This Row],[Mandante]]=Tabela13[[#This Row],[Gol Time]],"Casa","Fora"))</f>
        <v>Casa</v>
      </c>
      <c r="O29" s="3" t="str">
        <f>VLOOKUP(Tabela13[[#This Row],[Número]],Tabela1[],12,FALSE)</f>
        <v>Baixada</v>
      </c>
    </row>
    <row r="30" spans="1:15" x14ac:dyDescent="0.25">
      <c r="A30" s="9">
        <v>4</v>
      </c>
      <c r="B30" s="10">
        <v>4558</v>
      </c>
      <c r="C30" s="10" t="s">
        <v>603</v>
      </c>
      <c r="D30" s="10" t="s">
        <v>604</v>
      </c>
      <c r="E30" s="11">
        <v>6</v>
      </c>
      <c r="F30" s="11">
        <v>0</v>
      </c>
      <c r="G30" s="10"/>
      <c r="H30" s="10"/>
      <c r="I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0" s="9" t="s">
        <v>316</v>
      </c>
      <c r="K30" s="9" t="s">
        <v>613</v>
      </c>
      <c r="L30" s="9" t="s">
        <v>603</v>
      </c>
      <c r="M30" s="9"/>
      <c r="N30" s="3" t="str">
        <f>IF(ISBLANK(Tabela13[[#This Row],[Gol Time]]),"",IF(Tabela13[[#This Row],[Mandante]]=Tabela13[[#This Row],[Gol Time]],"Casa","Fora"))</f>
        <v>Casa</v>
      </c>
      <c r="O30" s="3" t="str">
        <f>VLOOKUP(Tabela13[[#This Row],[Número]],Tabela1[],12,FALSE)</f>
        <v>Baixada</v>
      </c>
    </row>
    <row r="31" spans="1:15" x14ac:dyDescent="0.25">
      <c r="A31" s="9">
        <v>4</v>
      </c>
      <c r="B31" s="10">
        <v>4558</v>
      </c>
      <c r="C31" s="10" t="s">
        <v>603</v>
      </c>
      <c r="D31" s="10" t="s">
        <v>604</v>
      </c>
      <c r="E31" s="11">
        <v>6</v>
      </c>
      <c r="F31" s="11">
        <v>0</v>
      </c>
      <c r="G31" s="10"/>
      <c r="H31" s="10"/>
      <c r="I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1" s="9" t="s">
        <v>316</v>
      </c>
      <c r="K31" s="9" t="s">
        <v>613</v>
      </c>
      <c r="L31" s="9" t="s">
        <v>603</v>
      </c>
      <c r="M31" s="9"/>
      <c r="N31" s="3" t="str">
        <f>IF(ISBLANK(Tabela13[[#This Row],[Gol Time]]),"",IF(Tabela13[[#This Row],[Mandante]]=Tabela13[[#This Row],[Gol Time]],"Casa","Fora"))</f>
        <v>Casa</v>
      </c>
      <c r="O31" s="3" t="str">
        <f>VLOOKUP(Tabela13[[#This Row],[Número]],Tabela1[],12,FALSE)</f>
        <v>Baixada</v>
      </c>
    </row>
    <row r="32" spans="1:15" x14ac:dyDescent="0.25">
      <c r="A32" s="9">
        <v>4</v>
      </c>
      <c r="B32" s="10">
        <v>4558</v>
      </c>
      <c r="C32" s="10" t="s">
        <v>603</v>
      </c>
      <c r="D32" s="10" t="s">
        <v>604</v>
      </c>
      <c r="E32" s="11">
        <v>6</v>
      </c>
      <c r="F32" s="11">
        <v>0</v>
      </c>
      <c r="G32" s="10"/>
      <c r="H32" s="10"/>
      <c r="I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2" s="9" t="s">
        <v>316</v>
      </c>
      <c r="K32" s="9" t="s">
        <v>613</v>
      </c>
      <c r="L32" s="9" t="s">
        <v>603</v>
      </c>
      <c r="M32" s="9"/>
      <c r="N32" s="3" t="str">
        <f>IF(ISBLANK(Tabela13[[#This Row],[Gol Time]]),"",IF(Tabela13[[#This Row],[Mandante]]=Tabela13[[#This Row],[Gol Time]],"Casa","Fora"))</f>
        <v>Casa</v>
      </c>
      <c r="O32" s="3" t="str">
        <f>VLOOKUP(Tabela13[[#This Row],[Número]],Tabela1[],12,FALSE)</f>
        <v>Baixada</v>
      </c>
    </row>
    <row r="33" spans="1:15" x14ac:dyDescent="0.25">
      <c r="A33" s="9">
        <v>4</v>
      </c>
      <c r="B33" s="10">
        <v>4558</v>
      </c>
      <c r="C33" s="10" t="s">
        <v>603</v>
      </c>
      <c r="D33" s="10" t="s">
        <v>604</v>
      </c>
      <c r="E33" s="11">
        <v>6</v>
      </c>
      <c r="F33" s="11">
        <v>0</v>
      </c>
      <c r="G33" s="10"/>
      <c r="H33" s="10"/>
      <c r="I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3" s="9" t="s">
        <v>316</v>
      </c>
      <c r="K33" s="9" t="s">
        <v>613</v>
      </c>
      <c r="L33" s="9" t="s">
        <v>603</v>
      </c>
      <c r="M33" s="9"/>
      <c r="N33" s="3" t="str">
        <f>IF(ISBLANK(Tabela13[[#This Row],[Gol Time]]),"",IF(Tabela13[[#This Row],[Mandante]]=Tabela13[[#This Row],[Gol Time]],"Casa","Fora"))</f>
        <v>Casa</v>
      </c>
      <c r="O33" s="3" t="str">
        <f>VLOOKUP(Tabela13[[#This Row],[Número]],Tabela1[],12,FALSE)</f>
        <v>Baixada</v>
      </c>
    </row>
    <row r="34" spans="1:15" x14ac:dyDescent="0.25">
      <c r="A34" s="9">
        <v>5</v>
      </c>
      <c r="B34" s="10">
        <v>4642</v>
      </c>
      <c r="C34" s="10" t="s">
        <v>603</v>
      </c>
      <c r="D34" s="10" t="s">
        <v>604</v>
      </c>
      <c r="E34" s="11">
        <v>2</v>
      </c>
      <c r="F34" s="11">
        <v>1</v>
      </c>
      <c r="G34" s="10"/>
      <c r="H34" s="10"/>
      <c r="I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4" s="9" t="s">
        <v>316</v>
      </c>
      <c r="K34" s="9" t="s">
        <v>614</v>
      </c>
      <c r="L34" s="9" t="s">
        <v>604</v>
      </c>
      <c r="M34" s="9"/>
      <c r="N34" s="3" t="str">
        <f>IF(ISBLANK(Tabela13[[#This Row],[Gol Time]]),"",IF(Tabela13[[#This Row],[Mandante]]=Tabela13[[#This Row],[Gol Time]],"Casa","Fora"))</f>
        <v>Fora</v>
      </c>
      <c r="O34" s="3" t="str">
        <f>VLOOKUP(Tabela13[[#This Row],[Número]],Tabela1[],12,FALSE)</f>
        <v>Baixada</v>
      </c>
    </row>
    <row r="35" spans="1:15" x14ac:dyDescent="0.25">
      <c r="A35" s="9">
        <v>5</v>
      </c>
      <c r="B35" s="10">
        <v>4642</v>
      </c>
      <c r="C35" s="10" t="s">
        <v>603</v>
      </c>
      <c r="D35" s="10" t="s">
        <v>604</v>
      </c>
      <c r="E35" s="11">
        <v>2</v>
      </c>
      <c r="F35" s="11">
        <v>1</v>
      </c>
      <c r="G35" s="10"/>
      <c r="H35" s="10"/>
      <c r="I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5" s="9" t="s">
        <v>316</v>
      </c>
      <c r="K35" s="9" t="s">
        <v>607</v>
      </c>
      <c r="L35" s="9" t="s">
        <v>603</v>
      </c>
      <c r="M35" s="9"/>
      <c r="N35" s="3" t="str">
        <f>IF(ISBLANK(Tabela13[[#This Row],[Gol Time]]),"",IF(Tabela13[[#This Row],[Mandante]]=Tabela13[[#This Row],[Gol Time]],"Casa","Fora"))</f>
        <v>Casa</v>
      </c>
      <c r="O35" s="3" t="str">
        <f>VLOOKUP(Tabela13[[#This Row],[Número]],Tabela1[],12,FALSE)</f>
        <v>Baixada</v>
      </c>
    </row>
    <row r="36" spans="1:15" x14ac:dyDescent="0.25">
      <c r="A36" s="9">
        <v>5</v>
      </c>
      <c r="B36" s="10">
        <v>4642</v>
      </c>
      <c r="C36" s="10" t="s">
        <v>603</v>
      </c>
      <c r="D36" s="10" t="s">
        <v>604</v>
      </c>
      <c r="E36" s="11">
        <v>2</v>
      </c>
      <c r="F36" s="11">
        <v>1</v>
      </c>
      <c r="G36" s="10"/>
      <c r="H36" s="10"/>
      <c r="I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6" s="9" t="s">
        <v>316</v>
      </c>
      <c r="K36" s="9" t="s">
        <v>607</v>
      </c>
      <c r="L36" s="9" t="s">
        <v>603</v>
      </c>
      <c r="M36" s="9"/>
      <c r="N36" s="3" t="str">
        <f>IF(ISBLANK(Tabela13[[#This Row],[Gol Time]]),"",IF(Tabela13[[#This Row],[Mandante]]=Tabela13[[#This Row],[Gol Time]],"Casa","Fora"))</f>
        <v>Casa</v>
      </c>
      <c r="O36" s="3" t="str">
        <f>VLOOKUP(Tabela13[[#This Row],[Número]],Tabela1[],12,FALSE)</f>
        <v>Baixada</v>
      </c>
    </row>
    <row r="37" spans="1:15" x14ac:dyDescent="0.25">
      <c r="A37" s="9">
        <v>6</v>
      </c>
      <c r="B37" s="10">
        <v>4908</v>
      </c>
      <c r="C37" s="10" t="s">
        <v>604</v>
      </c>
      <c r="D37" s="10" t="s">
        <v>603</v>
      </c>
      <c r="E37" s="11">
        <v>1</v>
      </c>
      <c r="F37" s="11">
        <v>2</v>
      </c>
      <c r="G37" s="10"/>
      <c r="H37" s="10"/>
      <c r="I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7" s="9" t="s">
        <v>316</v>
      </c>
      <c r="K37" s="9" t="s">
        <v>615</v>
      </c>
      <c r="L37" s="9" t="s">
        <v>603</v>
      </c>
      <c r="M37" s="9"/>
      <c r="N37" s="3" t="str">
        <f>IF(ISBLANK(Tabela13[[#This Row],[Gol Time]]),"",IF(Tabela13[[#This Row],[Mandante]]=Tabela13[[#This Row],[Gol Time]],"Casa","Fora"))</f>
        <v>Fora</v>
      </c>
      <c r="O37" s="3" t="str">
        <f>VLOOKUP(Tabela13[[#This Row],[Número]],Tabela1[],12,FALSE)</f>
        <v>Eucaliptos</v>
      </c>
    </row>
    <row r="38" spans="1:15" x14ac:dyDescent="0.25">
      <c r="A38" s="9">
        <v>6</v>
      </c>
      <c r="B38" s="10">
        <v>4908</v>
      </c>
      <c r="C38" s="10" t="s">
        <v>604</v>
      </c>
      <c r="D38" s="10" t="s">
        <v>603</v>
      </c>
      <c r="E38" s="11">
        <v>1</v>
      </c>
      <c r="F38" s="11">
        <v>2</v>
      </c>
      <c r="G38" s="10"/>
      <c r="H38" s="10"/>
      <c r="I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8" s="9" t="s">
        <v>316</v>
      </c>
      <c r="K38" s="9" t="s">
        <v>615</v>
      </c>
      <c r="L38" s="9" t="s">
        <v>603</v>
      </c>
      <c r="M38" s="9"/>
      <c r="N38" s="3" t="str">
        <f>IF(ISBLANK(Tabela13[[#This Row],[Gol Time]]),"",IF(Tabela13[[#This Row],[Mandante]]=Tabela13[[#This Row],[Gol Time]],"Casa","Fora"))</f>
        <v>Fora</v>
      </c>
      <c r="O38" s="3" t="str">
        <f>VLOOKUP(Tabela13[[#This Row],[Número]],Tabela1[],12,FALSE)</f>
        <v>Eucaliptos</v>
      </c>
    </row>
    <row r="39" spans="1:15" x14ac:dyDescent="0.25">
      <c r="A39" s="9">
        <v>6</v>
      </c>
      <c r="B39" s="10">
        <v>4908</v>
      </c>
      <c r="C39" s="10" t="s">
        <v>604</v>
      </c>
      <c r="D39" s="10" t="s">
        <v>603</v>
      </c>
      <c r="E39" s="11">
        <v>1</v>
      </c>
      <c r="F39" s="11">
        <v>2</v>
      </c>
      <c r="G39" s="10"/>
      <c r="H39" s="10"/>
      <c r="I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9" s="9" t="s">
        <v>316</v>
      </c>
      <c r="K39" s="9" t="s">
        <v>616</v>
      </c>
      <c r="L39" s="9" t="s">
        <v>604</v>
      </c>
      <c r="M39" s="9"/>
      <c r="N39" s="3" t="str">
        <f>IF(ISBLANK(Tabela13[[#This Row],[Gol Time]]),"",IF(Tabela13[[#This Row],[Mandante]]=Tabela13[[#This Row],[Gol Time]],"Casa","Fora"))</f>
        <v>Casa</v>
      </c>
      <c r="O39" s="3" t="str">
        <f>VLOOKUP(Tabela13[[#This Row],[Número]],Tabela1[],12,FALSE)</f>
        <v>Eucaliptos</v>
      </c>
    </row>
    <row r="40" spans="1:15" x14ac:dyDescent="0.25">
      <c r="A40" s="9">
        <v>7</v>
      </c>
      <c r="B40" s="10">
        <v>5783</v>
      </c>
      <c r="C40" s="10" t="s">
        <v>603</v>
      </c>
      <c r="D40" s="10" t="s">
        <v>604</v>
      </c>
      <c r="E40" s="11">
        <v>1</v>
      </c>
      <c r="F40" s="11">
        <v>4</v>
      </c>
      <c r="G40" s="10"/>
      <c r="H40" s="10"/>
      <c r="I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" s="9" t="s">
        <v>202</v>
      </c>
      <c r="K40" s="9" t="s">
        <v>617</v>
      </c>
      <c r="L40" s="9" t="s">
        <v>604</v>
      </c>
      <c r="M40" s="9"/>
      <c r="N40" s="3" t="str">
        <f>IF(ISBLANK(Tabela13[[#This Row],[Gol Time]]),"",IF(Tabela13[[#This Row],[Mandante]]=Tabela13[[#This Row],[Gol Time]],"Casa","Fora"))</f>
        <v>Fora</v>
      </c>
      <c r="O40" s="3" t="str">
        <f>VLOOKUP(Tabela13[[#This Row],[Número]],Tabela1[],12,FALSE)</f>
        <v>Baixada</v>
      </c>
    </row>
    <row r="41" spans="1:15" x14ac:dyDescent="0.25">
      <c r="A41" s="9">
        <v>7</v>
      </c>
      <c r="B41" s="10">
        <v>5783</v>
      </c>
      <c r="C41" s="10" t="s">
        <v>603</v>
      </c>
      <c r="D41" s="10" t="s">
        <v>604</v>
      </c>
      <c r="E41" s="11">
        <v>1</v>
      </c>
      <c r="F41" s="11">
        <v>4</v>
      </c>
      <c r="G41" s="10"/>
      <c r="H41" s="10"/>
      <c r="I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1" s="9" t="s">
        <v>202</v>
      </c>
      <c r="K41" s="9" t="s">
        <v>618</v>
      </c>
      <c r="L41" s="9" t="s">
        <v>604</v>
      </c>
      <c r="M41" s="9"/>
      <c r="N41" s="3" t="str">
        <f>IF(ISBLANK(Tabela13[[#This Row],[Gol Time]]),"",IF(Tabela13[[#This Row],[Mandante]]=Tabela13[[#This Row],[Gol Time]],"Casa","Fora"))</f>
        <v>Fora</v>
      </c>
      <c r="O41" s="3" t="str">
        <f>VLOOKUP(Tabela13[[#This Row],[Número]],Tabela1[],12,FALSE)</f>
        <v>Baixada</v>
      </c>
    </row>
    <row r="42" spans="1:15" x14ac:dyDescent="0.25">
      <c r="A42" s="9">
        <v>7</v>
      </c>
      <c r="B42" s="10">
        <v>5783</v>
      </c>
      <c r="C42" s="10" t="s">
        <v>603</v>
      </c>
      <c r="D42" s="10" t="s">
        <v>604</v>
      </c>
      <c r="E42" s="11">
        <v>1</v>
      </c>
      <c r="F42" s="11">
        <v>4</v>
      </c>
      <c r="G42" s="10"/>
      <c r="H42" s="10"/>
      <c r="I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" s="9" t="s">
        <v>202</v>
      </c>
      <c r="K42" s="9" t="s">
        <v>619</v>
      </c>
      <c r="L42" s="9" t="s">
        <v>604</v>
      </c>
      <c r="M42" s="9"/>
      <c r="N42" s="3" t="str">
        <f>IF(ISBLANK(Tabela13[[#This Row],[Gol Time]]),"",IF(Tabela13[[#This Row],[Mandante]]=Tabela13[[#This Row],[Gol Time]],"Casa","Fora"))</f>
        <v>Fora</v>
      </c>
      <c r="O42" s="3" t="str">
        <f>VLOOKUP(Tabela13[[#This Row],[Número]],Tabela1[],12,FALSE)</f>
        <v>Baixada</v>
      </c>
    </row>
    <row r="43" spans="1:15" x14ac:dyDescent="0.25">
      <c r="A43" s="9">
        <v>7</v>
      </c>
      <c r="B43" s="10">
        <v>5783</v>
      </c>
      <c r="C43" s="10" t="s">
        <v>603</v>
      </c>
      <c r="D43" s="10" t="s">
        <v>604</v>
      </c>
      <c r="E43" s="11">
        <v>1</v>
      </c>
      <c r="F43" s="11">
        <v>4</v>
      </c>
      <c r="G43" s="10"/>
      <c r="H43" s="10"/>
      <c r="I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3" s="9" t="s">
        <v>202</v>
      </c>
      <c r="K43" s="9" t="s">
        <v>620</v>
      </c>
      <c r="L43" s="9" t="s">
        <v>603</v>
      </c>
      <c r="M43" s="9"/>
      <c r="N43" s="3" t="str">
        <f>IF(ISBLANK(Tabela13[[#This Row],[Gol Time]]),"",IF(Tabela13[[#This Row],[Mandante]]=Tabela13[[#This Row],[Gol Time]],"Casa","Fora"))</f>
        <v>Casa</v>
      </c>
      <c r="O43" s="3" t="str">
        <f>VLOOKUP(Tabela13[[#This Row],[Número]],Tabela1[],12,FALSE)</f>
        <v>Baixada</v>
      </c>
    </row>
    <row r="44" spans="1:15" x14ac:dyDescent="0.25">
      <c r="A44" s="9">
        <v>7</v>
      </c>
      <c r="B44" s="10">
        <v>5783</v>
      </c>
      <c r="C44" s="10" t="s">
        <v>603</v>
      </c>
      <c r="D44" s="10" t="s">
        <v>604</v>
      </c>
      <c r="E44" s="11">
        <v>1</v>
      </c>
      <c r="F44" s="11">
        <v>4</v>
      </c>
      <c r="G44" s="10"/>
      <c r="H44" s="10"/>
      <c r="I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" s="9" t="s">
        <v>202</v>
      </c>
      <c r="K44" s="9" t="s">
        <v>618</v>
      </c>
      <c r="L44" s="9" t="s">
        <v>604</v>
      </c>
      <c r="M44" s="9"/>
      <c r="N44" s="3" t="str">
        <f>IF(ISBLANK(Tabela13[[#This Row],[Gol Time]]),"",IF(Tabela13[[#This Row],[Mandante]]=Tabela13[[#This Row],[Gol Time]],"Casa","Fora"))</f>
        <v>Fora</v>
      </c>
      <c r="O44" s="3" t="str">
        <f>VLOOKUP(Tabela13[[#This Row],[Número]],Tabela1[],12,FALSE)</f>
        <v>Baixada</v>
      </c>
    </row>
    <row r="45" spans="1:15" x14ac:dyDescent="0.25">
      <c r="A45" s="9">
        <v>8</v>
      </c>
      <c r="B45" s="10">
        <v>6056</v>
      </c>
      <c r="C45" s="10" t="s">
        <v>604</v>
      </c>
      <c r="D45" s="10" t="s">
        <v>603</v>
      </c>
      <c r="E45" s="11">
        <v>6</v>
      </c>
      <c r="F45" s="11">
        <v>1</v>
      </c>
      <c r="G45" s="10"/>
      <c r="H45" s="10"/>
      <c r="I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" s="9" t="s">
        <v>316</v>
      </c>
      <c r="K45" s="9" t="s">
        <v>621</v>
      </c>
      <c r="L45" s="9" t="s">
        <v>604</v>
      </c>
      <c r="M45" s="9"/>
      <c r="N45" s="3" t="str">
        <f>IF(ISBLANK(Tabela13[[#This Row],[Gol Time]]),"",IF(Tabela13[[#This Row],[Mandante]]=Tabela13[[#This Row],[Gol Time]],"Casa","Fora"))</f>
        <v>Casa</v>
      </c>
      <c r="O45" s="3" t="str">
        <f>VLOOKUP(Tabela13[[#This Row],[Número]],Tabela1[],12,FALSE)</f>
        <v>Eucaliptos</v>
      </c>
    </row>
    <row r="46" spans="1:15" x14ac:dyDescent="0.25">
      <c r="A46" s="9">
        <v>8</v>
      </c>
      <c r="B46" s="10">
        <v>6056</v>
      </c>
      <c r="C46" s="10" t="s">
        <v>604</v>
      </c>
      <c r="D46" s="10" t="s">
        <v>603</v>
      </c>
      <c r="E46" s="11">
        <v>6</v>
      </c>
      <c r="F46" s="11">
        <v>1</v>
      </c>
      <c r="G46" s="10"/>
      <c r="H46" s="10"/>
      <c r="I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" s="9" t="s">
        <v>316</v>
      </c>
      <c r="K46" s="9" t="s">
        <v>621</v>
      </c>
      <c r="L46" s="9" t="s">
        <v>604</v>
      </c>
      <c r="M46" s="9"/>
      <c r="N46" s="3" t="str">
        <f>IF(ISBLANK(Tabela13[[#This Row],[Gol Time]]),"",IF(Tabela13[[#This Row],[Mandante]]=Tabela13[[#This Row],[Gol Time]],"Casa","Fora"))</f>
        <v>Casa</v>
      </c>
      <c r="O46" s="3" t="str">
        <f>VLOOKUP(Tabela13[[#This Row],[Número]],Tabela1[],12,FALSE)</f>
        <v>Eucaliptos</v>
      </c>
    </row>
    <row r="47" spans="1:15" x14ac:dyDescent="0.25">
      <c r="A47" s="9">
        <v>8</v>
      </c>
      <c r="B47" s="10">
        <v>6056</v>
      </c>
      <c r="C47" s="10" t="s">
        <v>604</v>
      </c>
      <c r="D47" s="10" t="s">
        <v>603</v>
      </c>
      <c r="E47" s="11">
        <v>6</v>
      </c>
      <c r="F47" s="11">
        <v>1</v>
      </c>
      <c r="G47" s="10"/>
      <c r="H47" s="10"/>
      <c r="I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" s="9" t="s">
        <v>316</v>
      </c>
      <c r="K47" s="9" t="s">
        <v>621</v>
      </c>
      <c r="L47" s="9" t="s">
        <v>604</v>
      </c>
      <c r="M47" s="9"/>
      <c r="N47" s="3" t="str">
        <f>IF(ISBLANK(Tabela13[[#This Row],[Gol Time]]),"",IF(Tabela13[[#This Row],[Mandante]]=Tabela13[[#This Row],[Gol Time]],"Casa","Fora"))</f>
        <v>Casa</v>
      </c>
      <c r="O47" s="3" t="str">
        <f>VLOOKUP(Tabela13[[#This Row],[Número]],Tabela1[],12,FALSE)</f>
        <v>Eucaliptos</v>
      </c>
    </row>
    <row r="48" spans="1:15" x14ac:dyDescent="0.25">
      <c r="A48" s="9">
        <v>8</v>
      </c>
      <c r="B48" s="10">
        <v>6056</v>
      </c>
      <c r="C48" s="10" t="s">
        <v>604</v>
      </c>
      <c r="D48" s="10" t="s">
        <v>603</v>
      </c>
      <c r="E48" s="11">
        <v>6</v>
      </c>
      <c r="F48" s="11">
        <v>1</v>
      </c>
      <c r="G48" s="10"/>
      <c r="H48" s="10"/>
      <c r="I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8" s="9" t="s">
        <v>316</v>
      </c>
      <c r="K48" s="9" t="s">
        <v>621</v>
      </c>
      <c r="L48" s="9" t="s">
        <v>604</v>
      </c>
      <c r="M48" s="9"/>
      <c r="N48" s="3" t="str">
        <f>IF(ISBLANK(Tabela13[[#This Row],[Gol Time]]),"",IF(Tabela13[[#This Row],[Mandante]]=Tabela13[[#This Row],[Gol Time]],"Casa","Fora"))</f>
        <v>Casa</v>
      </c>
      <c r="O48" s="3" t="str">
        <f>VLOOKUP(Tabela13[[#This Row],[Número]],Tabela1[],12,FALSE)</f>
        <v>Eucaliptos</v>
      </c>
    </row>
    <row r="49" spans="1:15" x14ac:dyDescent="0.25">
      <c r="A49" s="9">
        <v>8</v>
      </c>
      <c r="B49" s="10">
        <v>6056</v>
      </c>
      <c r="C49" s="10" t="s">
        <v>604</v>
      </c>
      <c r="D49" s="10" t="s">
        <v>603</v>
      </c>
      <c r="E49" s="11">
        <v>6</v>
      </c>
      <c r="F49" s="11">
        <v>1</v>
      </c>
      <c r="G49" s="10"/>
      <c r="H49" s="10"/>
      <c r="I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" s="9" t="s">
        <v>316</v>
      </c>
      <c r="K49" s="9" t="s">
        <v>621</v>
      </c>
      <c r="L49" s="9" t="s">
        <v>604</v>
      </c>
      <c r="M49" s="9"/>
      <c r="N49" s="3" t="str">
        <f>IF(ISBLANK(Tabela13[[#This Row],[Gol Time]]),"",IF(Tabela13[[#This Row],[Mandante]]=Tabela13[[#This Row],[Gol Time]],"Casa","Fora"))</f>
        <v>Casa</v>
      </c>
      <c r="O49" s="3" t="str">
        <f>VLOOKUP(Tabela13[[#This Row],[Número]],Tabela1[],12,FALSE)</f>
        <v>Eucaliptos</v>
      </c>
    </row>
    <row r="50" spans="1:15" x14ac:dyDescent="0.25">
      <c r="A50" s="9">
        <v>8</v>
      </c>
      <c r="B50" s="10">
        <v>6056</v>
      </c>
      <c r="C50" s="10" t="s">
        <v>604</v>
      </c>
      <c r="D50" s="10" t="s">
        <v>603</v>
      </c>
      <c r="E50" s="11">
        <v>6</v>
      </c>
      <c r="F50" s="11">
        <v>1</v>
      </c>
      <c r="G50" s="10"/>
      <c r="H50" s="10"/>
      <c r="I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0" s="9" t="s">
        <v>316</v>
      </c>
      <c r="K50" s="9" t="s">
        <v>621</v>
      </c>
      <c r="L50" s="9" t="s">
        <v>604</v>
      </c>
      <c r="M50" s="9"/>
      <c r="N50" s="3" t="str">
        <f>IF(ISBLANK(Tabela13[[#This Row],[Gol Time]]),"",IF(Tabela13[[#This Row],[Mandante]]=Tabela13[[#This Row],[Gol Time]],"Casa","Fora"))</f>
        <v>Casa</v>
      </c>
      <c r="O50" s="3" t="str">
        <f>VLOOKUP(Tabela13[[#This Row],[Número]],Tabela1[],12,FALSE)</f>
        <v>Eucaliptos</v>
      </c>
    </row>
    <row r="51" spans="1:15" x14ac:dyDescent="0.25">
      <c r="A51" s="9">
        <v>8</v>
      </c>
      <c r="B51" s="10">
        <v>6056</v>
      </c>
      <c r="C51" s="10" t="s">
        <v>604</v>
      </c>
      <c r="D51" s="10" t="s">
        <v>603</v>
      </c>
      <c r="E51" s="11">
        <v>6</v>
      </c>
      <c r="F51" s="11">
        <v>1</v>
      </c>
      <c r="G51" s="10"/>
      <c r="H51" s="10"/>
      <c r="I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1" s="9" t="s">
        <v>316</v>
      </c>
      <c r="K51" s="9" t="s">
        <v>622</v>
      </c>
      <c r="L51" s="9" t="s">
        <v>603</v>
      </c>
      <c r="M51" s="9"/>
      <c r="N51" s="3" t="str">
        <f>IF(ISBLANK(Tabela13[[#This Row],[Gol Time]]),"",IF(Tabela13[[#This Row],[Mandante]]=Tabela13[[#This Row],[Gol Time]],"Casa","Fora"))</f>
        <v>Fora</v>
      </c>
      <c r="O51" s="3" t="str">
        <f>VLOOKUP(Tabela13[[#This Row],[Número]],Tabela1[],12,FALSE)</f>
        <v>Eucaliptos</v>
      </c>
    </row>
    <row r="52" spans="1:15" x14ac:dyDescent="0.25">
      <c r="A52" s="9">
        <v>9</v>
      </c>
      <c r="B52" s="10">
        <v>6147</v>
      </c>
      <c r="C52" s="10" t="s">
        <v>603</v>
      </c>
      <c r="D52" s="10" t="s">
        <v>604</v>
      </c>
      <c r="E52" s="11">
        <v>2</v>
      </c>
      <c r="F52" s="11">
        <v>3</v>
      </c>
      <c r="G52" s="10"/>
      <c r="H52" s="10"/>
      <c r="I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" s="9" t="s">
        <v>316</v>
      </c>
      <c r="K52" s="9" t="s">
        <v>616</v>
      </c>
      <c r="L52" s="9" t="s">
        <v>604</v>
      </c>
      <c r="M52" s="9"/>
      <c r="N52" s="3" t="str">
        <f>IF(ISBLANK(Tabela13[[#This Row],[Gol Time]]),"",IF(Tabela13[[#This Row],[Mandante]]=Tabela13[[#This Row],[Gol Time]],"Casa","Fora"))</f>
        <v>Fora</v>
      </c>
      <c r="O52" s="3" t="str">
        <f>VLOOKUP(Tabela13[[#This Row],[Número]],Tabela1[],12,FALSE)</f>
        <v>Baixada</v>
      </c>
    </row>
    <row r="53" spans="1:15" x14ac:dyDescent="0.25">
      <c r="A53" s="9">
        <v>9</v>
      </c>
      <c r="B53" s="10">
        <v>6147</v>
      </c>
      <c r="C53" s="10" t="s">
        <v>603</v>
      </c>
      <c r="D53" s="10" t="s">
        <v>604</v>
      </c>
      <c r="E53" s="11">
        <v>2</v>
      </c>
      <c r="F53" s="11">
        <v>3</v>
      </c>
      <c r="G53" s="10"/>
      <c r="H53" s="10"/>
      <c r="I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" s="9" t="s">
        <v>316</v>
      </c>
      <c r="K53" s="9" t="s">
        <v>623</v>
      </c>
      <c r="L53" s="9" t="s">
        <v>604</v>
      </c>
      <c r="M53" s="9"/>
      <c r="N53" s="3" t="str">
        <f>IF(ISBLANK(Tabela13[[#This Row],[Gol Time]]),"",IF(Tabela13[[#This Row],[Mandante]]=Tabela13[[#This Row],[Gol Time]],"Casa","Fora"))</f>
        <v>Fora</v>
      </c>
      <c r="O53" s="3" t="str">
        <f>VLOOKUP(Tabela13[[#This Row],[Número]],Tabela1[],12,FALSE)</f>
        <v>Baixada</v>
      </c>
    </row>
    <row r="54" spans="1:15" x14ac:dyDescent="0.25">
      <c r="A54" s="9">
        <v>9</v>
      </c>
      <c r="B54" s="10">
        <v>6147</v>
      </c>
      <c r="C54" s="10" t="s">
        <v>603</v>
      </c>
      <c r="D54" s="10" t="s">
        <v>604</v>
      </c>
      <c r="E54" s="11">
        <v>2</v>
      </c>
      <c r="F54" s="11">
        <v>3</v>
      </c>
      <c r="G54" s="10"/>
      <c r="H54" s="10"/>
      <c r="I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" s="9" t="s">
        <v>316</v>
      </c>
      <c r="K54" s="9" t="s">
        <v>624</v>
      </c>
      <c r="L54" s="9" t="s">
        <v>604</v>
      </c>
      <c r="M54" s="9"/>
      <c r="N54" s="3" t="str">
        <f>IF(ISBLANK(Tabela13[[#This Row],[Gol Time]]),"",IF(Tabela13[[#This Row],[Mandante]]=Tabela13[[#This Row],[Gol Time]],"Casa","Fora"))</f>
        <v>Fora</v>
      </c>
      <c r="O54" s="3" t="str">
        <f>VLOOKUP(Tabela13[[#This Row],[Número]],Tabela1[],12,FALSE)</f>
        <v>Baixada</v>
      </c>
    </row>
    <row r="55" spans="1:15" x14ac:dyDescent="0.25">
      <c r="A55" s="9">
        <v>9</v>
      </c>
      <c r="B55" s="10">
        <v>6147</v>
      </c>
      <c r="C55" s="10" t="s">
        <v>603</v>
      </c>
      <c r="D55" s="10" t="s">
        <v>604</v>
      </c>
      <c r="E55" s="11">
        <v>2</v>
      </c>
      <c r="F55" s="11">
        <v>3</v>
      </c>
      <c r="G55" s="10"/>
      <c r="H55" s="10"/>
      <c r="I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" s="9" t="s">
        <v>316</v>
      </c>
      <c r="K55" s="9" t="s">
        <v>620</v>
      </c>
      <c r="L55" s="9" t="s">
        <v>603</v>
      </c>
      <c r="M55" s="9"/>
      <c r="N55" s="3" t="str">
        <f>IF(ISBLANK(Tabela13[[#This Row],[Gol Time]]),"",IF(Tabela13[[#This Row],[Mandante]]=Tabela13[[#This Row],[Gol Time]],"Casa","Fora"))</f>
        <v>Casa</v>
      </c>
      <c r="O55" s="3" t="str">
        <f>VLOOKUP(Tabela13[[#This Row],[Número]],Tabela1[],12,FALSE)</f>
        <v>Baixada</v>
      </c>
    </row>
    <row r="56" spans="1:15" x14ac:dyDescent="0.25">
      <c r="A56" s="9">
        <v>9</v>
      </c>
      <c r="B56" s="10">
        <v>6147</v>
      </c>
      <c r="C56" s="10" t="s">
        <v>603</v>
      </c>
      <c r="D56" s="10" t="s">
        <v>604</v>
      </c>
      <c r="E56" s="11">
        <v>2</v>
      </c>
      <c r="F56" s="11">
        <v>3</v>
      </c>
      <c r="G56" s="10"/>
      <c r="H56" s="10"/>
      <c r="I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6" s="9" t="s">
        <v>316</v>
      </c>
      <c r="K56" s="9" t="s">
        <v>625</v>
      </c>
      <c r="L56" s="9" t="s">
        <v>603</v>
      </c>
      <c r="M56" s="9"/>
      <c r="N56" s="3" t="str">
        <f>IF(ISBLANK(Tabela13[[#This Row],[Gol Time]]),"",IF(Tabela13[[#This Row],[Mandante]]=Tabela13[[#This Row],[Gol Time]],"Casa","Fora"))</f>
        <v>Casa</v>
      </c>
      <c r="O56" s="3" t="str">
        <f>VLOOKUP(Tabela13[[#This Row],[Número]],Tabela1[],12,FALSE)</f>
        <v>Baixada</v>
      </c>
    </row>
    <row r="57" spans="1:15" x14ac:dyDescent="0.25">
      <c r="A57" s="9">
        <v>10</v>
      </c>
      <c r="B57" s="10">
        <v>6705</v>
      </c>
      <c r="C57" s="10" t="s">
        <v>604</v>
      </c>
      <c r="D57" s="10" t="s">
        <v>603</v>
      </c>
      <c r="E57" s="11">
        <v>5</v>
      </c>
      <c r="F57" s="11">
        <v>3</v>
      </c>
      <c r="G57" s="10"/>
      <c r="H57" s="10"/>
      <c r="I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7" s="9" t="s">
        <v>316</v>
      </c>
      <c r="K57" s="9" t="s">
        <v>626</v>
      </c>
      <c r="L57" s="9" t="s">
        <v>604</v>
      </c>
      <c r="M57" s="9"/>
      <c r="N57" s="3" t="str">
        <f>IF(ISBLANK(Tabela13[[#This Row],[Gol Time]]),"",IF(Tabela13[[#This Row],[Mandante]]=Tabela13[[#This Row],[Gol Time]],"Casa","Fora"))</f>
        <v>Casa</v>
      </c>
      <c r="O57" s="3" t="str">
        <f>VLOOKUP(Tabela13[[#This Row],[Número]],Tabela1[],12,FALSE)</f>
        <v>Eucaliptos</v>
      </c>
    </row>
    <row r="58" spans="1:15" x14ac:dyDescent="0.25">
      <c r="A58" s="9">
        <v>10</v>
      </c>
      <c r="B58" s="10">
        <v>6705</v>
      </c>
      <c r="C58" s="10" t="s">
        <v>604</v>
      </c>
      <c r="D58" s="10" t="s">
        <v>603</v>
      </c>
      <c r="E58" s="11">
        <v>5</v>
      </c>
      <c r="F58" s="11">
        <v>3</v>
      </c>
      <c r="G58" s="10"/>
      <c r="H58" s="10"/>
      <c r="I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8" s="9" t="s">
        <v>316</v>
      </c>
      <c r="K58" s="9" t="s">
        <v>626</v>
      </c>
      <c r="L58" s="9" t="s">
        <v>604</v>
      </c>
      <c r="M58" s="9"/>
      <c r="N58" s="3" t="str">
        <f>IF(ISBLANK(Tabela13[[#This Row],[Gol Time]]),"",IF(Tabela13[[#This Row],[Mandante]]=Tabela13[[#This Row],[Gol Time]],"Casa","Fora"))</f>
        <v>Casa</v>
      </c>
      <c r="O58" s="3" t="str">
        <f>VLOOKUP(Tabela13[[#This Row],[Número]],Tabela1[],12,FALSE)</f>
        <v>Eucaliptos</v>
      </c>
    </row>
    <row r="59" spans="1:15" x14ac:dyDescent="0.25">
      <c r="A59" s="9">
        <v>10</v>
      </c>
      <c r="B59" s="10">
        <v>6705</v>
      </c>
      <c r="C59" s="10" t="s">
        <v>604</v>
      </c>
      <c r="D59" s="10" t="s">
        <v>603</v>
      </c>
      <c r="E59" s="11">
        <v>5</v>
      </c>
      <c r="F59" s="11">
        <v>3</v>
      </c>
      <c r="G59" s="10"/>
      <c r="H59" s="10"/>
      <c r="I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9" s="9" t="s">
        <v>316</v>
      </c>
      <c r="K59" s="9" t="s">
        <v>627</v>
      </c>
      <c r="L59" s="9" t="s">
        <v>604</v>
      </c>
      <c r="M59" s="9"/>
      <c r="N59" s="3" t="str">
        <f>IF(ISBLANK(Tabela13[[#This Row],[Gol Time]]),"",IF(Tabela13[[#This Row],[Mandante]]=Tabela13[[#This Row],[Gol Time]],"Casa","Fora"))</f>
        <v>Casa</v>
      </c>
      <c r="O59" s="3" t="str">
        <f>VLOOKUP(Tabela13[[#This Row],[Número]],Tabela1[],12,FALSE)</f>
        <v>Eucaliptos</v>
      </c>
    </row>
    <row r="60" spans="1:15" x14ac:dyDescent="0.25">
      <c r="A60" s="9">
        <v>10</v>
      </c>
      <c r="B60" s="10">
        <v>6705</v>
      </c>
      <c r="C60" s="10" t="s">
        <v>604</v>
      </c>
      <c r="D60" s="10" t="s">
        <v>603</v>
      </c>
      <c r="E60" s="11">
        <v>5</v>
      </c>
      <c r="F60" s="11">
        <v>3</v>
      </c>
      <c r="G60" s="10"/>
      <c r="H60" s="10"/>
      <c r="I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0" s="9" t="s">
        <v>316</v>
      </c>
      <c r="K60" s="9" t="s">
        <v>627</v>
      </c>
      <c r="L60" s="9" t="s">
        <v>604</v>
      </c>
      <c r="M60" s="9"/>
      <c r="N60" s="3" t="str">
        <f>IF(ISBLANK(Tabela13[[#This Row],[Gol Time]]),"",IF(Tabela13[[#This Row],[Mandante]]=Tabela13[[#This Row],[Gol Time]],"Casa","Fora"))</f>
        <v>Casa</v>
      </c>
      <c r="O60" s="3" t="str">
        <f>VLOOKUP(Tabela13[[#This Row],[Número]],Tabela1[],12,FALSE)</f>
        <v>Eucaliptos</v>
      </c>
    </row>
    <row r="61" spans="1:15" x14ac:dyDescent="0.25">
      <c r="A61" s="9">
        <v>10</v>
      </c>
      <c r="B61" s="10">
        <v>6705</v>
      </c>
      <c r="C61" s="10" t="s">
        <v>604</v>
      </c>
      <c r="D61" s="10" t="s">
        <v>603</v>
      </c>
      <c r="E61" s="11">
        <v>5</v>
      </c>
      <c r="F61" s="11">
        <v>3</v>
      </c>
      <c r="G61" s="10"/>
      <c r="H61" s="10"/>
      <c r="I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" s="9" t="s">
        <v>316</v>
      </c>
      <c r="K61" s="9" t="s">
        <v>628</v>
      </c>
      <c r="L61" s="9" t="s">
        <v>604</v>
      </c>
      <c r="M61" s="9"/>
      <c r="N61" s="3" t="str">
        <f>IF(ISBLANK(Tabela13[[#This Row],[Gol Time]]),"",IF(Tabela13[[#This Row],[Mandante]]=Tabela13[[#This Row],[Gol Time]],"Casa","Fora"))</f>
        <v>Casa</v>
      </c>
      <c r="O61" s="3" t="str">
        <f>VLOOKUP(Tabela13[[#This Row],[Número]],Tabela1[],12,FALSE)</f>
        <v>Eucaliptos</v>
      </c>
    </row>
    <row r="62" spans="1:15" x14ac:dyDescent="0.25">
      <c r="A62" s="9">
        <v>10</v>
      </c>
      <c r="B62" s="10">
        <v>6705</v>
      </c>
      <c r="C62" s="10" t="s">
        <v>604</v>
      </c>
      <c r="D62" s="10" t="s">
        <v>603</v>
      </c>
      <c r="E62" s="11">
        <v>5</v>
      </c>
      <c r="F62" s="11">
        <v>3</v>
      </c>
      <c r="G62" s="10"/>
      <c r="H62" s="10"/>
      <c r="I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2" s="9" t="s">
        <v>316</v>
      </c>
      <c r="K62" s="9" t="s">
        <v>629</v>
      </c>
      <c r="L62" s="9" t="s">
        <v>603</v>
      </c>
      <c r="M62" s="9"/>
      <c r="N62" s="3" t="str">
        <f>IF(ISBLANK(Tabela13[[#This Row],[Gol Time]]),"",IF(Tabela13[[#This Row],[Mandante]]=Tabela13[[#This Row],[Gol Time]],"Casa","Fora"))</f>
        <v>Fora</v>
      </c>
      <c r="O62" s="3" t="str">
        <f>VLOOKUP(Tabela13[[#This Row],[Número]],Tabela1[],12,FALSE)</f>
        <v>Eucaliptos</v>
      </c>
    </row>
    <row r="63" spans="1:15" x14ac:dyDescent="0.25">
      <c r="A63" s="9">
        <v>10</v>
      </c>
      <c r="B63" s="10">
        <v>6705</v>
      </c>
      <c r="C63" s="10" t="s">
        <v>604</v>
      </c>
      <c r="D63" s="10" t="s">
        <v>603</v>
      </c>
      <c r="E63" s="11">
        <v>5</v>
      </c>
      <c r="F63" s="11">
        <v>3</v>
      </c>
      <c r="G63" s="10"/>
      <c r="H63" s="10"/>
      <c r="I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3" s="9" t="s">
        <v>316</v>
      </c>
      <c r="K63" s="9" t="s">
        <v>629</v>
      </c>
      <c r="L63" s="9" t="s">
        <v>603</v>
      </c>
      <c r="M63" s="9"/>
      <c r="N63" s="3" t="str">
        <f>IF(ISBLANK(Tabela13[[#This Row],[Gol Time]]),"",IF(Tabela13[[#This Row],[Mandante]]=Tabela13[[#This Row],[Gol Time]],"Casa","Fora"))</f>
        <v>Fora</v>
      </c>
      <c r="O63" s="3" t="str">
        <f>VLOOKUP(Tabela13[[#This Row],[Número]],Tabela1[],12,FALSE)</f>
        <v>Eucaliptos</v>
      </c>
    </row>
    <row r="64" spans="1:15" x14ac:dyDescent="0.25">
      <c r="A64" s="9">
        <v>10</v>
      </c>
      <c r="B64" s="10">
        <v>6705</v>
      </c>
      <c r="C64" s="10" t="s">
        <v>604</v>
      </c>
      <c r="D64" s="10" t="s">
        <v>603</v>
      </c>
      <c r="E64" s="11">
        <v>5</v>
      </c>
      <c r="F64" s="11">
        <v>3</v>
      </c>
      <c r="G64" s="10"/>
      <c r="H64" s="10"/>
      <c r="I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4" s="9" t="s">
        <v>316</v>
      </c>
      <c r="K64" s="9" t="s">
        <v>630</v>
      </c>
      <c r="L64" s="9" t="s">
        <v>603</v>
      </c>
      <c r="M64" s="9"/>
      <c r="N64" s="3" t="str">
        <f>IF(ISBLANK(Tabela13[[#This Row],[Gol Time]]),"",IF(Tabela13[[#This Row],[Mandante]]=Tabela13[[#This Row],[Gol Time]],"Casa","Fora"))</f>
        <v>Fora</v>
      </c>
      <c r="O64" s="3" t="str">
        <f>VLOOKUP(Tabela13[[#This Row],[Número]],Tabela1[],12,FALSE)</f>
        <v>Eucaliptos</v>
      </c>
    </row>
    <row r="65" spans="1:15" x14ac:dyDescent="0.25">
      <c r="A65" s="9">
        <v>11</v>
      </c>
      <c r="B65" s="10">
        <v>6791</v>
      </c>
      <c r="C65" s="10" t="s">
        <v>603</v>
      </c>
      <c r="D65" s="10" t="s">
        <v>604</v>
      </c>
      <c r="E65" s="11">
        <v>1</v>
      </c>
      <c r="F65" s="11">
        <v>0</v>
      </c>
      <c r="G65" s="10"/>
      <c r="H65" s="10"/>
      <c r="I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" s="9" t="s">
        <v>316</v>
      </c>
      <c r="K65" s="9" t="s">
        <v>631</v>
      </c>
      <c r="L65" s="9" t="s">
        <v>603</v>
      </c>
      <c r="M65" s="9"/>
      <c r="N65" s="3" t="str">
        <f>IF(ISBLANK(Tabela13[[#This Row],[Gol Time]]),"",IF(Tabela13[[#This Row],[Mandante]]=Tabela13[[#This Row],[Gol Time]],"Casa","Fora"))</f>
        <v>Casa</v>
      </c>
      <c r="O65" s="3" t="str">
        <f>VLOOKUP(Tabela13[[#This Row],[Número]],Tabela1[],12,FALSE)</f>
        <v>Baixada</v>
      </c>
    </row>
    <row r="66" spans="1:15" x14ac:dyDescent="0.25">
      <c r="A66" s="9">
        <v>12</v>
      </c>
      <c r="B66" s="10">
        <v>7141</v>
      </c>
      <c r="C66" s="10" t="s">
        <v>604</v>
      </c>
      <c r="D66" s="10" t="s">
        <v>603</v>
      </c>
      <c r="E66" s="11">
        <v>2</v>
      </c>
      <c r="F66" s="11">
        <v>0</v>
      </c>
      <c r="G66" s="10"/>
      <c r="H66" s="10"/>
      <c r="I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6" s="9" t="s">
        <v>316</v>
      </c>
      <c r="K66" s="9" t="s">
        <v>632</v>
      </c>
      <c r="L66" s="9" t="s">
        <v>604</v>
      </c>
      <c r="M66" s="9"/>
      <c r="N66" s="3" t="str">
        <f>IF(ISBLANK(Tabela13[[#This Row],[Gol Time]]),"",IF(Tabela13[[#This Row],[Mandante]]=Tabela13[[#This Row],[Gol Time]],"Casa","Fora"))</f>
        <v>Casa</v>
      </c>
      <c r="O66" s="3" t="str">
        <f>VLOOKUP(Tabela13[[#This Row],[Número]],Tabela1[],12,FALSE)</f>
        <v>Eucaliptos</v>
      </c>
    </row>
    <row r="67" spans="1:15" x14ac:dyDescent="0.25">
      <c r="A67" s="9">
        <v>12</v>
      </c>
      <c r="B67" s="10">
        <v>7141</v>
      </c>
      <c r="C67" s="10" t="s">
        <v>604</v>
      </c>
      <c r="D67" s="10" t="s">
        <v>603</v>
      </c>
      <c r="E67" s="11">
        <v>2</v>
      </c>
      <c r="F67" s="11">
        <v>0</v>
      </c>
      <c r="G67" s="10"/>
      <c r="H67" s="10"/>
      <c r="I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7" s="9" t="s">
        <v>316</v>
      </c>
      <c r="K67" s="9" t="s">
        <v>633</v>
      </c>
      <c r="L67" s="9" t="s">
        <v>604</v>
      </c>
      <c r="M67" s="9"/>
      <c r="N67" s="3" t="str">
        <f>IF(ISBLANK(Tabela13[[#This Row],[Gol Time]]),"",IF(Tabela13[[#This Row],[Mandante]]=Tabela13[[#This Row],[Gol Time]],"Casa","Fora"))</f>
        <v>Casa</v>
      </c>
      <c r="O67" s="3" t="str">
        <f>VLOOKUP(Tabela13[[#This Row],[Número]],Tabela1[],12,FALSE)</f>
        <v>Eucaliptos</v>
      </c>
    </row>
    <row r="68" spans="1:15" x14ac:dyDescent="0.25">
      <c r="A68" s="9">
        <v>13</v>
      </c>
      <c r="B68" s="10">
        <v>7197</v>
      </c>
      <c r="C68" s="10" t="s">
        <v>603</v>
      </c>
      <c r="D68" s="10" t="s">
        <v>604</v>
      </c>
      <c r="E68" s="11">
        <v>3</v>
      </c>
      <c r="F68" s="11">
        <v>2</v>
      </c>
      <c r="G68" s="10"/>
      <c r="H68" s="10"/>
      <c r="I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8" s="9" t="s">
        <v>316</v>
      </c>
      <c r="K68" s="9" t="s">
        <v>634</v>
      </c>
      <c r="L68" s="9" t="s">
        <v>603</v>
      </c>
      <c r="M68" s="9"/>
      <c r="N68" s="3" t="str">
        <f>IF(ISBLANK(Tabela13[[#This Row],[Gol Time]]),"",IF(Tabela13[[#This Row],[Mandante]]=Tabela13[[#This Row],[Gol Time]],"Casa","Fora"))</f>
        <v>Casa</v>
      </c>
      <c r="O68" s="3" t="str">
        <f>VLOOKUP(Tabela13[[#This Row],[Número]],Tabela1[],12,FALSE)</f>
        <v>Baixada</v>
      </c>
    </row>
    <row r="69" spans="1:15" x14ac:dyDescent="0.25">
      <c r="A69" s="9">
        <v>13</v>
      </c>
      <c r="B69" s="10">
        <v>7197</v>
      </c>
      <c r="C69" s="10" t="s">
        <v>603</v>
      </c>
      <c r="D69" s="10" t="s">
        <v>604</v>
      </c>
      <c r="E69" s="11">
        <v>3</v>
      </c>
      <c r="F69" s="11">
        <v>2</v>
      </c>
      <c r="G69" s="10"/>
      <c r="H69" s="10"/>
      <c r="I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9" s="9" t="s">
        <v>316</v>
      </c>
      <c r="K69" s="9" t="s">
        <v>629</v>
      </c>
      <c r="L69" s="9" t="s">
        <v>603</v>
      </c>
      <c r="M69" s="9"/>
      <c r="N69" s="3" t="str">
        <f>IF(ISBLANK(Tabela13[[#This Row],[Gol Time]]),"",IF(Tabela13[[#This Row],[Mandante]]=Tabela13[[#This Row],[Gol Time]],"Casa","Fora"))</f>
        <v>Casa</v>
      </c>
      <c r="O69" s="3" t="str">
        <f>VLOOKUP(Tabela13[[#This Row],[Número]],Tabela1[],12,FALSE)</f>
        <v>Baixada</v>
      </c>
    </row>
    <row r="70" spans="1:15" x14ac:dyDescent="0.25">
      <c r="A70" s="9">
        <v>13</v>
      </c>
      <c r="B70" s="10">
        <v>7197</v>
      </c>
      <c r="C70" s="10" t="s">
        <v>603</v>
      </c>
      <c r="D70" s="10" t="s">
        <v>604</v>
      </c>
      <c r="E70" s="11">
        <v>3</v>
      </c>
      <c r="F70" s="11">
        <v>2</v>
      </c>
      <c r="G70" s="10"/>
      <c r="H70" s="10"/>
      <c r="I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0" s="9" t="s">
        <v>316</v>
      </c>
      <c r="K70" s="9" t="s">
        <v>635</v>
      </c>
      <c r="L70" s="9" t="s">
        <v>603</v>
      </c>
      <c r="M70" s="9"/>
      <c r="N70" s="3" t="str">
        <f>IF(ISBLANK(Tabela13[[#This Row],[Gol Time]]),"",IF(Tabela13[[#This Row],[Mandante]]=Tabela13[[#This Row],[Gol Time]],"Casa","Fora"))</f>
        <v>Casa</v>
      </c>
      <c r="O70" s="3" t="str">
        <f>VLOOKUP(Tabela13[[#This Row],[Número]],Tabela1[],12,FALSE)</f>
        <v>Baixada</v>
      </c>
    </row>
    <row r="71" spans="1:15" x14ac:dyDescent="0.25">
      <c r="A71" s="9">
        <v>13</v>
      </c>
      <c r="B71" s="10">
        <v>7197</v>
      </c>
      <c r="C71" s="10" t="s">
        <v>603</v>
      </c>
      <c r="D71" s="10" t="s">
        <v>604</v>
      </c>
      <c r="E71" s="11">
        <v>3</v>
      </c>
      <c r="F71" s="11">
        <v>2</v>
      </c>
      <c r="G71" s="10"/>
      <c r="H71" s="10"/>
      <c r="I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1" s="9" t="s">
        <v>316</v>
      </c>
      <c r="K71" s="9" t="s">
        <v>636</v>
      </c>
      <c r="L71" s="9" t="s">
        <v>604</v>
      </c>
      <c r="M71" s="9"/>
      <c r="N71" s="3" t="str">
        <f>IF(ISBLANK(Tabela13[[#This Row],[Gol Time]]),"",IF(Tabela13[[#This Row],[Mandante]]=Tabela13[[#This Row],[Gol Time]],"Casa","Fora"))</f>
        <v>Fora</v>
      </c>
      <c r="O71" s="3" t="str">
        <f>VLOOKUP(Tabela13[[#This Row],[Número]],Tabela1[],12,FALSE)</f>
        <v>Baixada</v>
      </c>
    </row>
    <row r="72" spans="1:15" x14ac:dyDescent="0.25">
      <c r="A72" s="9">
        <v>13</v>
      </c>
      <c r="B72" s="10">
        <v>7197</v>
      </c>
      <c r="C72" s="10" t="s">
        <v>603</v>
      </c>
      <c r="D72" s="10" t="s">
        <v>604</v>
      </c>
      <c r="E72" s="11">
        <v>3</v>
      </c>
      <c r="F72" s="11">
        <v>2</v>
      </c>
      <c r="G72" s="10"/>
      <c r="H72" s="10"/>
      <c r="I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2" s="9" t="s">
        <v>316</v>
      </c>
      <c r="K72" s="9" t="s">
        <v>618</v>
      </c>
      <c r="L72" s="9" t="s">
        <v>604</v>
      </c>
      <c r="M72" s="9"/>
      <c r="N72" s="3" t="str">
        <f>IF(ISBLANK(Tabela13[[#This Row],[Gol Time]]),"",IF(Tabela13[[#This Row],[Mandante]]=Tabela13[[#This Row],[Gol Time]],"Casa","Fora"))</f>
        <v>Fora</v>
      </c>
      <c r="O72" s="3" t="str">
        <f>VLOOKUP(Tabela13[[#This Row],[Número]],Tabela1[],12,FALSE)</f>
        <v>Baixada</v>
      </c>
    </row>
    <row r="73" spans="1:15" x14ac:dyDescent="0.25">
      <c r="A73" s="9">
        <v>14</v>
      </c>
      <c r="B73" s="10">
        <v>7428</v>
      </c>
      <c r="C73" s="10" t="s">
        <v>604</v>
      </c>
      <c r="D73" s="10" t="s">
        <v>603</v>
      </c>
      <c r="E73" s="11">
        <v>1</v>
      </c>
      <c r="F73" s="11">
        <v>4</v>
      </c>
      <c r="G73" s="10"/>
      <c r="H73" s="10"/>
      <c r="I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3" s="9" t="s">
        <v>316</v>
      </c>
      <c r="K73" s="9" t="s">
        <v>637</v>
      </c>
      <c r="L73" s="9" t="s">
        <v>603</v>
      </c>
      <c r="M73" s="9"/>
      <c r="N73" s="3" t="str">
        <f>IF(ISBLANK(Tabela13[[#This Row],[Gol Time]]),"",IF(Tabela13[[#This Row],[Mandante]]=Tabela13[[#This Row],[Gol Time]],"Casa","Fora"))</f>
        <v>Fora</v>
      </c>
      <c r="O73" s="3" t="str">
        <f>VLOOKUP(Tabela13[[#This Row],[Número]],Tabela1[],12,FALSE)</f>
        <v>Eucaliptos</v>
      </c>
    </row>
    <row r="74" spans="1:15" x14ac:dyDescent="0.25">
      <c r="A74" s="9">
        <v>14</v>
      </c>
      <c r="B74" s="10">
        <v>7428</v>
      </c>
      <c r="C74" s="10" t="s">
        <v>604</v>
      </c>
      <c r="D74" s="10" t="s">
        <v>603</v>
      </c>
      <c r="E74" s="11">
        <v>1</v>
      </c>
      <c r="F74" s="11">
        <v>4</v>
      </c>
      <c r="G74" s="10"/>
      <c r="H74" s="10"/>
      <c r="I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4" s="9" t="s">
        <v>316</v>
      </c>
      <c r="K74" s="9" t="s">
        <v>637</v>
      </c>
      <c r="L74" s="9" t="s">
        <v>603</v>
      </c>
      <c r="M74" s="9"/>
      <c r="N74" s="3" t="str">
        <f>IF(ISBLANK(Tabela13[[#This Row],[Gol Time]]),"",IF(Tabela13[[#This Row],[Mandante]]=Tabela13[[#This Row],[Gol Time]],"Casa","Fora"))</f>
        <v>Fora</v>
      </c>
      <c r="O74" s="3" t="str">
        <f>VLOOKUP(Tabela13[[#This Row],[Número]],Tabela1[],12,FALSE)</f>
        <v>Eucaliptos</v>
      </c>
    </row>
    <row r="75" spans="1:15" x14ac:dyDescent="0.25">
      <c r="A75" s="9">
        <v>14</v>
      </c>
      <c r="B75" s="10">
        <v>7428</v>
      </c>
      <c r="C75" s="10" t="s">
        <v>604</v>
      </c>
      <c r="D75" s="10" t="s">
        <v>603</v>
      </c>
      <c r="E75" s="11">
        <v>1</v>
      </c>
      <c r="F75" s="11">
        <v>4</v>
      </c>
      <c r="G75" s="10"/>
      <c r="H75" s="10"/>
      <c r="I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5" s="9" t="s">
        <v>316</v>
      </c>
      <c r="K75" s="9" t="s">
        <v>638</v>
      </c>
      <c r="L75" s="9" t="s">
        <v>603</v>
      </c>
      <c r="M75" s="9"/>
      <c r="N75" s="3" t="str">
        <f>IF(ISBLANK(Tabela13[[#This Row],[Gol Time]]),"",IF(Tabela13[[#This Row],[Mandante]]=Tabela13[[#This Row],[Gol Time]],"Casa","Fora"))</f>
        <v>Fora</v>
      </c>
      <c r="O75" s="3" t="str">
        <f>VLOOKUP(Tabela13[[#This Row],[Número]],Tabela1[],12,FALSE)</f>
        <v>Eucaliptos</v>
      </c>
    </row>
    <row r="76" spans="1:15" x14ac:dyDescent="0.25">
      <c r="A76" s="9">
        <v>14</v>
      </c>
      <c r="B76" s="10">
        <v>7428</v>
      </c>
      <c r="C76" s="10" t="s">
        <v>604</v>
      </c>
      <c r="D76" s="10" t="s">
        <v>603</v>
      </c>
      <c r="E76" s="11">
        <v>1</v>
      </c>
      <c r="F76" s="11">
        <v>4</v>
      </c>
      <c r="G76" s="10"/>
      <c r="H76" s="10"/>
      <c r="I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" s="9" t="s">
        <v>316</v>
      </c>
      <c r="K76" s="9" t="s">
        <v>638</v>
      </c>
      <c r="L76" s="9" t="s">
        <v>603</v>
      </c>
      <c r="M76" s="9"/>
      <c r="N76" s="3" t="str">
        <f>IF(ISBLANK(Tabela13[[#This Row],[Gol Time]]),"",IF(Tabela13[[#This Row],[Mandante]]=Tabela13[[#This Row],[Gol Time]],"Casa","Fora"))</f>
        <v>Fora</v>
      </c>
      <c r="O76" s="3" t="str">
        <f>VLOOKUP(Tabela13[[#This Row],[Número]],Tabela1[],12,FALSE)</f>
        <v>Eucaliptos</v>
      </c>
    </row>
    <row r="77" spans="1:15" x14ac:dyDescent="0.25">
      <c r="A77" s="9">
        <v>14</v>
      </c>
      <c r="B77" s="10">
        <v>7428</v>
      </c>
      <c r="C77" s="10" t="s">
        <v>604</v>
      </c>
      <c r="D77" s="10" t="s">
        <v>603</v>
      </c>
      <c r="E77" s="11">
        <v>1</v>
      </c>
      <c r="F77" s="11">
        <v>4</v>
      </c>
      <c r="G77" s="10"/>
      <c r="H77" s="10"/>
      <c r="I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" s="9" t="s">
        <v>316</v>
      </c>
      <c r="K77" s="9" t="s">
        <v>639</v>
      </c>
      <c r="L77" s="9" t="s">
        <v>604</v>
      </c>
      <c r="M77" s="9"/>
      <c r="N77" s="3" t="str">
        <f>IF(ISBLANK(Tabela13[[#This Row],[Gol Time]]),"",IF(Tabela13[[#This Row],[Mandante]]=Tabela13[[#This Row],[Gol Time]],"Casa","Fora"))</f>
        <v>Casa</v>
      </c>
      <c r="O77" s="3" t="str">
        <f>VLOOKUP(Tabela13[[#This Row],[Número]],Tabela1[],12,FALSE)</f>
        <v>Eucaliptos</v>
      </c>
    </row>
    <row r="78" spans="1:15" x14ac:dyDescent="0.25">
      <c r="A78" s="9">
        <v>15</v>
      </c>
      <c r="B78" s="10">
        <v>7540</v>
      </c>
      <c r="C78" s="10" t="s">
        <v>603</v>
      </c>
      <c r="D78" s="10" t="s">
        <v>604</v>
      </c>
      <c r="E78" s="11">
        <v>2</v>
      </c>
      <c r="F78" s="11">
        <v>1</v>
      </c>
      <c r="G78" s="10"/>
      <c r="H78" s="10"/>
      <c r="I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8" s="9" t="s">
        <v>316</v>
      </c>
      <c r="K78" s="9" t="s">
        <v>638</v>
      </c>
      <c r="L78" s="9" t="s">
        <v>603</v>
      </c>
      <c r="M78" s="9"/>
      <c r="N78" s="3" t="str">
        <f>IF(ISBLANK(Tabela13[[#This Row],[Gol Time]]),"",IF(Tabela13[[#This Row],[Mandante]]=Tabela13[[#This Row],[Gol Time]],"Casa","Fora"))</f>
        <v>Casa</v>
      </c>
      <c r="O78" s="3" t="str">
        <f>VLOOKUP(Tabela13[[#This Row],[Número]],Tabela1[],12,FALSE)</f>
        <v>Baixada</v>
      </c>
    </row>
    <row r="79" spans="1:15" x14ac:dyDescent="0.25">
      <c r="A79" s="9">
        <v>15</v>
      </c>
      <c r="B79" s="10">
        <v>7540</v>
      </c>
      <c r="C79" s="10" t="s">
        <v>603</v>
      </c>
      <c r="D79" s="10" t="s">
        <v>604</v>
      </c>
      <c r="E79" s="11">
        <v>2</v>
      </c>
      <c r="F79" s="11">
        <v>1</v>
      </c>
      <c r="G79" s="10"/>
      <c r="H79" s="10"/>
      <c r="I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9" s="9" t="s">
        <v>316</v>
      </c>
      <c r="K79" s="9" t="s">
        <v>629</v>
      </c>
      <c r="L79" s="9" t="s">
        <v>603</v>
      </c>
      <c r="M79" s="9"/>
      <c r="N79" s="3" t="str">
        <f>IF(ISBLANK(Tabela13[[#This Row],[Gol Time]]),"",IF(Tabela13[[#This Row],[Mandante]]=Tabela13[[#This Row],[Gol Time]],"Casa","Fora"))</f>
        <v>Casa</v>
      </c>
      <c r="O79" s="3" t="str">
        <f>VLOOKUP(Tabela13[[#This Row],[Número]],Tabela1[],12,FALSE)</f>
        <v>Baixada</v>
      </c>
    </row>
    <row r="80" spans="1:15" x14ac:dyDescent="0.25">
      <c r="A80" s="9">
        <v>15</v>
      </c>
      <c r="B80" s="10">
        <v>7540</v>
      </c>
      <c r="C80" s="10" t="s">
        <v>603</v>
      </c>
      <c r="D80" s="10" t="s">
        <v>604</v>
      </c>
      <c r="E80" s="11">
        <v>2</v>
      </c>
      <c r="F80" s="11">
        <v>1</v>
      </c>
      <c r="G80" s="10"/>
      <c r="H80" s="10"/>
      <c r="I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0" s="9" t="s">
        <v>316</v>
      </c>
      <c r="K80" s="9" t="s">
        <v>640</v>
      </c>
      <c r="L80" s="9" t="s">
        <v>604</v>
      </c>
      <c r="M80" s="9"/>
      <c r="N80" s="3" t="str">
        <f>IF(ISBLANK(Tabela13[[#This Row],[Gol Time]]),"",IF(Tabela13[[#This Row],[Mandante]]=Tabela13[[#This Row],[Gol Time]],"Casa","Fora"))</f>
        <v>Fora</v>
      </c>
      <c r="O80" s="3" t="str">
        <f>VLOOKUP(Tabela13[[#This Row],[Número]],Tabela1[],12,FALSE)</f>
        <v>Baixada</v>
      </c>
    </row>
    <row r="81" spans="1:15" x14ac:dyDescent="0.25">
      <c r="A81" s="9">
        <v>16</v>
      </c>
      <c r="B81" s="10">
        <v>8667</v>
      </c>
      <c r="C81" s="10" t="s">
        <v>603</v>
      </c>
      <c r="D81" s="10" t="s">
        <v>604</v>
      </c>
      <c r="E81" s="11">
        <v>3</v>
      </c>
      <c r="F81" s="11">
        <v>2</v>
      </c>
      <c r="G81" s="10"/>
      <c r="H81" s="10"/>
      <c r="I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1" s="9" t="s">
        <v>202</v>
      </c>
      <c r="K81" s="9" t="s">
        <v>641</v>
      </c>
      <c r="L81" s="9" t="s">
        <v>603</v>
      </c>
      <c r="M81" s="9"/>
      <c r="N81" s="3" t="str">
        <f>IF(ISBLANK(Tabela13[[#This Row],[Gol Time]]),"",IF(Tabela13[[#This Row],[Mandante]]=Tabela13[[#This Row],[Gol Time]],"Casa","Fora"))</f>
        <v>Casa</v>
      </c>
      <c r="O81" s="3" t="str">
        <f>VLOOKUP(Tabela13[[#This Row],[Número]],Tabela1[],12,FALSE)</f>
        <v>Baixada</v>
      </c>
    </row>
    <row r="82" spans="1:15" x14ac:dyDescent="0.25">
      <c r="A82" s="9">
        <v>16</v>
      </c>
      <c r="B82" s="10">
        <v>8667</v>
      </c>
      <c r="C82" s="10" t="s">
        <v>603</v>
      </c>
      <c r="D82" s="10" t="s">
        <v>604</v>
      </c>
      <c r="E82" s="11">
        <v>3</v>
      </c>
      <c r="F82" s="11">
        <v>2</v>
      </c>
      <c r="G82" s="10"/>
      <c r="H82" s="10"/>
      <c r="I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2" s="9" t="s">
        <v>202</v>
      </c>
      <c r="K82" s="9" t="s">
        <v>642</v>
      </c>
      <c r="L82" s="9" t="s">
        <v>603</v>
      </c>
      <c r="M82" s="9"/>
      <c r="N82" s="3" t="str">
        <f>IF(ISBLANK(Tabela13[[#This Row],[Gol Time]]),"",IF(Tabela13[[#This Row],[Mandante]]=Tabela13[[#This Row],[Gol Time]],"Casa","Fora"))</f>
        <v>Casa</v>
      </c>
      <c r="O82" s="3" t="str">
        <f>VLOOKUP(Tabela13[[#This Row],[Número]],Tabela1[],12,FALSE)</f>
        <v>Baixada</v>
      </c>
    </row>
    <row r="83" spans="1:15" x14ac:dyDescent="0.25">
      <c r="A83" s="9">
        <v>16</v>
      </c>
      <c r="B83" s="10">
        <v>8667</v>
      </c>
      <c r="C83" s="10" t="s">
        <v>603</v>
      </c>
      <c r="D83" s="10" t="s">
        <v>604</v>
      </c>
      <c r="E83" s="11">
        <v>3</v>
      </c>
      <c r="F83" s="11">
        <v>2</v>
      </c>
      <c r="G83" s="10"/>
      <c r="H83" s="10"/>
      <c r="I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3" s="9" t="s">
        <v>202</v>
      </c>
      <c r="K83" s="9" t="s">
        <v>629</v>
      </c>
      <c r="L83" s="9" t="s">
        <v>603</v>
      </c>
      <c r="M83" s="9"/>
      <c r="N83" s="3" t="str">
        <f>IF(ISBLANK(Tabela13[[#This Row],[Gol Time]]),"",IF(Tabela13[[#This Row],[Mandante]]=Tabela13[[#This Row],[Gol Time]],"Casa","Fora"))</f>
        <v>Casa</v>
      </c>
      <c r="O83" s="3" t="str">
        <f>VLOOKUP(Tabela13[[#This Row],[Número]],Tabela1[],12,FALSE)</f>
        <v>Baixada</v>
      </c>
    </row>
    <row r="84" spans="1:15" x14ac:dyDescent="0.25">
      <c r="A84" s="9">
        <v>16</v>
      </c>
      <c r="B84" s="10">
        <v>8667</v>
      </c>
      <c r="C84" s="10" t="s">
        <v>603</v>
      </c>
      <c r="D84" s="10" t="s">
        <v>604</v>
      </c>
      <c r="E84" s="11">
        <v>3</v>
      </c>
      <c r="F84" s="11">
        <v>2</v>
      </c>
      <c r="G84" s="10"/>
      <c r="H84" s="10"/>
      <c r="I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4" s="9" t="s">
        <v>202</v>
      </c>
      <c r="K84" s="9" t="s">
        <v>643</v>
      </c>
      <c r="L84" s="9" t="s">
        <v>604</v>
      </c>
      <c r="M84" s="9"/>
      <c r="N84" s="3" t="str">
        <f>IF(ISBLANK(Tabela13[[#This Row],[Gol Time]]),"",IF(Tabela13[[#This Row],[Mandante]]=Tabela13[[#This Row],[Gol Time]],"Casa","Fora"))</f>
        <v>Fora</v>
      </c>
      <c r="O84" s="3" t="str">
        <f>VLOOKUP(Tabela13[[#This Row],[Número]],Tabela1[],12,FALSE)</f>
        <v>Baixada</v>
      </c>
    </row>
    <row r="85" spans="1:15" x14ac:dyDescent="0.25">
      <c r="A85" s="9">
        <v>16</v>
      </c>
      <c r="B85" s="10">
        <v>8667</v>
      </c>
      <c r="C85" s="10" t="s">
        <v>603</v>
      </c>
      <c r="D85" s="10" t="s">
        <v>604</v>
      </c>
      <c r="E85" s="11">
        <v>3</v>
      </c>
      <c r="F85" s="11">
        <v>2</v>
      </c>
      <c r="G85" s="10"/>
      <c r="H85" s="10"/>
      <c r="I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5" s="9" t="s">
        <v>202</v>
      </c>
      <c r="K85" s="9" t="s">
        <v>644</v>
      </c>
      <c r="L85" s="9" t="s">
        <v>604</v>
      </c>
      <c r="M85" s="9"/>
      <c r="N85" s="3" t="str">
        <f>IF(ISBLANK(Tabela13[[#This Row],[Gol Time]]),"",IF(Tabela13[[#This Row],[Mandante]]=Tabela13[[#This Row],[Gol Time]],"Casa","Fora"))</f>
        <v>Fora</v>
      </c>
      <c r="O85" s="3" t="str">
        <f>VLOOKUP(Tabela13[[#This Row],[Número]],Tabela1[],12,FALSE)</f>
        <v>Baixada</v>
      </c>
    </row>
    <row r="86" spans="1:15" x14ac:dyDescent="0.25">
      <c r="A86" s="9">
        <v>17</v>
      </c>
      <c r="B86" s="10">
        <v>8706</v>
      </c>
      <c r="C86" s="10" t="s">
        <v>604</v>
      </c>
      <c r="D86" s="10" t="s">
        <v>603</v>
      </c>
      <c r="E86" s="11">
        <v>0</v>
      </c>
      <c r="F86" s="11">
        <v>1</v>
      </c>
      <c r="G86" s="10"/>
      <c r="H86" s="10"/>
      <c r="I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" s="9" t="s">
        <v>202</v>
      </c>
      <c r="K86" s="9" t="s">
        <v>645</v>
      </c>
      <c r="L86" s="9" t="s">
        <v>603</v>
      </c>
      <c r="M86" s="9"/>
      <c r="N86" s="3" t="str">
        <f>IF(ISBLANK(Tabela13[[#This Row],[Gol Time]]),"",IF(Tabela13[[#This Row],[Mandante]]=Tabela13[[#This Row],[Gol Time]],"Casa","Fora"))</f>
        <v>Fora</v>
      </c>
      <c r="O86" s="3" t="str">
        <f>VLOOKUP(Tabela13[[#This Row],[Número]],Tabela1[],12,FALSE)</f>
        <v>Eucaliptos</v>
      </c>
    </row>
    <row r="87" spans="1:15" x14ac:dyDescent="0.25">
      <c r="A87" s="9">
        <v>18</v>
      </c>
      <c r="B87" s="10">
        <v>8884</v>
      </c>
      <c r="C87" s="10" t="s">
        <v>603</v>
      </c>
      <c r="D87" s="10" t="s">
        <v>604</v>
      </c>
      <c r="E87" s="11">
        <v>4</v>
      </c>
      <c r="F87" s="11">
        <v>3</v>
      </c>
      <c r="G87" s="10"/>
      <c r="H87" s="10"/>
      <c r="I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7" s="9" t="s">
        <v>202</v>
      </c>
      <c r="K87" s="9" t="s">
        <v>642</v>
      </c>
      <c r="L87" s="9" t="s">
        <v>603</v>
      </c>
      <c r="M87" s="9"/>
      <c r="N87" s="3" t="str">
        <f>IF(ISBLANK(Tabela13[[#This Row],[Gol Time]]),"",IF(Tabela13[[#This Row],[Mandante]]=Tabela13[[#This Row],[Gol Time]],"Casa","Fora"))</f>
        <v>Casa</v>
      </c>
      <c r="O87" s="3" t="str">
        <f>VLOOKUP(Tabela13[[#This Row],[Número]],Tabela1[],12,FALSE)</f>
        <v>Baixada</v>
      </c>
    </row>
    <row r="88" spans="1:15" x14ac:dyDescent="0.25">
      <c r="A88" s="9">
        <v>18</v>
      </c>
      <c r="B88" s="10">
        <v>8884</v>
      </c>
      <c r="C88" s="10" t="s">
        <v>603</v>
      </c>
      <c r="D88" s="10" t="s">
        <v>604</v>
      </c>
      <c r="E88" s="11">
        <v>4</v>
      </c>
      <c r="F88" s="11">
        <v>3</v>
      </c>
      <c r="G88" s="10"/>
      <c r="H88" s="10"/>
      <c r="I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8" s="9" t="s">
        <v>202</v>
      </c>
      <c r="K88" s="9" t="s">
        <v>642</v>
      </c>
      <c r="L88" s="9" t="s">
        <v>603</v>
      </c>
      <c r="M88" s="9"/>
      <c r="N88" s="3" t="str">
        <f>IF(ISBLANK(Tabela13[[#This Row],[Gol Time]]),"",IF(Tabela13[[#This Row],[Mandante]]=Tabela13[[#This Row],[Gol Time]],"Casa","Fora"))</f>
        <v>Casa</v>
      </c>
      <c r="O88" s="3" t="str">
        <f>VLOOKUP(Tabela13[[#This Row],[Número]],Tabela1[],12,FALSE)</f>
        <v>Baixada</v>
      </c>
    </row>
    <row r="89" spans="1:15" x14ac:dyDescent="0.25">
      <c r="A89" s="9">
        <v>18</v>
      </c>
      <c r="B89" s="10">
        <v>8884</v>
      </c>
      <c r="C89" s="10" t="s">
        <v>603</v>
      </c>
      <c r="D89" s="10" t="s">
        <v>604</v>
      </c>
      <c r="E89" s="11">
        <v>4</v>
      </c>
      <c r="F89" s="11">
        <v>3</v>
      </c>
      <c r="G89" s="10"/>
      <c r="H89" s="10"/>
      <c r="I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" s="9" t="s">
        <v>202</v>
      </c>
      <c r="K89" s="9" t="s">
        <v>642</v>
      </c>
      <c r="L89" s="9" t="s">
        <v>603</v>
      </c>
      <c r="M89" s="9"/>
      <c r="N89" s="3" t="str">
        <f>IF(ISBLANK(Tabela13[[#This Row],[Gol Time]]),"",IF(Tabela13[[#This Row],[Mandante]]=Tabela13[[#This Row],[Gol Time]],"Casa","Fora"))</f>
        <v>Casa</v>
      </c>
      <c r="O89" s="3" t="str">
        <f>VLOOKUP(Tabela13[[#This Row],[Número]],Tabela1[],12,FALSE)</f>
        <v>Baixada</v>
      </c>
    </row>
    <row r="90" spans="1:15" x14ac:dyDescent="0.25">
      <c r="A90" s="9">
        <v>18</v>
      </c>
      <c r="B90" s="10">
        <v>8884</v>
      </c>
      <c r="C90" s="10" t="s">
        <v>603</v>
      </c>
      <c r="D90" s="10" t="s">
        <v>604</v>
      </c>
      <c r="E90" s="11">
        <v>4</v>
      </c>
      <c r="F90" s="11">
        <v>3</v>
      </c>
      <c r="G90" s="10"/>
      <c r="H90" s="10"/>
      <c r="I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" s="9" t="s">
        <v>202</v>
      </c>
      <c r="K90" s="9" t="s">
        <v>132</v>
      </c>
      <c r="L90" s="9" t="s">
        <v>603</v>
      </c>
      <c r="M90" s="9"/>
      <c r="N90" s="3" t="str">
        <f>IF(ISBLANK(Tabela13[[#This Row],[Gol Time]]),"",IF(Tabela13[[#This Row],[Mandante]]=Tabela13[[#This Row],[Gol Time]],"Casa","Fora"))</f>
        <v>Casa</v>
      </c>
      <c r="O90" s="3" t="str">
        <f>VLOOKUP(Tabela13[[#This Row],[Número]],Tabela1[],12,FALSE)</f>
        <v>Baixada</v>
      </c>
    </row>
    <row r="91" spans="1:15" x14ac:dyDescent="0.25">
      <c r="A91" s="9">
        <v>18</v>
      </c>
      <c r="B91" s="10">
        <v>8884</v>
      </c>
      <c r="C91" s="10" t="s">
        <v>603</v>
      </c>
      <c r="D91" s="10" t="s">
        <v>604</v>
      </c>
      <c r="E91" s="11">
        <v>4</v>
      </c>
      <c r="F91" s="11">
        <v>3</v>
      </c>
      <c r="G91" s="10"/>
      <c r="H91" s="10"/>
      <c r="I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1" s="9" t="s">
        <v>202</v>
      </c>
      <c r="K91" s="9" t="s">
        <v>639</v>
      </c>
      <c r="L91" s="9" t="s">
        <v>604</v>
      </c>
      <c r="M91" s="9"/>
      <c r="N91" s="3" t="str">
        <f>IF(ISBLANK(Tabela13[[#This Row],[Gol Time]]),"",IF(Tabela13[[#This Row],[Mandante]]=Tabela13[[#This Row],[Gol Time]],"Casa","Fora"))</f>
        <v>Fora</v>
      </c>
      <c r="O91" s="3" t="str">
        <f>VLOOKUP(Tabela13[[#This Row],[Número]],Tabela1[],12,FALSE)</f>
        <v>Baixada</v>
      </c>
    </row>
    <row r="92" spans="1:15" x14ac:dyDescent="0.25">
      <c r="A92" s="9">
        <v>18</v>
      </c>
      <c r="B92" s="10">
        <v>8884</v>
      </c>
      <c r="C92" s="10" t="s">
        <v>603</v>
      </c>
      <c r="D92" s="10" t="s">
        <v>604</v>
      </c>
      <c r="E92" s="11">
        <v>4</v>
      </c>
      <c r="F92" s="11">
        <v>3</v>
      </c>
      <c r="G92" s="10"/>
      <c r="H92" s="10"/>
      <c r="I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2" s="9" t="s">
        <v>202</v>
      </c>
      <c r="K92" s="9" t="s">
        <v>646</v>
      </c>
      <c r="L92" s="9" t="s">
        <v>604</v>
      </c>
      <c r="M92" s="9"/>
      <c r="N92" s="3" t="str">
        <f>IF(ISBLANK(Tabela13[[#This Row],[Gol Time]]),"",IF(Tabela13[[#This Row],[Mandante]]=Tabela13[[#This Row],[Gol Time]],"Casa","Fora"))</f>
        <v>Fora</v>
      </c>
      <c r="O92" s="3" t="str">
        <f>VLOOKUP(Tabela13[[#This Row],[Número]],Tabela1[],12,FALSE)</f>
        <v>Baixada</v>
      </c>
    </row>
    <row r="93" spans="1:15" x14ac:dyDescent="0.25">
      <c r="A93" s="9">
        <v>18</v>
      </c>
      <c r="B93" s="10">
        <v>8884</v>
      </c>
      <c r="C93" s="10" t="s">
        <v>603</v>
      </c>
      <c r="D93" s="10" t="s">
        <v>604</v>
      </c>
      <c r="E93" s="11">
        <v>4</v>
      </c>
      <c r="F93" s="11">
        <v>3</v>
      </c>
      <c r="G93" s="10"/>
      <c r="H93" s="10"/>
      <c r="I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" s="9" t="s">
        <v>202</v>
      </c>
      <c r="K93" s="9" t="s">
        <v>646</v>
      </c>
      <c r="L93" s="9" t="s">
        <v>604</v>
      </c>
      <c r="M93" s="9"/>
      <c r="N93" s="3" t="str">
        <f>IF(ISBLANK(Tabela13[[#This Row],[Gol Time]]),"",IF(Tabela13[[#This Row],[Mandante]]=Tabela13[[#This Row],[Gol Time]],"Casa","Fora"))</f>
        <v>Fora</v>
      </c>
      <c r="O93" s="3" t="str">
        <f>VLOOKUP(Tabela13[[#This Row],[Número]],Tabela1[],12,FALSE)</f>
        <v>Baixada</v>
      </c>
    </row>
    <row r="94" spans="1:15" x14ac:dyDescent="0.25">
      <c r="A94" s="9">
        <v>19</v>
      </c>
      <c r="B94" s="10">
        <v>9083</v>
      </c>
      <c r="C94" s="10" t="s">
        <v>604</v>
      </c>
      <c r="D94" s="10" t="s">
        <v>603</v>
      </c>
      <c r="E94" s="11">
        <v>2</v>
      </c>
      <c r="F94" s="11">
        <v>1</v>
      </c>
      <c r="G94" s="10"/>
      <c r="H94" s="10"/>
      <c r="I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4" s="9" t="s">
        <v>202</v>
      </c>
      <c r="K94" s="9" t="s">
        <v>647</v>
      </c>
      <c r="L94" s="9" t="s">
        <v>604</v>
      </c>
      <c r="M94" s="9"/>
      <c r="N94" s="3" t="str">
        <f>IF(ISBLANK(Tabela13[[#This Row],[Gol Time]]),"",IF(Tabela13[[#This Row],[Mandante]]=Tabela13[[#This Row],[Gol Time]],"Casa","Fora"))</f>
        <v>Casa</v>
      </c>
      <c r="O94" s="3" t="str">
        <f>VLOOKUP(Tabela13[[#This Row],[Número]],Tabela1[],12,FALSE)</f>
        <v>Eucaliptos</v>
      </c>
    </row>
    <row r="95" spans="1:15" x14ac:dyDescent="0.25">
      <c r="A95" s="9">
        <v>19</v>
      </c>
      <c r="B95" s="10">
        <v>9083</v>
      </c>
      <c r="C95" s="10" t="s">
        <v>604</v>
      </c>
      <c r="D95" s="10" t="s">
        <v>603</v>
      </c>
      <c r="E95" s="11">
        <v>2</v>
      </c>
      <c r="F95" s="11">
        <v>1</v>
      </c>
      <c r="G95" s="10"/>
      <c r="H95" s="10"/>
      <c r="I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5" s="9" t="s">
        <v>202</v>
      </c>
      <c r="K95" s="9" t="s">
        <v>644</v>
      </c>
      <c r="L95" s="9" t="s">
        <v>604</v>
      </c>
      <c r="M95" s="9"/>
      <c r="N95" s="3" t="str">
        <f>IF(ISBLANK(Tabela13[[#This Row],[Gol Time]]),"",IF(Tabela13[[#This Row],[Mandante]]=Tabela13[[#This Row],[Gol Time]],"Casa","Fora"))</f>
        <v>Casa</v>
      </c>
      <c r="O95" s="3" t="str">
        <f>VLOOKUP(Tabela13[[#This Row],[Número]],Tabela1[],12,FALSE)</f>
        <v>Eucaliptos</v>
      </c>
    </row>
    <row r="96" spans="1:15" x14ac:dyDescent="0.25">
      <c r="A96" s="9">
        <v>19</v>
      </c>
      <c r="B96" s="10">
        <v>9083</v>
      </c>
      <c r="C96" s="10" t="s">
        <v>604</v>
      </c>
      <c r="D96" s="10" t="s">
        <v>603</v>
      </c>
      <c r="E96" s="11">
        <v>2</v>
      </c>
      <c r="F96" s="11">
        <v>1</v>
      </c>
      <c r="G96" s="10"/>
      <c r="H96" s="10"/>
      <c r="I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" s="9" t="s">
        <v>202</v>
      </c>
      <c r="K96" s="9" t="s">
        <v>648</v>
      </c>
      <c r="L96" s="9" t="s">
        <v>603</v>
      </c>
      <c r="M96" s="9"/>
      <c r="N96" s="3" t="str">
        <f>IF(ISBLANK(Tabela13[[#This Row],[Gol Time]]),"",IF(Tabela13[[#This Row],[Mandante]]=Tabela13[[#This Row],[Gol Time]],"Casa","Fora"))</f>
        <v>Fora</v>
      </c>
      <c r="O96" s="3" t="str">
        <f>VLOOKUP(Tabela13[[#This Row],[Número]],Tabela1[],12,FALSE)</f>
        <v>Eucaliptos</v>
      </c>
    </row>
    <row r="97" spans="1:15" x14ac:dyDescent="0.25">
      <c r="A97" s="9">
        <v>20</v>
      </c>
      <c r="B97" s="10">
        <v>9276</v>
      </c>
      <c r="C97" s="10" t="s">
        <v>603</v>
      </c>
      <c r="D97" s="10" t="s">
        <v>604</v>
      </c>
      <c r="E97" s="11">
        <v>3</v>
      </c>
      <c r="F97" s="11">
        <v>3</v>
      </c>
      <c r="G97" s="10"/>
      <c r="H97" s="10"/>
      <c r="I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7" s="9" t="s">
        <v>316</v>
      </c>
      <c r="K97" s="9" t="s">
        <v>649</v>
      </c>
      <c r="L97" s="9" t="s">
        <v>603</v>
      </c>
      <c r="M97" s="9"/>
      <c r="N97" s="3" t="str">
        <f>IF(ISBLANK(Tabela13[[#This Row],[Gol Time]]),"",IF(Tabela13[[#This Row],[Mandante]]=Tabela13[[#This Row],[Gol Time]],"Casa","Fora"))</f>
        <v>Casa</v>
      </c>
      <c r="O97" s="3" t="str">
        <f>VLOOKUP(Tabela13[[#This Row],[Número]],Tabela1[],12,FALSE)</f>
        <v>Baixada</v>
      </c>
    </row>
    <row r="98" spans="1:15" x14ac:dyDescent="0.25">
      <c r="A98" s="9">
        <v>20</v>
      </c>
      <c r="B98" s="10">
        <v>9276</v>
      </c>
      <c r="C98" s="10" t="s">
        <v>603</v>
      </c>
      <c r="D98" s="10" t="s">
        <v>604</v>
      </c>
      <c r="E98" s="11">
        <v>3</v>
      </c>
      <c r="F98" s="11">
        <v>3</v>
      </c>
      <c r="G98" s="10"/>
      <c r="H98" s="10"/>
      <c r="I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8" s="9" t="s">
        <v>316</v>
      </c>
      <c r="K98" s="9" t="s">
        <v>650</v>
      </c>
      <c r="L98" s="9" t="s">
        <v>603</v>
      </c>
      <c r="M98" s="9"/>
      <c r="N98" s="3" t="str">
        <f>IF(ISBLANK(Tabela13[[#This Row],[Gol Time]]),"",IF(Tabela13[[#This Row],[Mandante]]=Tabela13[[#This Row],[Gol Time]],"Casa","Fora"))</f>
        <v>Casa</v>
      </c>
      <c r="O98" s="3" t="str">
        <f>VLOOKUP(Tabela13[[#This Row],[Número]],Tabela1[],12,FALSE)</f>
        <v>Baixada</v>
      </c>
    </row>
    <row r="99" spans="1:15" x14ac:dyDescent="0.25">
      <c r="A99" s="9">
        <v>20</v>
      </c>
      <c r="B99" s="10">
        <v>9276</v>
      </c>
      <c r="C99" s="10" t="s">
        <v>603</v>
      </c>
      <c r="D99" s="10" t="s">
        <v>604</v>
      </c>
      <c r="E99" s="11">
        <v>3</v>
      </c>
      <c r="F99" s="11">
        <v>3</v>
      </c>
      <c r="G99" s="10"/>
      <c r="H99" s="10"/>
      <c r="I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9" s="9" t="s">
        <v>316</v>
      </c>
      <c r="K99" s="9" t="s">
        <v>652</v>
      </c>
      <c r="L99" s="9" t="s">
        <v>603</v>
      </c>
      <c r="M99" s="9" t="s">
        <v>651</v>
      </c>
      <c r="N99" s="3" t="str">
        <f>IF(ISBLANK(Tabela13[[#This Row],[Gol Time]]),"",IF(Tabela13[[#This Row],[Mandante]]=Tabela13[[#This Row],[Gol Time]],"Casa","Fora"))</f>
        <v>Casa</v>
      </c>
      <c r="O99" s="3" t="str">
        <f>VLOOKUP(Tabela13[[#This Row],[Número]],Tabela1[],12,FALSE)</f>
        <v>Baixada</v>
      </c>
    </row>
    <row r="100" spans="1:15" x14ac:dyDescent="0.25">
      <c r="A100" s="9">
        <v>20</v>
      </c>
      <c r="B100" s="10">
        <v>9276</v>
      </c>
      <c r="C100" s="10" t="s">
        <v>603</v>
      </c>
      <c r="D100" s="10" t="s">
        <v>604</v>
      </c>
      <c r="E100" s="11">
        <v>3</v>
      </c>
      <c r="F100" s="11">
        <v>3</v>
      </c>
      <c r="G100" s="10"/>
      <c r="H100" s="10"/>
      <c r="I1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0" s="9" t="s">
        <v>316</v>
      </c>
      <c r="K100" s="9" t="s">
        <v>643</v>
      </c>
      <c r="L100" s="9" t="s">
        <v>604</v>
      </c>
      <c r="M100" s="9"/>
      <c r="N100" s="3" t="str">
        <f>IF(ISBLANK(Tabela13[[#This Row],[Gol Time]]),"",IF(Tabela13[[#This Row],[Mandante]]=Tabela13[[#This Row],[Gol Time]],"Casa","Fora"))</f>
        <v>Fora</v>
      </c>
      <c r="O100" s="3" t="str">
        <f>VLOOKUP(Tabela13[[#This Row],[Número]],Tabela1[],12,FALSE)</f>
        <v>Baixada</v>
      </c>
    </row>
    <row r="101" spans="1:15" x14ac:dyDescent="0.25">
      <c r="A101" s="9">
        <v>20</v>
      </c>
      <c r="B101" s="10">
        <v>9276</v>
      </c>
      <c r="C101" s="10" t="s">
        <v>603</v>
      </c>
      <c r="D101" s="10" t="s">
        <v>604</v>
      </c>
      <c r="E101" s="11">
        <v>3</v>
      </c>
      <c r="F101" s="11">
        <v>3</v>
      </c>
      <c r="G101" s="10"/>
      <c r="H101" s="10"/>
      <c r="I1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1" s="9" t="s">
        <v>316</v>
      </c>
      <c r="K101" s="9" t="s">
        <v>643</v>
      </c>
      <c r="L101" s="9" t="s">
        <v>604</v>
      </c>
      <c r="M101" s="9"/>
      <c r="N101" s="3" t="str">
        <f>IF(ISBLANK(Tabela13[[#This Row],[Gol Time]]),"",IF(Tabela13[[#This Row],[Mandante]]=Tabela13[[#This Row],[Gol Time]],"Casa","Fora"))</f>
        <v>Fora</v>
      </c>
      <c r="O101" s="3" t="str">
        <f>VLOOKUP(Tabela13[[#This Row],[Número]],Tabela1[],12,FALSE)</f>
        <v>Baixada</v>
      </c>
    </row>
    <row r="102" spans="1:15" x14ac:dyDescent="0.25">
      <c r="A102" s="9">
        <v>20</v>
      </c>
      <c r="B102" s="10">
        <v>9276</v>
      </c>
      <c r="C102" s="10" t="s">
        <v>603</v>
      </c>
      <c r="D102" s="10" t="s">
        <v>604</v>
      </c>
      <c r="E102" s="11">
        <v>3</v>
      </c>
      <c r="F102" s="11">
        <v>3</v>
      </c>
      <c r="G102" s="10"/>
      <c r="H102" s="10"/>
      <c r="I1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2" s="9" t="s">
        <v>316</v>
      </c>
      <c r="K102" s="9" t="s">
        <v>647</v>
      </c>
      <c r="L102" s="9" t="s">
        <v>604</v>
      </c>
      <c r="M102" s="9"/>
      <c r="N102" s="3" t="str">
        <f>IF(ISBLANK(Tabela13[[#This Row],[Gol Time]]),"",IF(Tabela13[[#This Row],[Mandante]]=Tabela13[[#This Row],[Gol Time]],"Casa","Fora"))</f>
        <v>Fora</v>
      </c>
      <c r="O102" s="3" t="str">
        <f>VLOOKUP(Tabela13[[#This Row],[Número]],Tabela1[],12,FALSE)</f>
        <v>Baixada</v>
      </c>
    </row>
    <row r="103" spans="1:15" x14ac:dyDescent="0.25">
      <c r="A103" s="9">
        <v>21</v>
      </c>
      <c r="B103" s="10">
        <v>9416</v>
      </c>
      <c r="C103" s="10" t="s">
        <v>604</v>
      </c>
      <c r="D103" s="10" t="s">
        <v>603</v>
      </c>
      <c r="E103" s="11">
        <v>2</v>
      </c>
      <c r="F103" s="11">
        <v>2</v>
      </c>
      <c r="G103" s="10"/>
      <c r="H103" s="10"/>
      <c r="I1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3" s="9" t="s">
        <v>316</v>
      </c>
      <c r="K103" s="9" t="s">
        <v>654</v>
      </c>
      <c r="L103" s="9" t="s">
        <v>603</v>
      </c>
      <c r="M103" s="9"/>
      <c r="N103" s="3" t="str">
        <f>IF(ISBLANK(Tabela13[[#This Row],[Gol Time]]),"",IF(Tabela13[[#This Row],[Mandante]]=Tabela13[[#This Row],[Gol Time]],"Casa","Fora"))</f>
        <v>Fora</v>
      </c>
      <c r="O103" s="3" t="str">
        <f>VLOOKUP(Tabela13[[#This Row],[Número]],Tabela1[],12,FALSE)</f>
        <v>Chácara das Camélias</v>
      </c>
    </row>
    <row r="104" spans="1:15" x14ac:dyDescent="0.25">
      <c r="A104" s="9">
        <v>21</v>
      </c>
      <c r="B104" s="10">
        <v>9416</v>
      </c>
      <c r="C104" s="10" t="s">
        <v>604</v>
      </c>
      <c r="D104" s="10" t="s">
        <v>603</v>
      </c>
      <c r="E104" s="11">
        <v>2</v>
      </c>
      <c r="F104" s="11">
        <v>2</v>
      </c>
      <c r="G104" s="10"/>
      <c r="H104" s="10"/>
      <c r="I1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4" s="9" t="s">
        <v>316</v>
      </c>
      <c r="K104" s="9" t="s">
        <v>641</v>
      </c>
      <c r="L104" s="9" t="s">
        <v>603</v>
      </c>
      <c r="M104" s="9"/>
      <c r="N104" s="3" t="str">
        <f>IF(ISBLANK(Tabela13[[#This Row],[Gol Time]]),"",IF(Tabela13[[#This Row],[Mandante]]=Tabela13[[#This Row],[Gol Time]],"Casa","Fora"))</f>
        <v>Fora</v>
      </c>
      <c r="O104" s="3" t="str">
        <f>VLOOKUP(Tabela13[[#This Row],[Número]],Tabela1[],12,FALSE)</f>
        <v>Chácara das Camélias</v>
      </c>
    </row>
    <row r="105" spans="1:15" x14ac:dyDescent="0.25">
      <c r="A105" s="9">
        <v>21</v>
      </c>
      <c r="B105" s="10">
        <v>9416</v>
      </c>
      <c r="C105" s="10" t="s">
        <v>604</v>
      </c>
      <c r="D105" s="10" t="s">
        <v>603</v>
      </c>
      <c r="E105" s="11">
        <v>2</v>
      </c>
      <c r="F105" s="11">
        <v>2</v>
      </c>
      <c r="G105" s="10"/>
      <c r="H105" s="10"/>
      <c r="I1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5" s="9" t="s">
        <v>316</v>
      </c>
      <c r="K105" s="9" t="s">
        <v>643</v>
      </c>
      <c r="L105" s="9" t="s">
        <v>604</v>
      </c>
      <c r="M105" s="9"/>
      <c r="N105" s="3" t="str">
        <f>IF(ISBLANK(Tabela13[[#This Row],[Gol Time]]),"",IF(Tabela13[[#This Row],[Mandante]]=Tabela13[[#This Row],[Gol Time]],"Casa","Fora"))</f>
        <v>Casa</v>
      </c>
      <c r="O105" s="3" t="str">
        <f>VLOOKUP(Tabela13[[#This Row],[Número]],Tabela1[],12,FALSE)</f>
        <v>Chácara das Camélias</v>
      </c>
    </row>
    <row r="106" spans="1:15" x14ac:dyDescent="0.25">
      <c r="A106" s="9">
        <v>21</v>
      </c>
      <c r="B106" s="10">
        <v>9416</v>
      </c>
      <c r="C106" s="10" t="s">
        <v>604</v>
      </c>
      <c r="D106" s="10" t="s">
        <v>603</v>
      </c>
      <c r="E106" s="11">
        <v>2</v>
      </c>
      <c r="F106" s="11">
        <v>2</v>
      </c>
      <c r="G106" s="10"/>
      <c r="H106" s="10"/>
      <c r="I1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" s="9" t="s">
        <v>316</v>
      </c>
      <c r="K106" s="9" t="s">
        <v>643</v>
      </c>
      <c r="L106" s="9" t="s">
        <v>604</v>
      </c>
      <c r="M106" s="9"/>
      <c r="N106" s="3" t="str">
        <f>IF(ISBLANK(Tabela13[[#This Row],[Gol Time]]),"",IF(Tabela13[[#This Row],[Mandante]]=Tabela13[[#This Row],[Gol Time]],"Casa","Fora"))</f>
        <v>Casa</v>
      </c>
      <c r="O106" s="3" t="str">
        <f>VLOOKUP(Tabela13[[#This Row],[Número]],Tabela1[],12,FALSE)</f>
        <v>Chácara das Camélias</v>
      </c>
    </row>
    <row r="107" spans="1:15" x14ac:dyDescent="0.25">
      <c r="A107" s="9">
        <v>22</v>
      </c>
      <c r="B107" s="10">
        <v>9675</v>
      </c>
      <c r="C107" s="10" t="s">
        <v>604</v>
      </c>
      <c r="D107" s="10" t="s">
        <v>603</v>
      </c>
      <c r="E107" s="11">
        <v>1</v>
      </c>
      <c r="F107" s="11">
        <v>4</v>
      </c>
      <c r="G107" s="10"/>
      <c r="H107" s="10"/>
      <c r="I1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7" s="9" t="s">
        <v>316</v>
      </c>
      <c r="K107" s="9" t="s">
        <v>641</v>
      </c>
      <c r="L107" s="9" t="s">
        <v>603</v>
      </c>
      <c r="M107" s="9"/>
      <c r="N107" s="3" t="str">
        <f>IF(ISBLANK(Tabela13[[#This Row],[Gol Time]]),"",IF(Tabela13[[#This Row],[Mandante]]=Tabela13[[#This Row],[Gol Time]],"Casa","Fora"))</f>
        <v>Fora</v>
      </c>
      <c r="O107" s="3" t="str">
        <f>VLOOKUP(Tabela13[[#This Row],[Número]],Tabela1[],12,FALSE)</f>
        <v>Eucaliptos</v>
      </c>
    </row>
    <row r="108" spans="1:15" x14ac:dyDescent="0.25">
      <c r="A108" s="9">
        <v>22</v>
      </c>
      <c r="B108" s="10">
        <v>9675</v>
      </c>
      <c r="C108" s="10" t="s">
        <v>604</v>
      </c>
      <c r="D108" s="10" t="s">
        <v>603</v>
      </c>
      <c r="E108" s="11">
        <v>1</v>
      </c>
      <c r="F108" s="11">
        <v>4</v>
      </c>
      <c r="G108" s="10"/>
      <c r="H108" s="10"/>
      <c r="I1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8" s="9" t="s">
        <v>316</v>
      </c>
      <c r="K108" s="9" t="s">
        <v>655</v>
      </c>
      <c r="L108" s="9" t="s">
        <v>603</v>
      </c>
      <c r="M108" s="9"/>
      <c r="N108" s="3" t="str">
        <f>IF(ISBLANK(Tabela13[[#This Row],[Gol Time]]),"",IF(Tabela13[[#This Row],[Mandante]]=Tabela13[[#This Row],[Gol Time]],"Casa","Fora"))</f>
        <v>Fora</v>
      </c>
      <c r="O108" s="3" t="str">
        <f>VLOOKUP(Tabela13[[#This Row],[Número]],Tabela1[],12,FALSE)</f>
        <v>Eucaliptos</v>
      </c>
    </row>
    <row r="109" spans="1:15" x14ac:dyDescent="0.25">
      <c r="A109" s="9">
        <v>22</v>
      </c>
      <c r="B109" s="10">
        <v>9675</v>
      </c>
      <c r="C109" s="10" t="s">
        <v>604</v>
      </c>
      <c r="D109" s="10" t="s">
        <v>603</v>
      </c>
      <c r="E109" s="11">
        <v>1</v>
      </c>
      <c r="F109" s="11">
        <v>4</v>
      </c>
      <c r="G109" s="10"/>
      <c r="H109" s="10"/>
      <c r="I1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9" s="9" t="s">
        <v>316</v>
      </c>
      <c r="K109" s="9" t="s">
        <v>650</v>
      </c>
      <c r="L109" s="9" t="s">
        <v>603</v>
      </c>
      <c r="M109" s="9"/>
      <c r="N109" s="3" t="str">
        <f>IF(ISBLANK(Tabela13[[#This Row],[Gol Time]]),"",IF(Tabela13[[#This Row],[Mandante]]=Tabela13[[#This Row],[Gol Time]],"Casa","Fora"))</f>
        <v>Fora</v>
      </c>
      <c r="O109" s="3" t="str">
        <f>VLOOKUP(Tabela13[[#This Row],[Número]],Tabela1[],12,FALSE)</f>
        <v>Eucaliptos</v>
      </c>
    </row>
    <row r="110" spans="1:15" x14ac:dyDescent="0.25">
      <c r="A110" s="9">
        <v>22</v>
      </c>
      <c r="B110" s="10">
        <v>9675</v>
      </c>
      <c r="C110" s="10" t="s">
        <v>604</v>
      </c>
      <c r="D110" s="10" t="s">
        <v>603</v>
      </c>
      <c r="E110" s="11">
        <v>1</v>
      </c>
      <c r="F110" s="11">
        <v>4</v>
      </c>
      <c r="G110" s="10"/>
      <c r="H110" s="10"/>
      <c r="I1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0" s="9" t="s">
        <v>316</v>
      </c>
      <c r="K110" s="9" t="s">
        <v>650</v>
      </c>
      <c r="L110" s="9" t="s">
        <v>603</v>
      </c>
      <c r="M110" s="9"/>
      <c r="N110" s="3" t="str">
        <f>IF(ISBLANK(Tabela13[[#This Row],[Gol Time]]),"",IF(Tabela13[[#This Row],[Mandante]]=Tabela13[[#This Row],[Gol Time]],"Casa","Fora"))</f>
        <v>Fora</v>
      </c>
      <c r="O110" s="3" t="str">
        <f>VLOOKUP(Tabela13[[#This Row],[Número]],Tabela1[],12,FALSE)</f>
        <v>Eucaliptos</v>
      </c>
    </row>
    <row r="111" spans="1:15" x14ac:dyDescent="0.25">
      <c r="A111" s="9">
        <v>22</v>
      </c>
      <c r="B111" s="10">
        <v>9675</v>
      </c>
      <c r="C111" s="10" t="s">
        <v>604</v>
      </c>
      <c r="D111" s="10" t="s">
        <v>603</v>
      </c>
      <c r="E111" s="11">
        <v>1</v>
      </c>
      <c r="F111" s="11">
        <v>4</v>
      </c>
      <c r="G111" s="10"/>
      <c r="H111" s="10"/>
      <c r="I1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1" s="9" t="s">
        <v>316</v>
      </c>
      <c r="K111" s="9" t="s">
        <v>643</v>
      </c>
      <c r="L111" s="9" t="s">
        <v>604</v>
      </c>
      <c r="M111" s="9"/>
      <c r="N111" s="3" t="str">
        <f>IF(ISBLANK(Tabela13[[#This Row],[Gol Time]]),"",IF(Tabela13[[#This Row],[Mandante]]=Tabela13[[#This Row],[Gol Time]],"Casa","Fora"))</f>
        <v>Casa</v>
      </c>
      <c r="O111" s="3" t="str">
        <f>VLOOKUP(Tabela13[[#This Row],[Número]],Tabela1[],12,FALSE)</f>
        <v>Eucaliptos</v>
      </c>
    </row>
    <row r="112" spans="1:15" x14ac:dyDescent="0.25">
      <c r="A112" s="9">
        <v>23</v>
      </c>
      <c r="B112" s="10">
        <v>9815</v>
      </c>
      <c r="C112" s="10" t="s">
        <v>603</v>
      </c>
      <c r="D112" s="10" t="s">
        <v>604</v>
      </c>
      <c r="E112" s="11">
        <v>4</v>
      </c>
      <c r="F112" s="11">
        <v>3</v>
      </c>
      <c r="G112" s="10"/>
      <c r="H112" s="10"/>
      <c r="I1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2" s="9" t="s">
        <v>316</v>
      </c>
      <c r="K112" s="9" t="s">
        <v>641</v>
      </c>
      <c r="L112" s="9" t="s">
        <v>603</v>
      </c>
      <c r="M112" s="9"/>
      <c r="N112" s="3" t="str">
        <f>IF(ISBLANK(Tabela13[[#This Row],[Gol Time]]),"",IF(Tabela13[[#This Row],[Mandante]]=Tabela13[[#This Row],[Gol Time]],"Casa","Fora"))</f>
        <v>Casa</v>
      </c>
      <c r="O112" s="3" t="str">
        <f>VLOOKUP(Tabela13[[#This Row],[Número]],Tabela1[],12,FALSE)</f>
        <v>Baixada</v>
      </c>
    </row>
    <row r="113" spans="1:15" x14ac:dyDescent="0.25">
      <c r="A113" s="9">
        <v>23</v>
      </c>
      <c r="B113" s="10">
        <v>9815</v>
      </c>
      <c r="C113" s="10" t="s">
        <v>603</v>
      </c>
      <c r="D113" s="10" t="s">
        <v>604</v>
      </c>
      <c r="E113" s="11">
        <v>4</v>
      </c>
      <c r="F113" s="11">
        <v>3</v>
      </c>
      <c r="G113" s="10"/>
      <c r="H113" s="10"/>
      <c r="I1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3" s="9" t="s">
        <v>316</v>
      </c>
      <c r="K113" s="9" t="s">
        <v>641</v>
      </c>
      <c r="L113" s="9" t="s">
        <v>603</v>
      </c>
      <c r="M113" s="9"/>
      <c r="N113" s="3" t="str">
        <f>IF(ISBLANK(Tabela13[[#This Row],[Gol Time]]),"",IF(Tabela13[[#This Row],[Mandante]]=Tabela13[[#This Row],[Gol Time]],"Casa","Fora"))</f>
        <v>Casa</v>
      </c>
      <c r="O113" s="3" t="str">
        <f>VLOOKUP(Tabela13[[#This Row],[Número]],Tabela1[],12,FALSE)</f>
        <v>Baixada</v>
      </c>
    </row>
    <row r="114" spans="1:15" x14ac:dyDescent="0.25">
      <c r="A114" s="9">
        <v>23</v>
      </c>
      <c r="B114" s="10">
        <v>9815</v>
      </c>
      <c r="C114" s="10" t="s">
        <v>603</v>
      </c>
      <c r="D114" s="10" t="s">
        <v>604</v>
      </c>
      <c r="E114" s="11">
        <v>4</v>
      </c>
      <c r="F114" s="11">
        <v>3</v>
      </c>
      <c r="G114" s="10"/>
      <c r="H114" s="10"/>
      <c r="I1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4" s="9" t="s">
        <v>316</v>
      </c>
      <c r="K114" s="9" t="s">
        <v>650</v>
      </c>
      <c r="L114" s="9" t="s">
        <v>603</v>
      </c>
      <c r="M114" s="9"/>
      <c r="N114" s="3" t="str">
        <f>IF(ISBLANK(Tabela13[[#This Row],[Gol Time]]),"",IF(Tabela13[[#This Row],[Mandante]]=Tabela13[[#This Row],[Gol Time]],"Casa","Fora"))</f>
        <v>Casa</v>
      </c>
      <c r="O114" s="3" t="str">
        <f>VLOOKUP(Tabela13[[#This Row],[Número]],Tabela1[],12,FALSE)</f>
        <v>Baixada</v>
      </c>
    </row>
    <row r="115" spans="1:15" x14ac:dyDescent="0.25">
      <c r="A115" s="9">
        <v>23</v>
      </c>
      <c r="B115" s="10">
        <v>9815</v>
      </c>
      <c r="C115" s="10" t="s">
        <v>603</v>
      </c>
      <c r="D115" s="10" t="s">
        <v>604</v>
      </c>
      <c r="E115" s="11">
        <v>4</v>
      </c>
      <c r="F115" s="11">
        <v>3</v>
      </c>
      <c r="G115" s="10"/>
      <c r="H115" s="10"/>
      <c r="I1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5" s="9" t="s">
        <v>316</v>
      </c>
      <c r="K115" s="9" t="s">
        <v>656</v>
      </c>
      <c r="L115" s="9" t="s">
        <v>603</v>
      </c>
      <c r="M115" s="9"/>
      <c r="N115" s="3" t="str">
        <f>IF(ISBLANK(Tabela13[[#This Row],[Gol Time]]),"",IF(Tabela13[[#This Row],[Mandante]]=Tabela13[[#This Row],[Gol Time]],"Casa","Fora"))</f>
        <v>Casa</v>
      </c>
      <c r="O115" s="3" t="str">
        <f>VLOOKUP(Tabela13[[#This Row],[Número]],Tabela1[],12,FALSE)</f>
        <v>Baixada</v>
      </c>
    </row>
    <row r="116" spans="1:15" x14ac:dyDescent="0.25">
      <c r="A116" s="9">
        <v>23</v>
      </c>
      <c r="B116" s="10">
        <v>9815</v>
      </c>
      <c r="C116" s="10" t="s">
        <v>603</v>
      </c>
      <c r="D116" s="10" t="s">
        <v>604</v>
      </c>
      <c r="E116" s="11">
        <v>4</v>
      </c>
      <c r="F116" s="11">
        <v>3</v>
      </c>
      <c r="G116" s="10"/>
      <c r="H116" s="10"/>
      <c r="I1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" s="9" t="s">
        <v>316</v>
      </c>
      <c r="K116" s="9" t="s">
        <v>646</v>
      </c>
      <c r="L116" s="9" t="s">
        <v>604</v>
      </c>
      <c r="M116" s="9"/>
      <c r="N116" s="3" t="str">
        <f>IF(ISBLANK(Tabela13[[#This Row],[Gol Time]]),"",IF(Tabela13[[#This Row],[Mandante]]=Tabela13[[#This Row],[Gol Time]],"Casa","Fora"))</f>
        <v>Fora</v>
      </c>
      <c r="O116" s="3" t="str">
        <f>VLOOKUP(Tabela13[[#This Row],[Número]],Tabela1[],12,FALSE)</f>
        <v>Baixada</v>
      </c>
    </row>
    <row r="117" spans="1:15" x14ac:dyDescent="0.25">
      <c r="A117" s="9">
        <v>23</v>
      </c>
      <c r="B117" s="10">
        <v>9815</v>
      </c>
      <c r="C117" s="10" t="s">
        <v>603</v>
      </c>
      <c r="D117" s="10" t="s">
        <v>604</v>
      </c>
      <c r="E117" s="11">
        <v>4</v>
      </c>
      <c r="F117" s="11">
        <v>3</v>
      </c>
      <c r="G117" s="10"/>
      <c r="H117" s="10"/>
      <c r="I1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" s="9" t="s">
        <v>316</v>
      </c>
      <c r="K117" s="9" t="s">
        <v>646</v>
      </c>
      <c r="L117" s="9" t="s">
        <v>604</v>
      </c>
      <c r="M117" s="9"/>
      <c r="N117" s="3" t="str">
        <f>IF(ISBLANK(Tabela13[[#This Row],[Gol Time]]),"",IF(Tabela13[[#This Row],[Mandante]]=Tabela13[[#This Row],[Gol Time]],"Casa","Fora"))</f>
        <v>Fora</v>
      </c>
      <c r="O117" s="3" t="str">
        <f>VLOOKUP(Tabela13[[#This Row],[Número]],Tabela1[],12,FALSE)</f>
        <v>Baixada</v>
      </c>
    </row>
    <row r="118" spans="1:15" x14ac:dyDescent="0.25">
      <c r="A118" s="9">
        <v>23</v>
      </c>
      <c r="B118" s="10">
        <v>9815</v>
      </c>
      <c r="C118" s="10" t="s">
        <v>603</v>
      </c>
      <c r="D118" s="10" t="s">
        <v>604</v>
      </c>
      <c r="E118" s="11">
        <v>4</v>
      </c>
      <c r="F118" s="11">
        <v>3</v>
      </c>
      <c r="G118" s="10"/>
      <c r="H118" s="10"/>
      <c r="I1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8" s="9" t="s">
        <v>316</v>
      </c>
      <c r="K118" s="9" t="s">
        <v>646</v>
      </c>
      <c r="L118" s="9" t="s">
        <v>604</v>
      </c>
      <c r="M118" s="9"/>
      <c r="N118" s="3" t="str">
        <f>IF(ISBLANK(Tabela13[[#This Row],[Gol Time]]),"",IF(Tabela13[[#This Row],[Mandante]]=Tabela13[[#This Row],[Gol Time]],"Casa","Fora"))</f>
        <v>Fora</v>
      </c>
      <c r="O118" s="3" t="str">
        <f>VLOOKUP(Tabela13[[#This Row],[Número]],Tabela1[],12,FALSE)</f>
        <v>Baixada</v>
      </c>
    </row>
    <row r="119" spans="1:15" x14ac:dyDescent="0.25">
      <c r="A119" s="9">
        <v>24</v>
      </c>
      <c r="B119" s="10">
        <v>9990</v>
      </c>
      <c r="C119" s="10" t="s">
        <v>604</v>
      </c>
      <c r="D119" s="10" t="s">
        <v>603</v>
      </c>
      <c r="E119" s="11">
        <v>3</v>
      </c>
      <c r="F119" s="11">
        <v>2</v>
      </c>
      <c r="G119" s="10"/>
      <c r="H119" s="10"/>
      <c r="I1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9" s="9" t="s">
        <v>316</v>
      </c>
      <c r="K119" s="9" t="s">
        <v>657</v>
      </c>
      <c r="L119" s="9" t="s">
        <v>604</v>
      </c>
      <c r="M119" s="9"/>
      <c r="N119" s="3" t="str">
        <f>IF(ISBLANK(Tabela13[[#This Row],[Gol Time]]),"",IF(Tabela13[[#This Row],[Mandante]]=Tabela13[[#This Row],[Gol Time]],"Casa","Fora"))</f>
        <v>Casa</v>
      </c>
      <c r="O119" s="3" t="str">
        <f>VLOOKUP(Tabela13[[#This Row],[Número]],Tabela1[],12,FALSE)</f>
        <v>Eucaliptos</v>
      </c>
    </row>
    <row r="120" spans="1:15" x14ac:dyDescent="0.25">
      <c r="A120" s="9">
        <v>24</v>
      </c>
      <c r="B120" s="10">
        <v>9990</v>
      </c>
      <c r="C120" s="10" t="s">
        <v>604</v>
      </c>
      <c r="D120" s="10" t="s">
        <v>603</v>
      </c>
      <c r="E120" s="11">
        <v>3</v>
      </c>
      <c r="F120" s="11">
        <v>2</v>
      </c>
      <c r="G120" s="10"/>
      <c r="H120" s="10"/>
      <c r="I1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0" s="9" t="s">
        <v>316</v>
      </c>
      <c r="K120" s="9" t="s">
        <v>658</v>
      </c>
      <c r="L120" s="9" t="s">
        <v>604</v>
      </c>
      <c r="M120" s="9"/>
      <c r="N120" s="3" t="str">
        <f>IF(ISBLANK(Tabela13[[#This Row],[Gol Time]]),"",IF(Tabela13[[#This Row],[Mandante]]=Tabela13[[#This Row],[Gol Time]],"Casa","Fora"))</f>
        <v>Casa</v>
      </c>
      <c r="O120" s="3" t="str">
        <f>VLOOKUP(Tabela13[[#This Row],[Número]],Tabela1[],12,FALSE)</f>
        <v>Eucaliptos</v>
      </c>
    </row>
    <row r="121" spans="1:15" x14ac:dyDescent="0.25">
      <c r="A121" s="9">
        <v>24</v>
      </c>
      <c r="B121" s="10">
        <v>9990</v>
      </c>
      <c r="C121" s="10" t="s">
        <v>604</v>
      </c>
      <c r="D121" s="10" t="s">
        <v>603</v>
      </c>
      <c r="E121" s="11">
        <v>3</v>
      </c>
      <c r="F121" s="11">
        <v>2</v>
      </c>
      <c r="G121" s="10"/>
      <c r="H121" s="10"/>
      <c r="I1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1" s="9" t="s">
        <v>316</v>
      </c>
      <c r="K121" s="9" t="s">
        <v>646</v>
      </c>
      <c r="L121" s="9" t="s">
        <v>604</v>
      </c>
      <c r="M121" s="9"/>
      <c r="N121" s="3" t="str">
        <f>IF(ISBLANK(Tabela13[[#This Row],[Gol Time]]),"",IF(Tabela13[[#This Row],[Mandante]]=Tabela13[[#This Row],[Gol Time]],"Casa","Fora"))</f>
        <v>Casa</v>
      </c>
      <c r="O121" s="3" t="str">
        <f>VLOOKUP(Tabela13[[#This Row],[Número]],Tabela1[],12,FALSE)</f>
        <v>Eucaliptos</v>
      </c>
    </row>
    <row r="122" spans="1:15" x14ac:dyDescent="0.25">
      <c r="A122" s="9">
        <v>24</v>
      </c>
      <c r="B122" s="10">
        <v>9990</v>
      </c>
      <c r="C122" s="10" t="s">
        <v>604</v>
      </c>
      <c r="D122" s="10" t="s">
        <v>603</v>
      </c>
      <c r="E122" s="11">
        <v>3</v>
      </c>
      <c r="F122" s="11">
        <v>2</v>
      </c>
      <c r="G122" s="10"/>
      <c r="H122" s="10"/>
      <c r="I1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2" s="9" t="s">
        <v>316</v>
      </c>
      <c r="K122" s="9" t="s">
        <v>656</v>
      </c>
      <c r="L122" s="9" t="s">
        <v>603</v>
      </c>
      <c r="M122" s="9"/>
      <c r="N122" s="3" t="str">
        <f>IF(ISBLANK(Tabela13[[#This Row],[Gol Time]]),"",IF(Tabela13[[#This Row],[Mandante]]=Tabela13[[#This Row],[Gol Time]],"Casa","Fora"))</f>
        <v>Fora</v>
      </c>
      <c r="O122" s="3" t="str">
        <f>VLOOKUP(Tabela13[[#This Row],[Número]],Tabela1[],12,FALSE)</f>
        <v>Eucaliptos</v>
      </c>
    </row>
    <row r="123" spans="1:15" x14ac:dyDescent="0.25">
      <c r="A123" s="9">
        <v>24</v>
      </c>
      <c r="B123" s="10">
        <v>9990</v>
      </c>
      <c r="C123" s="10" t="s">
        <v>604</v>
      </c>
      <c r="D123" s="10" t="s">
        <v>603</v>
      </c>
      <c r="E123" s="11">
        <v>3</v>
      </c>
      <c r="F123" s="11">
        <v>2</v>
      </c>
      <c r="G123" s="10"/>
      <c r="H123" s="10"/>
      <c r="I1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3" s="9" t="s">
        <v>316</v>
      </c>
      <c r="K123" s="9" t="s">
        <v>656</v>
      </c>
      <c r="L123" s="9" t="s">
        <v>603</v>
      </c>
      <c r="M123" s="9"/>
      <c r="N123" s="3" t="str">
        <f>IF(ISBLANK(Tabela13[[#This Row],[Gol Time]]),"",IF(Tabela13[[#This Row],[Mandante]]=Tabela13[[#This Row],[Gol Time]],"Casa","Fora"))</f>
        <v>Fora</v>
      </c>
      <c r="O123" s="3" t="str">
        <f>VLOOKUP(Tabela13[[#This Row],[Número]],Tabela1[],12,FALSE)</f>
        <v>Eucaliptos</v>
      </c>
    </row>
    <row r="124" spans="1:15" x14ac:dyDescent="0.25">
      <c r="A124" s="9">
        <v>25</v>
      </c>
      <c r="B124" s="10">
        <v>10025</v>
      </c>
      <c r="C124" s="10" t="s">
        <v>603</v>
      </c>
      <c r="D124" s="10" t="s">
        <v>604</v>
      </c>
      <c r="E124" s="11">
        <v>1</v>
      </c>
      <c r="F124" s="11">
        <v>3</v>
      </c>
      <c r="G124" s="10"/>
      <c r="H124" s="10"/>
      <c r="I1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4" s="9" t="s">
        <v>316</v>
      </c>
      <c r="K124" s="9" t="s">
        <v>649</v>
      </c>
      <c r="L124" s="9" t="s">
        <v>604</v>
      </c>
      <c r="M124" s="9"/>
      <c r="N124" s="3" t="str">
        <f>IF(ISBLANK(Tabela13[[#This Row],[Gol Time]]),"",IF(Tabela13[[#This Row],[Mandante]]=Tabela13[[#This Row],[Gol Time]],"Casa","Fora"))</f>
        <v>Fora</v>
      </c>
      <c r="O124" s="3" t="str">
        <f>VLOOKUP(Tabela13[[#This Row],[Número]],Tabela1[],12,FALSE)</f>
        <v>Baixada</v>
      </c>
    </row>
    <row r="125" spans="1:15" x14ac:dyDescent="0.25">
      <c r="A125" s="9">
        <v>25</v>
      </c>
      <c r="B125" s="10">
        <v>10025</v>
      </c>
      <c r="C125" s="10" t="s">
        <v>603</v>
      </c>
      <c r="D125" s="10" t="s">
        <v>604</v>
      </c>
      <c r="E125" s="11">
        <v>1</v>
      </c>
      <c r="F125" s="11">
        <v>3</v>
      </c>
      <c r="G125" s="10"/>
      <c r="H125" s="10"/>
      <c r="I1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5" s="9" t="s">
        <v>316</v>
      </c>
      <c r="K125" s="9" t="s">
        <v>643</v>
      </c>
      <c r="L125" s="9" t="s">
        <v>604</v>
      </c>
      <c r="M125" s="9"/>
      <c r="N125" s="3" t="str">
        <f>IF(ISBLANK(Tabela13[[#This Row],[Gol Time]]),"",IF(Tabela13[[#This Row],[Mandante]]=Tabela13[[#This Row],[Gol Time]],"Casa","Fora"))</f>
        <v>Fora</v>
      </c>
      <c r="O125" s="3" t="str">
        <f>VLOOKUP(Tabela13[[#This Row],[Número]],Tabela1[],12,FALSE)</f>
        <v>Baixada</v>
      </c>
    </row>
    <row r="126" spans="1:15" x14ac:dyDescent="0.25">
      <c r="A126" s="9">
        <v>25</v>
      </c>
      <c r="B126" s="10">
        <v>10025</v>
      </c>
      <c r="C126" s="10" t="s">
        <v>603</v>
      </c>
      <c r="D126" s="10" t="s">
        <v>604</v>
      </c>
      <c r="E126" s="11">
        <v>1</v>
      </c>
      <c r="F126" s="11">
        <v>3</v>
      </c>
      <c r="G126" s="10"/>
      <c r="H126" s="10"/>
      <c r="I1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6" s="9" t="s">
        <v>316</v>
      </c>
      <c r="K126" s="9" t="s">
        <v>643</v>
      </c>
      <c r="L126" s="9" t="s">
        <v>604</v>
      </c>
      <c r="M126" s="9"/>
      <c r="N126" s="3" t="str">
        <f>IF(ISBLANK(Tabela13[[#This Row],[Gol Time]]),"",IF(Tabela13[[#This Row],[Mandante]]=Tabela13[[#This Row],[Gol Time]],"Casa","Fora"))</f>
        <v>Fora</v>
      </c>
      <c r="O126" s="3" t="str">
        <f>VLOOKUP(Tabela13[[#This Row],[Número]],Tabela1[],12,FALSE)</f>
        <v>Baixada</v>
      </c>
    </row>
    <row r="127" spans="1:15" x14ac:dyDescent="0.25">
      <c r="A127" s="9">
        <v>25</v>
      </c>
      <c r="B127" s="10">
        <v>10025</v>
      </c>
      <c r="C127" s="10" t="s">
        <v>603</v>
      </c>
      <c r="D127" s="10" t="s">
        <v>604</v>
      </c>
      <c r="E127" s="11">
        <v>1</v>
      </c>
      <c r="F127" s="11">
        <v>3</v>
      </c>
      <c r="G127" s="10"/>
      <c r="H127" s="10"/>
      <c r="I1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7" s="9" t="s">
        <v>316</v>
      </c>
      <c r="K127" s="9" t="s">
        <v>659</v>
      </c>
      <c r="L127" s="9" t="s">
        <v>603</v>
      </c>
      <c r="M127" s="9"/>
      <c r="N127" s="3" t="str">
        <f>IF(ISBLANK(Tabela13[[#This Row],[Gol Time]]),"",IF(Tabela13[[#This Row],[Mandante]]=Tabela13[[#This Row],[Gol Time]],"Casa","Fora"))</f>
        <v>Casa</v>
      </c>
      <c r="O127" s="3" t="str">
        <f>VLOOKUP(Tabela13[[#This Row],[Número]],Tabela1[],12,FALSE)</f>
        <v>Baixada</v>
      </c>
    </row>
    <row r="128" spans="1:15" x14ac:dyDescent="0.25">
      <c r="A128" s="3">
        <v>26</v>
      </c>
      <c r="B128" s="4">
        <v>10389</v>
      </c>
      <c r="C128" s="4" t="s">
        <v>604</v>
      </c>
      <c r="D128" s="4" t="s">
        <v>603</v>
      </c>
      <c r="E128" s="7">
        <v>2</v>
      </c>
      <c r="F128" s="7">
        <v>3</v>
      </c>
      <c r="G128" s="4"/>
      <c r="H128" s="4"/>
      <c r="I1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8" s="3" t="s">
        <v>316</v>
      </c>
      <c r="K128" s="3" t="s">
        <v>641</v>
      </c>
      <c r="L128" s="3" t="s">
        <v>603</v>
      </c>
      <c r="M128" s="3"/>
      <c r="N128" s="3" t="str">
        <f>IF(ISBLANK(Tabela13[[#This Row],[Gol Time]]),"",IF(Tabela13[[#This Row],[Mandante]]=Tabela13[[#This Row],[Gol Time]],"Casa","Fora"))</f>
        <v>Fora</v>
      </c>
      <c r="O128" s="3" t="str">
        <f>VLOOKUP(Tabela13[[#This Row],[Número]],Tabela1[],12,FALSE)</f>
        <v>Eucaliptos</v>
      </c>
    </row>
    <row r="129" spans="1:15" x14ac:dyDescent="0.25">
      <c r="A129" s="3">
        <v>26</v>
      </c>
      <c r="B129" s="4">
        <v>10389</v>
      </c>
      <c r="C129" s="4" t="s">
        <v>604</v>
      </c>
      <c r="D129" s="4" t="s">
        <v>603</v>
      </c>
      <c r="E129" s="7">
        <v>2</v>
      </c>
      <c r="F129" s="7">
        <v>3</v>
      </c>
      <c r="G129" s="4"/>
      <c r="H129" s="4"/>
      <c r="I1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9" s="3" t="s">
        <v>316</v>
      </c>
      <c r="K129" s="3" t="s">
        <v>641</v>
      </c>
      <c r="L129" s="3" t="s">
        <v>603</v>
      </c>
      <c r="M129" s="3"/>
      <c r="N129" s="3" t="str">
        <f>IF(ISBLANK(Tabela13[[#This Row],[Gol Time]]),"",IF(Tabela13[[#This Row],[Mandante]]=Tabela13[[#This Row],[Gol Time]],"Casa","Fora"))</f>
        <v>Fora</v>
      </c>
      <c r="O129" s="3" t="str">
        <f>VLOOKUP(Tabela13[[#This Row],[Número]],Tabela1[],12,FALSE)</f>
        <v>Eucaliptos</v>
      </c>
    </row>
    <row r="130" spans="1:15" x14ac:dyDescent="0.25">
      <c r="A130" s="3">
        <v>26</v>
      </c>
      <c r="B130" s="4">
        <v>10389</v>
      </c>
      <c r="C130" s="4" t="s">
        <v>604</v>
      </c>
      <c r="D130" s="4" t="s">
        <v>603</v>
      </c>
      <c r="E130" s="7">
        <v>2</v>
      </c>
      <c r="F130" s="7">
        <v>3</v>
      </c>
      <c r="G130" s="4"/>
      <c r="H130" s="4"/>
      <c r="I1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0" s="3" t="s">
        <v>316</v>
      </c>
      <c r="K130" s="3" t="s">
        <v>656</v>
      </c>
      <c r="L130" s="3" t="s">
        <v>603</v>
      </c>
      <c r="M130" s="3"/>
      <c r="N130" s="3" t="str">
        <f>IF(ISBLANK(Tabela13[[#This Row],[Gol Time]]),"",IF(Tabela13[[#This Row],[Mandante]]=Tabela13[[#This Row],[Gol Time]],"Casa","Fora"))</f>
        <v>Fora</v>
      </c>
      <c r="O130" s="3" t="str">
        <f>VLOOKUP(Tabela13[[#This Row],[Número]],Tabela1[],12,FALSE)</f>
        <v>Eucaliptos</v>
      </c>
    </row>
    <row r="131" spans="1:15" x14ac:dyDescent="0.25">
      <c r="A131" s="3">
        <v>26</v>
      </c>
      <c r="B131" s="4">
        <v>10389</v>
      </c>
      <c r="C131" s="4" t="s">
        <v>604</v>
      </c>
      <c r="D131" s="4" t="s">
        <v>603</v>
      </c>
      <c r="E131" s="7">
        <v>2</v>
      </c>
      <c r="F131" s="7">
        <v>3</v>
      </c>
      <c r="G131" s="4"/>
      <c r="H131" s="4"/>
      <c r="I1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1" s="3" t="s">
        <v>316</v>
      </c>
      <c r="K131" s="3" t="s">
        <v>657</v>
      </c>
      <c r="L131" s="3" t="s">
        <v>604</v>
      </c>
      <c r="M131" s="3"/>
      <c r="N131" s="3" t="str">
        <f>IF(ISBLANK(Tabela13[[#This Row],[Gol Time]]),"",IF(Tabela13[[#This Row],[Mandante]]=Tabela13[[#This Row],[Gol Time]],"Casa","Fora"))</f>
        <v>Casa</v>
      </c>
      <c r="O131" s="3" t="str">
        <f>VLOOKUP(Tabela13[[#This Row],[Número]],Tabela1[],12,FALSE)</f>
        <v>Eucaliptos</v>
      </c>
    </row>
    <row r="132" spans="1:15" x14ac:dyDescent="0.25">
      <c r="A132" s="3">
        <v>26</v>
      </c>
      <c r="B132" s="4">
        <v>10389</v>
      </c>
      <c r="C132" s="4" t="s">
        <v>604</v>
      </c>
      <c r="D132" s="4" t="s">
        <v>603</v>
      </c>
      <c r="E132" s="7">
        <v>2</v>
      </c>
      <c r="F132" s="7">
        <v>3</v>
      </c>
      <c r="G132" s="4"/>
      <c r="H132" s="4"/>
      <c r="I1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2" s="3" t="s">
        <v>316</v>
      </c>
      <c r="K132" s="3" t="s">
        <v>646</v>
      </c>
      <c r="L132" s="3" t="s">
        <v>604</v>
      </c>
      <c r="M132" s="3"/>
      <c r="N132" s="3" t="str">
        <f>IF(ISBLANK(Tabela13[[#This Row],[Gol Time]]),"",IF(Tabela13[[#This Row],[Mandante]]=Tabela13[[#This Row],[Gol Time]],"Casa","Fora"))</f>
        <v>Casa</v>
      </c>
      <c r="O132" s="3" t="str">
        <f>VLOOKUP(Tabela13[[#This Row],[Número]],Tabela1[],12,FALSE)</f>
        <v>Eucaliptos</v>
      </c>
    </row>
    <row r="133" spans="1:15" x14ac:dyDescent="0.25">
      <c r="A133" s="3">
        <v>27</v>
      </c>
      <c r="B133" s="4">
        <v>10466</v>
      </c>
      <c r="C133" s="4" t="s">
        <v>603</v>
      </c>
      <c r="D133" s="4" t="s">
        <v>604</v>
      </c>
      <c r="E133" s="7">
        <v>2</v>
      </c>
      <c r="F133" s="7">
        <v>2</v>
      </c>
      <c r="G133" s="4"/>
      <c r="H133" s="4"/>
      <c r="I1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33" s="3" t="s">
        <v>316</v>
      </c>
      <c r="K133" s="3" t="s">
        <v>656</v>
      </c>
      <c r="L133" s="3" t="s">
        <v>603</v>
      </c>
      <c r="M133" s="3"/>
      <c r="N133" s="3" t="str">
        <f>IF(ISBLANK(Tabela13[[#This Row],[Gol Time]]),"",IF(Tabela13[[#This Row],[Mandante]]=Tabela13[[#This Row],[Gol Time]],"Casa","Fora"))</f>
        <v>Casa</v>
      </c>
      <c r="O133" s="3" t="str">
        <f>VLOOKUP(Tabela13[[#This Row],[Número]],Tabela1[],12,FALSE)</f>
        <v>Baixada</v>
      </c>
    </row>
    <row r="134" spans="1:15" x14ac:dyDescent="0.25">
      <c r="A134" s="3">
        <v>27</v>
      </c>
      <c r="B134" s="4">
        <v>10466</v>
      </c>
      <c r="C134" s="4" t="s">
        <v>603</v>
      </c>
      <c r="D134" s="4" t="s">
        <v>604</v>
      </c>
      <c r="E134" s="7">
        <v>2</v>
      </c>
      <c r="F134" s="7">
        <v>2</v>
      </c>
      <c r="G134" s="4"/>
      <c r="H134" s="4"/>
      <c r="I1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34" s="3" t="s">
        <v>316</v>
      </c>
      <c r="K134" s="3" t="s">
        <v>655</v>
      </c>
      <c r="L134" s="3" t="s">
        <v>603</v>
      </c>
      <c r="M134" s="3"/>
      <c r="N134" s="3" t="str">
        <f>IF(ISBLANK(Tabela13[[#This Row],[Gol Time]]),"",IF(Tabela13[[#This Row],[Mandante]]=Tabela13[[#This Row],[Gol Time]],"Casa","Fora"))</f>
        <v>Casa</v>
      </c>
      <c r="O134" s="3" t="str">
        <f>VLOOKUP(Tabela13[[#This Row],[Número]],Tabela1[],12,FALSE)</f>
        <v>Baixada</v>
      </c>
    </row>
    <row r="135" spans="1:15" x14ac:dyDescent="0.25">
      <c r="A135" s="3">
        <v>27</v>
      </c>
      <c r="B135" s="4">
        <v>10466</v>
      </c>
      <c r="C135" s="4" t="s">
        <v>603</v>
      </c>
      <c r="D135" s="4" t="s">
        <v>604</v>
      </c>
      <c r="E135" s="7">
        <v>2</v>
      </c>
      <c r="F135" s="7">
        <v>2</v>
      </c>
      <c r="G135" s="4"/>
      <c r="H135" s="4"/>
      <c r="I1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35" s="3" t="s">
        <v>316</v>
      </c>
      <c r="K135" s="3" t="s">
        <v>646</v>
      </c>
      <c r="L135" s="3" t="s">
        <v>604</v>
      </c>
      <c r="M135" s="3"/>
      <c r="N135" s="3" t="str">
        <f>IF(ISBLANK(Tabela13[[#This Row],[Gol Time]]),"",IF(Tabela13[[#This Row],[Mandante]]=Tabela13[[#This Row],[Gol Time]],"Casa","Fora"))</f>
        <v>Fora</v>
      </c>
      <c r="O135" s="3" t="str">
        <f>VLOOKUP(Tabela13[[#This Row],[Número]],Tabela1[],12,FALSE)</f>
        <v>Baixada</v>
      </c>
    </row>
    <row r="136" spans="1:15" x14ac:dyDescent="0.25">
      <c r="A136" s="3">
        <v>27</v>
      </c>
      <c r="B136" s="4">
        <v>10466</v>
      </c>
      <c r="C136" s="4" t="s">
        <v>603</v>
      </c>
      <c r="D136" s="4" t="s">
        <v>604</v>
      </c>
      <c r="E136" s="7">
        <v>2</v>
      </c>
      <c r="F136" s="7">
        <v>2</v>
      </c>
      <c r="G136" s="4"/>
      <c r="H136" s="4"/>
      <c r="I1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36" s="3" t="s">
        <v>316</v>
      </c>
      <c r="K136" s="3" t="s">
        <v>660</v>
      </c>
      <c r="L136" s="3" t="s">
        <v>604</v>
      </c>
      <c r="M136" s="3"/>
      <c r="N136" s="3" t="str">
        <f>IF(ISBLANK(Tabela13[[#This Row],[Gol Time]]),"",IF(Tabela13[[#This Row],[Mandante]]=Tabela13[[#This Row],[Gol Time]],"Casa","Fora"))</f>
        <v>Fora</v>
      </c>
      <c r="O136" s="3" t="str">
        <f>VLOOKUP(Tabela13[[#This Row],[Número]],Tabela1[],12,FALSE)</f>
        <v>Baixada</v>
      </c>
    </row>
    <row r="137" spans="1:15" x14ac:dyDescent="0.25">
      <c r="A137" s="3">
        <v>28</v>
      </c>
      <c r="B137" s="4">
        <v>10551</v>
      </c>
      <c r="C137" s="4" t="s">
        <v>604</v>
      </c>
      <c r="D137" s="4" t="s">
        <v>603</v>
      </c>
      <c r="E137" s="7">
        <v>0</v>
      </c>
      <c r="F137" s="7">
        <v>2</v>
      </c>
      <c r="G137" s="4"/>
      <c r="H137" s="4"/>
      <c r="I1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7" s="3" t="s">
        <v>202</v>
      </c>
      <c r="K137" s="3" t="s">
        <v>656</v>
      </c>
      <c r="L137" s="3" t="s">
        <v>603</v>
      </c>
      <c r="M137" s="3"/>
      <c r="N137" s="3" t="str">
        <f>IF(ISBLANK(Tabela13[[#This Row],[Gol Time]]),"",IF(Tabela13[[#This Row],[Mandante]]=Tabela13[[#This Row],[Gol Time]],"Casa","Fora"))</f>
        <v>Fora</v>
      </c>
      <c r="O137" s="3" t="str">
        <f>VLOOKUP(Tabela13[[#This Row],[Número]],Tabela1[],12,FALSE)</f>
        <v>Eucaliptos</v>
      </c>
    </row>
    <row r="138" spans="1:15" x14ac:dyDescent="0.25">
      <c r="A138" s="3">
        <v>28</v>
      </c>
      <c r="B138" s="4">
        <v>10551</v>
      </c>
      <c r="C138" s="4" t="s">
        <v>604</v>
      </c>
      <c r="D138" s="4" t="s">
        <v>603</v>
      </c>
      <c r="E138" s="7">
        <v>0</v>
      </c>
      <c r="F138" s="7">
        <v>2</v>
      </c>
      <c r="G138" s="4"/>
      <c r="H138" s="4"/>
      <c r="I1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8" s="3" t="s">
        <v>202</v>
      </c>
      <c r="K138" s="3" t="s">
        <v>649</v>
      </c>
      <c r="L138" s="3" t="s">
        <v>603</v>
      </c>
      <c r="M138" s="3"/>
      <c r="N138" s="3" t="str">
        <f>IF(ISBLANK(Tabela13[[#This Row],[Gol Time]]),"",IF(Tabela13[[#This Row],[Mandante]]=Tabela13[[#This Row],[Gol Time]],"Casa","Fora"))</f>
        <v>Fora</v>
      </c>
      <c r="O138" s="3" t="str">
        <f>VLOOKUP(Tabela13[[#This Row],[Número]],Tabela1[],12,FALSE)</f>
        <v>Eucaliptos</v>
      </c>
    </row>
    <row r="139" spans="1:15" x14ac:dyDescent="0.25">
      <c r="A139" s="3">
        <v>29</v>
      </c>
      <c r="B139" s="4">
        <v>10739</v>
      </c>
      <c r="C139" s="4" t="s">
        <v>603</v>
      </c>
      <c r="D139" s="4" t="s">
        <v>604</v>
      </c>
      <c r="E139" s="7">
        <v>2</v>
      </c>
      <c r="F139" s="7">
        <v>1</v>
      </c>
      <c r="G139" s="4"/>
      <c r="H139" s="4"/>
      <c r="I1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39" s="3" t="s">
        <v>202</v>
      </c>
      <c r="K139" s="3" t="s">
        <v>650</v>
      </c>
      <c r="L139" s="3" t="s">
        <v>603</v>
      </c>
      <c r="M139" s="3"/>
      <c r="N139" s="3" t="str">
        <f>IF(ISBLANK(Tabela13[[#This Row],[Gol Time]]),"",IF(Tabela13[[#This Row],[Mandante]]=Tabela13[[#This Row],[Gol Time]],"Casa","Fora"))</f>
        <v>Casa</v>
      </c>
      <c r="O139" s="3" t="str">
        <f>VLOOKUP(Tabela13[[#This Row],[Número]],Tabela1[],12,FALSE)</f>
        <v>Baixada</v>
      </c>
    </row>
    <row r="140" spans="1:15" x14ac:dyDescent="0.25">
      <c r="A140" s="3">
        <v>29</v>
      </c>
      <c r="B140" s="4">
        <v>10739</v>
      </c>
      <c r="C140" s="4" t="s">
        <v>603</v>
      </c>
      <c r="D140" s="4" t="s">
        <v>604</v>
      </c>
      <c r="E140" s="7">
        <v>2</v>
      </c>
      <c r="F140" s="7">
        <v>1</v>
      </c>
      <c r="G140" s="4"/>
      <c r="H140" s="4"/>
      <c r="I1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40" s="3" t="s">
        <v>202</v>
      </c>
      <c r="K140" s="3" t="s">
        <v>661</v>
      </c>
      <c r="L140" s="3" t="s">
        <v>603</v>
      </c>
      <c r="M140" s="3" t="s">
        <v>651</v>
      </c>
      <c r="N140" s="3" t="str">
        <f>IF(ISBLANK(Tabela13[[#This Row],[Gol Time]]),"",IF(Tabela13[[#This Row],[Mandante]]=Tabela13[[#This Row],[Gol Time]],"Casa","Fora"))</f>
        <v>Casa</v>
      </c>
      <c r="O140" s="3" t="str">
        <f>VLOOKUP(Tabela13[[#This Row],[Número]],Tabela1[],12,FALSE)</f>
        <v>Baixada</v>
      </c>
    </row>
    <row r="141" spans="1:15" x14ac:dyDescent="0.25">
      <c r="A141" s="3">
        <v>29</v>
      </c>
      <c r="B141" s="4">
        <v>10739</v>
      </c>
      <c r="C141" s="4" t="s">
        <v>603</v>
      </c>
      <c r="D141" s="4" t="s">
        <v>604</v>
      </c>
      <c r="E141" s="7">
        <v>2</v>
      </c>
      <c r="F141" s="7">
        <v>1</v>
      </c>
      <c r="G141" s="4"/>
      <c r="H141" s="4"/>
      <c r="I1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41" s="3" t="s">
        <v>202</v>
      </c>
      <c r="K141" s="3" t="s">
        <v>662</v>
      </c>
      <c r="L141" s="3" t="s">
        <v>604</v>
      </c>
      <c r="M141" s="3"/>
      <c r="N141" s="3" t="str">
        <f>IF(ISBLANK(Tabela13[[#This Row],[Gol Time]]),"",IF(Tabela13[[#This Row],[Mandante]]=Tabela13[[#This Row],[Gol Time]],"Casa","Fora"))</f>
        <v>Fora</v>
      </c>
      <c r="O141" s="3" t="str">
        <f>VLOOKUP(Tabela13[[#This Row],[Número]],Tabela1[],12,FALSE)</f>
        <v>Baixada</v>
      </c>
    </row>
    <row r="142" spans="1:15" x14ac:dyDescent="0.25">
      <c r="A142" s="3">
        <v>30</v>
      </c>
      <c r="B142" s="4">
        <v>10788</v>
      </c>
      <c r="C142" s="4" t="s">
        <v>604</v>
      </c>
      <c r="D142" s="4" t="s">
        <v>603</v>
      </c>
      <c r="E142" s="7">
        <v>4</v>
      </c>
      <c r="F142" s="7">
        <v>2</v>
      </c>
      <c r="G142" s="4"/>
      <c r="H142" s="4"/>
      <c r="I1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42" s="3" t="s">
        <v>316</v>
      </c>
      <c r="K142" s="3" t="s">
        <v>649</v>
      </c>
      <c r="L142" s="3" t="s">
        <v>604</v>
      </c>
      <c r="M142" s="3"/>
      <c r="N142" s="3" t="str">
        <f>IF(ISBLANK(Tabela13[[#This Row],[Gol Time]]),"",IF(Tabela13[[#This Row],[Mandante]]=Tabela13[[#This Row],[Gol Time]],"Casa","Fora"))</f>
        <v>Casa</v>
      </c>
      <c r="O142" s="3" t="str">
        <f>VLOOKUP(Tabela13[[#This Row],[Número]],Tabela1[],12,FALSE)</f>
        <v>Eucaliptos</v>
      </c>
    </row>
    <row r="143" spans="1:15" x14ac:dyDescent="0.25">
      <c r="A143" s="3">
        <v>30</v>
      </c>
      <c r="B143" s="4">
        <v>10788</v>
      </c>
      <c r="C143" s="4" t="s">
        <v>604</v>
      </c>
      <c r="D143" s="4" t="s">
        <v>603</v>
      </c>
      <c r="E143" s="7">
        <v>4</v>
      </c>
      <c r="F143" s="7">
        <v>2</v>
      </c>
      <c r="G143" s="4"/>
      <c r="H143" s="4"/>
      <c r="I1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43" s="3" t="s">
        <v>316</v>
      </c>
      <c r="K143" s="3" t="s">
        <v>646</v>
      </c>
      <c r="L143" s="3" t="s">
        <v>604</v>
      </c>
      <c r="M143" s="3"/>
      <c r="N143" s="3" t="str">
        <f>IF(ISBLANK(Tabela13[[#This Row],[Gol Time]]),"",IF(Tabela13[[#This Row],[Mandante]]=Tabela13[[#This Row],[Gol Time]],"Casa","Fora"))</f>
        <v>Casa</v>
      </c>
      <c r="O143" s="3" t="str">
        <f>VLOOKUP(Tabela13[[#This Row],[Número]],Tabela1[],12,FALSE)</f>
        <v>Eucaliptos</v>
      </c>
    </row>
    <row r="144" spans="1:15" x14ac:dyDescent="0.25">
      <c r="A144" s="3">
        <v>30</v>
      </c>
      <c r="B144" s="4">
        <v>10788</v>
      </c>
      <c r="C144" s="4" t="s">
        <v>604</v>
      </c>
      <c r="D144" s="4" t="s">
        <v>603</v>
      </c>
      <c r="E144" s="7">
        <v>4</v>
      </c>
      <c r="F144" s="7">
        <v>2</v>
      </c>
      <c r="G144" s="4"/>
      <c r="H144" s="4"/>
      <c r="I1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44" s="3" t="s">
        <v>316</v>
      </c>
      <c r="K144" s="3" t="s">
        <v>663</v>
      </c>
      <c r="L144" s="3" t="s">
        <v>604</v>
      </c>
      <c r="M144" s="3"/>
      <c r="N144" s="3" t="str">
        <f>IF(ISBLANK(Tabela13[[#This Row],[Gol Time]]),"",IF(Tabela13[[#This Row],[Mandante]]=Tabela13[[#This Row],[Gol Time]],"Casa","Fora"))</f>
        <v>Casa</v>
      </c>
      <c r="O144" s="3" t="str">
        <f>VLOOKUP(Tabela13[[#This Row],[Número]],Tabela1[],12,FALSE)</f>
        <v>Eucaliptos</v>
      </c>
    </row>
    <row r="145" spans="1:15" x14ac:dyDescent="0.25">
      <c r="A145" s="3">
        <v>30</v>
      </c>
      <c r="B145" s="4">
        <v>10788</v>
      </c>
      <c r="C145" s="4" t="s">
        <v>604</v>
      </c>
      <c r="D145" s="4" t="s">
        <v>603</v>
      </c>
      <c r="E145" s="7">
        <v>4</v>
      </c>
      <c r="F145" s="7">
        <v>2</v>
      </c>
      <c r="G145" s="4"/>
      <c r="H145" s="4"/>
      <c r="I1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45" s="3" t="s">
        <v>316</v>
      </c>
      <c r="K145" s="3" t="s">
        <v>663</v>
      </c>
      <c r="L145" s="3" t="s">
        <v>604</v>
      </c>
      <c r="M145" s="3"/>
      <c r="N145" s="3" t="str">
        <f>IF(ISBLANK(Tabela13[[#This Row],[Gol Time]]),"",IF(Tabela13[[#This Row],[Mandante]]=Tabela13[[#This Row],[Gol Time]],"Casa","Fora"))</f>
        <v>Casa</v>
      </c>
      <c r="O145" s="3" t="str">
        <f>VLOOKUP(Tabela13[[#This Row],[Número]],Tabela1[],12,FALSE)</f>
        <v>Eucaliptos</v>
      </c>
    </row>
    <row r="146" spans="1:15" x14ac:dyDescent="0.25">
      <c r="A146" s="3">
        <v>30</v>
      </c>
      <c r="B146" s="4">
        <v>10788</v>
      </c>
      <c r="C146" s="4" t="s">
        <v>604</v>
      </c>
      <c r="D146" s="4" t="s">
        <v>603</v>
      </c>
      <c r="E146" s="7">
        <v>4</v>
      </c>
      <c r="F146" s="7">
        <v>2</v>
      </c>
      <c r="G146" s="4"/>
      <c r="H146" s="4"/>
      <c r="I1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46" s="3" t="s">
        <v>316</v>
      </c>
      <c r="K146" s="3" t="s">
        <v>656</v>
      </c>
      <c r="L146" s="3" t="s">
        <v>603</v>
      </c>
      <c r="M146" s="3"/>
      <c r="N146" s="3" t="str">
        <f>IF(ISBLANK(Tabela13[[#This Row],[Gol Time]]),"",IF(Tabela13[[#This Row],[Mandante]]=Tabela13[[#This Row],[Gol Time]],"Casa","Fora"))</f>
        <v>Fora</v>
      </c>
      <c r="O146" s="3" t="str">
        <f>VLOOKUP(Tabela13[[#This Row],[Número]],Tabela1[],12,FALSE)</f>
        <v>Eucaliptos</v>
      </c>
    </row>
    <row r="147" spans="1:15" x14ac:dyDescent="0.25">
      <c r="A147" s="3">
        <v>30</v>
      </c>
      <c r="B147" s="4">
        <v>10788</v>
      </c>
      <c r="C147" s="4" t="s">
        <v>604</v>
      </c>
      <c r="D147" s="4" t="s">
        <v>603</v>
      </c>
      <c r="E147" s="7">
        <v>4</v>
      </c>
      <c r="F147" s="7">
        <v>2</v>
      </c>
      <c r="G147" s="4"/>
      <c r="H147" s="4"/>
      <c r="I1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47" s="3" t="s">
        <v>316</v>
      </c>
      <c r="K147" s="3" t="s">
        <v>650</v>
      </c>
      <c r="L147" s="3" t="s">
        <v>603</v>
      </c>
      <c r="M147" s="3"/>
      <c r="N147" s="3" t="str">
        <f>IF(ISBLANK(Tabela13[[#This Row],[Gol Time]]),"",IF(Tabela13[[#This Row],[Mandante]]=Tabela13[[#This Row],[Gol Time]],"Casa","Fora"))</f>
        <v>Fora</v>
      </c>
      <c r="O147" s="3" t="str">
        <f>VLOOKUP(Tabela13[[#This Row],[Número]],Tabela1[],12,FALSE)</f>
        <v>Eucaliptos</v>
      </c>
    </row>
    <row r="148" spans="1:15" x14ac:dyDescent="0.25">
      <c r="A148" s="3">
        <v>31</v>
      </c>
      <c r="B148" s="4">
        <v>10907</v>
      </c>
      <c r="C148" s="4" t="s">
        <v>603</v>
      </c>
      <c r="D148" s="4" t="s">
        <v>604</v>
      </c>
      <c r="E148" s="7">
        <v>2</v>
      </c>
      <c r="F148" s="7">
        <v>1</v>
      </c>
      <c r="G148" s="4"/>
      <c r="H148" s="4"/>
      <c r="I1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48" s="3" t="s">
        <v>316</v>
      </c>
      <c r="K148" s="3" t="s">
        <v>658</v>
      </c>
      <c r="L148" s="3" t="s">
        <v>603</v>
      </c>
      <c r="M148" s="3" t="s">
        <v>651</v>
      </c>
      <c r="N148" s="3" t="str">
        <f>IF(ISBLANK(Tabela13[[#This Row],[Gol Time]]),"",IF(Tabela13[[#This Row],[Mandante]]=Tabela13[[#This Row],[Gol Time]],"Casa","Fora"))</f>
        <v>Casa</v>
      </c>
      <c r="O148" s="3" t="str">
        <f>VLOOKUP(Tabela13[[#This Row],[Número]],Tabela1[],12,FALSE)</f>
        <v>Baixada</v>
      </c>
    </row>
    <row r="149" spans="1:15" x14ac:dyDescent="0.25">
      <c r="A149" s="3">
        <v>31</v>
      </c>
      <c r="B149" s="4">
        <v>10907</v>
      </c>
      <c r="C149" s="4" t="s">
        <v>603</v>
      </c>
      <c r="D149" s="4" t="s">
        <v>604</v>
      </c>
      <c r="E149" s="7">
        <v>2</v>
      </c>
      <c r="F149" s="7">
        <v>1</v>
      </c>
      <c r="G149" s="4"/>
      <c r="H149" s="4"/>
      <c r="I1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49" s="3" t="s">
        <v>316</v>
      </c>
      <c r="K149" s="3" t="s">
        <v>664</v>
      </c>
      <c r="L149" s="3" t="s">
        <v>603</v>
      </c>
      <c r="M149" s="3"/>
      <c r="N149" s="3" t="str">
        <f>IF(ISBLANK(Tabela13[[#This Row],[Gol Time]]),"",IF(Tabela13[[#This Row],[Mandante]]=Tabela13[[#This Row],[Gol Time]],"Casa","Fora"))</f>
        <v>Casa</v>
      </c>
      <c r="O149" s="3" t="str">
        <f>VLOOKUP(Tabela13[[#This Row],[Número]],Tabela1[],12,FALSE)</f>
        <v>Baixada</v>
      </c>
    </row>
    <row r="150" spans="1:15" x14ac:dyDescent="0.25">
      <c r="A150" s="3">
        <v>31</v>
      </c>
      <c r="B150" s="4">
        <v>10907</v>
      </c>
      <c r="C150" s="4" t="s">
        <v>603</v>
      </c>
      <c r="D150" s="4" t="s">
        <v>604</v>
      </c>
      <c r="E150" s="7">
        <v>2</v>
      </c>
      <c r="F150" s="7">
        <v>1</v>
      </c>
      <c r="G150" s="4"/>
      <c r="H150" s="4"/>
      <c r="I1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50" s="3" t="s">
        <v>316</v>
      </c>
      <c r="K150" s="3" t="s">
        <v>665</v>
      </c>
      <c r="L150" s="3" t="s">
        <v>604</v>
      </c>
      <c r="M150" s="3" t="s">
        <v>651</v>
      </c>
      <c r="N150" s="3" t="str">
        <f>IF(ISBLANK(Tabela13[[#This Row],[Gol Time]]),"",IF(Tabela13[[#This Row],[Mandante]]=Tabela13[[#This Row],[Gol Time]],"Casa","Fora"))</f>
        <v>Fora</v>
      </c>
      <c r="O150" s="3" t="str">
        <f>VLOOKUP(Tabela13[[#This Row],[Número]],Tabela1[],12,FALSE)</f>
        <v>Baixada</v>
      </c>
    </row>
    <row r="151" spans="1:15" x14ac:dyDescent="0.25">
      <c r="A151" s="3">
        <v>32</v>
      </c>
      <c r="B151" s="4">
        <v>11082</v>
      </c>
      <c r="C151" s="4" t="s">
        <v>603</v>
      </c>
      <c r="D151" s="4" t="s">
        <v>604</v>
      </c>
      <c r="E151" s="7">
        <v>3</v>
      </c>
      <c r="F151" s="7">
        <v>1</v>
      </c>
      <c r="G151" s="4"/>
      <c r="H151" s="4"/>
      <c r="I1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51" s="3" t="s">
        <v>316</v>
      </c>
      <c r="K151" s="3" t="s">
        <v>641</v>
      </c>
      <c r="L151" s="3" t="s">
        <v>603</v>
      </c>
      <c r="M151" s="3"/>
      <c r="N151" s="3" t="str">
        <f>IF(ISBLANK(Tabela13[[#This Row],[Gol Time]]),"",IF(Tabela13[[#This Row],[Mandante]]=Tabela13[[#This Row],[Gol Time]],"Casa","Fora"))</f>
        <v>Casa</v>
      </c>
      <c r="O151" s="3" t="str">
        <f>VLOOKUP(Tabela13[[#This Row],[Número]],Tabela1[],12,FALSE)</f>
        <v>Baixada</v>
      </c>
    </row>
    <row r="152" spans="1:15" x14ac:dyDescent="0.25">
      <c r="A152" s="3">
        <v>32</v>
      </c>
      <c r="B152" s="4">
        <v>11082</v>
      </c>
      <c r="C152" s="4" t="s">
        <v>603</v>
      </c>
      <c r="D152" s="4" t="s">
        <v>604</v>
      </c>
      <c r="E152" s="7">
        <v>3</v>
      </c>
      <c r="F152" s="7">
        <v>1</v>
      </c>
      <c r="G152" s="4"/>
      <c r="H152" s="4"/>
      <c r="I1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52" s="3" t="s">
        <v>316</v>
      </c>
      <c r="K152" s="3" t="s">
        <v>666</v>
      </c>
      <c r="L152" s="3" t="s">
        <v>603</v>
      </c>
      <c r="M152" s="3"/>
      <c r="N152" s="3" t="str">
        <f>IF(ISBLANK(Tabela13[[#This Row],[Gol Time]]),"",IF(Tabela13[[#This Row],[Mandante]]=Tabela13[[#This Row],[Gol Time]],"Casa","Fora"))</f>
        <v>Casa</v>
      </c>
      <c r="O152" s="3" t="str">
        <f>VLOOKUP(Tabela13[[#This Row],[Número]],Tabela1[],12,FALSE)</f>
        <v>Baixada</v>
      </c>
    </row>
    <row r="153" spans="1:15" x14ac:dyDescent="0.25">
      <c r="A153" s="3">
        <v>32</v>
      </c>
      <c r="B153" s="4">
        <v>11082</v>
      </c>
      <c r="C153" s="4" t="s">
        <v>603</v>
      </c>
      <c r="D153" s="4" t="s">
        <v>604</v>
      </c>
      <c r="E153" s="7">
        <v>3</v>
      </c>
      <c r="F153" s="7">
        <v>1</v>
      </c>
      <c r="G153" s="4"/>
      <c r="H153" s="4"/>
      <c r="I1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53" s="3" t="s">
        <v>316</v>
      </c>
      <c r="K153" s="3" t="s">
        <v>667</v>
      </c>
      <c r="L153" s="3" t="s">
        <v>603</v>
      </c>
      <c r="M153" s="3"/>
      <c r="N153" s="3" t="str">
        <f>IF(ISBLANK(Tabela13[[#This Row],[Gol Time]]),"",IF(Tabela13[[#This Row],[Mandante]]=Tabela13[[#This Row],[Gol Time]],"Casa","Fora"))</f>
        <v>Casa</v>
      </c>
      <c r="O153" s="3" t="str">
        <f>VLOOKUP(Tabela13[[#This Row],[Número]],Tabela1[],12,FALSE)</f>
        <v>Baixada</v>
      </c>
    </row>
    <row r="154" spans="1:15" x14ac:dyDescent="0.25">
      <c r="A154" s="3">
        <v>32</v>
      </c>
      <c r="B154" s="4">
        <v>11082</v>
      </c>
      <c r="C154" s="4" t="s">
        <v>603</v>
      </c>
      <c r="D154" s="4" t="s">
        <v>604</v>
      </c>
      <c r="E154" s="7">
        <v>3</v>
      </c>
      <c r="F154" s="7">
        <v>1</v>
      </c>
      <c r="G154" s="4"/>
      <c r="H154" s="4"/>
      <c r="I1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54" s="3" t="s">
        <v>316</v>
      </c>
      <c r="K154" s="3" t="s">
        <v>668</v>
      </c>
      <c r="L154" s="3" t="s">
        <v>604</v>
      </c>
      <c r="M154" s="3"/>
      <c r="N154" s="3" t="str">
        <f>IF(ISBLANK(Tabela13[[#This Row],[Gol Time]]),"",IF(Tabela13[[#This Row],[Mandante]]=Tabela13[[#This Row],[Gol Time]],"Casa","Fora"))</f>
        <v>Fora</v>
      </c>
      <c r="O154" s="3" t="str">
        <f>VLOOKUP(Tabela13[[#This Row],[Número]],Tabela1[],12,FALSE)</f>
        <v>Baixada</v>
      </c>
    </row>
    <row r="155" spans="1:15" x14ac:dyDescent="0.25">
      <c r="A155" s="3">
        <v>33</v>
      </c>
      <c r="B155" s="4">
        <v>11215</v>
      </c>
      <c r="C155" s="4" t="s">
        <v>603</v>
      </c>
      <c r="D155" s="4" t="s">
        <v>604</v>
      </c>
      <c r="E155" s="7">
        <v>1</v>
      </c>
      <c r="F155" s="7">
        <v>1</v>
      </c>
      <c r="G155" s="4"/>
      <c r="H155" s="4"/>
      <c r="I1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55" s="3" t="s">
        <v>316</v>
      </c>
      <c r="K155" s="3" t="s">
        <v>666</v>
      </c>
      <c r="L155" s="3" t="s">
        <v>603</v>
      </c>
      <c r="M155" s="3"/>
      <c r="N155" s="3" t="str">
        <f>IF(ISBLANK(Tabela13[[#This Row],[Gol Time]]),"",IF(Tabela13[[#This Row],[Mandante]]=Tabela13[[#This Row],[Gol Time]],"Casa","Fora"))</f>
        <v>Casa</v>
      </c>
      <c r="O155" s="3" t="str">
        <f>VLOOKUP(Tabela13[[#This Row],[Número]],Tabela1[],12,FALSE)</f>
        <v>Chácara das Camélias</v>
      </c>
    </row>
    <row r="156" spans="1:15" x14ac:dyDescent="0.25">
      <c r="A156" s="3">
        <v>33</v>
      </c>
      <c r="B156" s="4">
        <v>11215</v>
      </c>
      <c r="C156" s="4" t="s">
        <v>603</v>
      </c>
      <c r="D156" s="4" t="s">
        <v>604</v>
      </c>
      <c r="E156" s="7">
        <v>1</v>
      </c>
      <c r="F156" s="7">
        <v>1</v>
      </c>
      <c r="G156" s="4"/>
      <c r="H156" s="4"/>
      <c r="I1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56" s="3" t="s">
        <v>316</v>
      </c>
      <c r="K156" s="3" t="s">
        <v>658</v>
      </c>
      <c r="L156" s="3" t="s">
        <v>604</v>
      </c>
      <c r="M156" s="3"/>
      <c r="N156" s="3" t="str">
        <f>IF(ISBLANK(Tabela13[[#This Row],[Gol Time]]),"",IF(Tabela13[[#This Row],[Mandante]]=Tabela13[[#This Row],[Gol Time]],"Casa","Fora"))</f>
        <v>Fora</v>
      </c>
      <c r="O156" s="3" t="str">
        <f>VLOOKUP(Tabela13[[#This Row],[Número]],Tabela1[],12,FALSE)</f>
        <v>Chácara das Camélias</v>
      </c>
    </row>
    <row r="157" spans="1:15" x14ac:dyDescent="0.25">
      <c r="A157" s="3">
        <v>34</v>
      </c>
      <c r="B157" s="4">
        <v>11397</v>
      </c>
      <c r="C157" s="4" t="s">
        <v>604</v>
      </c>
      <c r="D157" s="4" t="s">
        <v>603</v>
      </c>
      <c r="E157" s="7">
        <v>3</v>
      </c>
      <c r="F157" s="7">
        <v>0</v>
      </c>
      <c r="G157" s="4"/>
      <c r="H157" s="4"/>
      <c r="I1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57" s="3" t="s">
        <v>202</v>
      </c>
      <c r="K157" s="3" t="s">
        <v>666</v>
      </c>
      <c r="L157" s="3" t="s">
        <v>604</v>
      </c>
      <c r="M157" s="3"/>
      <c r="N157" s="3" t="str">
        <f>IF(ISBLANK(Tabela13[[#This Row],[Gol Time]]),"",IF(Tabela13[[#This Row],[Mandante]]=Tabela13[[#This Row],[Gol Time]],"Casa","Fora"))</f>
        <v>Casa</v>
      </c>
      <c r="O157" s="3" t="str">
        <f>VLOOKUP(Tabela13[[#This Row],[Número]],Tabela1[],12,FALSE)</f>
        <v>Eucaliptos</v>
      </c>
    </row>
    <row r="158" spans="1:15" x14ac:dyDescent="0.25">
      <c r="A158" s="3">
        <v>34</v>
      </c>
      <c r="B158" s="4">
        <v>11397</v>
      </c>
      <c r="C158" s="4" t="s">
        <v>604</v>
      </c>
      <c r="D158" s="4" t="s">
        <v>603</v>
      </c>
      <c r="E158" s="7">
        <v>3</v>
      </c>
      <c r="F158" s="7">
        <v>0</v>
      </c>
      <c r="G158" s="4"/>
      <c r="H158" s="4"/>
      <c r="I1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58" s="3" t="s">
        <v>202</v>
      </c>
      <c r="K158" s="3" t="s">
        <v>666</v>
      </c>
      <c r="L158" s="3" t="s">
        <v>604</v>
      </c>
      <c r="M158" s="3"/>
      <c r="N158" s="3" t="str">
        <f>IF(ISBLANK(Tabela13[[#This Row],[Gol Time]]),"",IF(Tabela13[[#This Row],[Mandante]]=Tabela13[[#This Row],[Gol Time]],"Casa","Fora"))</f>
        <v>Casa</v>
      </c>
      <c r="O158" s="3" t="str">
        <f>VLOOKUP(Tabela13[[#This Row],[Número]],Tabela1[],12,FALSE)</f>
        <v>Eucaliptos</v>
      </c>
    </row>
    <row r="159" spans="1:15" x14ac:dyDescent="0.25">
      <c r="A159" s="3">
        <v>34</v>
      </c>
      <c r="B159" s="4">
        <v>11397</v>
      </c>
      <c r="C159" s="4" t="s">
        <v>604</v>
      </c>
      <c r="D159" s="4" t="s">
        <v>603</v>
      </c>
      <c r="E159" s="7">
        <v>3</v>
      </c>
      <c r="F159" s="7">
        <v>0</v>
      </c>
      <c r="G159" s="4"/>
      <c r="H159" s="4"/>
      <c r="I1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59" s="3" t="s">
        <v>202</v>
      </c>
      <c r="K159" s="3" t="s">
        <v>666</v>
      </c>
      <c r="L159" s="3" t="s">
        <v>604</v>
      </c>
      <c r="M159" s="3"/>
      <c r="N159" s="3" t="str">
        <f>IF(ISBLANK(Tabela13[[#This Row],[Gol Time]]),"",IF(Tabela13[[#This Row],[Mandante]]=Tabela13[[#This Row],[Gol Time]],"Casa","Fora"))</f>
        <v>Casa</v>
      </c>
      <c r="O159" s="3" t="str">
        <f>VLOOKUP(Tabela13[[#This Row],[Número]],Tabela1[],12,FALSE)</f>
        <v>Eucaliptos</v>
      </c>
    </row>
    <row r="160" spans="1:15" x14ac:dyDescent="0.25">
      <c r="A160" s="3">
        <v>35</v>
      </c>
      <c r="B160" s="4">
        <v>11439</v>
      </c>
      <c r="C160" s="4" t="s">
        <v>604</v>
      </c>
      <c r="D160" s="4" t="s">
        <v>603</v>
      </c>
      <c r="E160" s="7">
        <v>1</v>
      </c>
      <c r="F160" s="7">
        <v>0</v>
      </c>
      <c r="G160" s="4"/>
      <c r="H160" s="4"/>
      <c r="I1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60" s="3" t="s">
        <v>316</v>
      </c>
      <c r="K160" s="3" t="s">
        <v>657</v>
      </c>
      <c r="L160" s="3" t="s">
        <v>604</v>
      </c>
      <c r="M160" s="3"/>
      <c r="N160" s="3" t="str">
        <f>IF(ISBLANK(Tabela13[[#This Row],[Gol Time]]),"",IF(Tabela13[[#This Row],[Mandante]]=Tabela13[[#This Row],[Gol Time]],"Casa","Fora"))</f>
        <v>Casa</v>
      </c>
      <c r="O160" s="3" t="str">
        <f>VLOOKUP(Tabela13[[#This Row],[Número]],Tabela1[],12,FALSE)</f>
        <v>Eucaliptos</v>
      </c>
    </row>
    <row r="161" spans="1:15" x14ac:dyDescent="0.25">
      <c r="A161" s="3">
        <v>36</v>
      </c>
      <c r="B161" s="4">
        <v>11532</v>
      </c>
      <c r="C161" s="4" t="s">
        <v>603</v>
      </c>
      <c r="D161" s="4" t="s">
        <v>604</v>
      </c>
      <c r="E161" s="7">
        <v>2</v>
      </c>
      <c r="F161" s="7">
        <v>0</v>
      </c>
      <c r="G161" s="4"/>
      <c r="H161" s="4"/>
      <c r="I1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1" s="3" t="s">
        <v>202</v>
      </c>
      <c r="K161" s="3" t="s">
        <v>641</v>
      </c>
      <c r="L161" s="3" t="s">
        <v>603</v>
      </c>
      <c r="M161" s="3"/>
      <c r="N161" s="3" t="str">
        <f>IF(ISBLANK(Tabela13[[#This Row],[Gol Time]]),"",IF(Tabela13[[#This Row],[Mandante]]=Tabela13[[#This Row],[Gol Time]],"Casa","Fora"))</f>
        <v>Casa</v>
      </c>
      <c r="O161" s="3" t="str">
        <f>VLOOKUP(Tabela13[[#This Row],[Número]],Tabela1[],12,FALSE)</f>
        <v>Baixada</v>
      </c>
    </row>
    <row r="162" spans="1:15" x14ac:dyDescent="0.25">
      <c r="A162" s="3">
        <v>36</v>
      </c>
      <c r="B162" s="4">
        <v>11532</v>
      </c>
      <c r="C162" s="4" t="s">
        <v>603</v>
      </c>
      <c r="D162" s="4" t="s">
        <v>604</v>
      </c>
      <c r="E162" s="7">
        <v>2</v>
      </c>
      <c r="F162" s="7">
        <v>0</v>
      </c>
      <c r="G162" s="4"/>
      <c r="H162" s="4"/>
      <c r="I1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2" s="3" t="s">
        <v>202</v>
      </c>
      <c r="K162" s="3" t="s">
        <v>667</v>
      </c>
      <c r="L162" s="3" t="s">
        <v>603</v>
      </c>
      <c r="M162" s="3"/>
      <c r="N162" s="3" t="str">
        <f>IF(ISBLANK(Tabela13[[#This Row],[Gol Time]]),"",IF(Tabela13[[#This Row],[Mandante]]=Tabela13[[#This Row],[Gol Time]],"Casa","Fora"))</f>
        <v>Casa</v>
      </c>
      <c r="O162" s="3" t="str">
        <f>VLOOKUP(Tabela13[[#This Row],[Número]],Tabela1[],12,FALSE)</f>
        <v>Baixada</v>
      </c>
    </row>
    <row r="163" spans="1:15" x14ac:dyDescent="0.25">
      <c r="A163" s="3">
        <v>37</v>
      </c>
      <c r="B163" s="4">
        <v>11614</v>
      </c>
      <c r="C163" s="4" t="s">
        <v>603</v>
      </c>
      <c r="D163" s="4" t="s">
        <v>604</v>
      </c>
      <c r="E163" s="7">
        <v>2</v>
      </c>
      <c r="F163" s="7">
        <v>1</v>
      </c>
      <c r="G163" s="4"/>
      <c r="H163" s="4"/>
      <c r="I1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3" s="3" t="s">
        <v>316</v>
      </c>
      <c r="K163" s="3" t="s">
        <v>669</v>
      </c>
      <c r="L163" s="3" t="s">
        <v>603</v>
      </c>
      <c r="M163" s="3"/>
      <c r="N163" s="3" t="str">
        <f>IF(ISBLANK(Tabela13[[#This Row],[Gol Time]]),"",IF(Tabela13[[#This Row],[Mandante]]=Tabela13[[#This Row],[Gol Time]],"Casa","Fora"))</f>
        <v>Casa</v>
      </c>
      <c r="O163" s="3" t="str">
        <f>VLOOKUP(Tabela13[[#This Row],[Número]],Tabela1[],12,FALSE)</f>
        <v>Baixada</v>
      </c>
    </row>
    <row r="164" spans="1:15" x14ac:dyDescent="0.25">
      <c r="A164" s="3">
        <v>37</v>
      </c>
      <c r="B164" s="4">
        <v>11614</v>
      </c>
      <c r="C164" s="4" t="s">
        <v>603</v>
      </c>
      <c r="D164" s="4" t="s">
        <v>604</v>
      </c>
      <c r="E164" s="7">
        <v>2</v>
      </c>
      <c r="F164" s="7">
        <v>1</v>
      </c>
      <c r="G164" s="4"/>
      <c r="H164" s="4"/>
      <c r="I1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4" s="3" t="s">
        <v>316</v>
      </c>
      <c r="K164" s="3" t="s">
        <v>649</v>
      </c>
      <c r="L164" s="3" t="s">
        <v>603</v>
      </c>
      <c r="M164" s="3"/>
      <c r="N164" s="3" t="str">
        <f>IF(ISBLANK(Tabela13[[#This Row],[Gol Time]]),"",IF(Tabela13[[#This Row],[Mandante]]=Tabela13[[#This Row],[Gol Time]],"Casa","Fora"))</f>
        <v>Casa</v>
      </c>
      <c r="O164" s="3" t="str">
        <f>VLOOKUP(Tabela13[[#This Row],[Número]],Tabela1[],12,FALSE)</f>
        <v>Baixada</v>
      </c>
    </row>
    <row r="165" spans="1:15" x14ac:dyDescent="0.25">
      <c r="A165" s="3">
        <v>37</v>
      </c>
      <c r="B165" s="4">
        <v>11614</v>
      </c>
      <c r="C165" s="4" t="s">
        <v>603</v>
      </c>
      <c r="D165" s="4" t="s">
        <v>604</v>
      </c>
      <c r="E165" s="7">
        <v>2</v>
      </c>
      <c r="F165" s="7">
        <v>1</v>
      </c>
      <c r="G165" s="4"/>
      <c r="H165" s="4"/>
      <c r="I1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5" s="3" t="s">
        <v>316</v>
      </c>
      <c r="K165" s="3" t="s">
        <v>662</v>
      </c>
      <c r="L165" s="3" t="s">
        <v>604</v>
      </c>
      <c r="M165" s="3"/>
      <c r="N165" s="3" t="str">
        <f>IF(ISBLANK(Tabela13[[#This Row],[Gol Time]]),"",IF(Tabela13[[#This Row],[Mandante]]=Tabela13[[#This Row],[Gol Time]],"Casa","Fora"))</f>
        <v>Fora</v>
      </c>
      <c r="O165" s="3" t="str">
        <f>VLOOKUP(Tabela13[[#This Row],[Número]],Tabela1[],12,FALSE)</f>
        <v>Baixada</v>
      </c>
    </row>
    <row r="166" spans="1:15" x14ac:dyDescent="0.25">
      <c r="A166" s="3">
        <v>38</v>
      </c>
      <c r="B166" s="4">
        <v>11880</v>
      </c>
      <c r="C166" s="4" t="s">
        <v>603</v>
      </c>
      <c r="D166" s="4" t="s">
        <v>604</v>
      </c>
      <c r="E166" s="7">
        <v>2</v>
      </c>
      <c r="F166" s="7">
        <v>0</v>
      </c>
      <c r="G166" s="4"/>
      <c r="H166" s="4"/>
      <c r="I1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6" s="3" t="s">
        <v>316</v>
      </c>
      <c r="K166" s="3" t="s">
        <v>669</v>
      </c>
      <c r="L166" s="3" t="s">
        <v>603</v>
      </c>
      <c r="M166" s="3"/>
      <c r="N166" s="3" t="str">
        <f>IF(ISBLANK(Tabela13[[#This Row],[Gol Time]]),"",IF(Tabela13[[#This Row],[Mandante]]=Tabela13[[#This Row],[Gol Time]],"Casa","Fora"))</f>
        <v>Casa</v>
      </c>
      <c r="O166" s="3" t="str">
        <f>VLOOKUP(Tabela13[[#This Row],[Número]],Tabela1[],12,FALSE)</f>
        <v>Baixada</v>
      </c>
    </row>
    <row r="167" spans="1:15" x14ac:dyDescent="0.25">
      <c r="A167" s="3">
        <v>38</v>
      </c>
      <c r="B167" s="4">
        <v>11880</v>
      </c>
      <c r="C167" s="4" t="s">
        <v>603</v>
      </c>
      <c r="D167" s="4" t="s">
        <v>604</v>
      </c>
      <c r="E167" s="7">
        <v>2</v>
      </c>
      <c r="F167" s="7">
        <v>0</v>
      </c>
      <c r="G167" s="4"/>
      <c r="H167" s="4"/>
      <c r="I1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7" s="3" t="s">
        <v>316</v>
      </c>
      <c r="K167" s="3" t="s">
        <v>649</v>
      </c>
      <c r="L167" s="3" t="s">
        <v>603</v>
      </c>
      <c r="M167" s="3"/>
      <c r="N167" s="3" t="str">
        <f>IF(ISBLANK(Tabela13[[#This Row],[Gol Time]]),"",IF(Tabela13[[#This Row],[Mandante]]=Tabela13[[#This Row],[Gol Time]],"Casa","Fora"))</f>
        <v>Casa</v>
      </c>
      <c r="O167" s="3" t="str">
        <f>VLOOKUP(Tabela13[[#This Row],[Número]],Tabela1[],12,FALSE)</f>
        <v>Baixada</v>
      </c>
    </row>
    <row r="168" spans="1:15" x14ac:dyDescent="0.25">
      <c r="A168" s="3">
        <v>39</v>
      </c>
      <c r="B168" s="4">
        <v>11992</v>
      </c>
      <c r="C168" s="4" t="s">
        <v>604</v>
      </c>
      <c r="D168" s="4" t="s">
        <v>603</v>
      </c>
      <c r="E168" s="7">
        <v>0</v>
      </c>
      <c r="F168" s="7">
        <v>1</v>
      </c>
      <c r="G168" s="4"/>
      <c r="H168" s="4"/>
      <c r="I1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8" s="3" t="s">
        <v>316</v>
      </c>
      <c r="K168" s="3" t="s">
        <v>641</v>
      </c>
      <c r="L168" s="3" t="s">
        <v>603</v>
      </c>
      <c r="M168" s="3"/>
      <c r="N168" s="3" t="str">
        <f>IF(ISBLANK(Tabela13[[#This Row],[Gol Time]]),"",IF(Tabela13[[#This Row],[Mandante]]=Tabela13[[#This Row],[Gol Time]],"Casa","Fora"))</f>
        <v>Fora</v>
      </c>
      <c r="O168" s="3" t="str">
        <f>VLOOKUP(Tabela13[[#This Row],[Número]],Tabela1[],12,FALSE)</f>
        <v>Eucaliptos</v>
      </c>
    </row>
    <row r="169" spans="1:15" x14ac:dyDescent="0.25">
      <c r="A169" s="3">
        <v>40</v>
      </c>
      <c r="B169" s="4">
        <v>12153</v>
      </c>
      <c r="C169" s="4" t="s">
        <v>603</v>
      </c>
      <c r="D169" s="4" t="s">
        <v>604</v>
      </c>
      <c r="E169" s="7">
        <v>5</v>
      </c>
      <c r="F169" s="7">
        <v>3</v>
      </c>
      <c r="G169" s="4"/>
      <c r="H169" s="4"/>
      <c r="I1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69" s="3" t="s">
        <v>316</v>
      </c>
      <c r="K169" s="3" t="s">
        <v>641</v>
      </c>
      <c r="L169" s="3" t="s">
        <v>603</v>
      </c>
      <c r="M169" s="3"/>
      <c r="N169" s="3" t="str">
        <f>IF(ISBLANK(Tabela13[[#This Row],[Gol Time]]),"",IF(Tabela13[[#This Row],[Mandante]]=Tabela13[[#This Row],[Gol Time]],"Casa","Fora"))</f>
        <v>Casa</v>
      </c>
      <c r="O169" s="3" t="str">
        <f>VLOOKUP(Tabela13[[#This Row],[Número]],Tabela1[],12,FALSE)</f>
        <v>Baixada</v>
      </c>
    </row>
    <row r="170" spans="1:15" x14ac:dyDescent="0.25">
      <c r="A170" s="3">
        <v>40</v>
      </c>
      <c r="B170" s="4">
        <v>12153</v>
      </c>
      <c r="C170" s="4" t="s">
        <v>603</v>
      </c>
      <c r="D170" s="4" t="s">
        <v>604</v>
      </c>
      <c r="E170" s="7">
        <v>5</v>
      </c>
      <c r="F170" s="7">
        <v>3</v>
      </c>
      <c r="G170" s="4"/>
      <c r="H170" s="4"/>
      <c r="I1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0" s="3" t="s">
        <v>316</v>
      </c>
      <c r="K170" s="3" t="s">
        <v>641</v>
      </c>
      <c r="L170" s="3" t="s">
        <v>603</v>
      </c>
      <c r="M170" s="3"/>
      <c r="N170" s="3" t="str">
        <f>IF(ISBLANK(Tabela13[[#This Row],[Gol Time]]),"",IF(Tabela13[[#This Row],[Mandante]]=Tabela13[[#This Row],[Gol Time]],"Casa","Fora"))</f>
        <v>Casa</v>
      </c>
      <c r="O170" s="3" t="str">
        <f>VLOOKUP(Tabela13[[#This Row],[Número]],Tabela1[],12,FALSE)</f>
        <v>Baixada</v>
      </c>
    </row>
    <row r="171" spans="1:15" x14ac:dyDescent="0.25">
      <c r="A171" s="3">
        <v>40</v>
      </c>
      <c r="B171" s="4">
        <v>12153</v>
      </c>
      <c r="C171" s="4" t="s">
        <v>603</v>
      </c>
      <c r="D171" s="4" t="s">
        <v>604</v>
      </c>
      <c r="E171" s="7">
        <v>5</v>
      </c>
      <c r="F171" s="7">
        <v>3</v>
      </c>
      <c r="G171" s="4"/>
      <c r="H171" s="4"/>
      <c r="I1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1" s="3" t="s">
        <v>316</v>
      </c>
      <c r="K171" s="3" t="s">
        <v>649</v>
      </c>
      <c r="L171" s="3" t="s">
        <v>603</v>
      </c>
      <c r="M171" s="3"/>
      <c r="N171" s="3" t="str">
        <f>IF(ISBLANK(Tabela13[[#This Row],[Gol Time]]),"",IF(Tabela13[[#This Row],[Mandante]]=Tabela13[[#This Row],[Gol Time]],"Casa","Fora"))</f>
        <v>Casa</v>
      </c>
      <c r="O171" s="3" t="str">
        <f>VLOOKUP(Tabela13[[#This Row],[Número]],Tabela1[],12,FALSE)</f>
        <v>Baixada</v>
      </c>
    </row>
    <row r="172" spans="1:15" x14ac:dyDescent="0.25">
      <c r="A172" s="3">
        <v>40</v>
      </c>
      <c r="B172" s="4">
        <v>12153</v>
      </c>
      <c r="C172" s="4" t="s">
        <v>603</v>
      </c>
      <c r="D172" s="4" t="s">
        <v>604</v>
      </c>
      <c r="E172" s="7">
        <v>5</v>
      </c>
      <c r="F172" s="7">
        <v>3</v>
      </c>
      <c r="G172" s="4"/>
      <c r="H172" s="4"/>
      <c r="I1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2" s="3" t="s">
        <v>316</v>
      </c>
      <c r="K172" s="3" t="s">
        <v>649</v>
      </c>
      <c r="L172" s="3" t="s">
        <v>603</v>
      </c>
      <c r="M172" s="3"/>
      <c r="N172" s="3" t="str">
        <f>IF(ISBLANK(Tabela13[[#This Row],[Gol Time]]),"",IF(Tabela13[[#This Row],[Mandante]]=Tabela13[[#This Row],[Gol Time]],"Casa","Fora"))</f>
        <v>Casa</v>
      </c>
      <c r="O172" s="3" t="str">
        <f>VLOOKUP(Tabela13[[#This Row],[Número]],Tabela1[],12,FALSE)</f>
        <v>Baixada</v>
      </c>
    </row>
    <row r="173" spans="1:15" x14ac:dyDescent="0.25">
      <c r="A173" s="3">
        <v>40</v>
      </c>
      <c r="B173" s="4">
        <v>12153</v>
      </c>
      <c r="C173" s="4" t="s">
        <v>603</v>
      </c>
      <c r="D173" s="4" t="s">
        <v>604</v>
      </c>
      <c r="E173" s="7">
        <v>5</v>
      </c>
      <c r="F173" s="7">
        <v>3</v>
      </c>
      <c r="G173" s="4"/>
      <c r="H173" s="4"/>
      <c r="I1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3" s="3" t="s">
        <v>316</v>
      </c>
      <c r="K173" s="3" t="s">
        <v>669</v>
      </c>
      <c r="L173" s="3" t="s">
        <v>603</v>
      </c>
      <c r="M173" s="3"/>
      <c r="N173" s="3" t="str">
        <f>IF(ISBLANK(Tabela13[[#This Row],[Gol Time]]),"",IF(Tabela13[[#This Row],[Mandante]]=Tabela13[[#This Row],[Gol Time]],"Casa","Fora"))</f>
        <v>Casa</v>
      </c>
      <c r="O173" s="3" t="str">
        <f>VLOOKUP(Tabela13[[#This Row],[Número]],Tabela1[],12,FALSE)</f>
        <v>Baixada</v>
      </c>
    </row>
    <row r="174" spans="1:15" x14ac:dyDescent="0.25">
      <c r="A174" s="3">
        <v>40</v>
      </c>
      <c r="B174" s="4">
        <v>12153</v>
      </c>
      <c r="C174" s="4" t="s">
        <v>603</v>
      </c>
      <c r="D174" s="4" t="s">
        <v>604</v>
      </c>
      <c r="E174" s="7">
        <v>5</v>
      </c>
      <c r="F174" s="7">
        <v>3</v>
      </c>
      <c r="G174" s="4"/>
      <c r="H174" s="4"/>
      <c r="I1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4" s="3" t="s">
        <v>316</v>
      </c>
      <c r="K174" s="3" t="s">
        <v>670</v>
      </c>
      <c r="L174" s="3" t="s">
        <v>604</v>
      </c>
      <c r="M174" s="3"/>
      <c r="N174" s="3" t="str">
        <f>IF(ISBLANK(Tabela13[[#This Row],[Gol Time]]),"",IF(Tabela13[[#This Row],[Mandante]]=Tabela13[[#This Row],[Gol Time]],"Casa","Fora"))</f>
        <v>Fora</v>
      </c>
      <c r="O174" s="3" t="str">
        <f>VLOOKUP(Tabela13[[#This Row],[Número]],Tabela1[],12,FALSE)</f>
        <v>Baixada</v>
      </c>
    </row>
    <row r="175" spans="1:15" x14ac:dyDescent="0.25">
      <c r="A175" s="3">
        <v>40</v>
      </c>
      <c r="B175" s="4">
        <v>12153</v>
      </c>
      <c r="C175" s="4" t="s">
        <v>603</v>
      </c>
      <c r="D175" s="4" t="s">
        <v>604</v>
      </c>
      <c r="E175" s="7">
        <v>5</v>
      </c>
      <c r="F175" s="7">
        <v>3</v>
      </c>
      <c r="G175" s="4"/>
      <c r="H175" s="4"/>
      <c r="I1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5" s="3" t="s">
        <v>316</v>
      </c>
      <c r="K175" s="3" t="s">
        <v>671</v>
      </c>
      <c r="L175" s="3" t="s">
        <v>604</v>
      </c>
      <c r="M175" s="3"/>
      <c r="N175" s="3" t="str">
        <f>IF(ISBLANK(Tabela13[[#This Row],[Gol Time]]),"",IF(Tabela13[[#This Row],[Mandante]]=Tabela13[[#This Row],[Gol Time]],"Casa","Fora"))</f>
        <v>Fora</v>
      </c>
      <c r="O175" s="3" t="str">
        <f>VLOOKUP(Tabela13[[#This Row],[Número]],Tabela1[],12,FALSE)</f>
        <v>Baixada</v>
      </c>
    </row>
    <row r="176" spans="1:15" x14ac:dyDescent="0.25">
      <c r="A176" s="3">
        <v>40</v>
      </c>
      <c r="B176" s="4">
        <v>12153</v>
      </c>
      <c r="C176" s="4" t="s">
        <v>603</v>
      </c>
      <c r="D176" s="4" t="s">
        <v>604</v>
      </c>
      <c r="E176" s="7">
        <v>5</v>
      </c>
      <c r="F176" s="7">
        <v>3</v>
      </c>
      <c r="G176" s="4"/>
      <c r="H176" s="4"/>
      <c r="I1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6" s="3" t="s">
        <v>316</v>
      </c>
      <c r="K176" s="3" t="s">
        <v>672</v>
      </c>
      <c r="L176" s="3" t="s">
        <v>604</v>
      </c>
      <c r="M176" s="3"/>
      <c r="N176" s="3" t="str">
        <f>IF(ISBLANK(Tabela13[[#This Row],[Gol Time]]),"",IF(Tabela13[[#This Row],[Mandante]]=Tabela13[[#This Row],[Gol Time]],"Casa","Fora"))</f>
        <v>Fora</v>
      </c>
      <c r="O176" s="3" t="str">
        <f>VLOOKUP(Tabela13[[#This Row],[Número]],Tabela1[],12,FALSE)</f>
        <v>Baixada</v>
      </c>
    </row>
    <row r="177" spans="1:15" x14ac:dyDescent="0.25">
      <c r="A177" s="3">
        <v>41</v>
      </c>
      <c r="B177" s="4">
        <v>12279</v>
      </c>
      <c r="C177" s="4" t="s">
        <v>603</v>
      </c>
      <c r="D177" s="4" t="s">
        <v>604</v>
      </c>
      <c r="E177" s="7">
        <v>3</v>
      </c>
      <c r="F177" s="7">
        <v>2</v>
      </c>
      <c r="G177" s="4"/>
      <c r="H177" s="4"/>
      <c r="I1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7" s="3" t="s">
        <v>316</v>
      </c>
      <c r="K177" s="3" t="s">
        <v>667</v>
      </c>
      <c r="L177" s="3" t="s">
        <v>603</v>
      </c>
      <c r="M177" s="3"/>
      <c r="N177" s="3" t="str">
        <f>IF(ISBLANK(Tabela13[[#This Row],[Gol Time]]),"",IF(Tabela13[[#This Row],[Mandante]]=Tabela13[[#This Row],[Gol Time]],"Casa","Fora"))</f>
        <v>Casa</v>
      </c>
      <c r="O177" s="3" t="str">
        <f>VLOOKUP(Tabela13[[#This Row],[Número]],Tabela1[],12,FALSE)</f>
        <v>Baixada</v>
      </c>
    </row>
    <row r="178" spans="1:15" x14ac:dyDescent="0.25">
      <c r="A178" s="3">
        <v>41</v>
      </c>
      <c r="B178" s="4">
        <v>12279</v>
      </c>
      <c r="C178" s="4" t="s">
        <v>603</v>
      </c>
      <c r="D178" s="4" t="s">
        <v>604</v>
      </c>
      <c r="E178" s="7">
        <v>3</v>
      </c>
      <c r="F178" s="7">
        <v>2</v>
      </c>
      <c r="G178" s="4"/>
      <c r="H178" s="4"/>
      <c r="I1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8" s="3" t="s">
        <v>316</v>
      </c>
      <c r="K178" s="3" t="s">
        <v>673</v>
      </c>
      <c r="L178" s="3" t="s">
        <v>603</v>
      </c>
      <c r="M178" s="3"/>
      <c r="N178" s="3" t="str">
        <f>IF(ISBLANK(Tabela13[[#This Row],[Gol Time]]),"",IF(Tabela13[[#This Row],[Mandante]]=Tabela13[[#This Row],[Gol Time]],"Casa","Fora"))</f>
        <v>Casa</v>
      </c>
      <c r="O178" s="3" t="str">
        <f>VLOOKUP(Tabela13[[#This Row],[Número]],Tabela1[],12,FALSE)</f>
        <v>Baixada</v>
      </c>
    </row>
    <row r="179" spans="1:15" x14ac:dyDescent="0.25">
      <c r="A179" s="3">
        <v>41</v>
      </c>
      <c r="B179" s="4">
        <v>12279</v>
      </c>
      <c r="C179" s="4" t="s">
        <v>603</v>
      </c>
      <c r="D179" s="4" t="s">
        <v>604</v>
      </c>
      <c r="E179" s="7">
        <v>3</v>
      </c>
      <c r="F179" s="7">
        <v>2</v>
      </c>
      <c r="G179" s="4"/>
      <c r="H179" s="4"/>
      <c r="I1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79" s="3" t="s">
        <v>316</v>
      </c>
      <c r="K179" s="3" t="s">
        <v>674</v>
      </c>
      <c r="L179" s="3" t="s">
        <v>603</v>
      </c>
      <c r="M179" s="3"/>
      <c r="N179" s="3" t="str">
        <f>IF(ISBLANK(Tabela13[[#This Row],[Gol Time]]),"",IF(Tabela13[[#This Row],[Mandante]]=Tabela13[[#This Row],[Gol Time]],"Casa","Fora"))</f>
        <v>Casa</v>
      </c>
      <c r="O179" s="3" t="str">
        <f>VLOOKUP(Tabela13[[#This Row],[Número]],Tabela1[],12,FALSE)</f>
        <v>Baixada</v>
      </c>
    </row>
    <row r="180" spans="1:15" x14ac:dyDescent="0.25">
      <c r="A180" s="3">
        <v>41</v>
      </c>
      <c r="B180" s="4">
        <v>12279</v>
      </c>
      <c r="C180" s="4" t="s">
        <v>603</v>
      </c>
      <c r="D180" s="4" t="s">
        <v>604</v>
      </c>
      <c r="E180" s="7">
        <v>3</v>
      </c>
      <c r="F180" s="7">
        <v>2</v>
      </c>
      <c r="G180" s="4"/>
      <c r="H180" s="4"/>
      <c r="I1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80" s="3" t="s">
        <v>316</v>
      </c>
      <c r="K180" s="3" t="s">
        <v>668</v>
      </c>
      <c r="L180" s="3" t="s">
        <v>604</v>
      </c>
      <c r="M180" s="3"/>
      <c r="N180" s="3" t="str">
        <f>IF(ISBLANK(Tabela13[[#This Row],[Gol Time]]),"",IF(Tabela13[[#This Row],[Mandante]]=Tabela13[[#This Row],[Gol Time]],"Casa","Fora"))</f>
        <v>Fora</v>
      </c>
      <c r="O180" s="3" t="str">
        <f>VLOOKUP(Tabela13[[#This Row],[Número]],Tabela1[],12,FALSE)</f>
        <v>Baixada</v>
      </c>
    </row>
    <row r="181" spans="1:15" x14ac:dyDescent="0.25">
      <c r="A181" s="3">
        <v>41</v>
      </c>
      <c r="B181" s="4">
        <v>12279</v>
      </c>
      <c r="C181" s="4" t="s">
        <v>603</v>
      </c>
      <c r="D181" s="4" t="s">
        <v>604</v>
      </c>
      <c r="E181" s="7">
        <v>3</v>
      </c>
      <c r="F181" s="7">
        <v>2</v>
      </c>
      <c r="G181" s="4"/>
      <c r="H181" s="4"/>
      <c r="I1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81" s="3" t="s">
        <v>316</v>
      </c>
      <c r="K181" s="3" t="s">
        <v>670</v>
      </c>
      <c r="L181" s="3" t="s">
        <v>604</v>
      </c>
      <c r="M181" s="3"/>
      <c r="N181" s="3" t="str">
        <f>IF(ISBLANK(Tabela13[[#This Row],[Gol Time]]),"",IF(Tabela13[[#This Row],[Mandante]]=Tabela13[[#This Row],[Gol Time]],"Casa","Fora"))</f>
        <v>Fora</v>
      </c>
      <c r="O181" s="3" t="str">
        <f>VLOOKUP(Tabela13[[#This Row],[Número]],Tabela1[],12,FALSE)</f>
        <v>Baixada</v>
      </c>
    </row>
    <row r="182" spans="1:15" x14ac:dyDescent="0.25">
      <c r="A182" s="3">
        <v>42</v>
      </c>
      <c r="B182" s="4">
        <v>12594</v>
      </c>
      <c r="C182" s="4" t="s">
        <v>604</v>
      </c>
      <c r="D182" s="4" t="s">
        <v>603</v>
      </c>
      <c r="E182" s="7">
        <v>4</v>
      </c>
      <c r="F182" s="7">
        <v>3</v>
      </c>
      <c r="G182" s="4"/>
      <c r="H182" s="4"/>
      <c r="I1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2" s="3" t="s">
        <v>316</v>
      </c>
      <c r="K182" s="3" t="s">
        <v>668</v>
      </c>
      <c r="L182" s="3" t="s">
        <v>604</v>
      </c>
      <c r="M182" s="3"/>
      <c r="N182" s="3" t="str">
        <f>IF(ISBLANK(Tabela13[[#This Row],[Gol Time]]),"",IF(Tabela13[[#This Row],[Mandante]]=Tabela13[[#This Row],[Gol Time]],"Casa","Fora"))</f>
        <v>Casa</v>
      </c>
      <c r="O182" s="3" t="str">
        <f>VLOOKUP(Tabela13[[#This Row],[Número]],Tabela1[],12,FALSE)</f>
        <v>Eucaliptos</v>
      </c>
    </row>
    <row r="183" spans="1:15" x14ac:dyDescent="0.25">
      <c r="A183" s="3">
        <v>42</v>
      </c>
      <c r="B183" s="4">
        <v>12594</v>
      </c>
      <c r="C183" s="4" t="s">
        <v>604</v>
      </c>
      <c r="D183" s="4" t="s">
        <v>603</v>
      </c>
      <c r="E183" s="7">
        <v>4</v>
      </c>
      <c r="F183" s="7">
        <v>3</v>
      </c>
      <c r="G183" s="4"/>
      <c r="H183" s="4"/>
      <c r="I1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3" s="3" t="s">
        <v>316</v>
      </c>
      <c r="K183" s="3" t="s">
        <v>675</v>
      </c>
      <c r="L183" s="3" t="s">
        <v>604</v>
      </c>
      <c r="M183" s="3"/>
      <c r="N183" s="3" t="str">
        <f>IF(ISBLANK(Tabela13[[#This Row],[Gol Time]]),"",IF(Tabela13[[#This Row],[Mandante]]=Tabela13[[#This Row],[Gol Time]],"Casa","Fora"))</f>
        <v>Casa</v>
      </c>
      <c r="O183" s="3" t="str">
        <f>VLOOKUP(Tabela13[[#This Row],[Número]],Tabela1[],12,FALSE)</f>
        <v>Eucaliptos</v>
      </c>
    </row>
    <row r="184" spans="1:15" x14ac:dyDescent="0.25">
      <c r="A184" s="3">
        <v>42</v>
      </c>
      <c r="B184" s="4">
        <v>12594</v>
      </c>
      <c r="C184" s="4" t="s">
        <v>604</v>
      </c>
      <c r="D184" s="4" t="s">
        <v>603</v>
      </c>
      <c r="E184" s="7">
        <v>4</v>
      </c>
      <c r="F184" s="7">
        <v>3</v>
      </c>
      <c r="G184" s="4"/>
      <c r="H184" s="4"/>
      <c r="I1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4" s="3" t="s">
        <v>316</v>
      </c>
      <c r="K184" s="3" t="s">
        <v>672</v>
      </c>
      <c r="L184" s="3" t="s">
        <v>604</v>
      </c>
      <c r="M184" s="3"/>
      <c r="N184" s="3" t="str">
        <f>IF(ISBLANK(Tabela13[[#This Row],[Gol Time]]),"",IF(Tabela13[[#This Row],[Mandante]]=Tabela13[[#This Row],[Gol Time]],"Casa","Fora"))</f>
        <v>Casa</v>
      </c>
      <c r="O184" s="3" t="str">
        <f>VLOOKUP(Tabela13[[#This Row],[Número]],Tabela1[],12,FALSE)</f>
        <v>Eucaliptos</v>
      </c>
    </row>
    <row r="185" spans="1:15" x14ac:dyDescent="0.25">
      <c r="A185" s="3">
        <v>42</v>
      </c>
      <c r="B185" s="4">
        <v>12594</v>
      </c>
      <c r="C185" s="4" t="s">
        <v>604</v>
      </c>
      <c r="D185" s="4" t="s">
        <v>603</v>
      </c>
      <c r="E185" s="7">
        <v>4</v>
      </c>
      <c r="F185" s="7">
        <v>3</v>
      </c>
      <c r="G185" s="4"/>
      <c r="H185" s="4"/>
      <c r="I1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5" s="3" t="s">
        <v>316</v>
      </c>
      <c r="K185" s="3" t="s">
        <v>676</v>
      </c>
      <c r="L185" s="3" t="s">
        <v>604</v>
      </c>
      <c r="M185" s="3"/>
      <c r="N185" s="3" t="str">
        <f>IF(ISBLANK(Tabela13[[#This Row],[Gol Time]]),"",IF(Tabela13[[#This Row],[Mandante]]=Tabela13[[#This Row],[Gol Time]],"Casa","Fora"))</f>
        <v>Casa</v>
      </c>
      <c r="O185" s="3" t="str">
        <f>VLOOKUP(Tabela13[[#This Row],[Número]],Tabela1[],12,FALSE)</f>
        <v>Eucaliptos</v>
      </c>
    </row>
    <row r="186" spans="1:15" x14ac:dyDescent="0.25">
      <c r="A186" s="3">
        <v>42</v>
      </c>
      <c r="B186" s="4">
        <v>12594</v>
      </c>
      <c r="C186" s="4" t="s">
        <v>604</v>
      </c>
      <c r="D186" s="4" t="s">
        <v>603</v>
      </c>
      <c r="E186" s="7">
        <v>4</v>
      </c>
      <c r="F186" s="7">
        <v>3</v>
      </c>
      <c r="G186" s="4"/>
      <c r="H186" s="4"/>
      <c r="I1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6" s="3" t="s">
        <v>316</v>
      </c>
      <c r="K186" s="3" t="s">
        <v>677</v>
      </c>
      <c r="L186" s="3" t="s">
        <v>603</v>
      </c>
      <c r="M186" s="3"/>
      <c r="N186" s="3" t="str">
        <f>IF(ISBLANK(Tabela13[[#This Row],[Gol Time]]),"",IF(Tabela13[[#This Row],[Mandante]]=Tabela13[[#This Row],[Gol Time]],"Casa","Fora"))</f>
        <v>Fora</v>
      </c>
      <c r="O186" s="3" t="str">
        <f>VLOOKUP(Tabela13[[#This Row],[Número]],Tabela1[],12,FALSE)</f>
        <v>Eucaliptos</v>
      </c>
    </row>
    <row r="187" spans="1:15" x14ac:dyDescent="0.25">
      <c r="A187" s="3">
        <v>42</v>
      </c>
      <c r="B187" s="4">
        <v>12594</v>
      </c>
      <c r="C187" s="4" t="s">
        <v>604</v>
      </c>
      <c r="D187" s="4" t="s">
        <v>603</v>
      </c>
      <c r="E187" s="7">
        <v>4</v>
      </c>
      <c r="F187" s="7">
        <v>3</v>
      </c>
      <c r="G187" s="4"/>
      <c r="H187" s="4"/>
      <c r="I1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7" s="3" t="s">
        <v>316</v>
      </c>
      <c r="K187" s="3" t="s">
        <v>677</v>
      </c>
      <c r="L187" s="3" t="s">
        <v>603</v>
      </c>
      <c r="M187" s="3"/>
      <c r="N187" s="3" t="str">
        <f>IF(ISBLANK(Tabela13[[#This Row],[Gol Time]]),"",IF(Tabela13[[#This Row],[Mandante]]=Tabela13[[#This Row],[Gol Time]],"Casa","Fora"))</f>
        <v>Fora</v>
      </c>
      <c r="O187" s="3" t="str">
        <f>VLOOKUP(Tabela13[[#This Row],[Número]],Tabela1[],12,FALSE)</f>
        <v>Eucaliptos</v>
      </c>
    </row>
    <row r="188" spans="1:15" x14ac:dyDescent="0.25">
      <c r="A188" s="3">
        <v>42</v>
      </c>
      <c r="B188" s="4">
        <v>12594</v>
      </c>
      <c r="C188" s="4" t="s">
        <v>604</v>
      </c>
      <c r="D188" s="4" t="s">
        <v>603</v>
      </c>
      <c r="E188" s="7">
        <v>4</v>
      </c>
      <c r="F188" s="7">
        <v>3</v>
      </c>
      <c r="G188" s="4"/>
      <c r="H188" s="4"/>
      <c r="I1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8" s="3" t="s">
        <v>316</v>
      </c>
      <c r="K188" s="3" t="s">
        <v>641</v>
      </c>
      <c r="L188" s="3" t="s">
        <v>603</v>
      </c>
      <c r="M188" s="3"/>
      <c r="N188" s="3" t="str">
        <f>IF(ISBLANK(Tabela13[[#This Row],[Gol Time]]),"",IF(Tabela13[[#This Row],[Mandante]]=Tabela13[[#This Row],[Gol Time]],"Casa","Fora"))</f>
        <v>Fora</v>
      </c>
      <c r="O188" s="3" t="str">
        <f>VLOOKUP(Tabela13[[#This Row],[Número]],Tabela1[],12,FALSE)</f>
        <v>Eucaliptos</v>
      </c>
    </row>
    <row r="189" spans="1:15" x14ac:dyDescent="0.25">
      <c r="A189" s="3">
        <v>43</v>
      </c>
      <c r="B189" s="4">
        <v>12713</v>
      </c>
      <c r="C189" s="4" t="s">
        <v>603</v>
      </c>
      <c r="D189" s="4" t="s">
        <v>604</v>
      </c>
      <c r="E189" s="7">
        <v>1</v>
      </c>
      <c r="F189" s="7">
        <v>2</v>
      </c>
      <c r="G189" s="4"/>
      <c r="H189" s="4"/>
      <c r="I1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89" s="3" t="s">
        <v>316</v>
      </c>
      <c r="K189" s="3" t="s">
        <v>672</v>
      </c>
      <c r="L189" s="3" t="s">
        <v>604</v>
      </c>
      <c r="M189" s="3"/>
      <c r="N189" s="3" t="str">
        <f>IF(ISBLANK(Tabela13[[#This Row],[Gol Time]]),"",IF(Tabela13[[#This Row],[Mandante]]=Tabela13[[#This Row],[Gol Time]],"Casa","Fora"))</f>
        <v>Fora</v>
      </c>
      <c r="O189" s="3" t="str">
        <f>VLOOKUP(Tabela13[[#This Row],[Número]],Tabela1[],12,FALSE)</f>
        <v>Baixada</v>
      </c>
    </row>
    <row r="190" spans="1:15" x14ac:dyDescent="0.25">
      <c r="A190" s="3">
        <v>43</v>
      </c>
      <c r="B190" s="4">
        <v>12713</v>
      </c>
      <c r="C190" s="4" t="s">
        <v>603</v>
      </c>
      <c r="D190" s="4" t="s">
        <v>604</v>
      </c>
      <c r="E190" s="7">
        <v>1</v>
      </c>
      <c r="F190" s="7">
        <v>2</v>
      </c>
      <c r="G190" s="4"/>
      <c r="H190" s="4"/>
      <c r="I1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90" s="3" t="s">
        <v>316</v>
      </c>
      <c r="K190" s="3" t="s">
        <v>678</v>
      </c>
      <c r="L190" s="3" t="s">
        <v>604</v>
      </c>
      <c r="M190" s="3"/>
      <c r="N190" s="3" t="str">
        <f>IF(ISBLANK(Tabela13[[#This Row],[Gol Time]]),"",IF(Tabela13[[#This Row],[Mandante]]=Tabela13[[#This Row],[Gol Time]],"Casa","Fora"))</f>
        <v>Fora</v>
      </c>
      <c r="O190" s="3" t="str">
        <f>VLOOKUP(Tabela13[[#This Row],[Número]],Tabela1[],12,FALSE)</f>
        <v>Baixada</v>
      </c>
    </row>
    <row r="191" spans="1:15" x14ac:dyDescent="0.25">
      <c r="A191" s="3">
        <v>43</v>
      </c>
      <c r="B191" s="4">
        <v>12713</v>
      </c>
      <c r="C191" s="4" t="s">
        <v>603</v>
      </c>
      <c r="D191" s="4" t="s">
        <v>604</v>
      </c>
      <c r="E191" s="7">
        <v>1</v>
      </c>
      <c r="F191" s="7">
        <v>2</v>
      </c>
      <c r="G191" s="4"/>
      <c r="H191" s="4"/>
      <c r="I1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91" s="3" t="s">
        <v>316</v>
      </c>
      <c r="K191" s="3" t="s">
        <v>679</v>
      </c>
      <c r="L191" s="3" t="s">
        <v>603</v>
      </c>
      <c r="M191" s="3"/>
      <c r="N191" s="3" t="str">
        <f>IF(ISBLANK(Tabela13[[#This Row],[Gol Time]]),"",IF(Tabela13[[#This Row],[Mandante]]=Tabela13[[#This Row],[Gol Time]],"Casa","Fora"))</f>
        <v>Casa</v>
      </c>
      <c r="O191" s="3" t="str">
        <f>VLOOKUP(Tabela13[[#This Row],[Número]],Tabela1[],12,FALSE)</f>
        <v>Baixada</v>
      </c>
    </row>
    <row r="192" spans="1:15" x14ac:dyDescent="0.25">
      <c r="A192" s="3">
        <v>44</v>
      </c>
      <c r="B192" s="4">
        <v>12993</v>
      </c>
      <c r="C192" s="4" t="s">
        <v>604</v>
      </c>
      <c r="D192" s="4" t="s">
        <v>603</v>
      </c>
      <c r="E192" s="7">
        <v>1</v>
      </c>
      <c r="F192" s="7">
        <v>1</v>
      </c>
      <c r="G192" s="4"/>
      <c r="H192" s="4"/>
      <c r="I1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92" s="3" t="s">
        <v>316</v>
      </c>
      <c r="K192" s="3" t="s">
        <v>680</v>
      </c>
      <c r="L192" s="3" t="s">
        <v>603</v>
      </c>
      <c r="M192" s="3"/>
      <c r="N192" s="3" t="str">
        <f>IF(ISBLANK(Tabela13[[#This Row],[Gol Time]]),"",IF(Tabela13[[#This Row],[Mandante]]=Tabela13[[#This Row],[Gol Time]],"Casa","Fora"))</f>
        <v>Fora</v>
      </c>
      <c r="O192" s="3" t="str">
        <f>VLOOKUP(Tabela13[[#This Row],[Número]],Tabela1[],12,FALSE)</f>
        <v>Eucaliptos</v>
      </c>
    </row>
    <row r="193" spans="1:15" x14ac:dyDescent="0.25">
      <c r="A193" s="3">
        <v>44</v>
      </c>
      <c r="B193" s="4">
        <v>12993</v>
      </c>
      <c r="C193" s="4" t="s">
        <v>604</v>
      </c>
      <c r="D193" s="4" t="s">
        <v>603</v>
      </c>
      <c r="E193" s="7">
        <v>1</v>
      </c>
      <c r="F193" s="7">
        <v>1</v>
      </c>
      <c r="G193" s="4"/>
      <c r="H193" s="4"/>
      <c r="I1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93" s="3" t="s">
        <v>316</v>
      </c>
      <c r="K193" s="3" t="s">
        <v>675</v>
      </c>
      <c r="L193" s="3" t="s">
        <v>604</v>
      </c>
      <c r="M193" s="3"/>
      <c r="N193" s="3" t="str">
        <f>IF(ISBLANK(Tabela13[[#This Row],[Gol Time]]),"",IF(Tabela13[[#This Row],[Mandante]]=Tabela13[[#This Row],[Gol Time]],"Casa","Fora"))</f>
        <v>Casa</v>
      </c>
      <c r="O193" s="3" t="str">
        <f>VLOOKUP(Tabela13[[#This Row],[Número]],Tabela1[],12,FALSE)</f>
        <v>Eucaliptos</v>
      </c>
    </row>
    <row r="194" spans="1:15" x14ac:dyDescent="0.25">
      <c r="A194" s="3">
        <v>45</v>
      </c>
      <c r="B194" s="4">
        <v>13049</v>
      </c>
      <c r="C194" s="4" t="s">
        <v>603</v>
      </c>
      <c r="D194" s="4" t="s">
        <v>604</v>
      </c>
      <c r="E194" s="7">
        <v>2</v>
      </c>
      <c r="F194" s="7">
        <v>0</v>
      </c>
      <c r="G194" s="4"/>
      <c r="H194" s="4"/>
      <c r="I1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94" s="3" t="s">
        <v>316</v>
      </c>
      <c r="K194" s="3" t="s">
        <v>667</v>
      </c>
      <c r="L194" s="3" t="s">
        <v>603</v>
      </c>
      <c r="M194" s="3"/>
      <c r="N194" s="3" t="str">
        <f>IF(ISBLANK(Tabela13[[#This Row],[Gol Time]]),"",IF(Tabela13[[#This Row],[Mandante]]=Tabela13[[#This Row],[Gol Time]],"Casa","Fora"))</f>
        <v>Casa</v>
      </c>
      <c r="O194" s="3" t="str">
        <f>VLOOKUP(Tabela13[[#This Row],[Número]],Tabela1[],12,FALSE)</f>
        <v>Baixada</v>
      </c>
    </row>
    <row r="195" spans="1:15" x14ac:dyDescent="0.25">
      <c r="A195" s="3">
        <v>45</v>
      </c>
      <c r="B195" s="4">
        <v>13049</v>
      </c>
      <c r="C195" s="4" t="s">
        <v>603</v>
      </c>
      <c r="D195" s="4" t="s">
        <v>604</v>
      </c>
      <c r="E195" s="7">
        <v>2</v>
      </c>
      <c r="F195" s="7">
        <v>0</v>
      </c>
      <c r="G195" s="4"/>
      <c r="H195" s="4"/>
      <c r="I1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95" s="3" t="s">
        <v>316</v>
      </c>
      <c r="K195" s="3" t="s">
        <v>679</v>
      </c>
      <c r="L195" s="3" t="s">
        <v>603</v>
      </c>
      <c r="M195" s="3"/>
      <c r="N195" s="3" t="str">
        <f>IF(ISBLANK(Tabela13[[#This Row],[Gol Time]]),"",IF(Tabela13[[#This Row],[Mandante]]=Tabela13[[#This Row],[Gol Time]],"Casa","Fora"))</f>
        <v>Casa</v>
      </c>
      <c r="O195" s="3" t="str">
        <f>VLOOKUP(Tabela13[[#This Row],[Número]],Tabela1[],12,FALSE)</f>
        <v>Baixada</v>
      </c>
    </row>
    <row r="196" spans="1:15" x14ac:dyDescent="0.25">
      <c r="A196" s="3">
        <v>46</v>
      </c>
      <c r="B196" s="4">
        <v>13224</v>
      </c>
      <c r="C196" s="4" t="s">
        <v>603</v>
      </c>
      <c r="D196" s="4" t="s">
        <v>604</v>
      </c>
      <c r="E196" s="7">
        <v>1</v>
      </c>
      <c r="F196" s="7">
        <v>1</v>
      </c>
      <c r="G196" s="4"/>
      <c r="H196" s="4"/>
      <c r="I1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96" s="3" t="s">
        <v>202</v>
      </c>
      <c r="K196" s="3" t="s">
        <v>681</v>
      </c>
      <c r="L196" s="3" t="s">
        <v>603</v>
      </c>
      <c r="M196" s="3"/>
      <c r="N196" s="3" t="str">
        <f>IF(ISBLANK(Tabela13[[#This Row],[Gol Time]]),"",IF(Tabela13[[#This Row],[Mandante]]=Tabela13[[#This Row],[Gol Time]],"Casa","Fora"))</f>
        <v>Casa</v>
      </c>
      <c r="O196" s="3" t="str">
        <f>VLOOKUP(Tabela13[[#This Row],[Número]],Tabela1[],12,FALSE)</f>
        <v>Timbaúva</v>
      </c>
    </row>
    <row r="197" spans="1:15" x14ac:dyDescent="0.25">
      <c r="A197" s="3">
        <v>46</v>
      </c>
      <c r="B197" s="4">
        <v>13224</v>
      </c>
      <c r="C197" s="4" t="s">
        <v>603</v>
      </c>
      <c r="D197" s="4" t="s">
        <v>604</v>
      </c>
      <c r="E197" s="7">
        <v>1</v>
      </c>
      <c r="F197" s="7">
        <v>1</v>
      </c>
      <c r="G197" s="4"/>
      <c r="H197" s="4"/>
      <c r="I1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97" s="3" t="s">
        <v>202</v>
      </c>
      <c r="K197" s="3" t="s">
        <v>682</v>
      </c>
      <c r="L197" s="3" t="s">
        <v>604</v>
      </c>
      <c r="M197" s="3"/>
      <c r="N197" s="3" t="str">
        <f>IF(ISBLANK(Tabela13[[#This Row],[Gol Time]]),"",IF(Tabela13[[#This Row],[Mandante]]=Tabela13[[#This Row],[Gol Time]],"Casa","Fora"))</f>
        <v>Fora</v>
      </c>
      <c r="O197" s="3" t="str">
        <f>VLOOKUP(Tabela13[[#This Row],[Número]],Tabela1[],12,FALSE)</f>
        <v>Timbaúva</v>
      </c>
    </row>
    <row r="198" spans="1:15" x14ac:dyDescent="0.25">
      <c r="A198" s="3">
        <v>47</v>
      </c>
      <c r="B198" s="4">
        <v>13392</v>
      </c>
      <c r="C198" s="4" t="s">
        <v>604</v>
      </c>
      <c r="D198" s="4" t="s">
        <v>603</v>
      </c>
      <c r="E198" s="7">
        <v>3</v>
      </c>
      <c r="F198" s="7">
        <v>2</v>
      </c>
      <c r="G198" s="4"/>
      <c r="H198" s="4"/>
      <c r="I1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98" s="3" t="s">
        <v>316</v>
      </c>
      <c r="K198" s="3" t="s">
        <v>668</v>
      </c>
      <c r="L198" s="3" t="s">
        <v>604</v>
      </c>
      <c r="M198" s="3"/>
      <c r="N198" s="3" t="str">
        <f>IF(ISBLANK(Tabela13[[#This Row],[Gol Time]]),"",IF(Tabela13[[#This Row],[Mandante]]=Tabela13[[#This Row],[Gol Time]],"Casa","Fora"))</f>
        <v>Casa</v>
      </c>
      <c r="O198" s="3" t="str">
        <f>VLOOKUP(Tabela13[[#This Row],[Número]],Tabela1[],12,FALSE)</f>
        <v>Eucaliptos</v>
      </c>
    </row>
    <row r="199" spans="1:15" x14ac:dyDescent="0.25">
      <c r="A199" s="3">
        <v>47</v>
      </c>
      <c r="B199" s="4">
        <v>13392</v>
      </c>
      <c r="C199" s="4" t="s">
        <v>604</v>
      </c>
      <c r="D199" s="4" t="s">
        <v>603</v>
      </c>
      <c r="E199" s="7">
        <v>3</v>
      </c>
      <c r="F199" s="7">
        <v>2</v>
      </c>
      <c r="G199" s="4"/>
      <c r="H199" s="4"/>
      <c r="I1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99" s="3" t="s">
        <v>316</v>
      </c>
      <c r="K199" s="3" t="s">
        <v>675</v>
      </c>
      <c r="L199" s="3" t="s">
        <v>604</v>
      </c>
      <c r="M199" s="3"/>
      <c r="N199" s="3" t="str">
        <f>IF(ISBLANK(Tabela13[[#This Row],[Gol Time]]),"",IF(Tabela13[[#This Row],[Mandante]]=Tabela13[[#This Row],[Gol Time]],"Casa","Fora"))</f>
        <v>Casa</v>
      </c>
      <c r="O199" s="3" t="str">
        <f>VLOOKUP(Tabela13[[#This Row],[Número]],Tabela1[],12,FALSE)</f>
        <v>Eucaliptos</v>
      </c>
    </row>
    <row r="200" spans="1:15" x14ac:dyDescent="0.25">
      <c r="A200" s="3">
        <v>47</v>
      </c>
      <c r="B200" s="4">
        <v>13392</v>
      </c>
      <c r="C200" s="4" t="s">
        <v>604</v>
      </c>
      <c r="D200" s="4" t="s">
        <v>603</v>
      </c>
      <c r="E200" s="7">
        <v>3</v>
      </c>
      <c r="F200" s="7">
        <v>2</v>
      </c>
      <c r="G200" s="4"/>
      <c r="H200" s="4"/>
      <c r="I2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00" s="3" t="s">
        <v>316</v>
      </c>
      <c r="K200" s="3" t="s">
        <v>669</v>
      </c>
      <c r="L200" s="3" t="s">
        <v>604</v>
      </c>
      <c r="M200" s="3"/>
      <c r="N200" s="3" t="str">
        <f>IF(ISBLANK(Tabela13[[#This Row],[Gol Time]]),"",IF(Tabela13[[#This Row],[Mandante]]=Tabela13[[#This Row],[Gol Time]],"Casa","Fora"))</f>
        <v>Casa</v>
      </c>
      <c r="O200" s="3" t="str">
        <f>VLOOKUP(Tabela13[[#This Row],[Número]],Tabela1[],12,FALSE)</f>
        <v>Eucaliptos</v>
      </c>
    </row>
    <row r="201" spans="1:15" x14ac:dyDescent="0.25">
      <c r="A201" s="3">
        <v>47</v>
      </c>
      <c r="B201" s="4">
        <v>13392</v>
      </c>
      <c r="C201" s="4" t="s">
        <v>604</v>
      </c>
      <c r="D201" s="4" t="s">
        <v>603</v>
      </c>
      <c r="E201" s="7">
        <v>3</v>
      </c>
      <c r="F201" s="7">
        <v>2</v>
      </c>
      <c r="G201" s="4"/>
      <c r="H201" s="4"/>
      <c r="I2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01" s="3" t="s">
        <v>316</v>
      </c>
      <c r="K201" s="3" t="s">
        <v>683</v>
      </c>
      <c r="L201" s="3" t="s">
        <v>603</v>
      </c>
      <c r="M201" s="3"/>
      <c r="N201" s="3" t="str">
        <f>IF(ISBLANK(Tabela13[[#This Row],[Gol Time]]),"",IF(Tabela13[[#This Row],[Mandante]]=Tabela13[[#This Row],[Gol Time]],"Casa","Fora"))</f>
        <v>Fora</v>
      </c>
      <c r="O201" s="3" t="str">
        <f>VLOOKUP(Tabela13[[#This Row],[Número]],Tabela1[],12,FALSE)</f>
        <v>Eucaliptos</v>
      </c>
    </row>
    <row r="202" spans="1:15" x14ac:dyDescent="0.25">
      <c r="A202" s="3">
        <v>47</v>
      </c>
      <c r="B202" s="4">
        <v>13392</v>
      </c>
      <c r="C202" s="4" t="s">
        <v>604</v>
      </c>
      <c r="D202" s="4" t="s">
        <v>603</v>
      </c>
      <c r="E202" s="7">
        <v>3</v>
      </c>
      <c r="F202" s="7">
        <v>2</v>
      </c>
      <c r="G202" s="4"/>
      <c r="H202" s="4"/>
      <c r="I2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02" s="3" t="s">
        <v>316</v>
      </c>
      <c r="K202" s="3" t="s">
        <v>683</v>
      </c>
      <c r="L202" s="3" t="s">
        <v>603</v>
      </c>
      <c r="M202" s="3"/>
      <c r="N202" s="3" t="str">
        <f>IF(ISBLANK(Tabela13[[#This Row],[Gol Time]]),"",IF(Tabela13[[#This Row],[Mandante]]=Tabela13[[#This Row],[Gol Time]],"Casa","Fora"))</f>
        <v>Fora</v>
      </c>
      <c r="O202" s="3" t="str">
        <f>VLOOKUP(Tabela13[[#This Row],[Número]],Tabela1[],12,FALSE)</f>
        <v>Eucaliptos</v>
      </c>
    </row>
    <row r="203" spans="1:15" x14ac:dyDescent="0.25">
      <c r="A203" s="3">
        <v>48</v>
      </c>
      <c r="B203" s="4">
        <v>13455</v>
      </c>
      <c r="C203" s="4" t="s">
        <v>603</v>
      </c>
      <c r="D203" s="4" t="s">
        <v>604</v>
      </c>
      <c r="E203" s="7">
        <v>0</v>
      </c>
      <c r="F203" s="7">
        <v>2</v>
      </c>
      <c r="G203" s="4"/>
      <c r="H203" s="4"/>
      <c r="I2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03" s="3" t="s">
        <v>316</v>
      </c>
      <c r="K203" s="3" t="s">
        <v>684</v>
      </c>
      <c r="L203" s="3" t="s">
        <v>604</v>
      </c>
      <c r="M203" s="3"/>
      <c r="N203" s="3" t="str">
        <f>IF(ISBLANK(Tabela13[[#This Row],[Gol Time]]),"",IF(Tabela13[[#This Row],[Mandante]]=Tabela13[[#This Row],[Gol Time]],"Casa","Fora"))</f>
        <v>Fora</v>
      </c>
      <c r="O203" s="3" t="str">
        <f>VLOOKUP(Tabela13[[#This Row],[Número]],Tabela1[],12,FALSE)</f>
        <v>Eucaliptos</v>
      </c>
    </row>
    <row r="204" spans="1:15" x14ac:dyDescent="0.25">
      <c r="A204" s="3">
        <v>48</v>
      </c>
      <c r="B204" s="4">
        <v>13455</v>
      </c>
      <c r="C204" s="4" t="s">
        <v>603</v>
      </c>
      <c r="D204" s="4" t="s">
        <v>604</v>
      </c>
      <c r="E204" s="7">
        <v>0</v>
      </c>
      <c r="F204" s="7">
        <v>2</v>
      </c>
      <c r="G204" s="4"/>
      <c r="H204" s="4"/>
      <c r="I2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04" s="3" t="s">
        <v>316</v>
      </c>
      <c r="K204" s="3" t="s">
        <v>669</v>
      </c>
      <c r="L204" s="3" t="s">
        <v>604</v>
      </c>
      <c r="M204" s="3"/>
      <c r="N204" s="3" t="str">
        <f>IF(ISBLANK(Tabela13[[#This Row],[Gol Time]]),"",IF(Tabela13[[#This Row],[Mandante]]=Tabela13[[#This Row],[Gol Time]],"Casa","Fora"))</f>
        <v>Fora</v>
      </c>
      <c r="O204" s="3" t="str">
        <f>VLOOKUP(Tabela13[[#This Row],[Número]],Tabela1[],12,FALSE)</f>
        <v>Eucaliptos</v>
      </c>
    </row>
    <row r="205" spans="1:15" x14ac:dyDescent="0.25">
      <c r="A205" s="3">
        <v>49</v>
      </c>
      <c r="B205" s="4">
        <v>13819</v>
      </c>
      <c r="C205" s="4" t="s">
        <v>603</v>
      </c>
      <c r="D205" s="4" t="s">
        <v>604</v>
      </c>
      <c r="E205" s="7">
        <v>2</v>
      </c>
      <c r="F205" s="7">
        <v>1</v>
      </c>
      <c r="G205" s="4"/>
      <c r="H205" s="4"/>
      <c r="I2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05" s="3" t="s">
        <v>316</v>
      </c>
      <c r="K205" s="3" t="s">
        <v>674</v>
      </c>
      <c r="L205" s="3" t="s">
        <v>603</v>
      </c>
      <c r="M205" s="3"/>
      <c r="N205" s="3" t="str">
        <f>IF(ISBLANK(Tabela13[[#This Row],[Gol Time]]),"",IF(Tabela13[[#This Row],[Mandante]]=Tabela13[[#This Row],[Gol Time]],"Casa","Fora"))</f>
        <v>Casa</v>
      </c>
      <c r="O205" s="3" t="str">
        <f>VLOOKUP(Tabela13[[#This Row],[Número]],Tabela1[],12,FALSE)</f>
        <v>Baixada</v>
      </c>
    </row>
    <row r="206" spans="1:15" x14ac:dyDescent="0.25">
      <c r="A206" s="3">
        <v>49</v>
      </c>
      <c r="B206" s="4">
        <v>13819</v>
      </c>
      <c r="C206" s="4" t="s">
        <v>603</v>
      </c>
      <c r="D206" s="4" t="s">
        <v>604</v>
      </c>
      <c r="E206" s="7">
        <v>2</v>
      </c>
      <c r="F206" s="7">
        <v>1</v>
      </c>
      <c r="G206" s="4"/>
      <c r="H206" s="4"/>
      <c r="I2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06" s="3" t="s">
        <v>316</v>
      </c>
      <c r="K206" s="3" t="s">
        <v>674</v>
      </c>
      <c r="L206" s="3" t="s">
        <v>603</v>
      </c>
      <c r="M206" s="3"/>
      <c r="N206" s="3" t="str">
        <f>IF(ISBLANK(Tabela13[[#This Row],[Gol Time]]),"",IF(Tabela13[[#This Row],[Mandante]]=Tabela13[[#This Row],[Gol Time]],"Casa","Fora"))</f>
        <v>Casa</v>
      </c>
      <c r="O206" s="3" t="str">
        <f>VLOOKUP(Tabela13[[#This Row],[Número]],Tabela1[],12,FALSE)</f>
        <v>Baixada</v>
      </c>
    </row>
    <row r="207" spans="1:15" x14ac:dyDescent="0.25">
      <c r="A207" s="3">
        <v>49</v>
      </c>
      <c r="B207" s="4">
        <v>13819</v>
      </c>
      <c r="C207" s="4" t="s">
        <v>603</v>
      </c>
      <c r="D207" s="4" t="s">
        <v>604</v>
      </c>
      <c r="E207" s="7">
        <v>2</v>
      </c>
      <c r="F207" s="7">
        <v>1</v>
      </c>
      <c r="G207" s="4"/>
      <c r="H207" s="4"/>
      <c r="I2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07" s="3" t="s">
        <v>316</v>
      </c>
      <c r="K207" s="3" t="s">
        <v>685</v>
      </c>
      <c r="L207" s="3" t="s">
        <v>604</v>
      </c>
      <c r="M207" s="3"/>
      <c r="N207" s="3" t="str">
        <f>IF(ISBLANK(Tabela13[[#This Row],[Gol Time]]),"",IF(Tabela13[[#This Row],[Mandante]]=Tabela13[[#This Row],[Gol Time]],"Casa","Fora"))</f>
        <v>Fora</v>
      </c>
      <c r="O207" s="3" t="str">
        <f>VLOOKUP(Tabela13[[#This Row],[Número]],Tabela1[],12,FALSE)</f>
        <v>Baixada</v>
      </c>
    </row>
    <row r="208" spans="1:15" x14ac:dyDescent="0.25">
      <c r="A208" s="3">
        <v>50</v>
      </c>
      <c r="B208" s="4">
        <v>13840</v>
      </c>
      <c r="C208" s="4" t="s">
        <v>603</v>
      </c>
      <c r="D208" s="4" t="s">
        <v>604</v>
      </c>
      <c r="E208" s="7">
        <v>2</v>
      </c>
      <c r="F208" s="7">
        <v>0</v>
      </c>
      <c r="G208" s="4"/>
      <c r="H208" s="4"/>
      <c r="I2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08" s="3" t="s">
        <v>202</v>
      </c>
      <c r="K208" s="3" t="s">
        <v>681</v>
      </c>
      <c r="L208" s="3" t="s">
        <v>603</v>
      </c>
      <c r="M208" s="3"/>
      <c r="N208" s="3" t="str">
        <f>IF(ISBLANK(Tabela13[[#This Row],[Gol Time]]),"",IF(Tabela13[[#This Row],[Mandante]]=Tabela13[[#This Row],[Gol Time]],"Casa","Fora"))</f>
        <v>Casa</v>
      </c>
      <c r="O208" s="3" t="str">
        <f>VLOOKUP(Tabela13[[#This Row],[Número]],Tabela1[],12,FALSE)</f>
        <v>Timbaúva</v>
      </c>
    </row>
    <row r="209" spans="1:15" x14ac:dyDescent="0.25">
      <c r="A209" s="3">
        <v>50</v>
      </c>
      <c r="B209" s="4">
        <v>13840</v>
      </c>
      <c r="C209" s="4" t="s">
        <v>603</v>
      </c>
      <c r="D209" s="4" t="s">
        <v>604</v>
      </c>
      <c r="E209" s="7">
        <v>2</v>
      </c>
      <c r="F209" s="7">
        <v>0</v>
      </c>
      <c r="G209" s="4"/>
      <c r="H209" s="4"/>
      <c r="I2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09" s="3" t="s">
        <v>202</v>
      </c>
      <c r="K209" s="3" t="s">
        <v>686</v>
      </c>
      <c r="L209" s="3" t="s">
        <v>603</v>
      </c>
      <c r="M209" s="3"/>
      <c r="N209" s="3" t="str">
        <f>IF(ISBLANK(Tabela13[[#This Row],[Gol Time]]),"",IF(Tabela13[[#This Row],[Mandante]]=Tabela13[[#This Row],[Gol Time]],"Casa","Fora"))</f>
        <v>Casa</v>
      </c>
      <c r="O209" s="3" t="str">
        <f>VLOOKUP(Tabela13[[#This Row],[Número]],Tabela1[],12,FALSE)</f>
        <v>Timbaúva</v>
      </c>
    </row>
    <row r="210" spans="1:15" x14ac:dyDescent="0.25">
      <c r="A210" s="3">
        <v>51</v>
      </c>
      <c r="B210" s="4">
        <v>13861</v>
      </c>
      <c r="C210" s="4" t="s">
        <v>604</v>
      </c>
      <c r="D210" s="4" t="s">
        <v>603</v>
      </c>
      <c r="E210" s="7">
        <v>3</v>
      </c>
      <c r="F210" s="7">
        <v>4</v>
      </c>
      <c r="G210" s="4"/>
      <c r="H210" s="4"/>
      <c r="I2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0" s="3" t="s">
        <v>316</v>
      </c>
      <c r="K210" s="3" t="s">
        <v>687</v>
      </c>
      <c r="L210" s="3" t="s">
        <v>603</v>
      </c>
      <c r="M210" s="3"/>
      <c r="N210" s="3" t="str">
        <f>IF(ISBLANK(Tabela13[[#This Row],[Gol Time]]),"",IF(Tabela13[[#This Row],[Mandante]]=Tabela13[[#This Row],[Gol Time]],"Casa","Fora"))</f>
        <v>Fora</v>
      </c>
      <c r="O210" s="3" t="str">
        <f>VLOOKUP(Tabela13[[#This Row],[Número]],Tabela1[],12,FALSE)</f>
        <v>Eucaliptos</v>
      </c>
    </row>
    <row r="211" spans="1:15" x14ac:dyDescent="0.25">
      <c r="A211" s="3">
        <v>51</v>
      </c>
      <c r="B211" s="4">
        <v>13861</v>
      </c>
      <c r="C211" s="4" t="s">
        <v>604</v>
      </c>
      <c r="D211" s="4" t="s">
        <v>603</v>
      </c>
      <c r="E211" s="7">
        <v>3</v>
      </c>
      <c r="F211" s="7">
        <v>4</v>
      </c>
      <c r="G211" s="4"/>
      <c r="H211" s="4"/>
      <c r="I2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1" s="3" t="s">
        <v>316</v>
      </c>
      <c r="K211" s="3" t="s">
        <v>681</v>
      </c>
      <c r="L211" s="3" t="s">
        <v>603</v>
      </c>
      <c r="M211" s="3"/>
      <c r="N211" s="3" t="str">
        <f>IF(ISBLANK(Tabela13[[#This Row],[Gol Time]]),"",IF(Tabela13[[#This Row],[Mandante]]=Tabela13[[#This Row],[Gol Time]],"Casa","Fora"))</f>
        <v>Fora</v>
      </c>
      <c r="O211" s="3" t="str">
        <f>VLOOKUP(Tabela13[[#This Row],[Número]],Tabela1[],12,FALSE)</f>
        <v>Eucaliptos</v>
      </c>
    </row>
    <row r="212" spans="1:15" x14ac:dyDescent="0.25">
      <c r="A212" s="3">
        <v>51</v>
      </c>
      <c r="B212" s="4">
        <v>13861</v>
      </c>
      <c r="C212" s="4" t="s">
        <v>604</v>
      </c>
      <c r="D212" s="4" t="s">
        <v>603</v>
      </c>
      <c r="E212" s="7">
        <v>3</v>
      </c>
      <c r="F212" s="7">
        <v>4</v>
      </c>
      <c r="G212" s="4"/>
      <c r="H212" s="4"/>
      <c r="I2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2" s="3" t="s">
        <v>316</v>
      </c>
      <c r="K212" s="3" t="s">
        <v>674</v>
      </c>
      <c r="L212" s="3" t="s">
        <v>603</v>
      </c>
      <c r="M212" s="3"/>
      <c r="N212" s="3" t="str">
        <f>IF(ISBLANK(Tabela13[[#This Row],[Gol Time]]),"",IF(Tabela13[[#This Row],[Mandante]]=Tabela13[[#This Row],[Gol Time]],"Casa","Fora"))</f>
        <v>Fora</v>
      </c>
      <c r="O212" s="3" t="str">
        <f>VLOOKUP(Tabela13[[#This Row],[Número]],Tabela1[],12,FALSE)</f>
        <v>Eucaliptos</v>
      </c>
    </row>
    <row r="213" spans="1:15" x14ac:dyDescent="0.25">
      <c r="A213" s="3">
        <v>51</v>
      </c>
      <c r="B213" s="4">
        <v>13861</v>
      </c>
      <c r="C213" s="4" t="s">
        <v>604</v>
      </c>
      <c r="D213" s="4" t="s">
        <v>603</v>
      </c>
      <c r="E213" s="7">
        <v>3</v>
      </c>
      <c r="F213" s="7">
        <v>4</v>
      </c>
      <c r="G213" s="4"/>
      <c r="H213" s="4"/>
      <c r="I2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3" s="3" t="s">
        <v>316</v>
      </c>
      <c r="K213" s="3" t="s">
        <v>679</v>
      </c>
      <c r="L213" s="3" t="s">
        <v>603</v>
      </c>
      <c r="M213" s="3"/>
      <c r="N213" s="3" t="str">
        <f>IF(ISBLANK(Tabela13[[#This Row],[Gol Time]]),"",IF(Tabela13[[#This Row],[Mandante]]=Tabela13[[#This Row],[Gol Time]],"Casa","Fora"))</f>
        <v>Fora</v>
      </c>
      <c r="O213" s="3" t="str">
        <f>VLOOKUP(Tabela13[[#This Row],[Número]],Tabela1[],12,FALSE)</f>
        <v>Eucaliptos</v>
      </c>
    </row>
    <row r="214" spans="1:15" x14ac:dyDescent="0.25">
      <c r="A214" s="3">
        <v>51</v>
      </c>
      <c r="B214" s="4">
        <v>13861</v>
      </c>
      <c r="C214" s="4" t="s">
        <v>604</v>
      </c>
      <c r="D214" s="4" t="s">
        <v>603</v>
      </c>
      <c r="E214" s="7">
        <v>3</v>
      </c>
      <c r="F214" s="7">
        <v>4</v>
      </c>
      <c r="G214" s="4"/>
      <c r="H214" s="4"/>
      <c r="I2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4" s="3" t="s">
        <v>316</v>
      </c>
      <c r="K214" s="3" t="s">
        <v>680</v>
      </c>
      <c r="L214" s="3" t="s">
        <v>604</v>
      </c>
      <c r="M214" s="3"/>
      <c r="N214" s="3" t="str">
        <f>IF(ISBLANK(Tabela13[[#This Row],[Gol Time]]),"",IF(Tabela13[[#This Row],[Mandante]]=Tabela13[[#This Row],[Gol Time]],"Casa","Fora"))</f>
        <v>Casa</v>
      </c>
      <c r="O214" s="3" t="str">
        <f>VLOOKUP(Tabela13[[#This Row],[Número]],Tabela1[],12,FALSE)</f>
        <v>Eucaliptos</v>
      </c>
    </row>
    <row r="215" spans="1:15" x14ac:dyDescent="0.25">
      <c r="A215" s="3">
        <v>51</v>
      </c>
      <c r="B215" s="4">
        <v>13861</v>
      </c>
      <c r="C215" s="4" t="s">
        <v>604</v>
      </c>
      <c r="D215" s="4" t="s">
        <v>603</v>
      </c>
      <c r="E215" s="7">
        <v>3</v>
      </c>
      <c r="F215" s="7">
        <v>4</v>
      </c>
      <c r="G215" s="4"/>
      <c r="H215" s="4"/>
      <c r="I2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5" s="3" t="s">
        <v>316</v>
      </c>
      <c r="K215" s="3" t="s">
        <v>685</v>
      </c>
      <c r="L215" s="3" t="s">
        <v>604</v>
      </c>
      <c r="M215" s="3"/>
      <c r="N215" s="3" t="str">
        <f>IF(ISBLANK(Tabela13[[#This Row],[Gol Time]]),"",IF(Tabela13[[#This Row],[Mandante]]=Tabela13[[#This Row],[Gol Time]],"Casa","Fora"))</f>
        <v>Casa</v>
      </c>
      <c r="O215" s="3" t="str">
        <f>VLOOKUP(Tabela13[[#This Row],[Número]],Tabela1[],12,FALSE)</f>
        <v>Eucaliptos</v>
      </c>
    </row>
    <row r="216" spans="1:15" x14ac:dyDescent="0.25">
      <c r="A216" s="3">
        <v>51</v>
      </c>
      <c r="B216" s="4">
        <v>13861</v>
      </c>
      <c r="C216" s="4" t="s">
        <v>604</v>
      </c>
      <c r="D216" s="4" t="s">
        <v>603</v>
      </c>
      <c r="E216" s="7">
        <v>3</v>
      </c>
      <c r="F216" s="7">
        <v>4</v>
      </c>
      <c r="G216" s="4"/>
      <c r="H216" s="4"/>
      <c r="I2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6" s="3" t="s">
        <v>316</v>
      </c>
      <c r="K216" s="3" t="s">
        <v>684</v>
      </c>
      <c r="L216" s="3" t="s">
        <v>604</v>
      </c>
      <c r="M216" s="3"/>
      <c r="N216" s="3" t="str">
        <f>IF(ISBLANK(Tabela13[[#This Row],[Gol Time]]),"",IF(Tabela13[[#This Row],[Mandante]]=Tabela13[[#This Row],[Gol Time]],"Casa","Fora"))</f>
        <v>Casa</v>
      </c>
      <c r="O216" s="3" t="str">
        <f>VLOOKUP(Tabela13[[#This Row],[Número]],Tabela1[],12,FALSE)</f>
        <v>Eucaliptos</v>
      </c>
    </row>
    <row r="217" spans="1:15" x14ac:dyDescent="0.25">
      <c r="A217" s="3">
        <v>52</v>
      </c>
      <c r="B217" s="4">
        <v>14008</v>
      </c>
      <c r="C217" s="4" t="s">
        <v>604</v>
      </c>
      <c r="D217" s="4" t="s">
        <v>603</v>
      </c>
      <c r="E217" s="7">
        <v>1</v>
      </c>
      <c r="F217" s="7">
        <v>3</v>
      </c>
      <c r="G217" s="4"/>
      <c r="H217" s="4"/>
      <c r="I2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7" s="3" t="s">
        <v>316</v>
      </c>
      <c r="K217" s="3" t="s">
        <v>641</v>
      </c>
      <c r="L217" s="3" t="s">
        <v>603</v>
      </c>
      <c r="M217" s="3"/>
      <c r="N217" s="3" t="str">
        <f>IF(ISBLANK(Tabela13[[#This Row],[Gol Time]]),"",IF(Tabela13[[#This Row],[Mandante]]=Tabela13[[#This Row],[Gol Time]],"Casa","Fora"))</f>
        <v>Fora</v>
      </c>
      <c r="O217" s="3" t="str">
        <f>VLOOKUP(Tabela13[[#This Row],[Número]],Tabela1[],12,FALSE)</f>
        <v>Eucaliptos</v>
      </c>
    </row>
    <row r="218" spans="1:15" x14ac:dyDescent="0.25">
      <c r="A218" s="3">
        <v>52</v>
      </c>
      <c r="B218" s="4">
        <v>14008</v>
      </c>
      <c r="C218" s="4" t="s">
        <v>604</v>
      </c>
      <c r="D218" s="4" t="s">
        <v>603</v>
      </c>
      <c r="E218" s="7">
        <v>1</v>
      </c>
      <c r="F218" s="7">
        <v>3</v>
      </c>
      <c r="G218" s="4"/>
      <c r="H218" s="4"/>
      <c r="I2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8" s="3" t="s">
        <v>316</v>
      </c>
      <c r="K218" s="3" t="s">
        <v>641</v>
      </c>
      <c r="L218" s="3" t="s">
        <v>603</v>
      </c>
      <c r="M218" s="3"/>
      <c r="N218" s="3" t="str">
        <f>IF(ISBLANK(Tabela13[[#This Row],[Gol Time]]),"",IF(Tabela13[[#This Row],[Mandante]]=Tabela13[[#This Row],[Gol Time]],"Casa","Fora"))</f>
        <v>Fora</v>
      </c>
      <c r="O218" s="3" t="str">
        <f>VLOOKUP(Tabela13[[#This Row],[Número]],Tabela1[],12,FALSE)</f>
        <v>Eucaliptos</v>
      </c>
    </row>
    <row r="219" spans="1:15" x14ac:dyDescent="0.25">
      <c r="A219" s="3">
        <v>52</v>
      </c>
      <c r="B219" s="4">
        <v>14008</v>
      </c>
      <c r="C219" s="4" t="s">
        <v>604</v>
      </c>
      <c r="D219" s="4" t="s">
        <v>603</v>
      </c>
      <c r="E219" s="7">
        <v>1</v>
      </c>
      <c r="F219" s="7">
        <v>3</v>
      </c>
      <c r="G219" s="4"/>
      <c r="H219" s="4"/>
      <c r="I2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19" s="3" t="s">
        <v>316</v>
      </c>
      <c r="K219" s="3" t="s">
        <v>687</v>
      </c>
      <c r="L219" s="3" t="s">
        <v>603</v>
      </c>
      <c r="M219" s="3"/>
      <c r="N219" s="3" t="str">
        <f>IF(ISBLANK(Tabela13[[#This Row],[Gol Time]]),"",IF(Tabela13[[#This Row],[Mandante]]=Tabela13[[#This Row],[Gol Time]],"Casa","Fora"))</f>
        <v>Fora</v>
      </c>
      <c r="O219" s="3" t="str">
        <f>VLOOKUP(Tabela13[[#This Row],[Número]],Tabela1[],12,FALSE)</f>
        <v>Eucaliptos</v>
      </c>
    </row>
    <row r="220" spans="1:15" x14ac:dyDescent="0.25">
      <c r="A220" s="3">
        <v>52</v>
      </c>
      <c r="B220" s="4">
        <v>14008</v>
      </c>
      <c r="C220" s="4" t="s">
        <v>604</v>
      </c>
      <c r="D220" s="4" t="s">
        <v>603</v>
      </c>
      <c r="E220" s="7">
        <v>1</v>
      </c>
      <c r="F220" s="7">
        <v>3</v>
      </c>
      <c r="G220" s="4"/>
      <c r="H220" s="4"/>
      <c r="I2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20" s="3" t="s">
        <v>316</v>
      </c>
      <c r="K220" s="3" t="s">
        <v>688</v>
      </c>
      <c r="L220" s="3" t="s">
        <v>604</v>
      </c>
      <c r="M220" s="3"/>
      <c r="N220" s="3" t="str">
        <f>IF(ISBLANK(Tabela13[[#This Row],[Gol Time]]),"",IF(Tabela13[[#This Row],[Mandante]]=Tabela13[[#This Row],[Gol Time]],"Casa","Fora"))</f>
        <v>Casa</v>
      </c>
      <c r="O220" s="3" t="str">
        <f>VLOOKUP(Tabela13[[#This Row],[Número]],Tabela1[],12,FALSE)</f>
        <v>Eucaliptos</v>
      </c>
    </row>
    <row r="221" spans="1:15" x14ac:dyDescent="0.25">
      <c r="A221" s="3">
        <v>53</v>
      </c>
      <c r="B221" s="4">
        <v>14037</v>
      </c>
      <c r="C221" s="4" t="s">
        <v>603</v>
      </c>
      <c r="D221" s="4" t="s">
        <v>604</v>
      </c>
      <c r="E221" s="7">
        <v>4</v>
      </c>
      <c r="F221" s="7">
        <v>4</v>
      </c>
      <c r="G221" s="4"/>
      <c r="H221" s="4"/>
      <c r="I2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1" s="3" t="s">
        <v>202</v>
      </c>
      <c r="K221" s="3" t="s">
        <v>641</v>
      </c>
      <c r="L221" s="3" t="s">
        <v>603</v>
      </c>
      <c r="M221" s="3"/>
      <c r="N221" s="3" t="str">
        <f>IF(ISBLANK(Tabela13[[#This Row],[Gol Time]]),"",IF(Tabela13[[#This Row],[Mandante]]=Tabela13[[#This Row],[Gol Time]],"Casa","Fora"))</f>
        <v>Casa</v>
      </c>
      <c r="O221" s="3" t="str">
        <f>VLOOKUP(Tabela13[[#This Row],[Número]],Tabela1[],12,FALSE)</f>
        <v>Timbaúva</v>
      </c>
    </row>
    <row r="222" spans="1:15" x14ac:dyDescent="0.25">
      <c r="A222" s="3">
        <v>53</v>
      </c>
      <c r="B222" s="4">
        <v>14037</v>
      </c>
      <c r="C222" s="4" t="s">
        <v>603</v>
      </c>
      <c r="D222" s="4" t="s">
        <v>604</v>
      </c>
      <c r="E222" s="7">
        <v>4</v>
      </c>
      <c r="F222" s="7">
        <v>4</v>
      </c>
      <c r="G222" s="4"/>
      <c r="H222" s="4"/>
      <c r="I2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2" s="3" t="s">
        <v>202</v>
      </c>
      <c r="K222" s="3" t="s">
        <v>681</v>
      </c>
      <c r="L222" s="3" t="s">
        <v>603</v>
      </c>
      <c r="M222" s="3"/>
      <c r="N222" s="3" t="str">
        <f>IF(ISBLANK(Tabela13[[#This Row],[Gol Time]]),"",IF(Tabela13[[#This Row],[Mandante]]=Tabela13[[#This Row],[Gol Time]],"Casa","Fora"))</f>
        <v>Casa</v>
      </c>
      <c r="O222" s="3" t="str">
        <f>VLOOKUP(Tabela13[[#This Row],[Número]],Tabela1[],12,FALSE)</f>
        <v>Timbaúva</v>
      </c>
    </row>
    <row r="223" spans="1:15" x14ac:dyDescent="0.25">
      <c r="A223" s="3">
        <v>53</v>
      </c>
      <c r="B223" s="4">
        <v>14037</v>
      </c>
      <c r="C223" s="4" t="s">
        <v>603</v>
      </c>
      <c r="D223" s="4" t="s">
        <v>604</v>
      </c>
      <c r="E223" s="7">
        <v>4</v>
      </c>
      <c r="F223" s="7">
        <v>4</v>
      </c>
      <c r="G223" s="4"/>
      <c r="H223" s="4"/>
      <c r="I2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3" s="3" t="s">
        <v>202</v>
      </c>
      <c r="K223" s="3" t="s">
        <v>681</v>
      </c>
      <c r="L223" s="3" t="s">
        <v>603</v>
      </c>
      <c r="M223" s="3"/>
      <c r="N223" s="3" t="str">
        <f>IF(ISBLANK(Tabela13[[#This Row],[Gol Time]]),"",IF(Tabela13[[#This Row],[Mandante]]=Tabela13[[#This Row],[Gol Time]],"Casa","Fora"))</f>
        <v>Casa</v>
      </c>
      <c r="O223" s="3" t="str">
        <f>VLOOKUP(Tabela13[[#This Row],[Número]],Tabela1[],12,FALSE)</f>
        <v>Timbaúva</v>
      </c>
    </row>
    <row r="224" spans="1:15" x14ac:dyDescent="0.25">
      <c r="A224" s="3">
        <v>53</v>
      </c>
      <c r="B224" s="4">
        <v>14037</v>
      </c>
      <c r="C224" s="4" t="s">
        <v>603</v>
      </c>
      <c r="D224" s="4" t="s">
        <v>604</v>
      </c>
      <c r="E224" s="7">
        <v>4</v>
      </c>
      <c r="F224" s="7">
        <v>4</v>
      </c>
      <c r="G224" s="4"/>
      <c r="H224" s="4"/>
      <c r="I2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4" s="3" t="s">
        <v>202</v>
      </c>
      <c r="K224" s="3" t="s">
        <v>687</v>
      </c>
      <c r="L224" s="3" t="s">
        <v>603</v>
      </c>
      <c r="M224" s="3"/>
      <c r="N224" s="3" t="str">
        <f>IF(ISBLANK(Tabela13[[#This Row],[Gol Time]]),"",IF(Tabela13[[#This Row],[Mandante]]=Tabela13[[#This Row],[Gol Time]],"Casa","Fora"))</f>
        <v>Casa</v>
      </c>
      <c r="O224" s="3" t="str">
        <f>VLOOKUP(Tabela13[[#This Row],[Número]],Tabela1[],12,FALSE)</f>
        <v>Timbaúva</v>
      </c>
    </row>
    <row r="225" spans="1:15" x14ac:dyDescent="0.25">
      <c r="A225" s="3">
        <v>53</v>
      </c>
      <c r="B225" s="4">
        <v>14037</v>
      </c>
      <c r="C225" s="4" t="s">
        <v>603</v>
      </c>
      <c r="D225" s="4" t="s">
        <v>604</v>
      </c>
      <c r="E225" s="7">
        <v>4</v>
      </c>
      <c r="F225" s="7">
        <v>4</v>
      </c>
      <c r="G225" s="4"/>
      <c r="H225" s="4"/>
      <c r="I2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5" s="3" t="s">
        <v>202</v>
      </c>
      <c r="K225" s="3" t="s">
        <v>688</v>
      </c>
      <c r="L225" s="3" t="s">
        <v>604</v>
      </c>
      <c r="M225" s="3"/>
      <c r="N225" s="3" t="str">
        <f>IF(ISBLANK(Tabela13[[#This Row],[Gol Time]]),"",IF(Tabela13[[#This Row],[Mandante]]=Tabela13[[#This Row],[Gol Time]],"Casa","Fora"))</f>
        <v>Fora</v>
      </c>
      <c r="O225" s="3" t="str">
        <f>VLOOKUP(Tabela13[[#This Row],[Número]],Tabela1[],12,FALSE)</f>
        <v>Timbaúva</v>
      </c>
    </row>
    <row r="226" spans="1:15" x14ac:dyDescent="0.25">
      <c r="A226" s="3">
        <v>53</v>
      </c>
      <c r="B226" s="4">
        <v>14037</v>
      </c>
      <c r="C226" s="4" t="s">
        <v>603</v>
      </c>
      <c r="D226" s="4" t="s">
        <v>604</v>
      </c>
      <c r="E226" s="7">
        <v>4</v>
      </c>
      <c r="F226" s="7">
        <v>4</v>
      </c>
      <c r="G226" s="4"/>
      <c r="H226" s="4"/>
      <c r="I2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6" s="3" t="s">
        <v>202</v>
      </c>
      <c r="K226" s="3" t="s">
        <v>688</v>
      </c>
      <c r="L226" s="3" t="s">
        <v>604</v>
      </c>
      <c r="M226" s="3"/>
      <c r="N226" s="3" t="str">
        <f>IF(ISBLANK(Tabela13[[#This Row],[Gol Time]]),"",IF(Tabela13[[#This Row],[Mandante]]=Tabela13[[#This Row],[Gol Time]],"Casa","Fora"))</f>
        <v>Fora</v>
      </c>
      <c r="O226" s="3" t="str">
        <f>VLOOKUP(Tabela13[[#This Row],[Número]],Tabela1[],12,FALSE)</f>
        <v>Timbaúva</v>
      </c>
    </row>
    <row r="227" spans="1:15" x14ac:dyDescent="0.25">
      <c r="A227" s="3">
        <v>53</v>
      </c>
      <c r="B227" s="4">
        <v>14037</v>
      </c>
      <c r="C227" s="4" t="s">
        <v>603</v>
      </c>
      <c r="D227" s="4" t="s">
        <v>604</v>
      </c>
      <c r="E227" s="7">
        <v>4</v>
      </c>
      <c r="F227" s="7">
        <v>4</v>
      </c>
      <c r="G227" s="4"/>
      <c r="H227" s="4"/>
      <c r="I2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7" s="3" t="s">
        <v>202</v>
      </c>
      <c r="K227" s="3" t="s">
        <v>689</v>
      </c>
      <c r="L227" s="3" t="s">
        <v>604</v>
      </c>
      <c r="M227" s="3"/>
      <c r="N227" s="3" t="str">
        <f>IF(ISBLANK(Tabela13[[#This Row],[Gol Time]]),"",IF(Tabela13[[#This Row],[Mandante]]=Tabela13[[#This Row],[Gol Time]],"Casa","Fora"))</f>
        <v>Fora</v>
      </c>
      <c r="O227" s="3" t="str">
        <f>VLOOKUP(Tabela13[[#This Row],[Número]],Tabela1[],12,FALSE)</f>
        <v>Timbaúva</v>
      </c>
    </row>
    <row r="228" spans="1:15" x14ac:dyDescent="0.25">
      <c r="A228" s="3">
        <v>53</v>
      </c>
      <c r="B228" s="4">
        <v>14037</v>
      </c>
      <c r="C228" s="4" t="s">
        <v>603</v>
      </c>
      <c r="D228" s="4" t="s">
        <v>604</v>
      </c>
      <c r="E228" s="7">
        <v>4</v>
      </c>
      <c r="F228" s="7">
        <v>4</v>
      </c>
      <c r="G228" s="4"/>
      <c r="H228" s="4"/>
      <c r="I2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28" s="3" t="s">
        <v>202</v>
      </c>
      <c r="K228" s="3" t="s">
        <v>685</v>
      </c>
      <c r="L228" s="3" t="s">
        <v>604</v>
      </c>
      <c r="M228" s="3"/>
      <c r="N228" s="3" t="str">
        <f>IF(ISBLANK(Tabela13[[#This Row],[Gol Time]]),"",IF(Tabela13[[#This Row],[Mandante]]=Tabela13[[#This Row],[Gol Time]],"Casa","Fora"))</f>
        <v>Fora</v>
      </c>
      <c r="O228" s="3" t="str">
        <f>VLOOKUP(Tabela13[[#This Row],[Número]],Tabela1[],12,FALSE)</f>
        <v>Timbaúva</v>
      </c>
    </row>
    <row r="229" spans="1:15" x14ac:dyDescent="0.25">
      <c r="A229" s="3">
        <v>54</v>
      </c>
      <c r="B229" s="4">
        <v>14155</v>
      </c>
      <c r="C229" s="4" t="s">
        <v>604</v>
      </c>
      <c r="D229" s="4" t="s">
        <v>603</v>
      </c>
      <c r="E229" s="7">
        <v>3</v>
      </c>
      <c r="F229" s="7">
        <v>4</v>
      </c>
      <c r="G229" s="4"/>
      <c r="H229" s="4"/>
      <c r="I2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29" s="3" t="s">
        <v>202</v>
      </c>
      <c r="K229" s="3" t="s">
        <v>641</v>
      </c>
      <c r="L229" s="3" t="s">
        <v>603</v>
      </c>
      <c r="M229" s="3"/>
      <c r="N229" s="3" t="str">
        <f>IF(ISBLANK(Tabela13[[#This Row],[Gol Time]]),"",IF(Tabela13[[#This Row],[Mandante]]=Tabela13[[#This Row],[Gol Time]],"Casa","Fora"))</f>
        <v>Fora</v>
      </c>
      <c r="O229" s="3" t="str">
        <f>VLOOKUP(Tabela13[[#This Row],[Número]],Tabela1[],12,FALSE)</f>
        <v>Eucaliptos</v>
      </c>
    </row>
    <row r="230" spans="1:15" x14ac:dyDescent="0.25">
      <c r="A230" s="3">
        <v>54</v>
      </c>
      <c r="B230" s="4">
        <v>14155</v>
      </c>
      <c r="C230" s="4" t="s">
        <v>604</v>
      </c>
      <c r="D230" s="4" t="s">
        <v>603</v>
      </c>
      <c r="E230" s="7">
        <v>3</v>
      </c>
      <c r="F230" s="7">
        <v>4</v>
      </c>
      <c r="G230" s="4"/>
      <c r="H230" s="4"/>
      <c r="I2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0" s="3" t="s">
        <v>202</v>
      </c>
      <c r="K230" s="3" t="s">
        <v>667</v>
      </c>
      <c r="L230" s="3" t="s">
        <v>603</v>
      </c>
      <c r="M230" s="3"/>
      <c r="N230" s="3" t="str">
        <f>IF(ISBLANK(Tabela13[[#This Row],[Gol Time]]),"",IF(Tabela13[[#This Row],[Mandante]]=Tabela13[[#This Row],[Gol Time]],"Casa","Fora"))</f>
        <v>Fora</v>
      </c>
      <c r="O230" s="3" t="str">
        <f>VLOOKUP(Tabela13[[#This Row],[Número]],Tabela1[],12,FALSE)</f>
        <v>Eucaliptos</v>
      </c>
    </row>
    <row r="231" spans="1:15" x14ac:dyDescent="0.25">
      <c r="A231" s="3">
        <v>54</v>
      </c>
      <c r="B231" s="4">
        <v>14155</v>
      </c>
      <c r="C231" s="4" t="s">
        <v>604</v>
      </c>
      <c r="D231" s="4" t="s">
        <v>603</v>
      </c>
      <c r="E231" s="7">
        <v>3</v>
      </c>
      <c r="F231" s="7">
        <v>4</v>
      </c>
      <c r="G231" s="4"/>
      <c r="H231" s="4"/>
      <c r="I2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1" s="3" t="s">
        <v>202</v>
      </c>
      <c r="K231" s="3" t="s">
        <v>690</v>
      </c>
      <c r="L231" s="3" t="s">
        <v>603</v>
      </c>
      <c r="M231" s="3"/>
      <c r="N231" s="3" t="str">
        <f>IF(ISBLANK(Tabela13[[#This Row],[Gol Time]]),"",IF(Tabela13[[#This Row],[Mandante]]=Tabela13[[#This Row],[Gol Time]],"Casa","Fora"))</f>
        <v>Fora</v>
      </c>
      <c r="O231" s="3" t="str">
        <f>VLOOKUP(Tabela13[[#This Row],[Número]],Tabela1[],12,FALSE)</f>
        <v>Eucaliptos</v>
      </c>
    </row>
    <row r="232" spans="1:15" x14ac:dyDescent="0.25">
      <c r="A232" s="3">
        <v>54</v>
      </c>
      <c r="B232" s="4">
        <v>14155</v>
      </c>
      <c r="C232" s="4" t="s">
        <v>604</v>
      </c>
      <c r="D232" s="4" t="s">
        <v>603</v>
      </c>
      <c r="E232" s="7">
        <v>3</v>
      </c>
      <c r="F232" s="7">
        <v>4</v>
      </c>
      <c r="G232" s="4"/>
      <c r="H232" s="4"/>
      <c r="I2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2" s="3" t="s">
        <v>202</v>
      </c>
      <c r="K232" s="3" t="s">
        <v>681</v>
      </c>
      <c r="L232" s="3" t="s">
        <v>603</v>
      </c>
      <c r="M232" s="3"/>
      <c r="N232" s="3" t="str">
        <f>IF(ISBLANK(Tabela13[[#This Row],[Gol Time]]),"",IF(Tabela13[[#This Row],[Mandante]]=Tabela13[[#This Row],[Gol Time]],"Casa","Fora"))</f>
        <v>Fora</v>
      </c>
      <c r="O232" s="3" t="str">
        <f>VLOOKUP(Tabela13[[#This Row],[Número]],Tabela1[],12,FALSE)</f>
        <v>Eucaliptos</v>
      </c>
    </row>
    <row r="233" spans="1:15" x14ac:dyDescent="0.25">
      <c r="A233" s="3">
        <v>54</v>
      </c>
      <c r="B233" s="4">
        <v>14155</v>
      </c>
      <c r="C233" s="4" t="s">
        <v>604</v>
      </c>
      <c r="D233" s="4" t="s">
        <v>603</v>
      </c>
      <c r="E233" s="7">
        <v>3</v>
      </c>
      <c r="F233" s="7">
        <v>4</v>
      </c>
      <c r="G233" s="4"/>
      <c r="H233" s="4"/>
      <c r="I2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3" s="3" t="s">
        <v>202</v>
      </c>
      <c r="K233" s="3" t="s">
        <v>685</v>
      </c>
      <c r="L233" s="3" t="s">
        <v>604</v>
      </c>
      <c r="M233" s="3"/>
      <c r="N233" s="3" t="str">
        <f>IF(ISBLANK(Tabela13[[#This Row],[Gol Time]]),"",IF(Tabela13[[#This Row],[Mandante]]=Tabela13[[#This Row],[Gol Time]],"Casa","Fora"))</f>
        <v>Casa</v>
      </c>
      <c r="O233" s="3" t="str">
        <f>VLOOKUP(Tabela13[[#This Row],[Número]],Tabela1[],12,FALSE)</f>
        <v>Eucaliptos</v>
      </c>
    </row>
    <row r="234" spans="1:15" x14ac:dyDescent="0.25">
      <c r="A234" s="3">
        <v>54</v>
      </c>
      <c r="B234" s="4">
        <v>14155</v>
      </c>
      <c r="C234" s="4" t="s">
        <v>604</v>
      </c>
      <c r="D234" s="4" t="s">
        <v>603</v>
      </c>
      <c r="E234" s="7">
        <v>3</v>
      </c>
      <c r="F234" s="7">
        <v>4</v>
      </c>
      <c r="G234" s="4"/>
      <c r="H234" s="4"/>
      <c r="I2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4" s="3" t="s">
        <v>202</v>
      </c>
      <c r="K234" s="3" t="s">
        <v>688</v>
      </c>
      <c r="L234" s="3" t="s">
        <v>604</v>
      </c>
      <c r="M234" s="3"/>
      <c r="N234" s="3" t="str">
        <f>IF(ISBLANK(Tabela13[[#This Row],[Gol Time]]),"",IF(Tabela13[[#This Row],[Mandante]]=Tabela13[[#This Row],[Gol Time]],"Casa","Fora"))</f>
        <v>Casa</v>
      </c>
      <c r="O234" s="3" t="str">
        <f>VLOOKUP(Tabela13[[#This Row],[Número]],Tabela1[],12,FALSE)</f>
        <v>Eucaliptos</v>
      </c>
    </row>
    <row r="235" spans="1:15" x14ac:dyDescent="0.25">
      <c r="A235" s="3">
        <v>54</v>
      </c>
      <c r="B235" s="4">
        <v>14155</v>
      </c>
      <c r="C235" s="4" t="s">
        <v>604</v>
      </c>
      <c r="D235" s="4" t="s">
        <v>603</v>
      </c>
      <c r="E235" s="7">
        <v>3</v>
      </c>
      <c r="F235" s="7">
        <v>4</v>
      </c>
      <c r="G235" s="4"/>
      <c r="H235" s="4"/>
      <c r="I2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35" s="3" t="s">
        <v>202</v>
      </c>
      <c r="K235" s="3" t="s">
        <v>691</v>
      </c>
      <c r="L235" s="3" t="s">
        <v>604</v>
      </c>
      <c r="M235" s="3"/>
      <c r="N235" s="3" t="str">
        <f>IF(ISBLANK(Tabela13[[#This Row],[Gol Time]]),"",IF(Tabela13[[#This Row],[Mandante]]=Tabela13[[#This Row],[Gol Time]],"Casa","Fora"))</f>
        <v>Casa</v>
      </c>
      <c r="O235" s="3" t="str">
        <f>VLOOKUP(Tabela13[[#This Row],[Número]],Tabela1[],12,FALSE)</f>
        <v>Eucaliptos</v>
      </c>
    </row>
    <row r="236" spans="1:15" x14ac:dyDescent="0.25">
      <c r="A236" s="3">
        <v>55</v>
      </c>
      <c r="B236" s="4">
        <v>14185</v>
      </c>
      <c r="C236" s="4" t="s">
        <v>603</v>
      </c>
      <c r="D236" s="4" t="s">
        <v>604</v>
      </c>
      <c r="E236" s="7">
        <v>0</v>
      </c>
      <c r="F236" s="7">
        <v>6</v>
      </c>
      <c r="G236" s="4"/>
      <c r="H236" s="4"/>
      <c r="I2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36" s="3" t="s">
        <v>202</v>
      </c>
      <c r="K236" s="3" t="s">
        <v>685</v>
      </c>
      <c r="L236" s="3" t="s">
        <v>604</v>
      </c>
      <c r="M236" s="3"/>
      <c r="N236" s="3" t="str">
        <f>IF(ISBLANK(Tabela13[[#This Row],[Gol Time]]),"",IF(Tabela13[[#This Row],[Mandante]]=Tabela13[[#This Row],[Gol Time]],"Casa","Fora"))</f>
        <v>Fora</v>
      </c>
      <c r="O236" s="3" t="str">
        <f>VLOOKUP(Tabela13[[#This Row],[Número]],Tabela1[],12,FALSE)</f>
        <v>Timbaúva</v>
      </c>
    </row>
    <row r="237" spans="1:15" x14ac:dyDescent="0.25">
      <c r="A237" s="3">
        <v>55</v>
      </c>
      <c r="B237" s="4">
        <v>14185</v>
      </c>
      <c r="C237" s="4" t="s">
        <v>603</v>
      </c>
      <c r="D237" s="4" t="s">
        <v>604</v>
      </c>
      <c r="E237" s="7">
        <v>0</v>
      </c>
      <c r="F237" s="7">
        <v>6</v>
      </c>
      <c r="G237" s="4"/>
      <c r="H237" s="4"/>
      <c r="I2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37" s="3" t="s">
        <v>202</v>
      </c>
      <c r="K237" s="3" t="s">
        <v>685</v>
      </c>
      <c r="L237" s="3" t="s">
        <v>604</v>
      </c>
      <c r="M237" s="3"/>
      <c r="N237" s="3" t="str">
        <f>IF(ISBLANK(Tabela13[[#This Row],[Gol Time]]),"",IF(Tabela13[[#This Row],[Mandante]]=Tabela13[[#This Row],[Gol Time]],"Casa","Fora"))</f>
        <v>Fora</v>
      </c>
      <c r="O237" s="3" t="str">
        <f>VLOOKUP(Tabela13[[#This Row],[Número]],Tabela1[],12,FALSE)</f>
        <v>Timbaúva</v>
      </c>
    </row>
    <row r="238" spans="1:15" x14ac:dyDescent="0.25">
      <c r="A238" s="3">
        <v>55</v>
      </c>
      <c r="B238" s="4">
        <v>14185</v>
      </c>
      <c r="C238" s="4" t="s">
        <v>603</v>
      </c>
      <c r="D238" s="4" t="s">
        <v>604</v>
      </c>
      <c r="E238" s="7">
        <v>0</v>
      </c>
      <c r="F238" s="7">
        <v>6</v>
      </c>
      <c r="G238" s="4"/>
      <c r="H238" s="4"/>
      <c r="I2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38" s="3" t="s">
        <v>202</v>
      </c>
      <c r="K238" s="3" t="s">
        <v>685</v>
      </c>
      <c r="L238" s="3" t="s">
        <v>604</v>
      </c>
      <c r="M238" s="3"/>
      <c r="N238" s="3" t="str">
        <f>IF(ISBLANK(Tabela13[[#This Row],[Gol Time]]),"",IF(Tabela13[[#This Row],[Mandante]]=Tabela13[[#This Row],[Gol Time]],"Casa","Fora"))</f>
        <v>Fora</v>
      </c>
      <c r="O238" s="3" t="str">
        <f>VLOOKUP(Tabela13[[#This Row],[Número]],Tabela1[],12,FALSE)</f>
        <v>Timbaúva</v>
      </c>
    </row>
    <row r="239" spans="1:15" x14ac:dyDescent="0.25">
      <c r="A239" s="3">
        <v>55</v>
      </c>
      <c r="B239" s="4">
        <v>14185</v>
      </c>
      <c r="C239" s="4" t="s">
        <v>603</v>
      </c>
      <c r="D239" s="4" t="s">
        <v>604</v>
      </c>
      <c r="E239" s="7">
        <v>0</v>
      </c>
      <c r="F239" s="7">
        <v>6</v>
      </c>
      <c r="G239" s="4"/>
      <c r="H239" s="4"/>
      <c r="I2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39" s="3" t="s">
        <v>202</v>
      </c>
      <c r="K239" s="3" t="s">
        <v>688</v>
      </c>
      <c r="L239" s="3" t="s">
        <v>604</v>
      </c>
      <c r="M239" s="3"/>
      <c r="N239" s="3" t="str">
        <f>IF(ISBLANK(Tabela13[[#This Row],[Gol Time]]),"",IF(Tabela13[[#This Row],[Mandante]]=Tabela13[[#This Row],[Gol Time]],"Casa","Fora"))</f>
        <v>Fora</v>
      </c>
      <c r="O239" s="3" t="str">
        <f>VLOOKUP(Tabela13[[#This Row],[Número]],Tabela1[],12,FALSE)</f>
        <v>Timbaúva</v>
      </c>
    </row>
    <row r="240" spans="1:15" x14ac:dyDescent="0.25">
      <c r="A240" s="3">
        <v>55</v>
      </c>
      <c r="B240" s="4">
        <v>14185</v>
      </c>
      <c r="C240" s="4" t="s">
        <v>603</v>
      </c>
      <c r="D240" s="4" t="s">
        <v>604</v>
      </c>
      <c r="E240" s="7">
        <v>0</v>
      </c>
      <c r="F240" s="7">
        <v>6</v>
      </c>
      <c r="G240" s="4"/>
      <c r="H240" s="4"/>
      <c r="I2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0" s="3" t="s">
        <v>202</v>
      </c>
      <c r="K240" s="3" t="s">
        <v>692</v>
      </c>
      <c r="L240" s="3" t="s">
        <v>604</v>
      </c>
      <c r="M240" s="3"/>
      <c r="N240" s="3" t="str">
        <f>IF(ISBLANK(Tabela13[[#This Row],[Gol Time]]),"",IF(Tabela13[[#This Row],[Mandante]]=Tabela13[[#This Row],[Gol Time]],"Casa","Fora"))</f>
        <v>Fora</v>
      </c>
      <c r="O240" s="3" t="str">
        <f>VLOOKUP(Tabela13[[#This Row],[Número]],Tabela1[],12,FALSE)</f>
        <v>Timbaúva</v>
      </c>
    </row>
    <row r="241" spans="1:15" x14ac:dyDescent="0.25">
      <c r="A241" s="3">
        <v>55</v>
      </c>
      <c r="B241" s="4">
        <v>14185</v>
      </c>
      <c r="C241" s="4" t="s">
        <v>603</v>
      </c>
      <c r="D241" s="4" t="s">
        <v>604</v>
      </c>
      <c r="E241" s="7">
        <v>0</v>
      </c>
      <c r="F241" s="7">
        <v>6</v>
      </c>
      <c r="G241" s="4"/>
      <c r="H241" s="4"/>
      <c r="I2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1" s="3" t="s">
        <v>202</v>
      </c>
      <c r="K241" s="3" t="s">
        <v>691</v>
      </c>
      <c r="L241" s="3" t="s">
        <v>604</v>
      </c>
      <c r="M241" s="3"/>
      <c r="N241" s="3" t="str">
        <f>IF(ISBLANK(Tabela13[[#This Row],[Gol Time]]),"",IF(Tabela13[[#This Row],[Mandante]]=Tabela13[[#This Row],[Gol Time]],"Casa","Fora"))</f>
        <v>Fora</v>
      </c>
      <c r="O241" s="3" t="str">
        <f>VLOOKUP(Tabela13[[#This Row],[Número]],Tabela1[],12,FALSE)</f>
        <v>Timbaúva</v>
      </c>
    </row>
    <row r="242" spans="1:15" x14ac:dyDescent="0.25">
      <c r="A242" s="3">
        <v>56</v>
      </c>
      <c r="B242" s="4">
        <v>14337</v>
      </c>
      <c r="C242" s="4" t="s">
        <v>603</v>
      </c>
      <c r="D242" s="4" t="s">
        <v>604</v>
      </c>
      <c r="E242" s="7">
        <v>1</v>
      </c>
      <c r="F242" s="7">
        <v>1</v>
      </c>
      <c r="G242" s="4"/>
      <c r="H242" s="4"/>
      <c r="I2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42" s="3" t="s">
        <v>202</v>
      </c>
      <c r="K242" s="3" t="s">
        <v>693</v>
      </c>
      <c r="L242" s="3" t="s">
        <v>603</v>
      </c>
      <c r="M242" s="3"/>
      <c r="N242" s="3" t="str">
        <f>IF(ISBLANK(Tabela13[[#This Row],[Gol Time]]),"",IF(Tabela13[[#This Row],[Mandante]]=Tabela13[[#This Row],[Gol Time]],"Casa","Fora"))</f>
        <v>Casa</v>
      </c>
      <c r="O242" s="3" t="str">
        <f>VLOOKUP(Tabela13[[#This Row],[Número]],Tabela1[],12,FALSE)</f>
        <v>Baixada</v>
      </c>
    </row>
    <row r="243" spans="1:15" x14ac:dyDescent="0.25">
      <c r="A243" s="3">
        <v>56</v>
      </c>
      <c r="B243" s="4">
        <v>14337</v>
      </c>
      <c r="C243" s="4" t="s">
        <v>603</v>
      </c>
      <c r="D243" s="4" t="s">
        <v>604</v>
      </c>
      <c r="E243" s="7">
        <v>1</v>
      </c>
      <c r="F243" s="7">
        <v>1</v>
      </c>
      <c r="G243" s="4"/>
      <c r="H243" s="4"/>
      <c r="I2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43" s="3" t="s">
        <v>202</v>
      </c>
      <c r="K243" s="3" t="s">
        <v>683</v>
      </c>
      <c r="L243" s="3" t="s">
        <v>604</v>
      </c>
      <c r="M243" s="3"/>
      <c r="N243" s="3" t="str">
        <f>IF(ISBLANK(Tabela13[[#This Row],[Gol Time]]),"",IF(Tabela13[[#This Row],[Mandante]]=Tabela13[[#This Row],[Gol Time]],"Casa","Fora"))</f>
        <v>Fora</v>
      </c>
      <c r="O243" s="3" t="str">
        <f>VLOOKUP(Tabela13[[#This Row],[Número]],Tabela1[],12,FALSE)</f>
        <v>Baixada</v>
      </c>
    </row>
    <row r="244" spans="1:15" x14ac:dyDescent="0.25">
      <c r="A244" s="3">
        <v>57</v>
      </c>
      <c r="B244" s="4">
        <v>14393</v>
      </c>
      <c r="C244" s="4" t="s">
        <v>603</v>
      </c>
      <c r="D244" s="4" t="s">
        <v>604</v>
      </c>
      <c r="E244" s="7">
        <v>2</v>
      </c>
      <c r="F244" s="7">
        <v>3</v>
      </c>
      <c r="G244" s="4"/>
      <c r="H244" s="4"/>
      <c r="I2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4" s="3" t="s">
        <v>202</v>
      </c>
      <c r="K244" s="3" t="s">
        <v>688</v>
      </c>
      <c r="L244" s="3" t="s">
        <v>604</v>
      </c>
      <c r="M244" s="3"/>
      <c r="N244" s="3" t="str">
        <f>IF(ISBLANK(Tabela13[[#This Row],[Gol Time]]),"",IF(Tabela13[[#This Row],[Mandante]]=Tabela13[[#This Row],[Gol Time]],"Casa","Fora"))</f>
        <v>Fora</v>
      </c>
      <c r="O244" s="3" t="str">
        <f>VLOOKUP(Tabela13[[#This Row],[Número]],Tabela1[],12,FALSE)</f>
        <v>Timbaúva</v>
      </c>
    </row>
    <row r="245" spans="1:15" x14ac:dyDescent="0.25">
      <c r="A245" s="3">
        <v>57</v>
      </c>
      <c r="B245" s="4">
        <v>14393</v>
      </c>
      <c r="C245" s="4" t="s">
        <v>603</v>
      </c>
      <c r="D245" s="4" t="s">
        <v>604</v>
      </c>
      <c r="E245" s="7">
        <v>2</v>
      </c>
      <c r="F245" s="7">
        <v>3</v>
      </c>
      <c r="G245" s="4"/>
      <c r="H245" s="4"/>
      <c r="I2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5" s="3" t="s">
        <v>202</v>
      </c>
      <c r="K245" s="3" t="s">
        <v>688</v>
      </c>
      <c r="L245" s="3" t="s">
        <v>604</v>
      </c>
      <c r="M245" s="3"/>
      <c r="N245" s="3" t="str">
        <f>IF(ISBLANK(Tabela13[[#This Row],[Gol Time]]),"",IF(Tabela13[[#This Row],[Mandante]]=Tabela13[[#This Row],[Gol Time]],"Casa","Fora"))</f>
        <v>Fora</v>
      </c>
      <c r="O245" s="3" t="str">
        <f>VLOOKUP(Tabela13[[#This Row],[Número]],Tabela1[],12,FALSE)</f>
        <v>Timbaúva</v>
      </c>
    </row>
    <row r="246" spans="1:15" x14ac:dyDescent="0.25">
      <c r="A246" s="3">
        <v>57</v>
      </c>
      <c r="B246" s="4">
        <v>14393</v>
      </c>
      <c r="C246" s="4" t="s">
        <v>603</v>
      </c>
      <c r="D246" s="4" t="s">
        <v>604</v>
      </c>
      <c r="E246" s="7">
        <v>2</v>
      </c>
      <c r="F246" s="7">
        <v>3</v>
      </c>
      <c r="G246" s="4"/>
      <c r="H246" s="4"/>
      <c r="I2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6" s="3" t="s">
        <v>202</v>
      </c>
      <c r="K246" s="3" t="s">
        <v>688</v>
      </c>
      <c r="L246" s="3" t="s">
        <v>604</v>
      </c>
      <c r="M246" s="3"/>
      <c r="N246" s="3" t="str">
        <f>IF(ISBLANK(Tabela13[[#This Row],[Gol Time]]),"",IF(Tabela13[[#This Row],[Mandante]]=Tabela13[[#This Row],[Gol Time]],"Casa","Fora"))</f>
        <v>Fora</v>
      </c>
      <c r="O246" s="3" t="str">
        <f>VLOOKUP(Tabela13[[#This Row],[Número]],Tabela1[],12,FALSE)</f>
        <v>Timbaúva</v>
      </c>
    </row>
    <row r="247" spans="1:15" x14ac:dyDescent="0.25">
      <c r="A247" s="3">
        <v>57</v>
      </c>
      <c r="B247" s="4">
        <v>14393</v>
      </c>
      <c r="C247" s="4" t="s">
        <v>603</v>
      </c>
      <c r="D247" s="4" t="s">
        <v>604</v>
      </c>
      <c r="E247" s="7">
        <v>2</v>
      </c>
      <c r="F247" s="7">
        <v>3</v>
      </c>
      <c r="G247" s="4"/>
      <c r="H247" s="4"/>
      <c r="I2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7" s="3" t="s">
        <v>202</v>
      </c>
      <c r="K247" s="3" t="s">
        <v>694</v>
      </c>
      <c r="L247" s="3" t="s">
        <v>603</v>
      </c>
      <c r="M247" s="3"/>
      <c r="N247" s="3" t="str">
        <f>IF(ISBLANK(Tabela13[[#This Row],[Gol Time]]),"",IF(Tabela13[[#This Row],[Mandante]]=Tabela13[[#This Row],[Gol Time]],"Casa","Fora"))</f>
        <v>Casa</v>
      </c>
      <c r="O247" s="3" t="str">
        <f>VLOOKUP(Tabela13[[#This Row],[Número]],Tabela1[],12,FALSE)</f>
        <v>Timbaúva</v>
      </c>
    </row>
    <row r="248" spans="1:15" x14ac:dyDescent="0.25">
      <c r="A248" s="3">
        <v>57</v>
      </c>
      <c r="B248" s="4">
        <v>14393</v>
      </c>
      <c r="C248" s="4" t="s">
        <v>603</v>
      </c>
      <c r="D248" s="4" t="s">
        <v>604</v>
      </c>
      <c r="E248" s="7">
        <v>2</v>
      </c>
      <c r="F248" s="7">
        <v>3</v>
      </c>
      <c r="G248" s="4"/>
      <c r="H248" s="4"/>
      <c r="I2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48" s="3" t="s">
        <v>202</v>
      </c>
      <c r="K248" s="3" t="s">
        <v>690</v>
      </c>
      <c r="L248" s="3" t="s">
        <v>603</v>
      </c>
      <c r="M248" s="3"/>
      <c r="N248" s="3" t="str">
        <f>IF(ISBLANK(Tabela13[[#This Row],[Gol Time]]),"",IF(Tabela13[[#This Row],[Mandante]]=Tabela13[[#This Row],[Gol Time]],"Casa","Fora"))</f>
        <v>Casa</v>
      </c>
      <c r="O248" s="3" t="str">
        <f>VLOOKUP(Tabela13[[#This Row],[Número]],Tabela1[],12,FALSE)</f>
        <v>Timbaúva</v>
      </c>
    </row>
    <row r="249" spans="1:15" x14ac:dyDescent="0.25">
      <c r="A249" s="3">
        <v>58</v>
      </c>
      <c r="B249" s="4">
        <v>14446</v>
      </c>
      <c r="C249" s="4" t="s">
        <v>603</v>
      </c>
      <c r="D249" s="4" t="s">
        <v>604</v>
      </c>
      <c r="E249" s="7">
        <v>3</v>
      </c>
      <c r="F249" s="7">
        <v>3</v>
      </c>
      <c r="G249" s="4"/>
      <c r="H249" s="4"/>
      <c r="I2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49" s="3" t="s">
        <v>202</v>
      </c>
      <c r="K249" s="3" t="s">
        <v>690</v>
      </c>
      <c r="L249" s="3" t="s">
        <v>603</v>
      </c>
      <c r="M249" s="3"/>
      <c r="N249" s="3" t="str">
        <f>IF(ISBLANK(Tabela13[[#This Row],[Gol Time]]),"",IF(Tabela13[[#This Row],[Mandante]]=Tabela13[[#This Row],[Gol Time]],"Casa","Fora"))</f>
        <v>Casa</v>
      </c>
      <c r="O249" s="3" t="str">
        <f>VLOOKUP(Tabela13[[#This Row],[Número]],Tabela1[],12,FALSE)</f>
        <v>Baixada</v>
      </c>
    </row>
    <row r="250" spans="1:15" x14ac:dyDescent="0.25">
      <c r="A250" s="3">
        <v>58</v>
      </c>
      <c r="B250" s="4">
        <v>14446</v>
      </c>
      <c r="C250" s="4" t="s">
        <v>603</v>
      </c>
      <c r="D250" s="4" t="s">
        <v>604</v>
      </c>
      <c r="E250" s="7">
        <v>3</v>
      </c>
      <c r="F250" s="7">
        <v>3</v>
      </c>
      <c r="G250" s="4"/>
      <c r="H250" s="4"/>
      <c r="I2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50" s="3" t="s">
        <v>202</v>
      </c>
      <c r="K250" s="3" t="s">
        <v>693</v>
      </c>
      <c r="L250" s="3" t="s">
        <v>603</v>
      </c>
      <c r="M250" s="3"/>
      <c r="N250" s="3" t="str">
        <f>IF(ISBLANK(Tabela13[[#This Row],[Gol Time]]),"",IF(Tabela13[[#This Row],[Mandante]]=Tabela13[[#This Row],[Gol Time]],"Casa","Fora"))</f>
        <v>Casa</v>
      </c>
      <c r="O250" s="3" t="str">
        <f>VLOOKUP(Tabela13[[#This Row],[Número]],Tabela1[],12,FALSE)</f>
        <v>Baixada</v>
      </c>
    </row>
    <row r="251" spans="1:15" x14ac:dyDescent="0.25">
      <c r="A251" s="3">
        <v>58</v>
      </c>
      <c r="B251" s="4">
        <v>14446</v>
      </c>
      <c r="C251" s="4" t="s">
        <v>603</v>
      </c>
      <c r="D251" s="4" t="s">
        <v>604</v>
      </c>
      <c r="E251" s="7">
        <v>3</v>
      </c>
      <c r="F251" s="7">
        <v>3</v>
      </c>
      <c r="G251" s="4"/>
      <c r="H251" s="4"/>
      <c r="I2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51" s="3" t="s">
        <v>202</v>
      </c>
      <c r="K251" s="3" t="s">
        <v>695</v>
      </c>
      <c r="L251" s="3" t="s">
        <v>603</v>
      </c>
      <c r="M251" s="3"/>
      <c r="N251" s="3" t="str">
        <f>IF(ISBLANK(Tabela13[[#This Row],[Gol Time]]),"",IF(Tabela13[[#This Row],[Mandante]]=Tabela13[[#This Row],[Gol Time]],"Casa","Fora"))</f>
        <v>Casa</v>
      </c>
      <c r="O251" s="3" t="str">
        <f>VLOOKUP(Tabela13[[#This Row],[Número]],Tabela1[],12,FALSE)</f>
        <v>Baixada</v>
      </c>
    </row>
    <row r="252" spans="1:15" x14ac:dyDescent="0.25">
      <c r="A252" s="3">
        <v>58</v>
      </c>
      <c r="B252" s="4">
        <v>14446</v>
      </c>
      <c r="C252" s="4" t="s">
        <v>603</v>
      </c>
      <c r="D252" s="4" t="s">
        <v>604</v>
      </c>
      <c r="E252" s="7">
        <v>3</v>
      </c>
      <c r="F252" s="7">
        <v>3</v>
      </c>
      <c r="G252" s="4"/>
      <c r="H252" s="4"/>
      <c r="I2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52" s="3" t="s">
        <v>202</v>
      </c>
      <c r="K252" s="3" t="s">
        <v>696</v>
      </c>
      <c r="L252" s="3" t="s">
        <v>604</v>
      </c>
      <c r="M252" s="3"/>
      <c r="N252" s="3" t="str">
        <f>IF(ISBLANK(Tabela13[[#This Row],[Gol Time]]),"",IF(Tabela13[[#This Row],[Mandante]]=Tabela13[[#This Row],[Gol Time]],"Casa","Fora"))</f>
        <v>Fora</v>
      </c>
      <c r="O252" s="3" t="str">
        <f>VLOOKUP(Tabela13[[#This Row],[Número]],Tabela1[],12,FALSE)</f>
        <v>Baixada</v>
      </c>
    </row>
    <row r="253" spans="1:15" x14ac:dyDescent="0.25">
      <c r="A253" s="3">
        <v>58</v>
      </c>
      <c r="B253" s="4">
        <v>14446</v>
      </c>
      <c r="C253" s="4" t="s">
        <v>603</v>
      </c>
      <c r="D253" s="4" t="s">
        <v>604</v>
      </c>
      <c r="E253" s="7">
        <v>3</v>
      </c>
      <c r="F253" s="7">
        <v>3</v>
      </c>
      <c r="G253" s="4"/>
      <c r="H253" s="4"/>
      <c r="I2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53" s="3" t="s">
        <v>202</v>
      </c>
      <c r="K253" s="3" t="s">
        <v>688</v>
      </c>
      <c r="L253" s="3" t="s">
        <v>604</v>
      </c>
      <c r="M253" s="3"/>
      <c r="N253" s="3" t="str">
        <f>IF(ISBLANK(Tabela13[[#This Row],[Gol Time]]),"",IF(Tabela13[[#This Row],[Mandante]]=Tabela13[[#This Row],[Gol Time]],"Casa","Fora"))</f>
        <v>Fora</v>
      </c>
      <c r="O253" s="3" t="str">
        <f>VLOOKUP(Tabela13[[#This Row],[Número]],Tabela1[],12,FALSE)</f>
        <v>Baixada</v>
      </c>
    </row>
    <row r="254" spans="1:15" x14ac:dyDescent="0.25">
      <c r="A254" s="3">
        <v>58</v>
      </c>
      <c r="B254" s="4">
        <v>14446</v>
      </c>
      <c r="C254" s="4" t="s">
        <v>603</v>
      </c>
      <c r="D254" s="4" t="s">
        <v>604</v>
      </c>
      <c r="E254" s="7">
        <v>3</v>
      </c>
      <c r="F254" s="7">
        <v>3</v>
      </c>
      <c r="G254" s="4"/>
      <c r="H254" s="4"/>
      <c r="I2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254" s="3" t="s">
        <v>202</v>
      </c>
      <c r="K254" s="3" t="s">
        <v>683</v>
      </c>
      <c r="L254" s="3" t="s">
        <v>604</v>
      </c>
      <c r="M254" s="3"/>
      <c r="N254" s="3" t="str">
        <f>IF(ISBLANK(Tabela13[[#This Row],[Gol Time]]),"",IF(Tabela13[[#This Row],[Mandante]]=Tabela13[[#This Row],[Gol Time]],"Casa","Fora"))</f>
        <v>Fora</v>
      </c>
      <c r="O254" s="3" t="str">
        <f>VLOOKUP(Tabela13[[#This Row],[Número]],Tabela1[],12,FALSE)</f>
        <v>Baixada</v>
      </c>
    </row>
    <row r="255" spans="1:15" x14ac:dyDescent="0.25">
      <c r="A255" s="3">
        <v>59</v>
      </c>
      <c r="B255" s="4">
        <v>14470</v>
      </c>
      <c r="C255" s="4" t="s">
        <v>604</v>
      </c>
      <c r="D255" s="4" t="s">
        <v>603</v>
      </c>
      <c r="E255" s="7">
        <v>5</v>
      </c>
      <c r="F255" s="7">
        <v>2</v>
      </c>
      <c r="G255" s="4"/>
      <c r="H255" s="4"/>
      <c r="I2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55" s="3" t="s">
        <v>202</v>
      </c>
      <c r="K255" s="3" t="s">
        <v>692</v>
      </c>
      <c r="L255" s="3" t="s">
        <v>604</v>
      </c>
      <c r="M255" s="3"/>
      <c r="N255" s="3" t="str">
        <f>IF(ISBLANK(Tabela13[[#This Row],[Gol Time]]),"",IF(Tabela13[[#This Row],[Mandante]]=Tabela13[[#This Row],[Gol Time]],"Casa","Fora"))</f>
        <v>Casa</v>
      </c>
      <c r="O255" s="3" t="str">
        <f>VLOOKUP(Tabela13[[#This Row],[Número]],Tabela1[],12,FALSE)</f>
        <v>Eucaliptos</v>
      </c>
    </row>
    <row r="256" spans="1:15" x14ac:dyDescent="0.25">
      <c r="A256" s="3">
        <v>59</v>
      </c>
      <c r="B256" s="4">
        <v>14470</v>
      </c>
      <c r="C256" s="4" t="s">
        <v>604</v>
      </c>
      <c r="D256" s="4" t="s">
        <v>603</v>
      </c>
      <c r="E256" s="7">
        <v>5</v>
      </c>
      <c r="F256" s="7">
        <v>2</v>
      </c>
      <c r="G256" s="4"/>
      <c r="H256" s="4"/>
      <c r="I2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56" s="3" t="s">
        <v>202</v>
      </c>
      <c r="K256" s="3" t="s">
        <v>692</v>
      </c>
      <c r="L256" s="3" t="s">
        <v>604</v>
      </c>
      <c r="M256" s="3"/>
      <c r="N256" s="3" t="str">
        <f>IF(ISBLANK(Tabela13[[#This Row],[Gol Time]]),"",IF(Tabela13[[#This Row],[Mandante]]=Tabela13[[#This Row],[Gol Time]],"Casa","Fora"))</f>
        <v>Casa</v>
      </c>
      <c r="O256" s="3" t="str">
        <f>VLOOKUP(Tabela13[[#This Row],[Número]],Tabela1[],12,FALSE)</f>
        <v>Eucaliptos</v>
      </c>
    </row>
    <row r="257" spans="1:15" x14ac:dyDescent="0.25">
      <c r="A257" s="3">
        <v>59</v>
      </c>
      <c r="B257" s="4">
        <v>14470</v>
      </c>
      <c r="C257" s="4" t="s">
        <v>604</v>
      </c>
      <c r="D257" s="4" t="s">
        <v>603</v>
      </c>
      <c r="E257" s="7">
        <v>5</v>
      </c>
      <c r="F257" s="7">
        <v>2</v>
      </c>
      <c r="G257" s="4"/>
      <c r="H257" s="4"/>
      <c r="I2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57" s="3" t="s">
        <v>202</v>
      </c>
      <c r="K257" s="3" t="s">
        <v>680</v>
      </c>
      <c r="L257" s="3" t="s">
        <v>604</v>
      </c>
      <c r="M257" s="3"/>
      <c r="N257" s="3" t="str">
        <f>IF(ISBLANK(Tabela13[[#This Row],[Gol Time]]),"",IF(Tabela13[[#This Row],[Mandante]]=Tabela13[[#This Row],[Gol Time]],"Casa","Fora"))</f>
        <v>Casa</v>
      </c>
      <c r="O257" s="3" t="str">
        <f>VLOOKUP(Tabela13[[#This Row],[Número]],Tabela1[],12,FALSE)</f>
        <v>Eucaliptos</v>
      </c>
    </row>
    <row r="258" spans="1:15" x14ac:dyDescent="0.25">
      <c r="A258" s="3">
        <v>59</v>
      </c>
      <c r="B258" s="4">
        <v>14470</v>
      </c>
      <c r="C258" s="4" t="s">
        <v>604</v>
      </c>
      <c r="D258" s="4" t="s">
        <v>603</v>
      </c>
      <c r="E258" s="7">
        <v>5</v>
      </c>
      <c r="F258" s="7">
        <v>2</v>
      </c>
      <c r="G258" s="4"/>
      <c r="H258" s="4"/>
      <c r="I2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58" s="3" t="s">
        <v>202</v>
      </c>
      <c r="K258" s="3" t="s">
        <v>683</v>
      </c>
      <c r="L258" s="3" t="s">
        <v>604</v>
      </c>
      <c r="M258" s="3"/>
      <c r="N258" s="3" t="str">
        <f>IF(ISBLANK(Tabela13[[#This Row],[Gol Time]]),"",IF(Tabela13[[#This Row],[Mandante]]=Tabela13[[#This Row],[Gol Time]],"Casa","Fora"))</f>
        <v>Casa</v>
      </c>
      <c r="O258" s="3" t="str">
        <f>VLOOKUP(Tabela13[[#This Row],[Número]],Tabela1[],12,FALSE)</f>
        <v>Eucaliptos</v>
      </c>
    </row>
    <row r="259" spans="1:15" x14ac:dyDescent="0.25">
      <c r="A259" s="3">
        <v>59</v>
      </c>
      <c r="B259" s="4">
        <v>14470</v>
      </c>
      <c r="C259" s="4" t="s">
        <v>604</v>
      </c>
      <c r="D259" s="4" t="s">
        <v>603</v>
      </c>
      <c r="E259" s="7">
        <v>5</v>
      </c>
      <c r="F259" s="7">
        <v>2</v>
      </c>
      <c r="G259" s="4"/>
      <c r="H259" s="4"/>
      <c r="I2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59" s="3" t="s">
        <v>202</v>
      </c>
      <c r="K259" s="3" t="s">
        <v>688</v>
      </c>
      <c r="L259" s="3" t="s">
        <v>604</v>
      </c>
      <c r="M259" s="3"/>
      <c r="N259" s="3" t="str">
        <f>IF(ISBLANK(Tabela13[[#This Row],[Gol Time]]),"",IF(Tabela13[[#This Row],[Mandante]]=Tabela13[[#This Row],[Gol Time]],"Casa","Fora"))</f>
        <v>Casa</v>
      </c>
      <c r="O259" s="3" t="str">
        <f>VLOOKUP(Tabela13[[#This Row],[Número]],Tabela1[],12,FALSE)</f>
        <v>Eucaliptos</v>
      </c>
    </row>
    <row r="260" spans="1:15" x14ac:dyDescent="0.25">
      <c r="A260" s="3">
        <v>59</v>
      </c>
      <c r="B260" s="4">
        <v>14470</v>
      </c>
      <c r="C260" s="4" t="s">
        <v>604</v>
      </c>
      <c r="D260" s="4" t="s">
        <v>603</v>
      </c>
      <c r="E260" s="7">
        <v>5</v>
      </c>
      <c r="F260" s="7">
        <v>2</v>
      </c>
      <c r="G260" s="4"/>
      <c r="H260" s="4"/>
      <c r="I2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60" s="3" t="s">
        <v>202</v>
      </c>
      <c r="K260" s="3" t="s">
        <v>695</v>
      </c>
      <c r="L260" s="3" t="s">
        <v>603</v>
      </c>
      <c r="M260" s="3"/>
      <c r="N260" s="3" t="str">
        <f>IF(ISBLANK(Tabela13[[#This Row],[Gol Time]]),"",IF(Tabela13[[#This Row],[Mandante]]=Tabela13[[#This Row],[Gol Time]],"Casa","Fora"))</f>
        <v>Fora</v>
      </c>
      <c r="O260" s="3" t="str">
        <f>VLOOKUP(Tabela13[[#This Row],[Número]],Tabela1[],12,FALSE)</f>
        <v>Eucaliptos</v>
      </c>
    </row>
    <row r="261" spans="1:15" x14ac:dyDescent="0.25">
      <c r="A261" s="3">
        <v>59</v>
      </c>
      <c r="B261" s="4">
        <v>14470</v>
      </c>
      <c r="C261" s="4" t="s">
        <v>604</v>
      </c>
      <c r="D261" s="4" t="s">
        <v>603</v>
      </c>
      <c r="E261" s="7">
        <v>5</v>
      </c>
      <c r="F261" s="7">
        <v>2</v>
      </c>
      <c r="G261" s="4"/>
      <c r="H261" s="4"/>
      <c r="I2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61" s="3" t="s">
        <v>202</v>
      </c>
      <c r="K261" s="3" t="s">
        <v>684</v>
      </c>
      <c r="L261" s="3" t="s">
        <v>603</v>
      </c>
      <c r="M261" s="3"/>
      <c r="N261" s="3" t="str">
        <f>IF(ISBLANK(Tabela13[[#This Row],[Gol Time]]),"",IF(Tabela13[[#This Row],[Mandante]]=Tabela13[[#This Row],[Gol Time]],"Casa","Fora"))</f>
        <v>Fora</v>
      </c>
      <c r="O261" s="3" t="str">
        <f>VLOOKUP(Tabela13[[#This Row],[Número]],Tabela1[],12,FALSE)</f>
        <v>Eucaliptos</v>
      </c>
    </row>
    <row r="262" spans="1:15" x14ac:dyDescent="0.25">
      <c r="A262" s="3">
        <v>60</v>
      </c>
      <c r="B262" s="4">
        <v>14526</v>
      </c>
      <c r="C262" s="4" t="s">
        <v>604</v>
      </c>
      <c r="D262" s="4" t="s">
        <v>603</v>
      </c>
      <c r="E262" s="7">
        <v>2</v>
      </c>
      <c r="F262" s="7">
        <v>3</v>
      </c>
      <c r="G262" s="4"/>
      <c r="H262" s="4"/>
      <c r="I2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62" s="3" t="s">
        <v>316</v>
      </c>
      <c r="K262" s="3" t="s">
        <v>695</v>
      </c>
      <c r="L262" s="3" t="s">
        <v>603</v>
      </c>
      <c r="M262" s="3"/>
      <c r="N262" s="13" t="str">
        <f>IF(ISBLANK(Tabela13[[#This Row],[Gol Time]]),"",IF(Tabela13[[#This Row],[Mandante]]=Tabela13[[#This Row],[Gol Time]],"Casa","Fora"))</f>
        <v>Fora</v>
      </c>
      <c r="O262" s="3" t="str">
        <f>VLOOKUP(Tabela13[[#This Row],[Número]],Tabela1[],12,FALSE)</f>
        <v>Eucaliptos</v>
      </c>
    </row>
    <row r="263" spans="1:15" x14ac:dyDescent="0.25">
      <c r="A263" s="3">
        <v>60</v>
      </c>
      <c r="B263" s="4">
        <v>14526</v>
      </c>
      <c r="C263" s="4" t="s">
        <v>604</v>
      </c>
      <c r="D263" s="4" t="s">
        <v>603</v>
      </c>
      <c r="E263" s="7">
        <v>2</v>
      </c>
      <c r="F263" s="7">
        <v>3</v>
      </c>
      <c r="G263" s="4"/>
      <c r="H263" s="4"/>
      <c r="I2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63" s="3" t="s">
        <v>316</v>
      </c>
      <c r="K263" s="3" t="s">
        <v>697</v>
      </c>
      <c r="L263" s="3" t="s">
        <v>603</v>
      </c>
      <c r="M263" s="3" t="s">
        <v>651</v>
      </c>
      <c r="N263" s="13" t="str">
        <f>IF(ISBLANK(Tabela13[[#This Row],[Gol Time]]),"",IF(Tabela13[[#This Row],[Mandante]]=Tabela13[[#This Row],[Gol Time]],"Casa","Fora"))</f>
        <v>Fora</v>
      </c>
      <c r="O263" s="3" t="str">
        <f>VLOOKUP(Tabela13[[#This Row],[Número]],Tabela1[],12,FALSE)</f>
        <v>Eucaliptos</v>
      </c>
    </row>
    <row r="264" spans="1:15" x14ac:dyDescent="0.25">
      <c r="A264" s="3">
        <v>60</v>
      </c>
      <c r="B264" s="4">
        <v>14526</v>
      </c>
      <c r="C264" s="4" t="s">
        <v>604</v>
      </c>
      <c r="D264" s="4" t="s">
        <v>603</v>
      </c>
      <c r="E264" s="7">
        <v>2</v>
      </c>
      <c r="F264" s="7">
        <v>3</v>
      </c>
      <c r="G264" s="4"/>
      <c r="H264" s="4"/>
      <c r="I2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64" s="3" t="s">
        <v>316</v>
      </c>
      <c r="K264" s="3" t="s">
        <v>687</v>
      </c>
      <c r="L264" s="3" t="s">
        <v>603</v>
      </c>
      <c r="M264" s="3"/>
      <c r="N264" s="13" t="str">
        <f>IF(ISBLANK(Tabela13[[#This Row],[Gol Time]]),"",IF(Tabela13[[#This Row],[Mandante]]=Tabela13[[#This Row],[Gol Time]],"Casa","Fora"))</f>
        <v>Fora</v>
      </c>
      <c r="O264" s="3" t="str">
        <f>VLOOKUP(Tabela13[[#This Row],[Número]],Tabela1[],12,FALSE)</f>
        <v>Eucaliptos</v>
      </c>
    </row>
    <row r="265" spans="1:15" x14ac:dyDescent="0.25">
      <c r="A265" s="3">
        <v>60</v>
      </c>
      <c r="B265" s="4">
        <v>14526</v>
      </c>
      <c r="C265" s="4" t="s">
        <v>604</v>
      </c>
      <c r="D265" s="4" t="s">
        <v>603</v>
      </c>
      <c r="E265" s="7">
        <v>2</v>
      </c>
      <c r="F265" s="7">
        <v>3</v>
      </c>
      <c r="G265" s="4"/>
      <c r="H265" s="4"/>
      <c r="I2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65" s="3" t="s">
        <v>316</v>
      </c>
      <c r="K265" s="3" t="s">
        <v>689</v>
      </c>
      <c r="L265" s="3" t="s">
        <v>604</v>
      </c>
      <c r="M265" s="3"/>
      <c r="N265" s="3" t="str">
        <f>IF(ISBLANK(Tabela13[[#This Row],[Gol Time]]),"",IF(Tabela13[[#This Row],[Mandante]]=Tabela13[[#This Row],[Gol Time]],"Casa","Fora"))</f>
        <v>Casa</v>
      </c>
      <c r="O265" s="3" t="str">
        <f>VLOOKUP(Tabela13[[#This Row],[Número]],Tabela1[],12,FALSE)</f>
        <v>Eucaliptos</v>
      </c>
    </row>
    <row r="266" spans="1:15" x14ac:dyDescent="0.25">
      <c r="A266" s="3">
        <v>60</v>
      </c>
      <c r="B266" s="4">
        <v>14526</v>
      </c>
      <c r="C266" s="4" t="s">
        <v>604</v>
      </c>
      <c r="D266" s="4" t="s">
        <v>603</v>
      </c>
      <c r="E266" s="7">
        <v>2</v>
      </c>
      <c r="F266" s="7">
        <v>3</v>
      </c>
      <c r="G266" s="4"/>
      <c r="H266" s="4"/>
      <c r="I2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66" s="3" t="s">
        <v>316</v>
      </c>
      <c r="K266" s="3" t="s">
        <v>689</v>
      </c>
      <c r="L266" s="3" t="s">
        <v>604</v>
      </c>
      <c r="M266" s="3"/>
      <c r="N266" s="3" t="str">
        <f>IF(ISBLANK(Tabela13[[#This Row],[Gol Time]]),"",IF(Tabela13[[#This Row],[Mandante]]=Tabela13[[#This Row],[Gol Time]],"Casa","Fora"))</f>
        <v>Casa</v>
      </c>
      <c r="O266" s="3" t="str">
        <f>VLOOKUP(Tabela13[[#This Row],[Número]],Tabela1[],12,FALSE)</f>
        <v>Eucaliptos</v>
      </c>
    </row>
    <row r="267" spans="1:15" x14ac:dyDescent="0.25">
      <c r="A267" s="3">
        <v>61</v>
      </c>
      <c r="B267" s="4">
        <v>14535</v>
      </c>
      <c r="C267" s="4" t="s">
        <v>603</v>
      </c>
      <c r="D267" s="4" t="s">
        <v>604</v>
      </c>
      <c r="E267" s="7">
        <v>1</v>
      </c>
      <c r="F267" s="7">
        <v>2</v>
      </c>
      <c r="G267" s="4"/>
      <c r="H267" s="4"/>
      <c r="I2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67" s="3" t="s">
        <v>316</v>
      </c>
      <c r="K267" s="3" t="s">
        <v>698</v>
      </c>
      <c r="L267" s="3" t="s">
        <v>604</v>
      </c>
      <c r="M267" s="3"/>
      <c r="N267" s="13" t="str">
        <f>IF(ISBLANK(Tabela13[[#This Row],[Gol Time]]),"",IF(Tabela13[[#This Row],[Mandante]]=Tabela13[[#This Row],[Gol Time]],"Casa","Fora"))</f>
        <v>Fora</v>
      </c>
      <c r="O267" s="3" t="str">
        <f>VLOOKUP(Tabela13[[#This Row],[Número]],Tabela1[],12,FALSE)</f>
        <v>Timbaúva</v>
      </c>
    </row>
    <row r="268" spans="1:15" x14ac:dyDescent="0.25">
      <c r="A268" s="3">
        <v>61</v>
      </c>
      <c r="B268" s="4">
        <v>14535</v>
      </c>
      <c r="C268" s="4" t="s">
        <v>603</v>
      </c>
      <c r="D268" s="4" t="s">
        <v>604</v>
      </c>
      <c r="E268" s="7">
        <v>1</v>
      </c>
      <c r="F268" s="7">
        <v>2</v>
      </c>
      <c r="G268" s="4"/>
      <c r="H268" s="4"/>
      <c r="I2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68" s="3" t="s">
        <v>316</v>
      </c>
      <c r="K268" s="3" t="s">
        <v>699</v>
      </c>
      <c r="L268" s="3" t="s">
        <v>604</v>
      </c>
      <c r="M268" s="3" t="s">
        <v>651</v>
      </c>
      <c r="N268" s="13" t="str">
        <f>IF(ISBLANK(Tabela13[[#This Row],[Gol Time]]),"",IF(Tabela13[[#This Row],[Mandante]]=Tabela13[[#This Row],[Gol Time]],"Casa","Fora"))</f>
        <v>Fora</v>
      </c>
      <c r="O268" s="3" t="str">
        <f>VLOOKUP(Tabela13[[#This Row],[Número]],Tabela1[],12,FALSE)</f>
        <v>Timbaúva</v>
      </c>
    </row>
    <row r="269" spans="1:15" x14ac:dyDescent="0.25">
      <c r="A269" s="3">
        <v>61</v>
      </c>
      <c r="B269" s="4">
        <v>14535</v>
      </c>
      <c r="C269" s="4" t="s">
        <v>603</v>
      </c>
      <c r="D269" s="4" t="s">
        <v>604</v>
      </c>
      <c r="E269" s="7">
        <v>1</v>
      </c>
      <c r="F269" s="7">
        <v>2</v>
      </c>
      <c r="G269" s="4"/>
      <c r="H269" s="4"/>
      <c r="I2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69" s="3" t="s">
        <v>316</v>
      </c>
      <c r="K269" s="3" t="s">
        <v>693</v>
      </c>
      <c r="L269" s="3" t="s">
        <v>603</v>
      </c>
      <c r="M269" s="3"/>
      <c r="N269" s="13" t="str">
        <f>IF(ISBLANK(Tabela13[[#This Row],[Gol Time]]),"",IF(Tabela13[[#This Row],[Mandante]]=Tabela13[[#This Row],[Gol Time]],"Casa","Fora"))</f>
        <v>Casa</v>
      </c>
      <c r="O269" s="3" t="str">
        <f>VLOOKUP(Tabela13[[#This Row],[Número]],Tabela1[],12,FALSE)</f>
        <v>Timbaúva</v>
      </c>
    </row>
    <row r="270" spans="1:15" x14ac:dyDescent="0.25">
      <c r="A270" s="3">
        <v>62</v>
      </c>
      <c r="B270" s="4">
        <v>14614</v>
      </c>
      <c r="C270" s="4" t="s">
        <v>603</v>
      </c>
      <c r="D270" s="4" t="s">
        <v>604</v>
      </c>
      <c r="E270" s="7">
        <v>1</v>
      </c>
      <c r="F270" s="7">
        <v>6</v>
      </c>
      <c r="G270" s="4"/>
      <c r="H270" s="4"/>
      <c r="I2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0" s="3" t="s">
        <v>202</v>
      </c>
      <c r="K270" s="3" t="s">
        <v>685</v>
      </c>
      <c r="L270" s="3" t="s">
        <v>604</v>
      </c>
      <c r="M270" s="3"/>
      <c r="N270" s="13" t="str">
        <f>IF(ISBLANK(Tabela13[[#This Row],[Gol Time]]),"",IF(Tabela13[[#This Row],[Mandante]]=Tabela13[[#This Row],[Gol Time]],"Casa","Fora"))</f>
        <v>Fora</v>
      </c>
      <c r="O270" s="3" t="str">
        <f>VLOOKUP(Tabela13[[#This Row],[Número]],Tabela1[],12,FALSE)</f>
        <v>Baixada</v>
      </c>
    </row>
    <row r="271" spans="1:15" x14ac:dyDescent="0.25">
      <c r="A271" s="3">
        <v>62</v>
      </c>
      <c r="B271" s="4">
        <v>14614</v>
      </c>
      <c r="C271" s="4" t="s">
        <v>603</v>
      </c>
      <c r="D271" s="4" t="s">
        <v>604</v>
      </c>
      <c r="E271" s="7">
        <v>1</v>
      </c>
      <c r="F271" s="7">
        <v>6</v>
      </c>
      <c r="G271" s="4"/>
      <c r="H271" s="4"/>
      <c r="I2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1" s="3" t="s">
        <v>202</v>
      </c>
      <c r="K271" s="3" t="s">
        <v>685</v>
      </c>
      <c r="L271" s="3" t="s">
        <v>604</v>
      </c>
      <c r="M271" s="3"/>
      <c r="N271" s="13" t="str">
        <f>IF(ISBLANK(Tabela13[[#This Row],[Gol Time]]),"",IF(Tabela13[[#This Row],[Mandante]]=Tabela13[[#This Row],[Gol Time]],"Casa","Fora"))</f>
        <v>Fora</v>
      </c>
      <c r="O271" s="3" t="str">
        <f>VLOOKUP(Tabela13[[#This Row],[Número]],Tabela1[],12,FALSE)</f>
        <v>Baixada</v>
      </c>
    </row>
    <row r="272" spans="1:15" x14ac:dyDescent="0.25">
      <c r="A272" s="3">
        <v>62</v>
      </c>
      <c r="B272" s="4">
        <v>14614</v>
      </c>
      <c r="C272" s="4" t="s">
        <v>603</v>
      </c>
      <c r="D272" s="4" t="s">
        <v>604</v>
      </c>
      <c r="E272" s="7">
        <v>1</v>
      </c>
      <c r="F272" s="7">
        <v>6</v>
      </c>
      <c r="G272" s="4"/>
      <c r="H272" s="4"/>
      <c r="I2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2" s="3" t="s">
        <v>202</v>
      </c>
      <c r="K272" s="3" t="s">
        <v>685</v>
      </c>
      <c r="L272" s="3" t="s">
        <v>604</v>
      </c>
      <c r="M272" s="3"/>
      <c r="N272" s="13" t="str">
        <f>IF(ISBLANK(Tabela13[[#This Row],[Gol Time]]),"",IF(Tabela13[[#This Row],[Mandante]]=Tabela13[[#This Row],[Gol Time]],"Casa","Fora"))</f>
        <v>Fora</v>
      </c>
      <c r="O272" s="3" t="str">
        <f>VLOOKUP(Tabela13[[#This Row],[Número]],Tabela1[],12,FALSE)</f>
        <v>Baixada</v>
      </c>
    </row>
    <row r="273" spans="1:15" x14ac:dyDescent="0.25">
      <c r="A273" s="3">
        <v>62</v>
      </c>
      <c r="B273" s="4">
        <v>14614</v>
      </c>
      <c r="C273" s="4" t="s">
        <v>603</v>
      </c>
      <c r="D273" s="4" t="s">
        <v>604</v>
      </c>
      <c r="E273" s="7">
        <v>1</v>
      </c>
      <c r="F273" s="7">
        <v>6</v>
      </c>
      <c r="G273" s="4"/>
      <c r="H273" s="4"/>
      <c r="I2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3" s="3" t="s">
        <v>202</v>
      </c>
      <c r="K273" s="3" t="s">
        <v>700</v>
      </c>
      <c r="L273" s="3" t="s">
        <v>604</v>
      </c>
      <c r="M273" s="3"/>
      <c r="N273" s="13" t="str">
        <f>IF(ISBLANK(Tabela13[[#This Row],[Gol Time]]),"",IF(Tabela13[[#This Row],[Mandante]]=Tabela13[[#This Row],[Gol Time]],"Casa","Fora"))</f>
        <v>Fora</v>
      </c>
      <c r="O273" s="3" t="str">
        <f>VLOOKUP(Tabela13[[#This Row],[Número]],Tabela1[],12,FALSE)</f>
        <v>Baixada</v>
      </c>
    </row>
    <row r="274" spans="1:15" x14ac:dyDescent="0.25">
      <c r="A274" s="3">
        <v>62</v>
      </c>
      <c r="B274" s="4">
        <v>14614</v>
      </c>
      <c r="C274" s="4" t="s">
        <v>603</v>
      </c>
      <c r="D274" s="4" t="s">
        <v>604</v>
      </c>
      <c r="E274" s="7">
        <v>1</v>
      </c>
      <c r="F274" s="7">
        <v>6</v>
      </c>
      <c r="G274" s="4"/>
      <c r="H274" s="4"/>
      <c r="I2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4" s="3" t="s">
        <v>202</v>
      </c>
      <c r="K274" s="3" t="s">
        <v>689</v>
      </c>
      <c r="L274" s="3" t="s">
        <v>604</v>
      </c>
      <c r="M274" s="3"/>
      <c r="N274" s="13" t="str">
        <f>IF(ISBLANK(Tabela13[[#This Row],[Gol Time]]),"",IF(Tabela13[[#This Row],[Mandante]]=Tabela13[[#This Row],[Gol Time]],"Casa","Fora"))</f>
        <v>Fora</v>
      </c>
      <c r="O274" s="3" t="str">
        <f>VLOOKUP(Tabela13[[#This Row],[Número]],Tabela1[],12,FALSE)</f>
        <v>Baixada</v>
      </c>
    </row>
    <row r="275" spans="1:15" x14ac:dyDescent="0.25">
      <c r="A275" s="3">
        <v>62</v>
      </c>
      <c r="B275" s="4">
        <v>14614</v>
      </c>
      <c r="C275" s="4" t="s">
        <v>603</v>
      </c>
      <c r="D275" s="4" t="s">
        <v>604</v>
      </c>
      <c r="E275" s="7">
        <v>1</v>
      </c>
      <c r="F275" s="7">
        <v>6</v>
      </c>
      <c r="G275" s="4"/>
      <c r="H275" s="4"/>
      <c r="I2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5" s="3" t="s">
        <v>202</v>
      </c>
      <c r="K275" s="3" t="s">
        <v>689</v>
      </c>
      <c r="L275" s="3" t="s">
        <v>604</v>
      </c>
      <c r="M275" s="3"/>
      <c r="N275" s="13" t="str">
        <f>IF(ISBLANK(Tabela13[[#This Row],[Gol Time]]),"",IF(Tabela13[[#This Row],[Mandante]]=Tabela13[[#This Row],[Gol Time]],"Casa","Fora"))</f>
        <v>Fora</v>
      </c>
      <c r="O275" s="3" t="str">
        <f>VLOOKUP(Tabela13[[#This Row],[Número]],Tabela1[],12,FALSE)</f>
        <v>Baixada</v>
      </c>
    </row>
    <row r="276" spans="1:15" x14ac:dyDescent="0.25">
      <c r="A276" s="3">
        <v>62</v>
      </c>
      <c r="B276" s="4">
        <v>14614</v>
      </c>
      <c r="C276" s="4" t="s">
        <v>603</v>
      </c>
      <c r="D276" s="4" t="s">
        <v>604</v>
      </c>
      <c r="E276" s="7">
        <v>1</v>
      </c>
      <c r="F276" s="7">
        <v>6</v>
      </c>
      <c r="G276" s="4"/>
      <c r="H276" s="4"/>
      <c r="I2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76" s="3" t="s">
        <v>202</v>
      </c>
      <c r="K276" s="3" t="s">
        <v>684</v>
      </c>
      <c r="L276" s="3" t="s">
        <v>603</v>
      </c>
      <c r="M276" s="3"/>
      <c r="N276" s="13" t="str">
        <f>IF(ISBLANK(Tabela13[[#This Row],[Gol Time]]),"",IF(Tabela13[[#This Row],[Mandante]]=Tabela13[[#This Row],[Gol Time]],"Casa","Fora"))</f>
        <v>Casa</v>
      </c>
      <c r="O276" s="3" t="str">
        <f>VLOOKUP(Tabela13[[#This Row],[Número]],Tabela1[],12,FALSE)</f>
        <v>Baixada</v>
      </c>
    </row>
    <row r="277" spans="1:15" x14ac:dyDescent="0.25">
      <c r="A277" s="3">
        <v>63</v>
      </c>
      <c r="B277" s="4">
        <v>14654</v>
      </c>
      <c r="C277" s="4" t="s">
        <v>604</v>
      </c>
      <c r="D277" s="4" t="s">
        <v>603</v>
      </c>
      <c r="E277" s="7">
        <v>2</v>
      </c>
      <c r="F277" s="7">
        <v>4</v>
      </c>
      <c r="G277" s="4"/>
      <c r="H277" s="4"/>
      <c r="I2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77" s="3" t="s">
        <v>316</v>
      </c>
      <c r="K277" s="3" t="s">
        <v>684</v>
      </c>
      <c r="L277" s="3" t="s">
        <v>603</v>
      </c>
      <c r="M277" s="3"/>
      <c r="N277" s="13" t="str">
        <f>IF(ISBLANK(Tabela13[[#This Row],[Gol Time]]),"",IF(Tabela13[[#This Row],[Mandante]]=Tabela13[[#This Row],[Gol Time]],"Casa","Fora"))</f>
        <v>Fora</v>
      </c>
      <c r="O277" s="3" t="str">
        <f>VLOOKUP(Tabela13[[#This Row],[Número]],Tabela1[],12,FALSE)</f>
        <v>Eucaliptos</v>
      </c>
    </row>
    <row r="278" spans="1:15" x14ac:dyDescent="0.25">
      <c r="A278" s="3">
        <v>63</v>
      </c>
      <c r="B278" s="4">
        <v>14654</v>
      </c>
      <c r="C278" s="4" t="s">
        <v>604</v>
      </c>
      <c r="D278" s="4" t="s">
        <v>603</v>
      </c>
      <c r="E278" s="7">
        <v>2</v>
      </c>
      <c r="F278" s="7">
        <v>4</v>
      </c>
      <c r="G278" s="4"/>
      <c r="H278" s="4"/>
      <c r="I2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78" s="3" t="s">
        <v>316</v>
      </c>
      <c r="K278" s="3" t="s">
        <v>667</v>
      </c>
      <c r="L278" s="3" t="s">
        <v>603</v>
      </c>
      <c r="M278" s="3"/>
      <c r="N278" s="13" t="str">
        <f>IF(ISBLANK(Tabela13[[#This Row],[Gol Time]]),"",IF(Tabela13[[#This Row],[Mandante]]=Tabela13[[#This Row],[Gol Time]],"Casa","Fora"))</f>
        <v>Fora</v>
      </c>
      <c r="O278" s="3" t="str">
        <f>VLOOKUP(Tabela13[[#This Row],[Número]],Tabela1[],12,FALSE)</f>
        <v>Eucaliptos</v>
      </c>
    </row>
    <row r="279" spans="1:15" x14ac:dyDescent="0.25">
      <c r="A279" s="3">
        <v>63</v>
      </c>
      <c r="B279" s="4">
        <v>14654</v>
      </c>
      <c r="C279" s="4" t="s">
        <v>604</v>
      </c>
      <c r="D279" s="4" t="s">
        <v>603</v>
      </c>
      <c r="E279" s="7">
        <v>2</v>
      </c>
      <c r="F279" s="7">
        <v>4</v>
      </c>
      <c r="G279" s="4"/>
      <c r="H279" s="4"/>
      <c r="I2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79" s="3" t="s">
        <v>316</v>
      </c>
      <c r="K279" s="3" t="s">
        <v>667</v>
      </c>
      <c r="L279" s="3" t="s">
        <v>603</v>
      </c>
      <c r="M279" s="3"/>
      <c r="N279" s="13" t="str">
        <f>IF(ISBLANK(Tabela13[[#This Row],[Gol Time]]),"",IF(Tabela13[[#This Row],[Mandante]]=Tabela13[[#This Row],[Gol Time]],"Casa","Fora"))</f>
        <v>Fora</v>
      </c>
      <c r="O279" s="3" t="str">
        <f>VLOOKUP(Tabela13[[#This Row],[Número]],Tabela1[],12,FALSE)</f>
        <v>Eucaliptos</v>
      </c>
    </row>
    <row r="280" spans="1:15" x14ac:dyDescent="0.25">
      <c r="A280" s="3">
        <v>63</v>
      </c>
      <c r="B280" s="4">
        <v>14654</v>
      </c>
      <c r="C280" s="4" t="s">
        <v>604</v>
      </c>
      <c r="D280" s="4" t="s">
        <v>603</v>
      </c>
      <c r="E280" s="7">
        <v>2</v>
      </c>
      <c r="F280" s="7">
        <v>4</v>
      </c>
      <c r="G280" s="4"/>
      <c r="H280" s="4"/>
      <c r="I2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80" s="3" t="s">
        <v>316</v>
      </c>
      <c r="K280" s="3" t="s">
        <v>695</v>
      </c>
      <c r="L280" s="3" t="s">
        <v>603</v>
      </c>
      <c r="M280" s="3"/>
      <c r="N280" s="13" t="str">
        <f>IF(ISBLANK(Tabela13[[#This Row],[Gol Time]]),"",IF(Tabela13[[#This Row],[Mandante]]=Tabela13[[#This Row],[Gol Time]],"Casa","Fora"))</f>
        <v>Fora</v>
      </c>
      <c r="O280" s="3" t="str">
        <f>VLOOKUP(Tabela13[[#This Row],[Número]],Tabela1[],12,FALSE)</f>
        <v>Eucaliptos</v>
      </c>
    </row>
    <row r="281" spans="1:15" x14ac:dyDescent="0.25">
      <c r="A281" s="3">
        <v>63</v>
      </c>
      <c r="B281" s="4">
        <v>14654</v>
      </c>
      <c r="C281" s="4" t="s">
        <v>604</v>
      </c>
      <c r="D281" s="4" t="s">
        <v>603</v>
      </c>
      <c r="E281" s="7">
        <v>2</v>
      </c>
      <c r="F281" s="7">
        <v>4</v>
      </c>
      <c r="G281" s="4"/>
      <c r="H281" s="4"/>
      <c r="I2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81" s="3" t="s">
        <v>316</v>
      </c>
      <c r="K281" s="3" t="s">
        <v>685</v>
      </c>
      <c r="L281" s="3" t="s">
        <v>604</v>
      </c>
      <c r="M281" s="3"/>
      <c r="N281" s="13" t="str">
        <f>IF(ISBLANK(Tabela13[[#This Row],[Gol Time]]),"",IF(Tabela13[[#This Row],[Mandante]]=Tabela13[[#This Row],[Gol Time]],"Casa","Fora"))</f>
        <v>Casa</v>
      </c>
      <c r="O281" s="3" t="str">
        <f>VLOOKUP(Tabela13[[#This Row],[Número]],Tabela1[],12,FALSE)</f>
        <v>Eucaliptos</v>
      </c>
    </row>
    <row r="282" spans="1:15" x14ac:dyDescent="0.25">
      <c r="A282" s="3">
        <v>63</v>
      </c>
      <c r="B282" s="4">
        <v>14654</v>
      </c>
      <c r="C282" s="4" t="s">
        <v>604</v>
      </c>
      <c r="D282" s="4" t="s">
        <v>603</v>
      </c>
      <c r="E282" s="7">
        <v>2</v>
      </c>
      <c r="F282" s="7">
        <v>4</v>
      </c>
      <c r="G282" s="4"/>
      <c r="H282" s="4"/>
      <c r="I2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82" s="3" t="s">
        <v>316</v>
      </c>
      <c r="K282" s="3" t="s">
        <v>700</v>
      </c>
      <c r="L282" s="3" t="s">
        <v>604</v>
      </c>
      <c r="M282" s="3"/>
      <c r="N282" s="13" t="str">
        <f>IF(ISBLANK(Tabela13[[#This Row],[Gol Time]]),"",IF(Tabela13[[#This Row],[Mandante]]=Tabela13[[#This Row],[Gol Time]],"Casa","Fora"))</f>
        <v>Casa</v>
      </c>
      <c r="O282" s="3" t="str">
        <f>VLOOKUP(Tabela13[[#This Row],[Número]],Tabela1[],12,FALSE)</f>
        <v>Eucaliptos</v>
      </c>
    </row>
    <row r="283" spans="1:15" x14ac:dyDescent="0.25">
      <c r="A283" s="3">
        <v>64</v>
      </c>
      <c r="B283" s="4">
        <v>14729</v>
      </c>
      <c r="C283" s="4" t="s">
        <v>603</v>
      </c>
      <c r="D283" s="4" t="s">
        <v>604</v>
      </c>
      <c r="E283" s="7">
        <v>2</v>
      </c>
      <c r="F283" s="7">
        <v>3</v>
      </c>
      <c r="G283" s="4"/>
      <c r="H283" s="4"/>
      <c r="I2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83" s="3" t="s">
        <v>316</v>
      </c>
      <c r="K283" s="3" t="s">
        <v>698</v>
      </c>
      <c r="L283" s="3" t="s">
        <v>604</v>
      </c>
      <c r="M283" s="3"/>
      <c r="N283" s="13" t="str">
        <f>IF(ISBLANK(Tabela13[[#This Row],[Gol Time]]),"",IF(Tabela13[[#This Row],[Mandante]]=Tabela13[[#This Row],[Gol Time]],"Casa","Fora"))</f>
        <v>Fora</v>
      </c>
      <c r="O283" s="3" t="str">
        <f>VLOOKUP(Tabela13[[#This Row],[Número]],Tabela1[],12,FALSE)</f>
        <v>Baixada</v>
      </c>
    </row>
    <row r="284" spans="1:15" x14ac:dyDescent="0.25">
      <c r="A284" s="3">
        <v>64</v>
      </c>
      <c r="B284" s="4">
        <v>14729</v>
      </c>
      <c r="C284" s="4" t="s">
        <v>603</v>
      </c>
      <c r="D284" s="4" t="s">
        <v>604</v>
      </c>
      <c r="E284" s="7">
        <v>2</v>
      </c>
      <c r="F284" s="7">
        <v>3</v>
      </c>
      <c r="G284" s="4"/>
      <c r="H284" s="4"/>
      <c r="I2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84" s="3" t="s">
        <v>316</v>
      </c>
      <c r="K284" s="3" t="s">
        <v>683</v>
      </c>
      <c r="L284" s="3" t="s">
        <v>604</v>
      </c>
      <c r="M284" s="3"/>
      <c r="N284" s="13" t="str">
        <f>IF(ISBLANK(Tabela13[[#This Row],[Gol Time]]),"",IF(Tabela13[[#This Row],[Mandante]]=Tabela13[[#This Row],[Gol Time]],"Casa","Fora"))</f>
        <v>Fora</v>
      </c>
      <c r="O284" s="3" t="str">
        <f>VLOOKUP(Tabela13[[#This Row],[Número]],Tabela1[],12,FALSE)</f>
        <v>Baixada</v>
      </c>
    </row>
    <row r="285" spans="1:15" x14ac:dyDescent="0.25">
      <c r="A285" s="3">
        <v>64</v>
      </c>
      <c r="B285" s="4">
        <v>14729</v>
      </c>
      <c r="C285" s="4" t="s">
        <v>603</v>
      </c>
      <c r="D285" s="4" t="s">
        <v>604</v>
      </c>
      <c r="E285" s="7">
        <v>2</v>
      </c>
      <c r="F285" s="7">
        <v>3</v>
      </c>
      <c r="G285" s="4"/>
      <c r="H285" s="4"/>
      <c r="I2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85" s="3" t="s">
        <v>316</v>
      </c>
      <c r="K285" s="3" t="s">
        <v>689</v>
      </c>
      <c r="L285" s="3" t="s">
        <v>604</v>
      </c>
      <c r="M285" s="3"/>
      <c r="N285" s="13" t="str">
        <f>IF(ISBLANK(Tabela13[[#This Row],[Gol Time]]),"",IF(Tabela13[[#This Row],[Mandante]]=Tabela13[[#This Row],[Gol Time]],"Casa","Fora"))</f>
        <v>Fora</v>
      </c>
      <c r="O285" s="3" t="str">
        <f>VLOOKUP(Tabela13[[#This Row],[Número]],Tabela1[],12,FALSE)</f>
        <v>Baixada</v>
      </c>
    </row>
    <row r="286" spans="1:15" x14ac:dyDescent="0.25">
      <c r="A286" s="3">
        <v>64</v>
      </c>
      <c r="B286" s="4">
        <v>14729</v>
      </c>
      <c r="C286" s="4" t="s">
        <v>603</v>
      </c>
      <c r="D286" s="4" t="s">
        <v>604</v>
      </c>
      <c r="E286" s="7">
        <v>2</v>
      </c>
      <c r="F286" s="7">
        <v>3</v>
      </c>
      <c r="G286" s="4"/>
      <c r="H286" s="4"/>
      <c r="I2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86" s="3" t="s">
        <v>316</v>
      </c>
      <c r="K286" s="3" t="s">
        <v>695</v>
      </c>
      <c r="L286" s="3" t="s">
        <v>603</v>
      </c>
      <c r="M286" s="3"/>
      <c r="N286" s="13" t="str">
        <f>IF(ISBLANK(Tabela13[[#This Row],[Gol Time]]),"",IF(Tabela13[[#This Row],[Mandante]]=Tabela13[[#This Row],[Gol Time]],"Casa","Fora"))</f>
        <v>Casa</v>
      </c>
      <c r="O286" s="3" t="str">
        <f>VLOOKUP(Tabela13[[#This Row],[Número]],Tabela1[],12,FALSE)</f>
        <v>Baixada</v>
      </c>
    </row>
    <row r="287" spans="1:15" x14ac:dyDescent="0.25">
      <c r="A287" s="3">
        <v>64</v>
      </c>
      <c r="B287" s="4">
        <v>14729</v>
      </c>
      <c r="C287" s="4" t="s">
        <v>603</v>
      </c>
      <c r="D287" s="4" t="s">
        <v>604</v>
      </c>
      <c r="E287" s="7">
        <v>2</v>
      </c>
      <c r="F287" s="7">
        <v>3</v>
      </c>
      <c r="G287" s="4"/>
      <c r="H287" s="4"/>
      <c r="I2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87" s="3" t="s">
        <v>316</v>
      </c>
      <c r="K287" s="3" t="s">
        <v>695</v>
      </c>
      <c r="L287" s="3" t="s">
        <v>603</v>
      </c>
      <c r="M287" s="3"/>
      <c r="N287" s="13" t="str">
        <f>IF(ISBLANK(Tabela13[[#This Row],[Gol Time]]),"",IF(Tabela13[[#This Row],[Mandante]]=Tabela13[[#This Row],[Gol Time]],"Casa","Fora"))</f>
        <v>Casa</v>
      </c>
      <c r="O287" s="3" t="str">
        <f>VLOOKUP(Tabela13[[#This Row],[Número]],Tabela1[],12,FALSE)</f>
        <v>Baixada</v>
      </c>
    </row>
    <row r="288" spans="1:15" x14ac:dyDescent="0.25">
      <c r="A288" s="3">
        <v>65</v>
      </c>
      <c r="B288" s="4">
        <v>14799</v>
      </c>
      <c r="C288" s="4" t="s">
        <v>604</v>
      </c>
      <c r="D288" s="4" t="s">
        <v>603</v>
      </c>
      <c r="E288" s="7">
        <v>2</v>
      </c>
      <c r="F288" s="7">
        <v>5</v>
      </c>
      <c r="G288" s="4"/>
      <c r="H288" s="4"/>
      <c r="I2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88" s="3" t="s">
        <v>316</v>
      </c>
      <c r="K288" s="3" t="s">
        <v>667</v>
      </c>
      <c r="L288" s="3" t="s">
        <v>603</v>
      </c>
      <c r="M288" s="3"/>
      <c r="N288" s="13" t="str">
        <f>IF(ISBLANK(Tabela13[[#This Row],[Gol Time]]),"",IF(Tabela13[[#This Row],[Mandante]]=Tabela13[[#This Row],[Gol Time]],"Casa","Fora"))</f>
        <v>Fora</v>
      </c>
      <c r="O288" s="3" t="str">
        <f>VLOOKUP(Tabela13[[#This Row],[Número]],Tabela1[],12,FALSE)</f>
        <v>Eucaliptos</v>
      </c>
    </row>
    <row r="289" spans="1:15" x14ac:dyDescent="0.25">
      <c r="A289" s="3">
        <v>65</v>
      </c>
      <c r="B289" s="4">
        <v>14799</v>
      </c>
      <c r="C289" s="4" t="s">
        <v>604</v>
      </c>
      <c r="D289" s="4" t="s">
        <v>603</v>
      </c>
      <c r="E289" s="7">
        <v>2</v>
      </c>
      <c r="F289" s="7">
        <v>5</v>
      </c>
      <c r="G289" s="4"/>
      <c r="H289" s="4"/>
      <c r="I2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89" s="3" t="s">
        <v>316</v>
      </c>
      <c r="K289" s="3" t="s">
        <v>667</v>
      </c>
      <c r="L289" s="3" t="s">
        <v>603</v>
      </c>
      <c r="M289" s="3"/>
      <c r="N289" s="13" t="str">
        <f>IF(ISBLANK(Tabela13[[#This Row],[Gol Time]]),"",IF(Tabela13[[#This Row],[Mandante]]=Tabela13[[#This Row],[Gol Time]],"Casa","Fora"))</f>
        <v>Fora</v>
      </c>
      <c r="O289" s="3" t="str">
        <f>VLOOKUP(Tabela13[[#This Row],[Número]],Tabela1[],12,FALSE)</f>
        <v>Eucaliptos</v>
      </c>
    </row>
    <row r="290" spans="1:15" x14ac:dyDescent="0.25">
      <c r="A290" s="3">
        <v>65</v>
      </c>
      <c r="B290" s="4">
        <v>14799</v>
      </c>
      <c r="C290" s="4" t="s">
        <v>604</v>
      </c>
      <c r="D290" s="4" t="s">
        <v>603</v>
      </c>
      <c r="E290" s="7">
        <v>2</v>
      </c>
      <c r="F290" s="7">
        <v>5</v>
      </c>
      <c r="G290" s="4"/>
      <c r="H290" s="4"/>
      <c r="I2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90" s="3" t="s">
        <v>316</v>
      </c>
      <c r="K290" s="3" t="s">
        <v>701</v>
      </c>
      <c r="L290" s="3" t="s">
        <v>603</v>
      </c>
      <c r="M290" s="3"/>
      <c r="N290" s="13" t="str">
        <f>IF(ISBLANK(Tabela13[[#This Row],[Gol Time]]),"",IF(Tabela13[[#This Row],[Mandante]]=Tabela13[[#This Row],[Gol Time]],"Casa","Fora"))</f>
        <v>Fora</v>
      </c>
      <c r="O290" s="3" t="str">
        <f>VLOOKUP(Tabela13[[#This Row],[Número]],Tabela1[],12,FALSE)</f>
        <v>Eucaliptos</v>
      </c>
    </row>
    <row r="291" spans="1:15" x14ac:dyDescent="0.25">
      <c r="A291" s="3">
        <v>65</v>
      </c>
      <c r="B291" s="4">
        <v>14799</v>
      </c>
      <c r="C291" s="4" t="s">
        <v>604</v>
      </c>
      <c r="D291" s="4" t="s">
        <v>603</v>
      </c>
      <c r="E291" s="7">
        <v>2</v>
      </c>
      <c r="F291" s="7">
        <v>5</v>
      </c>
      <c r="G291" s="4"/>
      <c r="H291" s="4"/>
      <c r="I2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91" s="3" t="s">
        <v>316</v>
      </c>
      <c r="K291" s="3" t="s">
        <v>695</v>
      </c>
      <c r="L291" s="3" t="s">
        <v>603</v>
      </c>
      <c r="M291" s="3"/>
      <c r="N291" s="13" t="str">
        <f>IF(ISBLANK(Tabela13[[#This Row],[Gol Time]]),"",IF(Tabela13[[#This Row],[Mandante]]=Tabela13[[#This Row],[Gol Time]],"Casa","Fora"))</f>
        <v>Fora</v>
      </c>
      <c r="O291" s="3" t="str">
        <f>VLOOKUP(Tabela13[[#This Row],[Número]],Tabela1[],12,FALSE)</f>
        <v>Eucaliptos</v>
      </c>
    </row>
    <row r="292" spans="1:15" x14ac:dyDescent="0.25">
      <c r="A292" s="3">
        <v>65</v>
      </c>
      <c r="B292" s="4">
        <v>14799</v>
      </c>
      <c r="C292" s="4" t="s">
        <v>604</v>
      </c>
      <c r="D292" s="4" t="s">
        <v>603</v>
      </c>
      <c r="E292" s="7">
        <v>2</v>
      </c>
      <c r="F292" s="7">
        <v>5</v>
      </c>
      <c r="G292" s="4"/>
      <c r="H292" s="4"/>
      <c r="I2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92" s="3" t="s">
        <v>316</v>
      </c>
      <c r="K292" s="3" t="s">
        <v>695</v>
      </c>
      <c r="L292" s="3" t="s">
        <v>603</v>
      </c>
      <c r="M292" s="3"/>
      <c r="N292" s="13" t="str">
        <f>IF(ISBLANK(Tabela13[[#This Row],[Gol Time]]),"",IF(Tabela13[[#This Row],[Mandante]]=Tabela13[[#This Row],[Gol Time]],"Casa","Fora"))</f>
        <v>Fora</v>
      </c>
      <c r="O292" s="3" t="str">
        <f>VLOOKUP(Tabela13[[#This Row],[Número]],Tabela1[],12,FALSE)</f>
        <v>Eucaliptos</v>
      </c>
    </row>
    <row r="293" spans="1:15" x14ac:dyDescent="0.25">
      <c r="A293" s="3">
        <v>65</v>
      </c>
      <c r="B293" s="4">
        <v>14799</v>
      </c>
      <c r="C293" s="4" t="s">
        <v>604</v>
      </c>
      <c r="D293" s="4" t="s">
        <v>603</v>
      </c>
      <c r="E293" s="7">
        <v>2</v>
      </c>
      <c r="F293" s="7">
        <v>5</v>
      </c>
      <c r="G293" s="4"/>
      <c r="H293" s="4"/>
      <c r="I2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93" s="3" t="s">
        <v>316</v>
      </c>
      <c r="K293" s="3" t="s">
        <v>702</v>
      </c>
      <c r="L293" s="3" t="s">
        <v>604</v>
      </c>
      <c r="M293" s="3"/>
      <c r="N293" s="13" t="str">
        <f>IF(ISBLANK(Tabela13[[#This Row],[Gol Time]]),"",IF(Tabela13[[#This Row],[Mandante]]=Tabela13[[#This Row],[Gol Time]],"Casa","Fora"))</f>
        <v>Casa</v>
      </c>
      <c r="O293" s="3" t="str">
        <f>VLOOKUP(Tabela13[[#This Row],[Número]],Tabela1[],12,FALSE)</f>
        <v>Eucaliptos</v>
      </c>
    </row>
    <row r="294" spans="1:15" x14ac:dyDescent="0.25">
      <c r="A294" s="3">
        <v>65</v>
      </c>
      <c r="B294" s="4">
        <v>14799</v>
      </c>
      <c r="C294" s="4" t="s">
        <v>604</v>
      </c>
      <c r="D294" s="4" t="s">
        <v>603</v>
      </c>
      <c r="E294" s="7">
        <v>2</v>
      </c>
      <c r="F294" s="7">
        <v>5</v>
      </c>
      <c r="G294" s="4"/>
      <c r="H294" s="4"/>
      <c r="I2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294" s="3" t="s">
        <v>316</v>
      </c>
      <c r="K294" s="3" t="s">
        <v>702</v>
      </c>
      <c r="L294" s="3" t="s">
        <v>604</v>
      </c>
      <c r="M294" s="3"/>
      <c r="N294" s="13" t="str">
        <f>IF(ISBLANK(Tabela13[[#This Row],[Gol Time]]),"",IF(Tabela13[[#This Row],[Mandante]]=Tabela13[[#This Row],[Gol Time]],"Casa","Fora"))</f>
        <v>Casa</v>
      </c>
      <c r="O294" s="3" t="str">
        <f>VLOOKUP(Tabela13[[#This Row],[Número]],Tabela1[],12,FALSE)</f>
        <v>Eucaliptos</v>
      </c>
    </row>
    <row r="295" spans="1:15" x14ac:dyDescent="0.25">
      <c r="A295" s="3">
        <v>66</v>
      </c>
      <c r="B295" s="4">
        <v>14913</v>
      </c>
      <c r="C295" s="4" t="s">
        <v>603</v>
      </c>
      <c r="D295" s="4" t="s">
        <v>604</v>
      </c>
      <c r="E295" s="7">
        <v>3</v>
      </c>
      <c r="F295" s="7">
        <v>4</v>
      </c>
      <c r="G295" s="4"/>
      <c r="H295" s="4"/>
      <c r="I2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95" s="3" t="s">
        <v>316</v>
      </c>
      <c r="K295" s="3" t="s">
        <v>700</v>
      </c>
      <c r="L295" s="3" t="s">
        <v>604</v>
      </c>
      <c r="M295" s="3"/>
      <c r="N295" s="13" t="str">
        <f>IF(ISBLANK(Tabela13[[#This Row],[Gol Time]]),"",IF(Tabela13[[#This Row],[Mandante]]=Tabela13[[#This Row],[Gol Time]],"Casa","Fora"))</f>
        <v>Fora</v>
      </c>
      <c r="O295" s="3" t="str">
        <f>VLOOKUP(Tabela13[[#This Row],[Número]],Tabela1[],12,FALSE)</f>
        <v>Timbaúva</v>
      </c>
    </row>
    <row r="296" spans="1:15" x14ac:dyDescent="0.25">
      <c r="A296" s="3">
        <v>66</v>
      </c>
      <c r="B296" s="4">
        <v>14913</v>
      </c>
      <c r="C296" s="4" t="s">
        <v>603</v>
      </c>
      <c r="D296" s="4" t="s">
        <v>604</v>
      </c>
      <c r="E296" s="7">
        <v>3</v>
      </c>
      <c r="F296" s="7">
        <v>4</v>
      </c>
      <c r="G296" s="4"/>
      <c r="H296" s="4"/>
      <c r="I2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96" s="3" t="s">
        <v>316</v>
      </c>
      <c r="K296" s="3" t="s">
        <v>700</v>
      </c>
      <c r="L296" s="3" t="s">
        <v>604</v>
      </c>
      <c r="M296" s="3"/>
      <c r="N296" s="13" t="str">
        <f>IF(ISBLANK(Tabela13[[#This Row],[Gol Time]]),"",IF(Tabela13[[#This Row],[Mandante]]=Tabela13[[#This Row],[Gol Time]],"Casa","Fora"))</f>
        <v>Fora</v>
      </c>
      <c r="O296" s="3" t="str">
        <f>VLOOKUP(Tabela13[[#This Row],[Número]],Tabela1[],12,FALSE)</f>
        <v>Timbaúva</v>
      </c>
    </row>
    <row r="297" spans="1:15" x14ac:dyDescent="0.25">
      <c r="A297" s="3">
        <v>66</v>
      </c>
      <c r="B297" s="4">
        <v>14913</v>
      </c>
      <c r="C297" s="4" t="s">
        <v>603</v>
      </c>
      <c r="D297" s="4" t="s">
        <v>604</v>
      </c>
      <c r="E297" s="7">
        <v>3</v>
      </c>
      <c r="F297" s="7">
        <v>4</v>
      </c>
      <c r="G297" s="4"/>
      <c r="H297" s="4"/>
      <c r="I2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97" s="3" t="s">
        <v>316</v>
      </c>
      <c r="K297" s="3" t="s">
        <v>683</v>
      </c>
      <c r="L297" s="3" t="s">
        <v>604</v>
      </c>
      <c r="M297" s="3"/>
      <c r="N297" s="13" t="str">
        <f>IF(ISBLANK(Tabela13[[#This Row],[Gol Time]]),"",IF(Tabela13[[#This Row],[Mandante]]=Tabela13[[#This Row],[Gol Time]],"Casa","Fora"))</f>
        <v>Fora</v>
      </c>
      <c r="O297" s="3" t="str">
        <f>VLOOKUP(Tabela13[[#This Row],[Número]],Tabela1[],12,FALSE)</f>
        <v>Timbaúva</v>
      </c>
    </row>
    <row r="298" spans="1:15" x14ac:dyDescent="0.25">
      <c r="A298" s="3">
        <v>66</v>
      </c>
      <c r="B298" s="4">
        <v>14913</v>
      </c>
      <c r="C298" s="4" t="s">
        <v>603</v>
      </c>
      <c r="D298" s="4" t="s">
        <v>604</v>
      </c>
      <c r="E298" s="7">
        <v>3</v>
      </c>
      <c r="F298" s="7">
        <v>4</v>
      </c>
      <c r="G298" s="4"/>
      <c r="H298" s="4"/>
      <c r="I2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98" s="3" t="s">
        <v>316</v>
      </c>
      <c r="K298" s="3" t="s">
        <v>683</v>
      </c>
      <c r="L298" s="3" t="s">
        <v>604</v>
      </c>
      <c r="M298" s="3"/>
      <c r="N298" s="13" t="str">
        <f>IF(ISBLANK(Tabela13[[#This Row],[Gol Time]]),"",IF(Tabela13[[#This Row],[Mandante]]=Tabela13[[#This Row],[Gol Time]],"Casa","Fora"))</f>
        <v>Fora</v>
      </c>
      <c r="O298" s="3" t="str">
        <f>VLOOKUP(Tabela13[[#This Row],[Número]],Tabela1[],12,FALSE)</f>
        <v>Timbaúva</v>
      </c>
    </row>
    <row r="299" spans="1:15" x14ac:dyDescent="0.25">
      <c r="A299" s="3">
        <v>66</v>
      </c>
      <c r="B299" s="4">
        <v>14913</v>
      </c>
      <c r="C299" s="4" t="s">
        <v>603</v>
      </c>
      <c r="D299" s="4" t="s">
        <v>604</v>
      </c>
      <c r="E299" s="7">
        <v>3</v>
      </c>
      <c r="F299" s="7">
        <v>4</v>
      </c>
      <c r="G299" s="4"/>
      <c r="H299" s="4"/>
      <c r="I2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299" s="3" t="s">
        <v>316</v>
      </c>
      <c r="K299" s="3" t="s">
        <v>703</v>
      </c>
      <c r="L299" s="3" t="s">
        <v>603</v>
      </c>
      <c r="M299" s="3"/>
      <c r="N299" s="13" t="str">
        <f>IF(ISBLANK(Tabela13[[#This Row],[Gol Time]]),"",IF(Tabela13[[#This Row],[Mandante]]=Tabela13[[#This Row],[Gol Time]],"Casa","Fora"))</f>
        <v>Casa</v>
      </c>
      <c r="O299" s="3" t="str">
        <f>VLOOKUP(Tabela13[[#This Row],[Número]],Tabela1[],12,FALSE)</f>
        <v>Timbaúva</v>
      </c>
    </row>
    <row r="300" spans="1:15" x14ac:dyDescent="0.25">
      <c r="A300" s="3">
        <v>66</v>
      </c>
      <c r="B300" s="4">
        <v>14913</v>
      </c>
      <c r="C300" s="4" t="s">
        <v>603</v>
      </c>
      <c r="D300" s="4" t="s">
        <v>604</v>
      </c>
      <c r="E300" s="7">
        <v>3</v>
      </c>
      <c r="F300" s="7">
        <v>4</v>
      </c>
      <c r="G300" s="4"/>
      <c r="H300" s="4"/>
      <c r="I3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00" s="3" t="s">
        <v>316</v>
      </c>
      <c r="K300" s="3" t="s">
        <v>703</v>
      </c>
      <c r="L300" s="3" t="s">
        <v>603</v>
      </c>
      <c r="M300" s="3"/>
      <c r="N300" s="13" t="str">
        <f>IF(ISBLANK(Tabela13[[#This Row],[Gol Time]]),"",IF(Tabela13[[#This Row],[Mandante]]=Tabela13[[#This Row],[Gol Time]],"Casa","Fora"))</f>
        <v>Casa</v>
      </c>
      <c r="O300" s="3" t="str">
        <f>VLOOKUP(Tabela13[[#This Row],[Número]],Tabela1[],12,FALSE)</f>
        <v>Timbaúva</v>
      </c>
    </row>
    <row r="301" spans="1:15" x14ac:dyDescent="0.25">
      <c r="A301" s="3">
        <v>66</v>
      </c>
      <c r="B301" s="4">
        <v>14913</v>
      </c>
      <c r="C301" s="4" t="s">
        <v>603</v>
      </c>
      <c r="D301" s="4" t="s">
        <v>604</v>
      </c>
      <c r="E301" s="7">
        <v>3</v>
      </c>
      <c r="F301" s="7">
        <v>4</v>
      </c>
      <c r="G301" s="4"/>
      <c r="H301" s="4"/>
      <c r="I3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01" s="3" t="s">
        <v>316</v>
      </c>
      <c r="K301" s="3" t="s">
        <v>695</v>
      </c>
      <c r="L301" s="3" t="s">
        <v>603</v>
      </c>
      <c r="M301" s="3"/>
      <c r="N301" s="13" t="str">
        <f>IF(ISBLANK(Tabela13[[#This Row],[Gol Time]]),"",IF(Tabela13[[#This Row],[Mandante]]=Tabela13[[#This Row],[Gol Time]],"Casa","Fora"))</f>
        <v>Casa</v>
      </c>
      <c r="O301" s="3" t="str">
        <f>VLOOKUP(Tabela13[[#This Row],[Número]],Tabela1[],12,FALSE)</f>
        <v>Timbaúva</v>
      </c>
    </row>
    <row r="302" spans="1:15" x14ac:dyDescent="0.25">
      <c r="A302" s="3">
        <v>67</v>
      </c>
      <c r="B302" s="4">
        <v>15114</v>
      </c>
      <c r="C302" s="4" t="s">
        <v>603</v>
      </c>
      <c r="D302" s="4" t="s">
        <v>604</v>
      </c>
      <c r="E302" s="7">
        <v>2</v>
      </c>
      <c r="F302" s="7">
        <v>2</v>
      </c>
      <c r="G302" s="4"/>
      <c r="H302" s="4"/>
      <c r="I3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02" s="3" t="s">
        <v>202</v>
      </c>
      <c r="K302" s="3" t="s">
        <v>704</v>
      </c>
      <c r="L302" s="3" t="s">
        <v>603</v>
      </c>
      <c r="M302" s="3"/>
      <c r="N302" s="13" t="str">
        <f>IF(ISBLANK(Tabela13[[#This Row],[Gol Time]]),"",IF(Tabela13[[#This Row],[Mandante]]=Tabela13[[#This Row],[Gol Time]],"Casa","Fora"))</f>
        <v>Casa</v>
      </c>
      <c r="O302" s="3" t="str">
        <f>VLOOKUP(Tabela13[[#This Row],[Número]],Tabela1[],12,FALSE)</f>
        <v>Timbaúva</v>
      </c>
    </row>
    <row r="303" spans="1:15" x14ac:dyDescent="0.25">
      <c r="A303" s="3">
        <v>67</v>
      </c>
      <c r="B303" s="4">
        <v>15114</v>
      </c>
      <c r="C303" s="4" t="s">
        <v>603</v>
      </c>
      <c r="D303" s="4" t="s">
        <v>604</v>
      </c>
      <c r="E303" s="7">
        <v>2</v>
      </c>
      <c r="F303" s="7">
        <v>2</v>
      </c>
      <c r="G303" s="4"/>
      <c r="H303" s="4"/>
      <c r="I3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03" s="3" t="s">
        <v>202</v>
      </c>
      <c r="K303" s="3" t="s">
        <v>701</v>
      </c>
      <c r="L303" s="3" t="s">
        <v>603</v>
      </c>
      <c r="M303" s="3"/>
      <c r="N303" s="13" t="str">
        <f>IF(ISBLANK(Tabela13[[#This Row],[Gol Time]]),"",IF(Tabela13[[#This Row],[Mandante]]=Tabela13[[#This Row],[Gol Time]],"Casa","Fora"))</f>
        <v>Casa</v>
      </c>
      <c r="O303" s="3" t="str">
        <f>VLOOKUP(Tabela13[[#This Row],[Número]],Tabela1[],12,FALSE)</f>
        <v>Timbaúva</v>
      </c>
    </row>
    <row r="304" spans="1:15" x14ac:dyDescent="0.25">
      <c r="A304" s="3">
        <v>67</v>
      </c>
      <c r="B304" s="4">
        <v>15114</v>
      </c>
      <c r="C304" s="4" t="s">
        <v>603</v>
      </c>
      <c r="D304" s="4" t="s">
        <v>604</v>
      </c>
      <c r="E304" s="7">
        <v>2</v>
      </c>
      <c r="F304" s="7">
        <v>2</v>
      </c>
      <c r="G304" s="4"/>
      <c r="H304" s="4"/>
      <c r="I3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04" s="3" t="s">
        <v>202</v>
      </c>
      <c r="K304" s="3" t="s">
        <v>689</v>
      </c>
      <c r="L304" s="3" t="s">
        <v>604</v>
      </c>
      <c r="M304" s="3"/>
      <c r="N304" s="13" t="str">
        <f>IF(ISBLANK(Tabela13[[#This Row],[Gol Time]]),"",IF(Tabela13[[#This Row],[Mandante]]=Tabela13[[#This Row],[Gol Time]],"Casa","Fora"))</f>
        <v>Fora</v>
      </c>
      <c r="O304" s="3" t="str">
        <f>VLOOKUP(Tabela13[[#This Row],[Número]],Tabela1[],12,FALSE)</f>
        <v>Timbaúva</v>
      </c>
    </row>
    <row r="305" spans="1:15" x14ac:dyDescent="0.25">
      <c r="A305" s="3">
        <v>67</v>
      </c>
      <c r="B305" s="4">
        <v>15114</v>
      </c>
      <c r="C305" s="4" t="s">
        <v>603</v>
      </c>
      <c r="D305" s="4" t="s">
        <v>604</v>
      </c>
      <c r="E305" s="7">
        <v>2</v>
      </c>
      <c r="F305" s="7">
        <v>2</v>
      </c>
      <c r="G305" s="4"/>
      <c r="H305" s="4"/>
      <c r="I3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05" s="3" t="s">
        <v>202</v>
      </c>
      <c r="K305" s="3" t="s">
        <v>698</v>
      </c>
      <c r="L305" s="3" t="s">
        <v>604</v>
      </c>
      <c r="M305" s="3"/>
      <c r="N305" s="13" t="str">
        <f>IF(ISBLANK(Tabela13[[#This Row],[Gol Time]]),"",IF(Tabela13[[#This Row],[Mandante]]=Tabela13[[#This Row],[Gol Time]],"Casa","Fora"))</f>
        <v>Fora</v>
      </c>
      <c r="O305" s="3" t="str">
        <f>VLOOKUP(Tabela13[[#This Row],[Número]],Tabela1[],12,FALSE)</f>
        <v>Timbaúva</v>
      </c>
    </row>
    <row r="306" spans="1:15" x14ac:dyDescent="0.25">
      <c r="A306" s="3">
        <v>68</v>
      </c>
      <c r="B306" s="4">
        <v>15121</v>
      </c>
      <c r="C306" s="4" t="s">
        <v>603</v>
      </c>
      <c r="D306" s="4" t="s">
        <v>604</v>
      </c>
      <c r="E306" s="7">
        <v>2</v>
      </c>
      <c r="F306" s="7">
        <v>3</v>
      </c>
      <c r="G306" s="4"/>
      <c r="H306" s="4"/>
      <c r="I3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06" s="3" t="s">
        <v>202</v>
      </c>
      <c r="K306" s="3" t="s">
        <v>689</v>
      </c>
      <c r="L306" s="3" t="s">
        <v>604</v>
      </c>
      <c r="M306" s="3"/>
      <c r="N306" s="13" t="str">
        <f>IF(ISBLANK(Tabela13[[#This Row],[Gol Time]]),"",IF(Tabela13[[#This Row],[Mandante]]=Tabela13[[#This Row],[Gol Time]],"Casa","Fora"))</f>
        <v>Fora</v>
      </c>
      <c r="O306" s="3" t="str">
        <f>VLOOKUP(Tabela13[[#This Row],[Número]],Tabela1[],12,FALSE)</f>
        <v>Timbaúva</v>
      </c>
    </row>
    <row r="307" spans="1:15" x14ac:dyDescent="0.25">
      <c r="A307" s="3">
        <v>68</v>
      </c>
      <c r="B307" s="4">
        <v>15121</v>
      </c>
      <c r="C307" s="4" t="s">
        <v>603</v>
      </c>
      <c r="D307" s="4" t="s">
        <v>604</v>
      </c>
      <c r="E307" s="7">
        <v>2</v>
      </c>
      <c r="F307" s="7">
        <v>3</v>
      </c>
      <c r="G307" s="4"/>
      <c r="H307" s="4"/>
      <c r="I3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07" s="3" t="s">
        <v>202</v>
      </c>
      <c r="K307" s="3" t="s">
        <v>705</v>
      </c>
      <c r="L307" s="3" t="s">
        <v>604</v>
      </c>
      <c r="M307" s="3"/>
      <c r="N307" s="13" t="str">
        <f>IF(ISBLANK(Tabela13[[#This Row],[Gol Time]]),"",IF(Tabela13[[#This Row],[Mandante]]=Tabela13[[#This Row],[Gol Time]],"Casa","Fora"))</f>
        <v>Fora</v>
      </c>
      <c r="O307" s="3" t="str">
        <f>VLOOKUP(Tabela13[[#This Row],[Número]],Tabela1[],12,FALSE)</f>
        <v>Timbaúva</v>
      </c>
    </row>
    <row r="308" spans="1:15" x14ac:dyDescent="0.25">
      <c r="A308" s="3">
        <v>68</v>
      </c>
      <c r="B308" s="4">
        <v>15121</v>
      </c>
      <c r="C308" s="4" t="s">
        <v>603</v>
      </c>
      <c r="D308" s="4" t="s">
        <v>604</v>
      </c>
      <c r="E308" s="7">
        <v>2</v>
      </c>
      <c r="F308" s="7">
        <v>3</v>
      </c>
      <c r="G308" s="4"/>
      <c r="H308" s="4"/>
      <c r="I3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08" s="3" t="s">
        <v>202</v>
      </c>
      <c r="K308" s="3" t="s">
        <v>700</v>
      </c>
      <c r="L308" s="3" t="s">
        <v>604</v>
      </c>
      <c r="M308" s="3"/>
      <c r="N308" s="13" t="str">
        <f>IF(ISBLANK(Tabela13[[#This Row],[Gol Time]]),"",IF(Tabela13[[#This Row],[Mandante]]=Tabela13[[#This Row],[Gol Time]],"Casa","Fora"))</f>
        <v>Fora</v>
      </c>
      <c r="O308" s="3" t="str">
        <f>VLOOKUP(Tabela13[[#This Row],[Número]],Tabela1[],12,FALSE)</f>
        <v>Timbaúva</v>
      </c>
    </row>
    <row r="309" spans="1:15" x14ac:dyDescent="0.25">
      <c r="A309" s="3">
        <v>68</v>
      </c>
      <c r="B309" s="4">
        <v>15121</v>
      </c>
      <c r="C309" s="4" t="s">
        <v>603</v>
      </c>
      <c r="D309" s="4" t="s">
        <v>604</v>
      </c>
      <c r="E309" s="7">
        <v>2</v>
      </c>
      <c r="F309" s="7">
        <v>3</v>
      </c>
      <c r="G309" s="4"/>
      <c r="H309" s="4"/>
      <c r="I3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09" s="3" t="s">
        <v>202</v>
      </c>
      <c r="K309" s="3" t="s">
        <v>667</v>
      </c>
      <c r="L309" s="3" t="s">
        <v>603</v>
      </c>
      <c r="M309" s="3"/>
      <c r="N309" s="13" t="str">
        <f>IF(ISBLANK(Tabela13[[#This Row],[Gol Time]]),"",IF(Tabela13[[#This Row],[Mandante]]=Tabela13[[#This Row],[Gol Time]],"Casa","Fora"))</f>
        <v>Casa</v>
      </c>
      <c r="O309" s="3" t="str">
        <f>VLOOKUP(Tabela13[[#This Row],[Número]],Tabela1[],12,FALSE)</f>
        <v>Timbaúva</v>
      </c>
    </row>
    <row r="310" spans="1:15" x14ac:dyDescent="0.25">
      <c r="A310" s="3">
        <v>68</v>
      </c>
      <c r="B310" s="4">
        <v>15121</v>
      </c>
      <c r="C310" s="4" t="s">
        <v>603</v>
      </c>
      <c r="D310" s="4" t="s">
        <v>604</v>
      </c>
      <c r="E310" s="7">
        <v>2</v>
      </c>
      <c r="F310" s="7">
        <v>3</v>
      </c>
      <c r="G310" s="4"/>
      <c r="H310" s="4"/>
      <c r="I3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10" s="3" t="s">
        <v>202</v>
      </c>
      <c r="K310" s="3" t="s">
        <v>667</v>
      </c>
      <c r="L310" s="3" t="s">
        <v>603</v>
      </c>
      <c r="M310" s="3"/>
      <c r="N310" s="13" t="str">
        <f>IF(ISBLANK(Tabela13[[#This Row],[Gol Time]]),"",IF(Tabela13[[#This Row],[Mandante]]=Tabela13[[#This Row],[Gol Time]],"Casa","Fora"))</f>
        <v>Casa</v>
      </c>
      <c r="O310" s="3" t="str">
        <f>VLOOKUP(Tabela13[[#This Row],[Número]],Tabela1[],12,FALSE)</f>
        <v>Timbaúva</v>
      </c>
    </row>
    <row r="311" spans="1:15" x14ac:dyDescent="0.25">
      <c r="A311" s="3">
        <v>69</v>
      </c>
      <c r="B311" s="4">
        <v>15205</v>
      </c>
      <c r="C311" s="4" t="s">
        <v>604</v>
      </c>
      <c r="D311" s="4" t="s">
        <v>603</v>
      </c>
      <c r="E311" s="7">
        <v>3</v>
      </c>
      <c r="F311" s="7">
        <v>0</v>
      </c>
      <c r="G311" s="4"/>
      <c r="H311" s="4"/>
      <c r="I3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11" s="3" t="s">
        <v>316</v>
      </c>
      <c r="K311" s="3" t="s">
        <v>689</v>
      </c>
      <c r="L311" s="3" t="s">
        <v>604</v>
      </c>
      <c r="M311" s="3"/>
      <c r="N311" s="13" t="str">
        <f>IF(ISBLANK(Tabela13[[#This Row],[Gol Time]]),"",IF(Tabela13[[#This Row],[Mandante]]=Tabela13[[#This Row],[Gol Time]],"Casa","Fora"))</f>
        <v>Casa</v>
      </c>
      <c r="O311" s="3" t="str">
        <f>VLOOKUP(Tabela13[[#This Row],[Número]],Tabela1[],12,FALSE)</f>
        <v>Eucaliptos</v>
      </c>
    </row>
    <row r="312" spans="1:15" x14ac:dyDescent="0.25">
      <c r="A312" s="3">
        <v>69</v>
      </c>
      <c r="B312" s="4">
        <v>15205</v>
      </c>
      <c r="C312" s="4" t="s">
        <v>604</v>
      </c>
      <c r="D312" s="4" t="s">
        <v>603</v>
      </c>
      <c r="E312" s="7">
        <v>3</v>
      </c>
      <c r="F312" s="7">
        <v>0</v>
      </c>
      <c r="G312" s="4"/>
      <c r="H312" s="4"/>
      <c r="I3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12" s="3" t="s">
        <v>316</v>
      </c>
      <c r="K312" s="3" t="s">
        <v>705</v>
      </c>
      <c r="L312" s="3" t="s">
        <v>604</v>
      </c>
      <c r="M312" s="3"/>
      <c r="N312" s="13" t="str">
        <f>IF(ISBLANK(Tabela13[[#This Row],[Gol Time]]),"",IF(Tabela13[[#This Row],[Mandante]]=Tabela13[[#This Row],[Gol Time]],"Casa","Fora"))</f>
        <v>Casa</v>
      </c>
      <c r="O312" s="3" t="str">
        <f>VLOOKUP(Tabela13[[#This Row],[Número]],Tabela1[],12,FALSE)</f>
        <v>Eucaliptos</v>
      </c>
    </row>
    <row r="313" spans="1:15" x14ac:dyDescent="0.25">
      <c r="A313" s="3">
        <v>69</v>
      </c>
      <c r="B313" s="4">
        <v>15205</v>
      </c>
      <c r="C313" s="4" t="s">
        <v>604</v>
      </c>
      <c r="D313" s="4" t="s">
        <v>603</v>
      </c>
      <c r="E313" s="7">
        <v>3</v>
      </c>
      <c r="F313" s="7">
        <v>0</v>
      </c>
      <c r="G313" s="4"/>
      <c r="H313" s="4"/>
      <c r="I3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13" s="3" t="s">
        <v>316</v>
      </c>
      <c r="K313" s="3" t="s">
        <v>705</v>
      </c>
      <c r="L313" s="3" t="s">
        <v>604</v>
      </c>
      <c r="M313" s="3"/>
      <c r="N313" s="13" t="str">
        <f>IF(ISBLANK(Tabela13[[#This Row],[Gol Time]]),"",IF(Tabela13[[#This Row],[Mandante]]=Tabela13[[#This Row],[Gol Time]],"Casa","Fora"))</f>
        <v>Casa</v>
      </c>
      <c r="O313" s="3" t="str">
        <f>VLOOKUP(Tabela13[[#This Row],[Número]],Tabela1[],12,FALSE)</f>
        <v>Eucaliptos</v>
      </c>
    </row>
    <row r="314" spans="1:15" x14ac:dyDescent="0.25">
      <c r="A314" s="3">
        <v>70</v>
      </c>
      <c r="B314" s="4">
        <v>15268</v>
      </c>
      <c r="C314" s="4" t="s">
        <v>603</v>
      </c>
      <c r="D314" s="4" t="s">
        <v>604</v>
      </c>
      <c r="E314" s="7">
        <v>2</v>
      </c>
      <c r="F314" s="7">
        <v>1</v>
      </c>
      <c r="G314" s="4"/>
      <c r="H314" s="4"/>
      <c r="I3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14" s="3" t="s">
        <v>316</v>
      </c>
      <c r="K314" s="3" t="s">
        <v>701</v>
      </c>
      <c r="L314" s="3" t="s">
        <v>603</v>
      </c>
      <c r="M314" s="3"/>
      <c r="N314" s="13" t="str">
        <f>IF(ISBLANK(Tabela13[[#This Row],[Gol Time]]),"",IF(Tabela13[[#This Row],[Mandante]]=Tabela13[[#This Row],[Gol Time]],"Casa","Fora"))</f>
        <v>Casa</v>
      </c>
      <c r="O314" s="3" t="str">
        <f>VLOOKUP(Tabela13[[#This Row],[Número]],Tabela1[],12,FALSE)</f>
        <v>Baixada</v>
      </c>
    </row>
    <row r="315" spans="1:15" x14ac:dyDescent="0.25">
      <c r="A315" s="3">
        <v>70</v>
      </c>
      <c r="B315" s="4">
        <v>15268</v>
      </c>
      <c r="C315" s="4" t="s">
        <v>603</v>
      </c>
      <c r="D315" s="4" t="s">
        <v>604</v>
      </c>
      <c r="E315" s="7">
        <v>2</v>
      </c>
      <c r="F315" s="7">
        <v>1</v>
      </c>
      <c r="G315" s="4"/>
      <c r="H315" s="4"/>
      <c r="I3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15" s="3" t="s">
        <v>316</v>
      </c>
      <c r="K315" s="3" t="s">
        <v>706</v>
      </c>
      <c r="L315" s="3" t="s">
        <v>603</v>
      </c>
      <c r="M315" s="3"/>
      <c r="N315" s="13" t="str">
        <f>IF(ISBLANK(Tabela13[[#This Row],[Gol Time]]),"",IF(Tabela13[[#This Row],[Mandante]]=Tabela13[[#This Row],[Gol Time]],"Casa","Fora"))</f>
        <v>Casa</v>
      </c>
      <c r="O315" s="3" t="str">
        <f>VLOOKUP(Tabela13[[#This Row],[Número]],Tabela1[],12,FALSE)</f>
        <v>Baixada</v>
      </c>
    </row>
    <row r="316" spans="1:15" x14ac:dyDescent="0.25">
      <c r="A316" s="3">
        <v>70</v>
      </c>
      <c r="B316" s="4">
        <v>15268</v>
      </c>
      <c r="C316" s="4" t="s">
        <v>603</v>
      </c>
      <c r="D316" s="4" t="s">
        <v>604</v>
      </c>
      <c r="E316" s="7">
        <v>2</v>
      </c>
      <c r="F316" s="7">
        <v>1</v>
      </c>
      <c r="G316" s="4"/>
      <c r="H316" s="4"/>
      <c r="I3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16" s="3" t="s">
        <v>316</v>
      </c>
      <c r="K316" s="3" t="s">
        <v>705</v>
      </c>
      <c r="L316" s="3" t="s">
        <v>604</v>
      </c>
      <c r="M316" s="3"/>
      <c r="N316" s="13" t="str">
        <f>IF(ISBLANK(Tabela13[[#This Row],[Gol Time]]),"",IF(Tabela13[[#This Row],[Mandante]]=Tabela13[[#This Row],[Gol Time]],"Casa","Fora"))</f>
        <v>Fora</v>
      </c>
      <c r="O316" s="3" t="str">
        <f>VLOOKUP(Tabela13[[#This Row],[Número]],Tabela1[],12,FALSE)</f>
        <v>Baixada</v>
      </c>
    </row>
    <row r="317" spans="1:15" x14ac:dyDescent="0.25">
      <c r="A317" s="3">
        <v>71</v>
      </c>
      <c r="B317" s="4">
        <v>15352</v>
      </c>
      <c r="C317" s="4" t="s">
        <v>603</v>
      </c>
      <c r="D317" s="4" t="s">
        <v>604</v>
      </c>
      <c r="E317" s="7">
        <v>1</v>
      </c>
      <c r="F317" s="7">
        <v>1</v>
      </c>
      <c r="G317" s="4"/>
      <c r="H317" s="4"/>
      <c r="I3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17" s="3" t="s">
        <v>316</v>
      </c>
      <c r="K317" s="3" t="s">
        <v>701</v>
      </c>
      <c r="L317" s="3" t="s">
        <v>603</v>
      </c>
      <c r="M317" s="3"/>
      <c r="N317" s="13" t="str">
        <f>IF(ISBLANK(Tabela13[[#This Row],[Gol Time]]),"",IF(Tabela13[[#This Row],[Mandante]]=Tabela13[[#This Row],[Gol Time]],"Casa","Fora"))</f>
        <v>Casa</v>
      </c>
      <c r="O317" s="3" t="str">
        <f>VLOOKUP(Tabela13[[#This Row],[Número]],Tabela1[],12,FALSE)</f>
        <v>Timbaúva</v>
      </c>
    </row>
    <row r="318" spans="1:15" x14ac:dyDescent="0.25">
      <c r="A318" s="3">
        <v>71</v>
      </c>
      <c r="B318" s="4">
        <v>15352</v>
      </c>
      <c r="C318" s="4" t="s">
        <v>603</v>
      </c>
      <c r="D318" s="4" t="s">
        <v>604</v>
      </c>
      <c r="E318" s="7">
        <v>1</v>
      </c>
      <c r="F318" s="7">
        <v>1</v>
      </c>
      <c r="G318" s="4"/>
      <c r="H318" s="4"/>
      <c r="I3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18" s="3" t="s">
        <v>316</v>
      </c>
      <c r="K318" s="3" t="s">
        <v>705</v>
      </c>
      <c r="L318" s="3" t="s">
        <v>604</v>
      </c>
      <c r="M318" s="3"/>
      <c r="N318" s="13" t="str">
        <f>IF(ISBLANK(Tabela13[[#This Row],[Gol Time]]),"",IF(Tabela13[[#This Row],[Mandante]]=Tabela13[[#This Row],[Gol Time]],"Casa","Fora"))</f>
        <v>Fora</v>
      </c>
      <c r="O318" s="3" t="str">
        <f>VLOOKUP(Tabela13[[#This Row],[Número]],Tabela1[],12,FALSE)</f>
        <v>Timbaúva</v>
      </c>
    </row>
    <row r="319" spans="1:15" x14ac:dyDescent="0.25">
      <c r="A319" s="3">
        <v>72</v>
      </c>
      <c r="B319" s="4">
        <v>15450</v>
      </c>
      <c r="C319" s="4" t="s">
        <v>603</v>
      </c>
      <c r="D319" s="4" t="s">
        <v>604</v>
      </c>
      <c r="E319" s="7">
        <v>1</v>
      </c>
      <c r="F319" s="7">
        <v>1</v>
      </c>
      <c r="G319" s="4"/>
      <c r="H319" s="4"/>
      <c r="I3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19" s="3" t="s">
        <v>316</v>
      </c>
      <c r="K319" s="3" t="s">
        <v>707</v>
      </c>
      <c r="L319" s="3" t="s">
        <v>603</v>
      </c>
      <c r="M319" s="3"/>
      <c r="N319" s="13" t="str">
        <f>IF(ISBLANK(Tabela13[[#This Row],[Gol Time]]),"",IF(Tabela13[[#This Row],[Mandante]]=Tabela13[[#This Row],[Gol Time]],"Casa","Fora"))</f>
        <v>Casa</v>
      </c>
      <c r="O319" s="3" t="str">
        <f>VLOOKUP(Tabela13[[#This Row],[Número]],Tabela1[],12,FALSE)</f>
        <v>Timbaúva</v>
      </c>
    </row>
    <row r="320" spans="1:15" x14ac:dyDescent="0.25">
      <c r="A320" s="3">
        <v>72</v>
      </c>
      <c r="B320" s="4">
        <v>15450</v>
      </c>
      <c r="C320" s="4" t="s">
        <v>603</v>
      </c>
      <c r="D320" s="4" t="s">
        <v>604</v>
      </c>
      <c r="E320" s="7">
        <v>1</v>
      </c>
      <c r="F320" s="7">
        <v>1</v>
      </c>
      <c r="G320" s="4"/>
      <c r="H320" s="4"/>
      <c r="I3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20" s="3" t="s">
        <v>316</v>
      </c>
      <c r="K320" s="3" t="s">
        <v>689</v>
      </c>
      <c r="L320" s="3" t="s">
        <v>604</v>
      </c>
      <c r="M320" s="3"/>
      <c r="N320" s="13" t="str">
        <f>IF(ISBLANK(Tabela13[[#This Row],[Gol Time]]),"",IF(Tabela13[[#This Row],[Mandante]]=Tabela13[[#This Row],[Gol Time]],"Casa","Fora"))</f>
        <v>Fora</v>
      </c>
      <c r="O320" s="3" t="str">
        <f>VLOOKUP(Tabela13[[#This Row],[Número]],Tabela1[],12,FALSE)</f>
        <v>Timbaúva</v>
      </c>
    </row>
    <row r="321" spans="1:15" x14ac:dyDescent="0.25">
      <c r="A321" s="3">
        <v>73</v>
      </c>
      <c r="B321" s="4">
        <v>15534</v>
      </c>
      <c r="C321" s="4" t="s">
        <v>603</v>
      </c>
      <c r="D321" s="4" t="s">
        <v>604</v>
      </c>
      <c r="E321" s="7">
        <v>2</v>
      </c>
      <c r="F321" s="7">
        <v>4</v>
      </c>
      <c r="G321" s="4"/>
      <c r="H321" s="4"/>
      <c r="I3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1" s="3" t="s">
        <v>316</v>
      </c>
      <c r="K321" s="3" t="s">
        <v>683</v>
      </c>
      <c r="L321" s="3" t="s">
        <v>604</v>
      </c>
      <c r="M321" s="3"/>
      <c r="N321" s="13" t="str">
        <f>IF(ISBLANK(Tabela13[[#This Row],[Gol Time]]),"",IF(Tabela13[[#This Row],[Mandante]]=Tabela13[[#This Row],[Gol Time]],"Casa","Fora"))</f>
        <v>Fora</v>
      </c>
      <c r="O321" s="3" t="str">
        <f>VLOOKUP(Tabela13[[#This Row],[Número]],Tabela1[],12,FALSE)</f>
        <v>Baixada</v>
      </c>
    </row>
    <row r="322" spans="1:15" x14ac:dyDescent="0.25">
      <c r="A322" s="3">
        <v>73</v>
      </c>
      <c r="B322" s="4">
        <v>15534</v>
      </c>
      <c r="C322" s="4" t="s">
        <v>603</v>
      </c>
      <c r="D322" s="4" t="s">
        <v>604</v>
      </c>
      <c r="E322" s="7">
        <v>2</v>
      </c>
      <c r="F322" s="7">
        <v>4</v>
      </c>
      <c r="G322" s="4"/>
      <c r="H322" s="4"/>
      <c r="I3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2" s="3" t="s">
        <v>316</v>
      </c>
      <c r="K322" s="3" t="s">
        <v>683</v>
      </c>
      <c r="L322" s="3" t="s">
        <v>604</v>
      </c>
      <c r="M322" s="3"/>
      <c r="N322" s="13" t="str">
        <f>IF(ISBLANK(Tabela13[[#This Row],[Gol Time]]),"",IF(Tabela13[[#This Row],[Mandante]]=Tabela13[[#This Row],[Gol Time]],"Casa","Fora"))</f>
        <v>Fora</v>
      </c>
      <c r="O322" s="3" t="str">
        <f>VLOOKUP(Tabela13[[#This Row],[Número]],Tabela1[],12,FALSE)</f>
        <v>Baixada</v>
      </c>
    </row>
    <row r="323" spans="1:15" x14ac:dyDescent="0.25">
      <c r="A323" s="3">
        <v>73</v>
      </c>
      <c r="B323" s="4">
        <v>15534</v>
      </c>
      <c r="C323" s="4" t="s">
        <v>603</v>
      </c>
      <c r="D323" s="4" t="s">
        <v>604</v>
      </c>
      <c r="E323" s="7">
        <v>2</v>
      </c>
      <c r="F323" s="7">
        <v>4</v>
      </c>
      <c r="G323" s="4"/>
      <c r="H323" s="4"/>
      <c r="I3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3" s="3" t="s">
        <v>316</v>
      </c>
      <c r="K323" s="3" t="s">
        <v>705</v>
      </c>
      <c r="L323" s="3" t="s">
        <v>604</v>
      </c>
      <c r="M323" s="3"/>
      <c r="N323" s="13" t="str">
        <f>IF(ISBLANK(Tabela13[[#This Row],[Gol Time]]),"",IF(Tabela13[[#This Row],[Mandante]]=Tabela13[[#This Row],[Gol Time]],"Casa","Fora"))</f>
        <v>Fora</v>
      </c>
      <c r="O323" s="3" t="str">
        <f>VLOOKUP(Tabela13[[#This Row],[Número]],Tabela1[],12,FALSE)</f>
        <v>Baixada</v>
      </c>
    </row>
    <row r="324" spans="1:15" x14ac:dyDescent="0.25">
      <c r="A324" s="3">
        <v>73</v>
      </c>
      <c r="B324" s="4">
        <v>15534</v>
      </c>
      <c r="C324" s="4" t="s">
        <v>603</v>
      </c>
      <c r="D324" s="4" t="s">
        <v>604</v>
      </c>
      <c r="E324" s="7">
        <v>2</v>
      </c>
      <c r="F324" s="7">
        <v>4</v>
      </c>
      <c r="G324" s="4"/>
      <c r="H324" s="4"/>
      <c r="I3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4" s="3" t="s">
        <v>316</v>
      </c>
      <c r="K324" s="3" t="s">
        <v>689</v>
      </c>
      <c r="L324" s="3" t="s">
        <v>604</v>
      </c>
      <c r="M324" s="3"/>
      <c r="N324" s="13" t="str">
        <f>IF(ISBLANK(Tabela13[[#This Row],[Gol Time]]),"",IF(Tabela13[[#This Row],[Mandante]]=Tabela13[[#This Row],[Gol Time]],"Casa","Fora"))</f>
        <v>Fora</v>
      </c>
      <c r="O324" s="3" t="str">
        <f>VLOOKUP(Tabela13[[#This Row],[Número]],Tabela1[],12,FALSE)</f>
        <v>Baixada</v>
      </c>
    </row>
    <row r="325" spans="1:15" x14ac:dyDescent="0.25">
      <c r="A325" s="3">
        <v>73</v>
      </c>
      <c r="B325" s="4">
        <v>15534</v>
      </c>
      <c r="C325" s="4" t="s">
        <v>603</v>
      </c>
      <c r="D325" s="4" t="s">
        <v>604</v>
      </c>
      <c r="E325" s="7">
        <v>2</v>
      </c>
      <c r="F325" s="7">
        <v>4</v>
      </c>
      <c r="G325" s="4"/>
      <c r="H325" s="4"/>
      <c r="I3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5" s="3" t="s">
        <v>316</v>
      </c>
      <c r="K325" s="3" t="s">
        <v>708</v>
      </c>
      <c r="L325" s="3" t="s">
        <v>603</v>
      </c>
      <c r="M325" s="3"/>
      <c r="N325" s="13" t="str">
        <f>IF(ISBLANK(Tabela13[[#This Row],[Gol Time]]),"",IF(Tabela13[[#This Row],[Mandante]]=Tabela13[[#This Row],[Gol Time]],"Casa","Fora"))</f>
        <v>Casa</v>
      </c>
      <c r="O325" s="3" t="str">
        <f>VLOOKUP(Tabela13[[#This Row],[Número]],Tabela1[],12,FALSE)</f>
        <v>Baixada</v>
      </c>
    </row>
    <row r="326" spans="1:15" x14ac:dyDescent="0.25">
      <c r="A326" s="3">
        <v>73</v>
      </c>
      <c r="B326" s="4">
        <v>15534</v>
      </c>
      <c r="C326" s="4" t="s">
        <v>603</v>
      </c>
      <c r="D326" s="4" t="s">
        <v>604</v>
      </c>
      <c r="E326" s="7">
        <v>2</v>
      </c>
      <c r="F326" s="7">
        <v>4</v>
      </c>
      <c r="G326" s="4"/>
      <c r="H326" s="4"/>
      <c r="I3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6" s="3" t="s">
        <v>316</v>
      </c>
      <c r="K326" s="3" t="s">
        <v>707</v>
      </c>
      <c r="L326" s="3" t="s">
        <v>603</v>
      </c>
      <c r="M326" s="3"/>
      <c r="N326" s="13" t="str">
        <f>IF(ISBLANK(Tabela13[[#This Row],[Gol Time]]),"",IF(Tabela13[[#This Row],[Mandante]]=Tabela13[[#This Row],[Gol Time]],"Casa","Fora"))</f>
        <v>Casa</v>
      </c>
      <c r="O326" s="3" t="str">
        <f>VLOOKUP(Tabela13[[#This Row],[Número]],Tabela1[],12,FALSE)</f>
        <v>Baixada</v>
      </c>
    </row>
    <row r="327" spans="1:15" x14ac:dyDescent="0.25">
      <c r="A327" s="3">
        <v>74</v>
      </c>
      <c r="B327" s="4">
        <v>15583</v>
      </c>
      <c r="C327" s="4" t="s">
        <v>604</v>
      </c>
      <c r="D327" s="4" t="s">
        <v>603</v>
      </c>
      <c r="E327" s="7">
        <v>4</v>
      </c>
      <c r="F327" s="7">
        <v>2</v>
      </c>
      <c r="G327" s="4"/>
      <c r="H327" s="4"/>
      <c r="I3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7" s="3" t="s">
        <v>316</v>
      </c>
      <c r="K327" s="3" t="s">
        <v>705</v>
      </c>
      <c r="L327" s="3" t="s">
        <v>604</v>
      </c>
      <c r="M327" s="3"/>
      <c r="N327" s="13" t="str">
        <f>IF(ISBLANK(Tabela13[[#This Row],[Gol Time]]),"",IF(Tabela13[[#This Row],[Mandante]]=Tabela13[[#This Row],[Gol Time]],"Casa","Fora"))</f>
        <v>Casa</v>
      </c>
      <c r="O327" s="3" t="str">
        <f>VLOOKUP(Tabela13[[#This Row],[Número]],Tabela1[],12,FALSE)</f>
        <v>Eucaliptos</v>
      </c>
    </row>
    <row r="328" spans="1:15" x14ac:dyDescent="0.25">
      <c r="A328" s="3">
        <v>74</v>
      </c>
      <c r="B328" s="4">
        <v>15583</v>
      </c>
      <c r="C328" s="4" t="s">
        <v>604</v>
      </c>
      <c r="D328" s="4" t="s">
        <v>603</v>
      </c>
      <c r="E328" s="7">
        <v>4</v>
      </c>
      <c r="F328" s="7">
        <v>2</v>
      </c>
      <c r="G328" s="4"/>
      <c r="H328" s="4"/>
      <c r="I3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8" s="3" t="s">
        <v>316</v>
      </c>
      <c r="K328" s="3" t="s">
        <v>689</v>
      </c>
      <c r="L328" s="3" t="s">
        <v>604</v>
      </c>
      <c r="M328" s="3"/>
      <c r="N328" s="13" t="str">
        <f>IF(ISBLANK(Tabela13[[#This Row],[Gol Time]]),"",IF(Tabela13[[#This Row],[Mandante]]=Tabela13[[#This Row],[Gol Time]],"Casa","Fora"))</f>
        <v>Casa</v>
      </c>
      <c r="O328" s="3" t="str">
        <f>VLOOKUP(Tabela13[[#This Row],[Número]],Tabela1[],12,FALSE)</f>
        <v>Eucaliptos</v>
      </c>
    </row>
    <row r="329" spans="1:15" x14ac:dyDescent="0.25">
      <c r="A329" s="3">
        <v>74</v>
      </c>
      <c r="B329" s="4">
        <v>15583</v>
      </c>
      <c r="C329" s="4" t="s">
        <v>604</v>
      </c>
      <c r="D329" s="4" t="s">
        <v>603</v>
      </c>
      <c r="E329" s="7">
        <v>4</v>
      </c>
      <c r="F329" s="7">
        <v>2</v>
      </c>
      <c r="G329" s="4"/>
      <c r="H329" s="4"/>
      <c r="I3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29" s="3" t="s">
        <v>316</v>
      </c>
      <c r="K329" s="3" t="s">
        <v>689</v>
      </c>
      <c r="L329" s="3" t="s">
        <v>604</v>
      </c>
      <c r="M329" s="3"/>
      <c r="N329" s="13" t="str">
        <f>IF(ISBLANK(Tabela13[[#This Row],[Gol Time]]),"",IF(Tabela13[[#This Row],[Mandante]]=Tabela13[[#This Row],[Gol Time]],"Casa","Fora"))</f>
        <v>Casa</v>
      </c>
      <c r="O329" s="3" t="str">
        <f>VLOOKUP(Tabela13[[#This Row],[Número]],Tabela1[],12,FALSE)</f>
        <v>Eucaliptos</v>
      </c>
    </row>
    <row r="330" spans="1:15" x14ac:dyDescent="0.25">
      <c r="A330" s="3">
        <v>74</v>
      </c>
      <c r="B330" s="4">
        <v>15583</v>
      </c>
      <c r="C330" s="4" t="s">
        <v>604</v>
      </c>
      <c r="D330" s="4" t="s">
        <v>603</v>
      </c>
      <c r="E330" s="7">
        <v>4</v>
      </c>
      <c r="F330" s="7">
        <v>2</v>
      </c>
      <c r="G330" s="4"/>
      <c r="H330" s="4"/>
      <c r="I3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0" s="3" t="s">
        <v>316</v>
      </c>
      <c r="K330" s="3" t="s">
        <v>700</v>
      </c>
      <c r="L330" s="3" t="s">
        <v>604</v>
      </c>
      <c r="M330" s="3"/>
      <c r="N330" s="13" t="str">
        <f>IF(ISBLANK(Tabela13[[#This Row],[Gol Time]]),"",IF(Tabela13[[#This Row],[Mandante]]=Tabela13[[#This Row],[Gol Time]],"Casa","Fora"))</f>
        <v>Casa</v>
      </c>
      <c r="O330" s="3" t="str">
        <f>VLOOKUP(Tabela13[[#This Row],[Número]],Tabela1[],12,FALSE)</f>
        <v>Eucaliptos</v>
      </c>
    </row>
    <row r="331" spans="1:15" x14ac:dyDescent="0.25">
      <c r="A331" s="3">
        <v>74</v>
      </c>
      <c r="B331" s="4">
        <v>15583</v>
      </c>
      <c r="C331" s="4" t="s">
        <v>604</v>
      </c>
      <c r="D331" s="4" t="s">
        <v>603</v>
      </c>
      <c r="E331" s="7">
        <v>4</v>
      </c>
      <c r="F331" s="7">
        <v>2</v>
      </c>
      <c r="G331" s="4"/>
      <c r="H331" s="4"/>
      <c r="I3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1" s="3" t="s">
        <v>316</v>
      </c>
      <c r="K331" s="3" t="s">
        <v>704</v>
      </c>
      <c r="L331" s="3" t="s">
        <v>603</v>
      </c>
      <c r="M331" s="3"/>
      <c r="N331" s="13" t="str">
        <f>IF(ISBLANK(Tabela13[[#This Row],[Gol Time]]),"",IF(Tabela13[[#This Row],[Mandante]]=Tabela13[[#This Row],[Gol Time]],"Casa","Fora"))</f>
        <v>Fora</v>
      </c>
      <c r="O331" s="3" t="str">
        <f>VLOOKUP(Tabela13[[#This Row],[Número]],Tabela1[],12,FALSE)</f>
        <v>Eucaliptos</v>
      </c>
    </row>
    <row r="332" spans="1:15" x14ac:dyDescent="0.25">
      <c r="A332" s="3">
        <v>74</v>
      </c>
      <c r="B332" s="4">
        <v>15583</v>
      </c>
      <c r="C332" s="4" t="s">
        <v>604</v>
      </c>
      <c r="D332" s="4" t="s">
        <v>603</v>
      </c>
      <c r="E332" s="7">
        <v>4</v>
      </c>
      <c r="F332" s="7">
        <v>2</v>
      </c>
      <c r="G332" s="4"/>
      <c r="H332" s="4"/>
      <c r="I3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2" s="3" t="s">
        <v>316</v>
      </c>
      <c r="K332" s="3" t="s">
        <v>701</v>
      </c>
      <c r="L332" s="3" t="s">
        <v>603</v>
      </c>
      <c r="M332" s="3"/>
      <c r="N332" s="13" t="str">
        <f>IF(ISBLANK(Tabela13[[#This Row],[Gol Time]]),"",IF(Tabela13[[#This Row],[Mandante]]=Tabela13[[#This Row],[Gol Time]],"Casa","Fora"))</f>
        <v>Fora</v>
      </c>
      <c r="O332" s="3" t="str">
        <f>VLOOKUP(Tabela13[[#This Row],[Número]],Tabela1[],12,FALSE)</f>
        <v>Eucaliptos</v>
      </c>
    </row>
    <row r="333" spans="1:15" x14ac:dyDescent="0.25">
      <c r="A333" s="3">
        <v>75</v>
      </c>
      <c r="B333" s="4">
        <v>15765</v>
      </c>
      <c r="C333" s="4" t="s">
        <v>603</v>
      </c>
      <c r="D333" s="4" t="s">
        <v>604</v>
      </c>
      <c r="E333" s="7">
        <v>1</v>
      </c>
      <c r="F333" s="7">
        <v>5</v>
      </c>
      <c r="G333" s="4"/>
      <c r="H333" s="4"/>
      <c r="I3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3" s="3" t="s">
        <v>202</v>
      </c>
      <c r="K333" s="3" t="s">
        <v>689</v>
      </c>
      <c r="L333" s="3" t="s">
        <v>604</v>
      </c>
      <c r="M333" s="3"/>
      <c r="N333" s="13" t="str">
        <f>IF(ISBLANK(Tabela13[[#This Row],[Gol Time]]),"",IF(Tabela13[[#This Row],[Mandante]]=Tabela13[[#This Row],[Gol Time]],"Casa","Fora"))</f>
        <v>Fora</v>
      </c>
      <c r="O333" s="3" t="str">
        <f>VLOOKUP(Tabela13[[#This Row],[Número]],Tabela1[],12,FALSE)</f>
        <v>Baixada</v>
      </c>
    </row>
    <row r="334" spans="1:15" x14ac:dyDescent="0.25">
      <c r="A334" s="3">
        <v>75</v>
      </c>
      <c r="B334" s="4">
        <v>15765</v>
      </c>
      <c r="C334" s="4" t="s">
        <v>603</v>
      </c>
      <c r="D334" s="4" t="s">
        <v>604</v>
      </c>
      <c r="E334" s="7">
        <v>1</v>
      </c>
      <c r="F334" s="7">
        <v>5</v>
      </c>
      <c r="G334" s="4"/>
      <c r="H334" s="4"/>
      <c r="I3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4" s="3" t="s">
        <v>202</v>
      </c>
      <c r="K334" s="3" t="s">
        <v>689</v>
      </c>
      <c r="L334" s="3" t="s">
        <v>604</v>
      </c>
      <c r="M334" s="3"/>
      <c r="N334" s="13" t="str">
        <f>IF(ISBLANK(Tabela13[[#This Row],[Gol Time]]),"",IF(Tabela13[[#This Row],[Mandante]]=Tabela13[[#This Row],[Gol Time]],"Casa","Fora"))</f>
        <v>Fora</v>
      </c>
      <c r="O334" s="3" t="str">
        <f>VLOOKUP(Tabela13[[#This Row],[Número]],Tabela1[],12,FALSE)</f>
        <v>Baixada</v>
      </c>
    </row>
    <row r="335" spans="1:15" x14ac:dyDescent="0.25">
      <c r="A335" s="3">
        <v>75</v>
      </c>
      <c r="B335" s="4">
        <v>15765</v>
      </c>
      <c r="C335" s="4" t="s">
        <v>603</v>
      </c>
      <c r="D335" s="4" t="s">
        <v>604</v>
      </c>
      <c r="E335" s="7">
        <v>1</v>
      </c>
      <c r="F335" s="7">
        <v>5</v>
      </c>
      <c r="G335" s="4"/>
      <c r="H335" s="4"/>
      <c r="I3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5" s="3" t="s">
        <v>202</v>
      </c>
      <c r="K335" s="3" t="s">
        <v>698</v>
      </c>
      <c r="L335" s="3" t="s">
        <v>604</v>
      </c>
      <c r="M335" s="3"/>
      <c r="N335" s="13" t="str">
        <f>IF(ISBLANK(Tabela13[[#This Row],[Gol Time]]),"",IF(Tabela13[[#This Row],[Mandante]]=Tabela13[[#This Row],[Gol Time]],"Casa","Fora"))</f>
        <v>Fora</v>
      </c>
      <c r="O335" s="3" t="str">
        <f>VLOOKUP(Tabela13[[#This Row],[Número]],Tabela1[],12,FALSE)</f>
        <v>Baixada</v>
      </c>
    </row>
    <row r="336" spans="1:15" x14ac:dyDescent="0.25">
      <c r="A336" s="3">
        <v>75</v>
      </c>
      <c r="B336" s="4">
        <v>15765</v>
      </c>
      <c r="C336" s="4" t="s">
        <v>603</v>
      </c>
      <c r="D336" s="4" t="s">
        <v>604</v>
      </c>
      <c r="E336" s="7">
        <v>1</v>
      </c>
      <c r="F336" s="7">
        <v>5</v>
      </c>
      <c r="G336" s="4"/>
      <c r="H336" s="4"/>
      <c r="I3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6" s="3" t="s">
        <v>202</v>
      </c>
      <c r="K336" s="3" t="s">
        <v>705</v>
      </c>
      <c r="L336" s="3" t="s">
        <v>604</v>
      </c>
      <c r="M336" s="3"/>
      <c r="N336" s="13" t="str">
        <f>IF(ISBLANK(Tabela13[[#This Row],[Gol Time]]),"",IF(Tabela13[[#This Row],[Mandante]]=Tabela13[[#This Row],[Gol Time]],"Casa","Fora"))</f>
        <v>Fora</v>
      </c>
      <c r="O336" s="3" t="str">
        <f>VLOOKUP(Tabela13[[#This Row],[Número]],Tabela1[],12,FALSE)</f>
        <v>Baixada</v>
      </c>
    </row>
    <row r="337" spans="1:15" x14ac:dyDescent="0.25">
      <c r="A337" s="3">
        <v>75</v>
      </c>
      <c r="B337" s="4">
        <v>15765</v>
      </c>
      <c r="C337" s="4" t="s">
        <v>603</v>
      </c>
      <c r="D337" s="4" t="s">
        <v>604</v>
      </c>
      <c r="E337" s="7">
        <v>1</v>
      </c>
      <c r="F337" s="7">
        <v>5</v>
      </c>
      <c r="G337" s="4"/>
      <c r="H337" s="4"/>
      <c r="I3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7" s="3" t="s">
        <v>202</v>
      </c>
      <c r="K337" s="3" t="s">
        <v>700</v>
      </c>
      <c r="L337" s="3" t="s">
        <v>604</v>
      </c>
      <c r="M337" s="3"/>
      <c r="N337" s="13" t="str">
        <f>IF(ISBLANK(Tabela13[[#This Row],[Gol Time]]),"",IF(Tabela13[[#This Row],[Mandante]]=Tabela13[[#This Row],[Gol Time]],"Casa","Fora"))</f>
        <v>Fora</v>
      </c>
      <c r="O337" s="3" t="str">
        <f>VLOOKUP(Tabela13[[#This Row],[Número]],Tabela1[],12,FALSE)</f>
        <v>Baixada</v>
      </c>
    </row>
    <row r="338" spans="1:15" x14ac:dyDescent="0.25">
      <c r="A338" s="3">
        <v>75</v>
      </c>
      <c r="B338" s="4">
        <v>15765</v>
      </c>
      <c r="C338" s="4" t="s">
        <v>603</v>
      </c>
      <c r="D338" s="4" t="s">
        <v>604</v>
      </c>
      <c r="E338" s="7">
        <v>1</v>
      </c>
      <c r="F338" s="7">
        <v>5</v>
      </c>
      <c r="G338" s="4"/>
      <c r="H338" s="4"/>
      <c r="I3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8" s="3" t="s">
        <v>202</v>
      </c>
      <c r="K338" s="3" t="s">
        <v>709</v>
      </c>
      <c r="L338" s="3" t="s">
        <v>603</v>
      </c>
      <c r="M338" s="3"/>
      <c r="N338" s="13" t="str">
        <f>IF(ISBLANK(Tabela13[[#This Row],[Gol Time]]),"",IF(Tabela13[[#This Row],[Mandante]]=Tabela13[[#This Row],[Gol Time]],"Casa","Fora"))</f>
        <v>Casa</v>
      </c>
      <c r="O338" s="3" t="str">
        <f>VLOOKUP(Tabela13[[#This Row],[Número]],Tabela1[],12,FALSE)</f>
        <v>Baixada</v>
      </c>
    </row>
    <row r="339" spans="1:15" x14ac:dyDescent="0.25">
      <c r="A339" s="3">
        <v>76</v>
      </c>
      <c r="B339" s="4">
        <v>15776</v>
      </c>
      <c r="C339" s="4" t="s">
        <v>604</v>
      </c>
      <c r="D339" s="4" t="s">
        <v>603</v>
      </c>
      <c r="E339" s="7">
        <v>5</v>
      </c>
      <c r="F339" s="7">
        <v>1</v>
      </c>
      <c r="G339" s="4"/>
      <c r="H339" s="4"/>
      <c r="I3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39" s="3" t="s">
        <v>202</v>
      </c>
      <c r="K339" s="3" t="s">
        <v>700</v>
      </c>
      <c r="L339" s="3" t="s">
        <v>604</v>
      </c>
      <c r="M339" s="3"/>
      <c r="N339" s="13" t="str">
        <f>IF(ISBLANK(Tabela13[[#This Row],[Gol Time]]),"",IF(Tabela13[[#This Row],[Mandante]]=Tabela13[[#This Row],[Gol Time]],"Casa","Fora"))</f>
        <v>Casa</v>
      </c>
      <c r="O339" s="3" t="str">
        <f>VLOOKUP(Tabela13[[#This Row],[Número]],Tabela1[],12,FALSE)</f>
        <v>Eucaliptos</v>
      </c>
    </row>
    <row r="340" spans="1:15" x14ac:dyDescent="0.25">
      <c r="A340" s="3">
        <v>76</v>
      </c>
      <c r="B340" s="4">
        <v>15776</v>
      </c>
      <c r="C340" s="4" t="s">
        <v>604</v>
      </c>
      <c r="D340" s="4" t="s">
        <v>603</v>
      </c>
      <c r="E340" s="7">
        <v>5</v>
      </c>
      <c r="F340" s="7">
        <v>1</v>
      </c>
      <c r="G340" s="4"/>
      <c r="H340" s="4"/>
      <c r="I3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40" s="3" t="s">
        <v>202</v>
      </c>
      <c r="K340" s="3" t="s">
        <v>689</v>
      </c>
      <c r="L340" s="3" t="s">
        <v>604</v>
      </c>
      <c r="M340" s="3"/>
      <c r="N340" s="13" t="str">
        <f>IF(ISBLANK(Tabela13[[#This Row],[Gol Time]]),"",IF(Tabela13[[#This Row],[Mandante]]=Tabela13[[#This Row],[Gol Time]],"Casa","Fora"))</f>
        <v>Casa</v>
      </c>
      <c r="O340" s="3" t="str">
        <f>VLOOKUP(Tabela13[[#This Row],[Número]],Tabela1[],12,FALSE)</f>
        <v>Eucaliptos</v>
      </c>
    </row>
    <row r="341" spans="1:15" x14ac:dyDescent="0.25">
      <c r="A341" s="3">
        <v>76</v>
      </c>
      <c r="B341" s="4">
        <v>15776</v>
      </c>
      <c r="C341" s="4" t="s">
        <v>604</v>
      </c>
      <c r="D341" s="4" t="s">
        <v>603</v>
      </c>
      <c r="E341" s="7">
        <v>5</v>
      </c>
      <c r="F341" s="7">
        <v>1</v>
      </c>
      <c r="G341" s="4"/>
      <c r="H341" s="4"/>
      <c r="I3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41" s="3" t="s">
        <v>202</v>
      </c>
      <c r="K341" s="3" t="s">
        <v>698</v>
      </c>
      <c r="L341" s="3" t="s">
        <v>604</v>
      </c>
      <c r="M341" s="3"/>
      <c r="N341" s="13" t="str">
        <f>IF(ISBLANK(Tabela13[[#This Row],[Gol Time]]),"",IF(Tabela13[[#This Row],[Mandante]]=Tabela13[[#This Row],[Gol Time]],"Casa","Fora"))</f>
        <v>Casa</v>
      </c>
      <c r="O341" s="3" t="str">
        <f>VLOOKUP(Tabela13[[#This Row],[Número]],Tabela1[],12,FALSE)</f>
        <v>Eucaliptos</v>
      </c>
    </row>
    <row r="342" spans="1:15" x14ac:dyDescent="0.25">
      <c r="A342" s="3">
        <v>76</v>
      </c>
      <c r="B342" s="4">
        <v>15776</v>
      </c>
      <c r="C342" s="4" t="s">
        <v>604</v>
      </c>
      <c r="D342" s="4" t="s">
        <v>603</v>
      </c>
      <c r="E342" s="7">
        <v>5</v>
      </c>
      <c r="F342" s="7">
        <v>1</v>
      </c>
      <c r="G342" s="4"/>
      <c r="H342" s="4"/>
      <c r="I3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42" s="3" t="s">
        <v>202</v>
      </c>
      <c r="K342" s="3" t="s">
        <v>698</v>
      </c>
      <c r="L342" s="3" t="s">
        <v>604</v>
      </c>
      <c r="M342" s="3"/>
      <c r="N342" s="13" t="str">
        <f>IF(ISBLANK(Tabela13[[#This Row],[Gol Time]]),"",IF(Tabela13[[#This Row],[Mandante]]=Tabela13[[#This Row],[Gol Time]],"Casa","Fora"))</f>
        <v>Casa</v>
      </c>
      <c r="O342" s="3" t="str">
        <f>VLOOKUP(Tabela13[[#This Row],[Número]],Tabela1[],12,FALSE)</f>
        <v>Eucaliptos</v>
      </c>
    </row>
    <row r="343" spans="1:15" x14ac:dyDescent="0.25">
      <c r="A343" s="3">
        <v>76</v>
      </c>
      <c r="B343" s="4">
        <v>15776</v>
      </c>
      <c r="C343" s="4" t="s">
        <v>604</v>
      </c>
      <c r="D343" s="4" t="s">
        <v>603</v>
      </c>
      <c r="E343" s="7">
        <v>5</v>
      </c>
      <c r="F343" s="7">
        <v>1</v>
      </c>
      <c r="G343" s="4"/>
      <c r="H343" s="4"/>
      <c r="I3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43" s="3" t="s">
        <v>202</v>
      </c>
      <c r="K343" s="3" t="s">
        <v>710</v>
      </c>
      <c r="L343" s="3" t="s">
        <v>604</v>
      </c>
      <c r="M343" s="3"/>
      <c r="N343" s="13" t="str">
        <f>IF(ISBLANK(Tabela13[[#This Row],[Gol Time]]),"",IF(Tabela13[[#This Row],[Mandante]]=Tabela13[[#This Row],[Gol Time]],"Casa","Fora"))</f>
        <v>Casa</v>
      </c>
      <c r="O343" s="3" t="str">
        <f>VLOOKUP(Tabela13[[#This Row],[Número]],Tabela1[],12,FALSE)</f>
        <v>Eucaliptos</v>
      </c>
    </row>
    <row r="344" spans="1:15" x14ac:dyDescent="0.25">
      <c r="A344" s="3">
        <v>76</v>
      </c>
      <c r="B344" s="4">
        <v>15776</v>
      </c>
      <c r="C344" s="4" t="s">
        <v>604</v>
      </c>
      <c r="D344" s="4" t="s">
        <v>603</v>
      </c>
      <c r="E344" s="7">
        <v>5</v>
      </c>
      <c r="F344" s="7">
        <v>1</v>
      </c>
      <c r="G344" s="4"/>
      <c r="H344" s="4"/>
      <c r="I3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44" s="3" t="s">
        <v>202</v>
      </c>
      <c r="K344" s="3" t="s">
        <v>709</v>
      </c>
      <c r="L344" s="3" t="s">
        <v>603</v>
      </c>
      <c r="M344" s="3"/>
      <c r="N344" s="13" t="str">
        <f>IF(ISBLANK(Tabela13[[#This Row],[Gol Time]]),"",IF(Tabela13[[#This Row],[Mandante]]=Tabela13[[#This Row],[Gol Time]],"Casa","Fora"))</f>
        <v>Fora</v>
      </c>
      <c r="O344" s="3" t="str">
        <f>VLOOKUP(Tabela13[[#This Row],[Número]],Tabela1[],12,FALSE)</f>
        <v>Eucaliptos</v>
      </c>
    </row>
    <row r="345" spans="1:15" x14ac:dyDescent="0.25">
      <c r="A345" s="3">
        <v>77</v>
      </c>
      <c r="B345" s="4">
        <v>15863</v>
      </c>
      <c r="C345" s="4" t="s">
        <v>603</v>
      </c>
      <c r="D345" s="4" t="s">
        <v>604</v>
      </c>
      <c r="E345" s="7">
        <v>3</v>
      </c>
      <c r="F345" s="7">
        <v>3</v>
      </c>
      <c r="G345" s="4"/>
      <c r="H345" s="4"/>
      <c r="I3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45" s="3" t="s">
        <v>316</v>
      </c>
      <c r="K345" s="3" t="s">
        <v>711</v>
      </c>
      <c r="L345" s="3" t="s">
        <v>603</v>
      </c>
      <c r="M345" s="3"/>
      <c r="N345" s="13" t="str">
        <f>IF(ISBLANK(Tabela13[[#This Row],[Gol Time]]),"",IF(Tabela13[[#This Row],[Mandante]]=Tabela13[[#This Row],[Gol Time]],"Casa","Fora"))</f>
        <v>Casa</v>
      </c>
      <c r="O345" s="3" t="str">
        <f>VLOOKUP(Tabela13[[#This Row],[Número]],Tabela1[],12,FALSE)</f>
        <v>São José</v>
      </c>
    </row>
    <row r="346" spans="1:15" x14ac:dyDescent="0.25">
      <c r="A346" s="3">
        <v>77</v>
      </c>
      <c r="B346" s="4">
        <v>15863</v>
      </c>
      <c r="C346" s="4" t="s">
        <v>603</v>
      </c>
      <c r="D346" s="4" t="s">
        <v>604</v>
      </c>
      <c r="E346" s="7">
        <v>3</v>
      </c>
      <c r="F346" s="7">
        <v>3</v>
      </c>
      <c r="G346" s="4"/>
      <c r="H346" s="4"/>
      <c r="I3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46" s="3" t="s">
        <v>316</v>
      </c>
      <c r="K346" s="3" t="s">
        <v>711</v>
      </c>
      <c r="L346" s="3" t="s">
        <v>603</v>
      </c>
      <c r="M346" s="3"/>
      <c r="N346" s="13" t="str">
        <f>IF(ISBLANK(Tabela13[[#This Row],[Gol Time]]),"",IF(Tabela13[[#This Row],[Mandante]]=Tabela13[[#This Row],[Gol Time]],"Casa","Fora"))</f>
        <v>Casa</v>
      </c>
      <c r="O346" s="3" t="str">
        <f>VLOOKUP(Tabela13[[#This Row],[Número]],Tabela1[],12,FALSE)</f>
        <v>São José</v>
      </c>
    </row>
    <row r="347" spans="1:15" x14ac:dyDescent="0.25">
      <c r="A347" s="3">
        <v>77</v>
      </c>
      <c r="B347" s="4">
        <v>15863</v>
      </c>
      <c r="C347" s="4" t="s">
        <v>603</v>
      </c>
      <c r="D347" s="4" t="s">
        <v>604</v>
      </c>
      <c r="E347" s="7">
        <v>3</v>
      </c>
      <c r="F347" s="7">
        <v>3</v>
      </c>
      <c r="G347" s="4"/>
      <c r="H347" s="4"/>
      <c r="I3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47" s="3" t="s">
        <v>316</v>
      </c>
      <c r="K347" s="3" t="s">
        <v>712</v>
      </c>
      <c r="L347" s="3" t="s">
        <v>603</v>
      </c>
      <c r="M347" s="3"/>
      <c r="N347" s="13" t="str">
        <f>IF(ISBLANK(Tabela13[[#This Row],[Gol Time]]),"",IF(Tabela13[[#This Row],[Mandante]]=Tabela13[[#This Row],[Gol Time]],"Casa","Fora"))</f>
        <v>Casa</v>
      </c>
      <c r="O347" s="3" t="str">
        <f>VLOOKUP(Tabela13[[#This Row],[Número]],Tabela1[],12,FALSE)</f>
        <v>São José</v>
      </c>
    </row>
    <row r="348" spans="1:15" x14ac:dyDescent="0.25">
      <c r="A348" s="3">
        <v>77</v>
      </c>
      <c r="B348" s="4">
        <v>15863</v>
      </c>
      <c r="C348" s="4" t="s">
        <v>603</v>
      </c>
      <c r="D348" s="4" t="s">
        <v>604</v>
      </c>
      <c r="E348" s="7">
        <v>3</v>
      </c>
      <c r="F348" s="7">
        <v>3</v>
      </c>
      <c r="G348" s="4"/>
      <c r="H348" s="4"/>
      <c r="I3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48" s="3" t="s">
        <v>316</v>
      </c>
      <c r="K348" s="3" t="s">
        <v>713</v>
      </c>
      <c r="L348" s="3" t="s">
        <v>604</v>
      </c>
      <c r="M348" s="3"/>
      <c r="N348" s="13" t="str">
        <f>IF(ISBLANK(Tabela13[[#This Row],[Gol Time]]),"",IF(Tabela13[[#This Row],[Mandante]]=Tabela13[[#This Row],[Gol Time]],"Casa","Fora"))</f>
        <v>Fora</v>
      </c>
      <c r="O348" s="3" t="str">
        <f>VLOOKUP(Tabela13[[#This Row],[Número]],Tabela1[],12,FALSE)</f>
        <v>São José</v>
      </c>
    </row>
    <row r="349" spans="1:15" x14ac:dyDescent="0.25">
      <c r="A349" s="3">
        <v>77</v>
      </c>
      <c r="B349" s="4">
        <v>15863</v>
      </c>
      <c r="C349" s="4" t="s">
        <v>603</v>
      </c>
      <c r="D349" s="4" t="s">
        <v>604</v>
      </c>
      <c r="E349" s="7">
        <v>3</v>
      </c>
      <c r="F349" s="7">
        <v>3</v>
      </c>
      <c r="G349" s="4"/>
      <c r="H349" s="4"/>
      <c r="I3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49" s="3" t="s">
        <v>316</v>
      </c>
      <c r="K349" s="3" t="s">
        <v>689</v>
      </c>
      <c r="L349" s="3" t="s">
        <v>604</v>
      </c>
      <c r="M349" s="3"/>
      <c r="N349" s="13" t="str">
        <f>IF(ISBLANK(Tabela13[[#This Row],[Gol Time]]),"",IF(Tabela13[[#This Row],[Mandante]]=Tabela13[[#This Row],[Gol Time]],"Casa","Fora"))</f>
        <v>Fora</v>
      </c>
      <c r="O349" s="3" t="str">
        <f>VLOOKUP(Tabela13[[#This Row],[Número]],Tabela1[],12,FALSE)</f>
        <v>São José</v>
      </c>
    </row>
    <row r="350" spans="1:15" x14ac:dyDescent="0.25">
      <c r="A350" s="3">
        <v>77</v>
      </c>
      <c r="B350" s="4">
        <v>15863</v>
      </c>
      <c r="C350" s="4" t="s">
        <v>603</v>
      </c>
      <c r="D350" s="4" t="s">
        <v>604</v>
      </c>
      <c r="E350" s="7">
        <v>3</v>
      </c>
      <c r="F350" s="7">
        <v>3</v>
      </c>
      <c r="G350" s="4"/>
      <c r="H350" s="4"/>
      <c r="I3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50" s="3" t="s">
        <v>316</v>
      </c>
      <c r="K350" s="3" t="s">
        <v>705</v>
      </c>
      <c r="L350" s="3" t="s">
        <v>604</v>
      </c>
      <c r="M350" s="3"/>
      <c r="N350" s="13" t="str">
        <f>IF(ISBLANK(Tabela13[[#This Row],[Gol Time]]),"",IF(Tabela13[[#This Row],[Mandante]]=Tabela13[[#This Row],[Gol Time]],"Casa","Fora"))</f>
        <v>Fora</v>
      </c>
      <c r="O350" s="3" t="str">
        <f>VLOOKUP(Tabela13[[#This Row],[Número]],Tabela1[],12,FALSE)</f>
        <v>São José</v>
      </c>
    </row>
    <row r="351" spans="1:15" x14ac:dyDescent="0.25">
      <c r="A351" s="3">
        <v>78</v>
      </c>
      <c r="B351" s="4">
        <v>15898</v>
      </c>
      <c r="C351" s="4" t="s">
        <v>604</v>
      </c>
      <c r="D351" s="4" t="s">
        <v>603</v>
      </c>
      <c r="E351" s="7">
        <v>3</v>
      </c>
      <c r="F351" s="7">
        <v>0</v>
      </c>
      <c r="G351" s="4"/>
      <c r="H351" s="4"/>
      <c r="I3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1" s="3" t="s">
        <v>316</v>
      </c>
      <c r="K351" s="3" t="s">
        <v>714</v>
      </c>
      <c r="L351" s="3" t="s">
        <v>604</v>
      </c>
      <c r="M351" s="3"/>
      <c r="N351" s="13" t="str">
        <f>IF(ISBLANK(Tabela13[[#This Row],[Gol Time]]),"",IF(Tabela13[[#This Row],[Mandante]]=Tabela13[[#This Row],[Gol Time]],"Casa","Fora"))</f>
        <v>Casa</v>
      </c>
      <c r="O351" s="3" t="str">
        <f>VLOOKUP(Tabela13[[#This Row],[Número]],Tabela1[],12,FALSE)</f>
        <v>Eucaliptos</v>
      </c>
    </row>
    <row r="352" spans="1:15" x14ac:dyDescent="0.25">
      <c r="A352" s="3">
        <v>78</v>
      </c>
      <c r="B352" s="4">
        <v>15898</v>
      </c>
      <c r="C352" s="4" t="s">
        <v>604</v>
      </c>
      <c r="D352" s="4" t="s">
        <v>603</v>
      </c>
      <c r="E352" s="7">
        <v>3</v>
      </c>
      <c r="F352" s="7">
        <v>0</v>
      </c>
      <c r="G352" s="4"/>
      <c r="H352" s="4"/>
      <c r="I3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2" s="3" t="s">
        <v>316</v>
      </c>
      <c r="K352" s="3" t="s">
        <v>700</v>
      </c>
      <c r="L352" s="3" t="s">
        <v>604</v>
      </c>
      <c r="M352" s="3"/>
      <c r="N352" s="13" t="str">
        <f>IF(ISBLANK(Tabela13[[#This Row],[Gol Time]]),"",IF(Tabela13[[#This Row],[Mandante]]=Tabela13[[#This Row],[Gol Time]],"Casa","Fora"))</f>
        <v>Casa</v>
      </c>
      <c r="O352" s="3" t="str">
        <f>VLOOKUP(Tabela13[[#This Row],[Número]],Tabela1[],12,FALSE)</f>
        <v>Eucaliptos</v>
      </c>
    </row>
    <row r="353" spans="1:15" x14ac:dyDescent="0.25">
      <c r="A353" s="3">
        <v>78</v>
      </c>
      <c r="B353" s="4">
        <v>15898</v>
      </c>
      <c r="C353" s="4" t="s">
        <v>604</v>
      </c>
      <c r="D353" s="4" t="s">
        <v>603</v>
      </c>
      <c r="E353" s="7">
        <v>3</v>
      </c>
      <c r="F353" s="7">
        <v>0</v>
      </c>
      <c r="G353" s="4"/>
      <c r="H353" s="4"/>
      <c r="I3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3" s="3" t="s">
        <v>316</v>
      </c>
      <c r="K353" s="3" t="s">
        <v>715</v>
      </c>
      <c r="L353" s="3" t="s">
        <v>604</v>
      </c>
      <c r="M353" s="3"/>
      <c r="N353" s="13" t="str">
        <f>IF(ISBLANK(Tabela13[[#This Row],[Gol Time]]),"",IF(Tabela13[[#This Row],[Mandante]]=Tabela13[[#This Row],[Gol Time]],"Casa","Fora"))</f>
        <v>Casa</v>
      </c>
      <c r="O353" s="3" t="str">
        <f>VLOOKUP(Tabela13[[#This Row],[Número]],Tabela1[],12,FALSE)</f>
        <v>Eucaliptos</v>
      </c>
    </row>
    <row r="354" spans="1:15" x14ac:dyDescent="0.25">
      <c r="A354" s="3">
        <v>79</v>
      </c>
      <c r="B354" s="4">
        <v>15968</v>
      </c>
      <c r="C354" s="4" t="s">
        <v>603</v>
      </c>
      <c r="D354" s="4" t="s">
        <v>604</v>
      </c>
      <c r="E354" s="7">
        <v>0</v>
      </c>
      <c r="F354" s="7">
        <v>1</v>
      </c>
      <c r="G354" s="4"/>
      <c r="H354" s="4"/>
      <c r="I3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4" s="3" t="s">
        <v>316</v>
      </c>
      <c r="K354" s="3" t="s">
        <v>698</v>
      </c>
      <c r="L354" s="3" t="s">
        <v>604</v>
      </c>
      <c r="M354" s="3"/>
      <c r="N354" s="13" t="str">
        <f>IF(ISBLANK(Tabela13[[#This Row],[Gol Time]]),"",IF(Tabela13[[#This Row],[Mandante]]=Tabela13[[#This Row],[Gol Time]],"Casa","Fora"))</f>
        <v>Fora</v>
      </c>
      <c r="O354" s="3" t="str">
        <f>VLOOKUP(Tabela13[[#This Row],[Número]],Tabela1[],12,FALSE)</f>
        <v>Baixada</v>
      </c>
    </row>
    <row r="355" spans="1:15" x14ac:dyDescent="0.25">
      <c r="A355" s="3">
        <v>80</v>
      </c>
      <c r="B355" s="4">
        <v>16115</v>
      </c>
      <c r="C355" s="4" t="s">
        <v>604</v>
      </c>
      <c r="D355" s="4" t="s">
        <v>603</v>
      </c>
      <c r="E355" s="7">
        <v>3</v>
      </c>
      <c r="F355" s="7">
        <v>2</v>
      </c>
      <c r="G355" s="4"/>
      <c r="H355" s="4"/>
      <c r="I3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5" s="3" t="s">
        <v>202</v>
      </c>
      <c r="K355" s="3" t="s">
        <v>716</v>
      </c>
      <c r="L355" s="3" t="s">
        <v>604</v>
      </c>
      <c r="M355" s="3"/>
      <c r="N355" s="13" t="str">
        <f>IF(ISBLANK(Tabela13[[#This Row],[Gol Time]]),"",IF(Tabela13[[#This Row],[Mandante]]=Tabela13[[#This Row],[Gol Time]],"Casa","Fora"))</f>
        <v>Casa</v>
      </c>
      <c r="O355" s="3" t="str">
        <f>VLOOKUP(Tabela13[[#This Row],[Número]],Tabela1[],12,FALSE)</f>
        <v>Eucaliptos</v>
      </c>
    </row>
    <row r="356" spans="1:15" x14ac:dyDescent="0.25">
      <c r="A356" s="3">
        <v>80</v>
      </c>
      <c r="B356" s="4">
        <v>16115</v>
      </c>
      <c r="C356" s="4" t="s">
        <v>604</v>
      </c>
      <c r="D356" s="4" t="s">
        <v>603</v>
      </c>
      <c r="E356" s="7">
        <v>3</v>
      </c>
      <c r="F356" s="7">
        <v>2</v>
      </c>
      <c r="G356" s="4"/>
      <c r="H356" s="4"/>
      <c r="I3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6" s="3" t="s">
        <v>202</v>
      </c>
      <c r="K356" s="3" t="s">
        <v>716</v>
      </c>
      <c r="L356" s="3" t="s">
        <v>604</v>
      </c>
      <c r="M356" s="3"/>
      <c r="N356" s="13" t="str">
        <f>IF(ISBLANK(Tabela13[[#This Row],[Gol Time]]),"",IF(Tabela13[[#This Row],[Mandante]]=Tabela13[[#This Row],[Gol Time]],"Casa","Fora"))</f>
        <v>Casa</v>
      </c>
      <c r="O356" s="3" t="str">
        <f>VLOOKUP(Tabela13[[#This Row],[Número]],Tabela1[],12,FALSE)</f>
        <v>Eucaliptos</v>
      </c>
    </row>
    <row r="357" spans="1:15" x14ac:dyDescent="0.25">
      <c r="A357" s="3">
        <v>80</v>
      </c>
      <c r="B357" s="4">
        <v>16115</v>
      </c>
      <c r="C357" s="4" t="s">
        <v>604</v>
      </c>
      <c r="D357" s="4" t="s">
        <v>603</v>
      </c>
      <c r="E357" s="7">
        <v>3</v>
      </c>
      <c r="F357" s="7">
        <v>2</v>
      </c>
      <c r="G357" s="4"/>
      <c r="H357" s="4"/>
      <c r="I3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7" s="3" t="s">
        <v>202</v>
      </c>
      <c r="K357" s="3" t="s">
        <v>698</v>
      </c>
      <c r="L357" s="3" t="s">
        <v>604</v>
      </c>
      <c r="M357" s="3"/>
      <c r="N357" s="13" t="str">
        <f>IF(ISBLANK(Tabela13[[#This Row],[Gol Time]]),"",IF(Tabela13[[#This Row],[Mandante]]=Tabela13[[#This Row],[Gol Time]],"Casa","Fora"))</f>
        <v>Casa</v>
      </c>
      <c r="O357" s="3" t="str">
        <f>VLOOKUP(Tabela13[[#This Row],[Número]],Tabela1[],12,FALSE)</f>
        <v>Eucaliptos</v>
      </c>
    </row>
    <row r="358" spans="1:15" x14ac:dyDescent="0.25">
      <c r="A358" s="3">
        <v>80</v>
      </c>
      <c r="B358" s="4">
        <v>16115</v>
      </c>
      <c r="C358" s="4" t="s">
        <v>604</v>
      </c>
      <c r="D358" s="4" t="s">
        <v>603</v>
      </c>
      <c r="E358" s="7">
        <v>3</v>
      </c>
      <c r="F358" s="7">
        <v>2</v>
      </c>
      <c r="G358" s="4"/>
      <c r="H358" s="4"/>
      <c r="I3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8" s="3" t="s">
        <v>202</v>
      </c>
      <c r="K358" s="3" t="s">
        <v>717</v>
      </c>
      <c r="L358" s="3" t="s">
        <v>603</v>
      </c>
      <c r="M358" s="3"/>
      <c r="N358" s="13" t="str">
        <f>IF(ISBLANK(Tabela13[[#This Row],[Gol Time]]),"",IF(Tabela13[[#This Row],[Mandante]]=Tabela13[[#This Row],[Gol Time]],"Casa","Fora"))</f>
        <v>Fora</v>
      </c>
      <c r="O358" s="3" t="str">
        <f>VLOOKUP(Tabela13[[#This Row],[Número]],Tabela1[],12,FALSE)</f>
        <v>Eucaliptos</v>
      </c>
    </row>
    <row r="359" spans="1:15" x14ac:dyDescent="0.25">
      <c r="A359" s="3">
        <v>80</v>
      </c>
      <c r="B359" s="4">
        <v>16115</v>
      </c>
      <c r="C359" s="4" t="s">
        <v>604</v>
      </c>
      <c r="D359" s="4" t="s">
        <v>603</v>
      </c>
      <c r="E359" s="7">
        <v>3</v>
      </c>
      <c r="F359" s="7">
        <v>2</v>
      </c>
      <c r="G359" s="4"/>
      <c r="H359" s="4"/>
      <c r="I3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59" s="3" t="s">
        <v>202</v>
      </c>
      <c r="K359" s="3" t="s">
        <v>703</v>
      </c>
      <c r="L359" s="3" t="s">
        <v>603</v>
      </c>
      <c r="M359" s="3"/>
      <c r="N359" s="13" t="str">
        <f>IF(ISBLANK(Tabela13[[#This Row],[Gol Time]]),"",IF(Tabela13[[#This Row],[Mandante]]=Tabela13[[#This Row],[Gol Time]],"Casa","Fora"))</f>
        <v>Fora</v>
      </c>
      <c r="O359" s="3" t="str">
        <f>VLOOKUP(Tabela13[[#This Row],[Número]],Tabela1[],12,FALSE)</f>
        <v>Eucaliptos</v>
      </c>
    </row>
    <row r="360" spans="1:15" x14ac:dyDescent="0.25">
      <c r="A360" s="3">
        <v>81</v>
      </c>
      <c r="B360" s="4">
        <v>16192</v>
      </c>
      <c r="C360" s="4" t="s">
        <v>604</v>
      </c>
      <c r="D360" s="4" t="s">
        <v>603</v>
      </c>
      <c r="E360" s="7">
        <v>4</v>
      </c>
      <c r="F360" s="7">
        <v>2</v>
      </c>
      <c r="G360" s="4"/>
      <c r="H360" s="4"/>
      <c r="I3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0" s="3" t="s">
        <v>316</v>
      </c>
      <c r="K360" s="3" t="s">
        <v>700</v>
      </c>
      <c r="L360" s="3" t="s">
        <v>604</v>
      </c>
      <c r="M360" s="3"/>
      <c r="N360" s="13" t="str">
        <f>IF(ISBLANK(Tabela13[[#This Row],[Gol Time]]),"",IF(Tabela13[[#This Row],[Mandante]]=Tabela13[[#This Row],[Gol Time]],"Casa","Fora"))</f>
        <v>Casa</v>
      </c>
      <c r="O360" s="3" t="str">
        <f>VLOOKUP(Tabela13[[#This Row],[Número]],Tabela1[],12,FALSE)</f>
        <v>Eucaliptos</v>
      </c>
    </row>
    <row r="361" spans="1:15" x14ac:dyDescent="0.25">
      <c r="A361" s="3">
        <v>81</v>
      </c>
      <c r="B361" s="4">
        <v>16192</v>
      </c>
      <c r="C361" s="4" t="s">
        <v>604</v>
      </c>
      <c r="D361" s="4" t="s">
        <v>603</v>
      </c>
      <c r="E361" s="7">
        <v>4</v>
      </c>
      <c r="F361" s="7">
        <v>2</v>
      </c>
      <c r="G361" s="4"/>
      <c r="H361" s="4"/>
      <c r="I3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1" s="3" t="s">
        <v>316</v>
      </c>
      <c r="K361" s="3" t="s">
        <v>689</v>
      </c>
      <c r="L361" s="3" t="s">
        <v>604</v>
      </c>
      <c r="M361" s="3"/>
      <c r="N361" s="13" t="str">
        <f>IF(ISBLANK(Tabela13[[#This Row],[Gol Time]]),"",IF(Tabela13[[#This Row],[Mandante]]=Tabela13[[#This Row],[Gol Time]],"Casa","Fora"))</f>
        <v>Casa</v>
      </c>
      <c r="O361" s="3" t="str">
        <f>VLOOKUP(Tabela13[[#This Row],[Número]],Tabela1[],12,FALSE)</f>
        <v>Eucaliptos</v>
      </c>
    </row>
    <row r="362" spans="1:15" x14ac:dyDescent="0.25">
      <c r="A362" s="3">
        <v>81</v>
      </c>
      <c r="B362" s="4">
        <v>16192</v>
      </c>
      <c r="C362" s="4" t="s">
        <v>604</v>
      </c>
      <c r="D362" s="4" t="s">
        <v>603</v>
      </c>
      <c r="E362" s="7">
        <v>4</v>
      </c>
      <c r="F362" s="7">
        <v>2</v>
      </c>
      <c r="G362" s="4"/>
      <c r="H362" s="4"/>
      <c r="I3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2" s="3" t="s">
        <v>316</v>
      </c>
      <c r="K362" s="3" t="s">
        <v>698</v>
      </c>
      <c r="L362" s="3" t="s">
        <v>604</v>
      </c>
      <c r="M362" s="3"/>
      <c r="N362" s="13" t="str">
        <f>IF(ISBLANK(Tabela13[[#This Row],[Gol Time]]),"",IF(Tabela13[[#This Row],[Mandante]]=Tabela13[[#This Row],[Gol Time]],"Casa","Fora"))</f>
        <v>Casa</v>
      </c>
      <c r="O362" s="3" t="str">
        <f>VLOOKUP(Tabela13[[#This Row],[Número]],Tabela1[],12,FALSE)</f>
        <v>Eucaliptos</v>
      </c>
    </row>
    <row r="363" spans="1:15" x14ac:dyDescent="0.25">
      <c r="A363" s="3">
        <v>81</v>
      </c>
      <c r="B363" s="4">
        <v>16192</v>
      </c>
      <c r="C363" s="4" t="s">
        <v>604</v>
      </c>
      <c r="D363" s="4" t="s">
        <v>603</v>
      </c>
      <c r="E363" s="7">
        <v>4</v>
      </c>
      <c r="F363" s="7">
        <v>2</v>
      </c>
      <c r="G363" s="4"/>
      <c r="H363" s="4"/>
      <c r="I3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3" s="3" t="s">
        <v>316</v>
      </c>
      <c r="K363" s="3" t="s">
        <v>718</v>
      </c>
      <c r="L363" s="3" t="s">
        <v>604</v>
      </c>
      <c r="M363" s="3"/>
      <c r="N363" s="13" t="str">
        <f>IF(ISBLANK(Tabela13[[#This Row],[Gol Time]]),"",IF(Tabela13[[#This Row],[Mandante]]=Tabela13[[#This Row],[Gol Time]],"Casa","Fora"))</f>
        <v>Casa</v>
      </c>
      <c r="O363" s="3" t="str">
        <f>VLOOKUP(Tabela13[[#This Row],[Número]],Tabela1[],12,FALSE)</f>
        <v>Eucaliptos</v>
      </c>
    </row>
    <row r="364" spans="1:15" x14ac:dyDescent="0.25">
      <c r="A364" s="3">
        <v>81</v>
      </c>
      <c r="B364" s="4">
        <v>16192</v>
      </c>
      <c r="C364" s="4" t="s">
        <v>604</v>
      </c>
      <c r="D364" s="4" t="s">
        <v>603</v>
      </c>
      <c r="E364" s="7">
        <v>4</v>
      </c>
      <c r="F364" s="7">
        <v>2</v>
      </c>
      <c r="G364" s="4"/>
      <c r="H364" s="4"/>
      <c r="I3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4" s="3" t="s">
        <v>316</v>
      </c>
      <c r="K364" s="3" t="s">
        <v>704</v>
      </c>
      <c r="L364" s="3" t="s">
        <v>603</v>
      </c>
      <c r="M364" s="3"/>
      <c r="N364" s="13" t="str">
        <f>IF(ISBLANK(Tabela13[[#This Row],[Gol Time]]),"",IF(Tabela13[[#This Row],[Mandante]]=Tabela13[[#This Row],[Gol Time]],"Casa","Fora"))</f>
        <v>Fora</v>
      </c>
      <c r="O364" s="3" t="str">
        <f>VLOOKUP(Tabela13[[#This Row],[Número]],Tabela1[],12,FALSE)</f>
        <v>Eucaliptos</v>
      </c>
    </row>
    <row r="365" spans="1:15" x14ac:dyDescent="0.25">
      <c r="A365" s="3">
        <v>81</v>
      </c>
      <c r="B365" s="4">
        <v>16192</v>
      </c>
      <c r="C365" s="4" t="s">
        <v>604</v>
      </c>
      <c r="D365" s="4" t="s">
        <v>603</v>
      </c>
      <c r="E365" s="7">
        <v>4</v>
      </c>
      <c r="F365" s="7">
        <v>2</v>
      </c>
      <c r="G365" s="4"/>
      <c r="H365" s="4"/>
      <c r="I3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5" s="3" t="s">
        <v>316</v>
      </c>
      <c r="K365" s="3" t="s">
        <v>719</v>
      </c>
      <c r="L365" s="3" t="s">
        <v>603</v>
      </c>
      <c r="M365" s="3"/>
      <c r="N365" s="13" t="str">
        <f>IF(ISBLANK(Tabela13[[#This Row],[Gol Time]]),"",IF(Tabela13[[#This Row],[Mandante]]=Tabela13[[#This Row],[Gol Time]],"Casa","Fora"))</f>
        <v>Fora</v>
      </c>
      <c r="O365" s="3" t="str">
        <f>VLOOKUP(Tabela13[[#This Row],[Número]],Tabela1[],12,FALSE)</f>
        <v>Eucaliptos</v>
      </c>
    </row>
    <row r="366" spans="1:15" x14ac:dyDescent="0.25">
      <c r="A366" s="3">
        <v>82</v>
      </c>
      <c r="B366" s="4">
        <v>16220</v>
      </c>
      <c r="C366" s="4" t="s">
        <v>603</v>
      </c>
      <c r="D366" s="4" t="s">
        <v>604</v>
      </c>
      <c r="E366" s="7">
        <v>3</v>
      </c>
      <c r="F366" s="7">
        <v>7</v>
      </c>
      <c r="G366" s="4"/>
      <c r="H366" s="4"/>
      <c r="I3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6" s="3" t="s">
        <v>202</v>
      </c>
      <c r="K366" s="3" t="s">
        <v>720</v>
      </c>
      <c r="L366" s="3" t="s">
        <v>604</v>
      </c>
      <c r="M366" s="3"/>
      <c r="N366" s="13" t="str">
        <f>IF(ISBLANK(Tabela13[[#This Row],[Gol Time]]),"",IF(Tabela13[[#This Row],[Mandante]]=Tabela13[[#This Row],[Gol Time]],"Casa","Fora"))</f>
        <v>Fora</v>
      </c>
      <c r="O366" s="3" t="str">
        <f>VLOOKUP(Tabela13[[#This Row],[Número]],Tabela1[],12,FALSE)</f>
        <v>Baixada</v>
      </c>
    </row>
    <row r="367" spans="1:15" x14ac:dyDescent="0.25">
      <c r="A367" s="3">
        <v>82</v>
      </c>
      <c r="B367" s="4">
        <v>16220</v>
      </c>
      <c r="C367" s="4" t="s">
        <v>603</v>
      </c>
      <c r="D367" s="4" t="s">
        <v>604</v>
      </c>
      <c r="E367" s="7">
        <v>3</v>
      </c>
      <c r="F367" s="7">
        <v>7</v>
      </c>
      <c r="G367" s="4"/>
      <c r="H367" s="4"/>
      <c r="I3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7" s="3" t="s">
        <v>202</v>
      </c>
      <c r="K367" s="3" t="s">
        <v>720</v>
      </c>
      <c r="L367" s="3" t="s">
        <v>604</v>
      </c>
      <c r="M367" s="3"/>
      <c r="N367" s="13" t="str">
        <f>IF(ISBLANK(Tabela13[[#This Row],[Gol Time]]),"",IF(Tabela13[[#This Row],[Mandante]]=Tabela13[[#This Row],[Gol Time]],"Casa","Fora"))</f>
        <v>Fora</v>
      </c>
      <c r="O367" s="3" t="str">
        <f>VLOOKUP(Tabela13[[#This Row],[Número]],Tabela1[],12,FALSE)</f>
        <v>Baixada</v>
      </c>
    </row>
    <row r="368" spans="1:15" x14ac:dyDescent="0.25">
      <c r="A368" s="3">
        <v>82</v>
      </c>
      <c r="B368" s="4">
        <v>16220</v>
      </c>
      <c r="C368" s="4" t="s">
        <v>603</v>
      </c>
      <c r="D368" s="4" t="s">
        <v>604</v>
      </c>
      <c r="E368" s="7">
        <v>3</v>
      </c>
      <c r="F368" s="7">
        <v>7</v>
      </c>
      <c r="G368" s="4"/>
      <c r="H368" s="4"/>
      <c r="I3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8" s="3" t="s">
        <v>202</v>
      </c>
      <c r="K368" s="3" t="s">
        <v>720</v>
      </c>
      <c r="L368" s="3" t="s">
        <v>604</v>
      </c>
      <c r="M368" s="3"/>
      <c r="N368" s="13" t="str">
        <f>IF(ISBLANK(Tabela13[[#This Row],[Gol Time]]),"",IF(Tabela13[[#This Row],[Mandante]]=Tabela13[[#This Row],[Gol Time]],"Casa","Fora"))</f>
        <v>Fora</v>
      </c>
      <c r="O368" s="3" t="str">
        <f>VLOOKUP(Tabela13[[#This Row],[Número]],Tabela1[],12,FALSE)</f>
        <v>Baixada</v>
      </c>
    </row>
    <row r="369" spans="1:15" x14ac:dyDescent="0.25">
      <c r="A369" s="3">
        <v>82</v>
      </c>
      <c r="B369" s="4">
        <v>16220</v>
      </c>
      <c r="C369" s="4" t="s">
        <v>603</v>
      </c>
      <c r="D369" s="4" t="s">
        <v>604</v>
      </c>
      <c r="E369" s="7">
        <v>3</v>
      </c>
      <c r="F369" s="7">
        <v>7</v>
      </c>
      <c r="G369" s="4"/>
      <c r="H369" s="4"/>
      <c r="I3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69" s="3" t="s">
        <v>202</v>
      </c>
      <c r="K369" s="3" t="s">
        <v>698</v>
      </c>
      <c r="L369" s="3" t="s">
        <v>604</v>
      </c>
      <c r="M369" s="3"/>
      <c r="N369" s="13" t="str">
        <f>IF(ISBLANK(Tabela13[[#This Row],[Gol Time]]),"",IF(Tabela13[[#This Row],[Mandante]]=Tabela13[[#This Row],[Gol Time]],"Casa","Fora"))</f>
        <v>Fora</v>
      </c>
      <c r="O369" s="3" t="str">
        <f>VLOOKUP(Tabela13[[#This Row],[Número]],Tabela1[],12,FALSE)</f>
        <v>Baixada</v>
      </c>
    </row>
    <row r="370" spans="1:15" x14ac:dyDescent="0.25">
      <c r="A370" s="3">
        <v>82</v>
      </c>
      <c r="B370" s="4">
        <v>16220</v>
      </c>
      <c r="C370" s="4" t="s">
        <v>603</v>
      </c>
      <c r="D370" s="4" t="s">
        <v>604</v>
      </c>
      <c r="E370" s="7">
        <v>3</v>
      </c>
      <c r="F370" s="7">
        <v>7</v>
      </c>
      <c r="G370" s="4"/>
      <c r="H370" s="4"/>
      <c r="I3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70" s="3" t="s">
        <v>202</v>
      </c>
      <c r="K370" s="3" t="s">
        <v>698</v>
      </c>
      <c r="L370" s="3" t="s">
        <v>604</v>
      </c>
      <c r="M370" s="3"/>
      <c r="N370" s="13" t="str">
        <f>IF(ISBLANK(Tabela13[[#This Row],[Gol Time]]),"",IF(Tabela13[[#This Row],[Mandante]]=Tabela13[[#This Row],[Gol Time]],"Casa","Fora"))</f>
        <v>Fora</v>
      </c>
      <c r="O370" s="3" t="str">
        <f>VLOOKUP(Tabela13[[#This Row],[Número]],Tabela1[],12,FALSE)</f>
        <v>Baixada</v>
      </c>
    </row>
    <row r="371" spans="1:15" x14ac:dyDescent="0.25">
      <c r="A371" s="3">
        <v>82</v>
      </c>
      <c r="B371" s="4">
        <v>16220</v>
      </c>
      <c r="C371" s="4" t="s">
        <v>603</v>
      </c>
      <c r="D371" s="4" t="s">
        <v>604</v>
      </c>
      <c r="E371" s="7">
        <v>3</v>
      </c>
      <c r="F371" s="7">
        <v>7</v>
      </c>
      <c r="G371" s="4"/>
      <c r="H371" s="4"/>
      <c r="I3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71" s="3" t="s">
        <v>202</v>
      </c>
      <c r="K371" s="3" t="s">
        <v>700</v>
      </c>
      <c r="L371" s="3" t="s">
        <v>604</v>
      </c>
      <c r="M371" s="3"/>
      <c r="N371" s="13" t="str">
        <f>IF(ISBLANK(Tabela13[[#This Row],[Gol Time]]),"",IF(Tabela13[[#This Row],[Mandante]]=Tabela13[[#This Row],[Gol Time]],"Casa","Fora"))</f>
        <v>Fora</v>
      </c>
      <c r="O371" s="3" t="str">
        <f>VLOOKUP(Tabela13[[#This Row],[Número]],Tabela1[],12,FALSE)</f>
        <v>Baixada</v>
      </c>
    </row>
    <row r="372" spans="1:15" x14ac:dyDescent="0.25">
      <c r="A372" s="3">
        <v>82</v>
      </c>
      <c r="B372" s="4">
        <v>16220</v>
      </c>
      <c r="C372" s="4" t="s">
        <v>603</v>
      </c>
      <c r="D372" s="4" t="s">
        <v>604</v>
      </c>
      <c r="E372" s="7">
        <v>3</v>
      </c>
      <c r="F372" s="7">
        <v>7</v>
      </c>
      <c r="G372" s="4"/>
      <c r="H372" s="4"/>
      <c r="I3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72" s="3" t="s">
        <v>202</v>
      </c>
      <c r="K372" s="3" t="s">
        <v>718</v>
      </c>
      <c r="L372" s="3" t="s">
        <v>604</v>
      </c>
      <c r="M372" s="3"/>
      <c r="N372" s="13" t="str">
        <f>IF(ISBLANK(Tabela13[[#This Row],[Gol Time]]),"",IF(Tabela13[[#This Row],[Mandante]]=Tabela13[[#This Row],[Gol Time]],"Casa","Fora"))</f>
        <v>Fora</v>
      </c>
      <c r="O372" s="3" t="str">
        <f>VLOOKUP(Tabela13[[#This Row],[Número]],Tabela1[],12,FALSE)</f>
        <v>Baixada</v>
      </c>
    </row>
    <row r="373" spans="1:15" x14ac:dyDescent="0.25">
      <c r="A373" s="3">
        <v>82</v>
      </c>
      <c r="B373" s="4">
        <v>16220</v>
      </c>
      <c r="C373" s="4" t="s">
        <v>603</v>
      </c>
      <c r="D373" s="4" t="s">
        <v>604</v>
      </c>
      <c r="E373" s="7">
        <v>3</v>
      </c>
      <c r="F373" s="7">
        <v>7</v>
      </c>
      <c r="G373" s="4"/>
      <c r="H373" s="4"/>
      <c r="I3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73" s="3" t="s">
        <v>202</v>
      </c>
      <c r="K373" s="3" t="s">
        <v>721</v>
      </c>
      <c r="L373" s="3" t="s">
        <v>603</v>
      </c>
      <c r="M373" s="3"/>
      <c r="N373" s="13" t="str">
        <f>IF(ISBLANK(Tabela13[[#This Row],[Gol Time]]),"",IF(Tabela13[[#This Row],[Mandante]]=Tabela13[[#This Row],[Gol Time]],"Casa","Fora"))</f>
        <v>Casa</v>
      </c>
      <c r="O373" s="3" t="str">
        <f>VLOOKUP(Tabela13[[#This Row],[Número]],Tabela1[],12,FALSE)</f>
        <v>Baixada</v>
      </c>
    </row>
    <row r="374" spans="1:15" x14ac:dyDescent="0.25">
      <c r="A374" s="3">
        <v>82</v>
      </c>
      <c r="B374" s="4">
        <v>16220</v>
      </c>
      <c r="C374" s="4" t="s">
        <v>603</v>
      </c>
      <c r="D374" s="4" t="s">
        <v>604</v>
      </c>
      <c r="E374" s="7">
        <v>3</v>
      </c>
      <c r="F374" s="7">
        <v>7</v>
      </c>
      <c r="G374" s="4"/>
      <c r="H374" s="4"/>
      <c r="I3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74" s="3" t="s">
        <v>202</v>
      </c>
      <c r="K374" s="3" t="s">
        <v>722</v>
      </c>
      <c r="L374" s="3" t="s">
        <v>603</v>
      </c>
      <c r="M374" s="3"/>
      <c r="N374" s="13" t="str">
        <f>IF(ISBLANK(Tabela13[[#This Row],[Gol Time]]),"",IF(Tabela13[[#This Row],[Mandante]]=Tabela13[[#This Row],[Gol Time]],"Casa","Fora"))</f>
        <v>Casa</v>
      </c>
      <c r="O374" s="3" t="str">
        <f>VLOOKUP(Tabela13[[#This Row],[Número]],Tabela1[],12,FALSE)</f>
        <v>Baixada</v>
      </c>
    </row>
    <row r="375" spans="1:15" x14ac:dyDescent="0.25">
      <c r="A375" s="3">
        <v>82</v>
      </c>
      <c r="B375" s="4">
        <v>16220</v>
      </c>
      <c r="C375" s="4" t="s">
        <v>603</v>
      </c>
      <c r="D375" s="4" t="s">
        <v>604</v>
      </c>
      <c r="E375" s="7">
        <v>3</v>
      </c>
      <c r="F375" s="7">
        <v>7</v>
      </c>
      <c r="G375" s="4"/>
      <c r="H375" s="4"/>
      <c r="I3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75" s="3" t="s">
        <v>202</v>
      </c>
      <c r="K375" s="3" t="s">
        <v>704</v>
      </c>
      <c r="L375" s="3" t="s">
        <v>603</v>
      </c>
      <c r="M375" s="3"/>
      <c r="N375" s="13" t="str">
        <f>IF(ISBLANK(Tabela13[[#This Row],[Gol Time]]),"",IF(Tabela13[[#This Row],[Mandante]]=Tabela13[[#This Row],[Gol Time]],"Casa","Fora"))</f>
        <v>Casa</v>
      </c>
      <c r="O375" s="3" t="str">
        <f>VLOOKUP(Tabela13[[#This Row],[Número]],Tabela1[],12,FALSE)</f>
        <v>Baixada</v>
      </c>
    </row>
    <row r="376" spans="1:15" x14ac:dyDescent="0.25">
      <c r="A376" s="3">
        <v>83</v>
      </c>
      <c r="B376" s="4">
        <v>16297</v>
      </c>
      <c r="C376" s="4" t="s">
        <v>603</v>
      </c>
      <c r="D376" s="4" t="s">
        <v>604</v>
      </c>
      <c r="E376" s="7">
        <v>4</v>
      </c>
      <c r="F376" s="7">
        <v>3</v>
      </c>
      <c r="G376" s="4"/>
      <c r="H376" s="4"/>
      <c r="I3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76" s="3" t="s">
        <v>316</v>
      </c>
      <c r="K376" s="3" t="s">
        <v>723</v>
      </c>
      <c r="L376" s="3" t="s">
        <v>603</v>
      </c>
      <c r="M376" s="3"/>
      <c r="N376" s="13" t="str">
        <f>IF(ISBLANK(Tabela13[[#This Row],[Gol Time]]),"",IF(Tabela13[[#This Row],[Mandante]]=Tabela13[[#This Row],[Gol Time]],"Casa","Fora"))</f>
        <v>Casa</v>
      </c>
      <c r="O376" s="3" t="str">
        <f>VLOOKUP(Tabela13[[#This Row],[Número]],Tabela1[],12,FALSE)</f>
        <v>Baixada</v>
      </c>
    </row>
    <row r="377" spans="1:15" x14ac:dyDescent="0.25">
      <c r="A377" s="3">
        <v>83</v>
      </c>
      <c r="B377" s="4">
        <v>16297</v>
      </c>
      <c r="C377" s="4" t="s">
        <v>603</v>
      </c>
      <c r="D377" s="4" t="s">
        <v>604</v>
      </c>
      <c r="E377" s="7">
        <v>4</v>
      </c>
      <c r="F377" s="7">
        <v>3</v>
      </c>
      <c r="G377" s="4"/>
      <c r="H377" s="4"/>
      <c r="I3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77" s="3" t="s">
        <v>316</v>
      </c>
      <c r="K377" s="3" t="s">
        <v>723</v>
      </c>
      <c r="L377" s="3" t="s">
        <v>603</v>
      </c>
      <c r="M377" s="3"/>
      <c r="N377" s="13" t="str">
        <f>IF(ISBLANK(Tabela13[[#This Row],[Gol Time]]),"",IF(Tabela13[[#This Row],[Mandante]]=Tabela13[[#This Row],[Gol Time]],"Casa","Fora"))</f>
        <v>Casa</v>
      </c>
      <c r="O377" s="3" t="str">
        <f>VLOOKUP(Tabela13[[#This Row],[Número]],Tabela1[],12,FALSE)</f>
        <v>Baixada</v>
      </c>
    </row>
    <row r="378" spans="1:15" x14ac:dyDescent="0.25">
      <c r="A378" s="3">
        <v>83</v>
      </c>
      <c r="B378" s="4">
        <v>16297</v>
      </c>
      <c r="C378" s="4" t="s">
        <v>603</v>
      </c>
      <c r="D378" s="4" t="s">
        <v>604</v>
      </c>
      <c r="E378" s="7">
        <v>4</v>
      </c>
      <c r="F378" s="7">
        <v>3</v>
      </c>
      <c r="G378" s="4"/>
      <c r="H378" s="4"/>
      <c r="I3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78" s="3" t="s">
        <v>316</v>
      </c>
      <c r="K378" s="3" t="s">
        <v>721</v>
      </c>
      <c r="L378" s="3" t="s">
        <v>603</v>
      </c>
      <c r="M378" s="3"/>
      <c r="N378" s="13" t="str">
        <f>IF(ISBLANK(Tabela13[[#This Row],[Gol Time]]),"",IF(Tabela13[[#This Row],[Mandante]]=Tabela13[[#This Row],[Gol Time]],"Casa","Fora"))</f>
        <v>Casa</v>
      </c>
      <c r="O378" s="3" t="str">
        <f>VLOOKUP(Tabela13[[#This Row],[Número]],Tabela1[],12,FALSE)</f>
        <v>Baixada</v>
      </c>
    </row>
    <row r="379" spans="1:15" x14ac:dyDescent="0.25">
      <c r="A379" s="3">
        <v>83</v>
      </c>
      <c r="B379" s="4">
        <v>16297</v>
      </c>
      <c r="C379" s="4" t="s">
        <v>603</v>
      </c>
      <c r="D379" s="4" t="s">
        <v>604</v>
      </c>
      <c r="E379" s="7">
        <v>4</v>
      </c>
      <c r="F379" s="7">
        <v>3</v>
      </c>
      <c r="G379" s="4"/>
      <c r="H379" s="4"/>
      <c r="I3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79" s="3" t="s">
        <v>316</v>
      </c>
      <c r="K379" s="3" t="s">
        <v>703</v>
      </c>
      <c r="L379" s="3" t="s">
        <v>603</v>
      </c>
      <c r="M379" s="3"/>
      <c r="N379" s="13" t="str">
        <f>IF(ISBLANK(Tabela13[[#This Row],[Gol Time]]),"",IF(Tabela13[[#This Row],[Mandante]]=Tabela13[[#This Row],[Gol Time]],"Casa","Fora"))</f>
        <v>Casa</v>
      </c>
      <c r="O379" s="3" t="str">
        <f>VLOOKUP(Tabela13[[#This Row],[Número]],Tabela1[],12,FALSE)</f>
        <v>Baixada</v>
      </c>
    </row>
    <row r="380" spans="1:15" x14ac:dyDescent="0.25">
      <c r="A380" s="3">
        <v>83</v>
      </c>
      <c r="B380" s="4">
        <v>16297</v>
      </c>
      <c r="C380" s="4" t="s">
        <v>603</v>
      </c>
      <c r="D380" s="4" t="s">
        <v>604</v>
      </c>
      <c r="E380" s="7">
        <v>4</v>
      </c>
      <c r="F380" s="7">
        <v>3</v>
      </c>
      <c r="G380" s="4"/>
      <c r="H380" s="4"/>
      <c r="I3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80" s="3" t="s">
        <v>316</v>
      </c>
      <c r="K380" s="3" t="s">
        <v>724</v>
      </c>
      <c r="L380" s="3" t="s">
        <v>604</v>
      </c>
      <c r="M380" s="3"/>
      <c r="N380" s="13" t="str">
        <f>IF(ISBLANK(Tabela13[[#This Row],[Gol Time]]),"",IF(Tabela13[[#This Row],[Mandante]]=Tabela13[[#This Row],[Gol Time]],"Casa","Fora"))</f>
        <v>Fora</v>
      </c>
      <c r="O380" s="3" t="str">
        <f>VLOOKUP(Tabela13[[#This Row],[Número]],Tabela1[],12,FALSE)</f>
        <v>Baixada</v>
      </c>
    </row>
    <row r="381" spans="1:15" x14ac:dyDescent="0.25">
      <c r="A381" s="3">
        <v>83</v>
      </c>
      <c r="B381" s="4">
        <v>16297</v>
      </c>
      <c r="C381" s="4" t="s">
        <v>603</v>
      </c>
      <c r="D381" s="4" t="s">
        <v>604</v>
      </c>
      <c r="E381" s="7">
        <v>4</v>
      </c>
      <c r="F381" s="7">
        <v>3</v>
      </c>
      <c r="G381" s="4"/>
      <c r="H381" s="4"/>
      <c r="I3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81" s="3" t="s">
        <v>316</v>
      </c>
      <c r="K381" s="3" t="s">
        <v>698</v>
      </c>
      <c r="L381" s="3" t="s">
        <v>604</v>
      </c>
      <c r="M381" s="3"/>
      <c r="N381" s="13" t="str">
        <f>IF(ISBLANK(Tabela13[[#This Row],[Gol Time]]),"",IF(Tabela13[[#This Row],[Mandante]]=Tabela13[[#This Row],[Gol Time]],"Casa","Fora"))</f>
        <v>Fora</v>
      </c>
      <c r="O381" s="3" t="str">
        <f>VLOOKUP(Tabela13[[#This Row],[Número]],Tabela1[],12,FALSE)</f>
        <v>Baixada</v>
      </c>
    </row>
    <row r="382" spans="1:15" x14ac:dyDescent="0.25">
      <c r="A382" s="3">
        <v>83</v>
      </c>
      <c r="B382" s="4">
        <v>16297</v>
      </c>
      <c r="C382" s="4" t="s">
        <v>603</v>
      </c>
      <c r="D382" s="4" t="s">
        <v>604</v>
      </c>
      <c r="E382" s="7">
        <v>4</v>
      </c>
      <c r="F382" s="7">
        <v>3</v>
      </c>
      <c r="G382" s="4"/>
      <c r="H382" s="4"/>
      <c r="I3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382" s="3" t="s">
        <v>316</v>
      </c>
      <c r="K382" s="3" t="s">
        <v>725</v>
      </c>
      <c r="L382" s="3" t="s">
        <v>604</v>
      </c>
      <c r="M382" s="3"/>
      <c r="N382" s="13" t="str">
        <f>IF(ISBLANK(Tabela13[[#This Row],[Gol Time]]),"",IF(Tabela13[[#This Row],[Mandante]]=Tabela13[[#This Row],[Gol Time]],"Casa","Fora"))</f>
        <v>Fora</v>
      </c>
      <c r="O382" s="3" t="str">
        <f>VLOOKUP(Tabela13[[#This Row],[Número]],Tabela1[],12,FALSE)</f>
        <v>Baixada</v>
      </c>
    </row>
    <row r="383" spans="1:15" x14ac:dyDescent="0.25">
      <c r="A383" s="3">
        <v>84</v>
      </c>
      <c r="B383" s="4">
        <v>16353</v>
      </c>
      <c r="C383" s="4" t="s">
        <v>603</v>
      </c>
      <c r="D383" s="4" t="s">
        <v>604</v>
      </c>
      <c r="E383" s="7">
        <v>1</v>
      </c>
      <c r="F383" s="7">
        <v>2</v>
      </c>
      <c r="G383" s="4"/>
      <c r="H383" s="4"/>
      <c r="I3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83" s="3" t="s">
        <v>316</v>
      </c>
      <c r="K383" s="3" t="s">
        <v>689</v>
      </c>
      <c r="L383" s="3" t="s">
        <v>604</v>
      </c>
      <c r="M383" s="3"/>
      <c r="N383" s="13" t="str">
        <f>IF(ISBLANK(Tabela13[[#This Row],[Gol Time]]),"",IF(Tabela13[[#This Row],[Mandante]]=Tabela13[[#This Row],[Gol Time]],"Casa","Fora"))</f>
        <v>Fora</v>
      </c>
      <c r="O383" s="3" t="str">
        <f>VLOOKUP(Tabela13[[#This Row],[Número]],Tabela1[],12,FALSE)</f>
        <v>Timbaúva</v>
      </c>
    </row>
    <row r="384" spans="1:15" x14ac:dyDescent="0.25">
      <c r="A384" s="3">
        <v>84</v>
      </c>
      <c r="B384" s="4">
        <v>16353</v>
      </c>
      <c r="C384" s="4" t="s">
        <v>603</v>
      </c>
      <c r="D384" s="4" t="s">
        <v>604</v>
      </c>
      <c r="E384" s="7">
        <v>1</v>
      </c>
      <c r="F384" s="7">
        <v>2</v>
      </c>
      <c r="G384" s="4"/>
      <c r="H384" s="4"/>
      <c r="I3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84" s="3" t="s">
        <v>316</v>
      </c>
      <c r="K384" s="3" t="s">
        <v>720</v>
      </c>
      <c r="L384" s="3" t="s">
        <v>604</v>
      </c>
      <c r="M384" s="3"/>
      <c r="N384" s="13" t="str">
        <f>IF(ISBLANK(Tabela13[[#This Row],[Gol Time]]),"",IF(Tabela13[[#This Row],[Mandante]]=Tabela13[[#This Row],[Gol Time]],"Casa","Fora"))</f>
        <v>Fora</v>
      </c>
      <c r="O384" s="3" t="str">
        <f>VLOOKUP(Tabela13[[#This Row],[Número]],Tabela1[],12,FALSE)</f>
        <v>Timbaúva</v>
      </c>
    </row>
    <row r="385" spans="1:15" x14ac:dyDescent="0.25">
      <c r="A385" s="3">
        <v>84</v>
      </c>
      <c r="B385" s="4">
        <v>16353</v>
      </c>
      <c r="C385" s="4" t="s">
        <v>603</v>
      </c>
      <c r="D385" s="4" t="s">
        <v>604</v>
      </c>
      <c r="E385" s="7">
        <v>1</v>
      </c>
      <c r="F385" s="7">
        <v>2</v>
      </c>
      <c r="G385" s="4"/>
      <c r="H385" s="4"/>
      <c r="I3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85" s="3" t="s">
        <v>316</v>
      </c>
      <c r="K385" s="3" t="s">
        <v>723</v>
      </c>
      <c r="L385" s="3" t="s">
        <v>603</v>
      </c>
      <c r="M385" s="3"/>
      <c r="N385" s="13" t="str">
        <f>IF(ISBLANK(Tabela13[[#This Row],[Gol Time]]),"",IF(Tabela13[[#This Row],[Mandante]]=Tabela13[[#This Row],[Gol Time]],"Casa","Fora"))</f>
        <v>Casa</v>
      </c>
      <c r="O385" s="3" t="str">
        <f>VLOOKUP(Tabela13[[#This Row],[Número]],Tabela1[],12,FALSE)</f>
        <v>Timbaúva</v>
      </c>
    </row>
    <row r="386" spans="1:15" x14ac:dyDescent="0.25">
      <c r="A386" s="3">
        <v>85</v>
      </c>
      <c r="B386" s="4">
        <v>16477</v>
      </c>
      <c r="C386" s="4" t="s">
        <v>603</v>
      </c>
      <c r="D386" s="4" t="s">
        <v>604</v>
      </c>
      <c r="E386" s="7">
        <v>0</v>
      </c>
      <c r="F386" s="7">
        <v>2</v>
      </c>
      <c r="G386" s="4"/>
      <c r="H386" s="4"/>
      <c r="I3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86" s="3" t="s">
        <v>202</v>
      </c>
      <c r="K386" s="3" t="s">
        <v>725</v>
      </c>
      <c r="L386" s="3" t="s">
        <v>604</v>
      </c>
      <c r="M386" s="3"/>
      <c r="N386" s="13" t="str">
        <f>IF(ISBLANK(Tabela13[[#This Row],[Gol Time]]),"",IF(Tabela13[[#This Row],[Mandante]]=Tabela13[[#This Row],[Gol Time]],"Casa","Fora"))</f>
        <v>Fora</v>
      </c>
      <c r="O386" s="3" t="str">
        <f>VLOOKUP(Tabela13[[#This Row],[Número]],Tabela1[],12,FALSE)</f>
        <v>Montanha</v>
      </c>
    </row>
    <row r="387" spans="1:15" x14ac:dyDescent="0.25">
      <c r="A387" s="3">
        <v>85</v>
      </c>
      <c r="B387" s="4">
        <v>16477</v>
      </c>
      <c r="C387" s="4" t="s">
        <v>603</v>
      </c>
      <c r="D387" s="4" t="s">
        <v>604</v>
      </c>
      <c r="E387" s="7">
        <v>0</v>
      </c>
      <c r="F387" s="7">
        <v>2</v>
      </c>
      <c r="G387" s="4"/>
      <c r="H387" s="4"/>
      <c r="I3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87" s="3" t="s">
        <v>202</v>
      </c>
      <c r="K387" s="3" t="s">
        <v>726</v>
      </c>
      <c r="L387" s="3" t="s">
        <v>604</v>
      </c>
      <c r="M387" s="3"/>
      <c r="N387" s="13" t="str">
        <f>IF(ISBLANK(Tabela13[[#This Row],[Gol Time]]),"",IF(Tabela13[[#This Row],[Mandante]]=Tabela13[[#This Row],[Gol Time]],"Casa","Fora"))</f>
        <v>Fora</v>
      </c>
      <c r="O387" s="3" t="str">
        <f>VLOOKUP(Tabela13[[#This Row],[Número]],Tabela1[],12,FALSE)</f>
        <v>Montanha</v>
      </c>
    </row>
    <row r="388" spans="1:15" x14ac:dyDescent="0.25">
      <c r="A388" s="3">
        <v>86</v>
      </c>
      <c r="B388" s="4">
        <v>16491</v>
      </c>
      <c r="C388" s="4" t="s">
        <v>603</v>
      </c>
      <c r="D388" s="4" t="s">
        <v>604</v>
      </c>
      <c r="E388" s="7">
        <v>1</v>
      </c>
      <c r="F388" s="7">
        <v>1</v>
      </c>
      <c r="G388" s="4"/>
      <c r="H388" s="4"/>
      <c r="I3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88" s="3" t="s">
        <v>202</v>
      </c>
      <c r="K388" s="3" t="s">
        <v>727</v>
      </c>
      <c r="L388" s="3" t="s">
        <v>603</v>
      </c>
      <c r="M388" s="3"/>
      <c r="N388" s="13" t="str">
        <f>IF(ISBLANK(Tabela13[[#This Row],[Gol Time]]),"",IF(Tabela13[[#This Row],[Mandante]]=Tabela13[[#This Row],[Gol Time]],"Casa","Fora"))</f>
        <v>Casa</v>
      </c>
      <c r="O388" s="3" t="str">
        <f>VLOOKUP(Tabela13[[#This Row],[Número]],Tabela1[],12,FALSE)</f>
        <v>Montanha</v>
      </c>
    </row>
    <row r="389" spans="1:15" x14ac:dyDescent="0.25">
      <c r="A389" s="3">
        <v>86</v>
      </c>
      <c r="B389" s="4">
        <v>16491</v>
      </c>
      <c r="C389" s="4" t="s">
        <v>603</v>
      </c>
      <c r="D389" s="4" t="s">
        <v>604</v>
      </c>
      <c r="E389" s="7">
        <v>1</v>
      </c>
      <c r="F389" s="7">
        <v>1</v>
      </c>
      <c r="G389" s="4"/>
      <c r="H389" s="4"/>
      <c r="I3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389" s="3" t="s">
        <v>202</v>
      </c>
      <c r="K389" s="3" t="s">
        <v>725</v>
      </c>
      <c r="L389" s="3" t="s">
        <v>604</v>
      </c>
      <c r="M389" s="3"/>
      <c r="N389" s="13" t="str">
        <f>IF(ISBLANK(Tabela13[[#This Row],[Gol Time]]),"",IF(Tabela13[[#This Row],[Mandante]]=Tabela13[[#This Row],[Gol Time]],"Casa","Fora"))</f>
        <v>Fora</v>
      </c>
      <c r="O389" s="3" t="str">
        <f>VLOOKUP(Tabela13[[#This Row],[Número]],Tabela1[],12,FALSE)</f>
        <v>Montanha</v>
      </c>
    </row>
    <row r="390" spans="1:15" x14ac:dyDescent="0.25">
      <c r="A390" s="3">
        <v>87</v>
      </c>
      <c r="B390" s="4">
        <v>16535</v>
      </c>
      <c r="C390" s="4" t="s">
        <v>604</v>
      </c>
      <c r="D390" s="4" t="s">
        <v>603</v>
      </c>
      <c r="E390" s="7">
        <v>3</v>
      </c>
      <c r="F390" s="7">
        <v>2</v>
      </c>
      <c r="G390" s="4"/>
      <c r="H390" s="4"/>
      <c r="I3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0" s="3" t="s">
        <v>316</v>
      </c>
      <c r="K390" s="3" t="s">
        <v>689</v>
      </c>
      <c r="L390" s="3" t="s">
        <v>604</v>
      </c>
      <c r="M390" s="3"/>
      <c r="N390" s="3" t="str">
        <f>IF(ISBLANK(Tabela13[[#This Row],[Gol Time]]),"",IF(Tabela13[[#This Row],[Mandante]]=Tabela13[[#This Row],[Gol Time]],"Casa","Fora"))</f>
        <v>Casa</v>
      </c>
      <c r="O390" s="3" t="str">
        <f>VLOOKUP(Tabela13[[#This Row],[Número]],Tabela1[],12,FALSE)</f>
        <v>Eucaliptos</v>
      </c>
    </row>
    <row r="391" spans="1:15" x14ac:dyDescent="0.25">
      <c r="A391" s="3">
        <v>87</v>
      </c>
      <c r="B391" s="4">
        <v>16535</v>
      </c>
      <c r="C391" s="4" t="s">
        <v>604</v>
      </c>
      <c r="D391" s="4" t="s">
        <v>603</v>
      </c>
      <c r="E391" s="7">
        <v>3</v>
      </c>
      <c r="F391" s="7">
        <v>2</v>
      </c>
      <c r="G391" s="4"/>
      <c r="H391" s="4"/>
      <c r="I3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1" s="3" t="s">
        <v>316</v>
      </c>
      <c r="K391" s="3" t="s">
        <v>724</v>
      </c>
      <c r="L391" s="3" t="s">
        <v>604</v>
      </c>
      <c r="M391" s="3"/>
      <c r="N391" s="3" t="str">
        <f>IF(ISBLANK(Tabela13[[#This Row],[Gol Time]]),"",IF(Tabela13[[#This Row],[Mandante]]=Tabela13[[#This Row],[Gol Time]],"Casa","Fora"))</f>
        <v>Casa</v>
      </c>
      <c r="O391" s="3" t="str">
        <f>VLOOKUP(Tabela13[[#This Row],[Número]],Tabela1[],12,FALSE)</f>
        <v>Eucaliptos</v>
      </c>
    </row>
    <row r="392" spans="1:15" x14ac:dyDescent="0.25">
      <c r="A392" s="3">
        <v>87</v>
      </c>
      <c r="B392" s="4">
        <v>16535</v>
      </c>
      <c r="C392" s="4" t="s">
        <v>604</v>
      </c>
      <c r="D392" s="4" t="s">
        <v>603</v>
      </c>
      <c r="E392" s="7">
        <v>3</v>
      </c>
      <c r="F392" s="7">
        <v>2</v>
      </c>
      <c r="G392" s="4"/>
      <c r="H392" s="4"/>
      <c r="I3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2" s="3" t="s">
        <v>316</v>
      </c>
      <c r="K392" s="3" t="s">
        <v>700</v>
      </c>
      <c r="L392" s="3" t="s">
        <v>604</v>
      </c>
      <c r="M392" s="3"/>
      <c r="N392" s="3" t="str">
        <f>IF(ISBLANK(Tabela13[[#This Row],[Gol Time]]),"",IF(Tabela13[[#This Row],[Mandante]]=Tabela13[[#This Row],[Gol Time]],"Casa","Fora"))</f>
        <v>Casa</v>
      </c>
      <c r="O392" s="3" t="str">
        <f>VLOOKUP(Tabela13[[#This Row],[Número]],Tabela1[],12,FALSE)</f>
        <v>Eucaliptos</v>
      </c>
    </row>
    <row r="393" spans="1:15" x14ac:dyDescent="0.25">
      <c r="A393" s="3">
        <v>87</v>
      </c>
      <c r="B393" s="4">
        <v>16535</v>
      </c>
      <c r="C393" s="4" t="s">
        <v>604</v>
      </c>
      <c r="D393" s="4" t="s">
        <v>603</v>
      </c>
      <c r="E393" s="7">
        <v>3</v>
      </c>
      <c r="F393" s="7">
        <v>2</v>
      </c>
      <c r="G393" s="4"/>
      <c r="H393" s="4"/>
      <c r="I3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3" s="3" t="s">
        <v>316</v>
      </c>
      <c r="K393" s="3" t="s">
        <v>721</v>
      </c>
      <c r="L393" s="3" t="s">
        <v>603</v>
      </c>
      <c r="M393" s="3"/>
      <c r="N393" s="3" t="str">
        <f>IF(ISBLANK(Tabela13[[#This Row],[Gol Time]]),"",IF(Tabela13[[#This Row],[Mandante]]=Tabela13[[#This Row],[Gol Time]],"Casa","Fora"))</f>
        <v>Fora</v>
      </c>
      <c r="O393" s="3" t="str">
        <f>VLOOKUP(Tabela13[[#This Row],[Número]],Tabela1[],12,FALSE)</f>
        <v>Eucaliptos</v>
      </c>
    </row>
    <row r="394" spans="1:15" x14ac:dyDescent="0.25">
      <c r="A394" s="3">
        <v>87</v>
      </c>
      <c r="B394" s="4">
        <v>16535</v>
      </c>
      <c r="C394" s="4" t="s">
        <v>604</v>
      </c>
      <c r="D394" s="4" t="s">
        <v>603</v>
      </c>
      <c r="E394" s="7">
        <v>3</v>
      </c>
      <c r="F394" s="7">
        <v>2</v>
      </c>
      <c r="G394" s="4"/>
      <c r="H394" s="4"/>
      <c r="I3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4" s="3" t="s">
        <v>316</v>
      </c>
      <c r="K394" s="3" t="s">
        <v>703</v>
      </c>
      <c r="L394" s="3" t="s">
        <v>603</v>
      </c>
      <c r="M394" s="3"/>
      <c r="N394" s="13" t="str">
        <f>IF(ISBLANK(Tabela13[[#This Row],[Gol Time]]),"",IF(Tabela13[[#This Row],[Mandante]]=Tabela13[[#This Row],[Gol Time]],"Casa","Fora"))</f>
        <v>Fora</v>
      </c>
      <c r="O394" s="3" t="str">
        <f>VLOOKUP(Tabela13[[#This Row],[Número]],Tabela1[],12,FALSE)</f>
        <v>Eucaliptos</v>
      </c>
    </row>
    <row r="395" spans="1:15" x14ac:dyDescent="0.25">
      <c r="A395" s="3">
        <v>88</v>
      </c>
      <c r="B395" s="4">
        <v>16612</v>
      </c>
      <c r="C395" s="4" t="s">
        <v>603</v>
      </c>
      <c r="D395" s="4" t="s">
        <v>604</v>
      </c>
      <c r="E395" s="7">
        <v>1</v>
      </c>
      <c r="F395" s="7">
        <v>4</v>
      </c>
      <c r="G395" s="4"/>
      <c r="H395" s="4"/>
      <c r="I3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5" s="3" t="s">
        <v>316</v>
      </c>
      <c r="K395" s="3" t="s">
        <v>689</v>
      </c>
      <c r="L395" s="3" t="s">
        <v>604</v>
      </c>
      <c r="M395" s="3"/>
      <c r="N395" s="3" t="str">
        <f>IF(ISBLANK(Tabela13[[#This Row],[Gol Time]]),"",IF(Tabela13[[#This Row],[Mandante]]=Tabela13[[#This Row],[Gol Time]],"Casa","Fora"))</f>
        <v>Fora</v>
      </c>
      <c r="O395" s="3" t="str">
        <f>VLOOKUP(Tabela13[[#This Row],[Número]],Tabela1[],12,FALSE)</f>
        <v>Baixada</v>
      </c>
    </row>
    <row r="396" spans="1:15" x14ac:dyDescent="0.25">
      <c r="A396" s="3">
        <v>88</v>
      </c>
      <c r="B396" s="4">
        <v>16612</v>
      </c>
      <c r="C396" s="4" t="s">
        <v>603</v>
      </c>
      <c r="D396" s="4" t="s">
        <v>604</v>
      </c>
      <c r="E396" s="7">
        <v>1</v>
      </c>
      <c r="F396" s="7">
        <v>4</v>
      </c>
      <c r="G396" s="4"/>
      <c r="H396" s="4"/>
      <c r="I3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6" s="3" t="s">
        <v>316</v>
      </c>
      <c r="K396" s="3" t="s">
        <v>700</v>
      </c>
      <c r="L396" s="3" t="s">
        <v>604</v>
      </c>
      <c r="M396" s="3"/>
      <c r="N396" s="3" t="str">
        <f>IF(ISBLANK(Tabela13[[#This Row],[Gol Time]]),"",IF(Tabela13[[#This Row],[Mandante]]=Tabela13[[#This Row],[Gol Time]],"Casa","Fora"))</f>
        <v>Fora</v>
      </c>
      <c r="O396" s="3" t="str">
        <f>VLOOKUP(Tabela13[[#This Row],[Número]],Tabela1[],12,FALSE)</f>
        <v>Baixada</v>
      </c>
    </row>
    <row r="397" spans="1:15" x14ac:dyDescent="0.25">
      <c r="A397" s="3">
        <v>88</v>
      </c>
      <c r="B397" s="4">
        <v>16612</v>
      </c>
      <c r="C397" s="4" t="s">
        <v>603</v>
      </c>
      <c r="D397" s="4" t="s">
        <v>604</v>
      </c>
      <c r="E397" s="7">
        <v>1</v>
      </c>
      <c r="F397" s="7">
        <v>4</v>
      </c>
      <c r="G397" s="4"/>
      <c r="H397" s="4"/>
      <c r="I3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7" s="3" t="s">
        <v>316</v>
      </c>
      <c r="K397" s="3" t="s">
        <v>725</v>
      </c>
      <c r="L397" s="3" t="s">
        <v>604</v>
      </c>
      <c r="M397" s="3"/>
      <c r="N397" s="3" t="str">
        <f>IF(ISBLANK(Tabela13[[#This Row],[Gol Time]]),"",IF(Tabela13[[#This Row],[Mandante]]=Tabela13[[#This Row],[Gol Time]],"Casa","Fora"))</f>
        <v>Fora</v>
      </c>
      <c r="O397" s="3" t="str">
        <f>VLOOKUP(Tabela13[[#This Row],[Número]],Tabela1[],12,FALSE)</f>
        <v>Baixada</v>
      </c>
    </row>
    <row r="398" spans="1:15" x14ac:dyDescent="0.25">
      <c r="A398" s="3">
        <v>88</v>
      </c>
      <c r="B398" s="4">
        <v>16612</v>
      </c>
      <c r="C398" s="4" t="s">
        <v>603</v>
      </c>
      <c r="D398" s="4" t="s">
        <v>604</v>
      </c>
      <c r="E398" s="7">
        <v>1</v>
      </c>
      <c r="F398" s="7">
        <v>4</v>
      </c>
      <c r="G398" s="4"/>
      <c r="H398" s="4"/>
      <c r="I3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8" s="3" t="s">
        <v>316</v>
      </c>
      <c r="K398" s="3" t="s">
        <v>725</v>
      </c>
      <c r="L398" s="3" t="s">
        <v>604</v>
      </c>
      <c r="M398" s="3"/>
      <c r="N398" s="3" t="str">
        <f>IF(ISBLANK(Tabela13[[#This Row],[Gol Time]]),"",IF(Tabela13[[#This Row],[Mandante]]=Tabela13[[#This Row],[Gol Time]],"Casa","Fora"))</f>
        <v>Fora</v>
      </c>
      <c r="O398" s="3" t="str">
        <f>VLOOKUP(Tabela13[[#This Row],[Número]],Tabela1[],12,FALSE)</f>
        <v>Baixada</v>
      </c>
    </row>
    <row r="399" spans="1:15" x14ac:dyDescent="0.25">
      <c r="A399" s="3">
        <v>88</v>
      </c>
      <c r="B399" s="4">
        <v>16612</v>
      </c>
      <c r="C399" s="4" t="s">
        <v>603</v>
      </c>
      <c r="D399" s="4" t="s">
        <v>604</v>
      </c>
      <c r="E399" s="7">
        <v>1</v>
      </c>
      <c r="F399" s="7">
        <v>4</v>
      </c>
      <c r="G399" s="4"/>
      <c r="H399" s="4"/>
      <c r="I3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399" s="3" t="s">
        <v>316</v>
      </c>
      <c r="K399" s="3" t="s">
        <v>728</v>
      </c>
      <c r="L399" s="3" t="s">
        <v>603</v>
      </c>
      <c r="M399" s="3"/>
      <c r="N399" s="3" t="str">
        <f>IF(ISBLANK(Tabela13[[#This Row],[Gol Time]]),"",IF(Tabela13[[#This Row],[Mandante]]=Tabela13[[#This Row],[Gol Time]],"Casa","Fora"))</f>
        <v>Casa</v>
      </c>
      <c r="O399" s="3" t="str">
        <f>VLOOKUP(Tabela13[[#This Row],[Número]],Tabela1[],12,FALSE)</f>
        <v>Baixada</v>
      </c>
    </row>
    <row r="400" spans="1:15" x14ac:dyDescent="0.25">
      <c r="A400" s="3">
        <v>89</v>
      </c>
      <c r="B400" s="4">
        <v>16710</v>
      </c>
      <c r="C400" s="4" t="s">
        <v>604</v>
      </c>
      <c r="D400" s="4" t="s">
        <v>603</v>
      </c>
      <c r="E400" s="7">
        <v>4</v>
      </c>
      <c r="F400" s="7">
        <v>2</v>
      </c>
      <c r="G400" s="4"/>
      <c r="H400" s="4"/>
      <c r="I4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0" s="3" t="s">
        <v>316</v>
      </c>
      <c r="K400" s="3" t="s">
        <v>729</v>
      </c>
      <c r="L400" s="3" t="s">
        <v>604</v>
      </c>
      <c r="M400" s="3"/>
      <c r="N400" s="3" t="str">
        <f>IF(ISBLANK(Tabela13[[#This Row],[Gol Time]]),"",IF(Tabela13[[#This Row],[Mandante]]=Tabela13[[#This Row],[Gol Time]],"Casa","Fora"))</f>
        <v>Casa</v>
      </c>
      <c r="O400" s="3" t="str">
        <f>VLOOKUP(Tabela13[[#This Row],[Número]],Tabela1[],12,FALSE)</f>
        <v>São José</v>
      </c>
    </row>
    <row r="401" spans="1:15" x14ac:dyDescent="0.25">
      <c r="A401" s="3">
        <v>89</v>
      </c>
      <c r="B401" s="4">
        <v>16710</v>
      </c>
      <c r="C401" s="4" t="s">
        <v>604</v>
      </c>
      <c r="D401" s="4" t="s">
        <v>603</v>
      </c>
      <c r="E401" s="7">
        <v>4</v>
      </c>
      <c r="F401" s="7">
        <v>2</v>
      </c>
      <c r="G401" s="4"/>
      <c r="H401" s="4"/>
      <c r="I4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1" s="3" t="s">
        <v>316</v>
      </c>
      <c r="K401" s="3" t="s">
        <v>730</v>
      </c>
      <c r="L401" s="3" t="s">
        <v>604</v>
      </c>
      <c r="M401" s="3"/>
      <c r="N401" s="3" t="str">
        <f>IF(ISBLANK(Tabela13[[#This Row],[Gol Time]]),"",IF(Tabela13[[#This Row],[Mandante]]=Tabela13[[#This Row],[Gol Time]],"Casa","Fora"))</f>
        <v>Casa</v>
      </c>
      <c r="O401" s="3" t="str">
        <f>VLOOKUP(Tabela13[[#This Row],[Número]],Tabela1[],12,FALSE)</f>
        <v>São José</v>
      </c>
    </row>
    <row r="402" spans="1:15" x14ac:dyDescent="0.25">
      <c r="A402" s="3">
        <v>89</v>
      </c>
      <c r="B402" s="4">
        <v>16710</v>
      </c>
      <c r="C402" s="4" t="s">
        <v>604</v>
      </c>
      <c r="D402" s="4" t="s">
        <v>603</v>
      </c>
      <c r="E402" s="7">
        <v>4</v>
      </c>
      <c r="F402" s="7">
        <v>2</v>
      </c>
      <c r="G402" s="4"/>
      <c r="H402" s="4"/>
      <c r="I4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2" s="3" t="s">
        <v>316</v>
      </c>
      <c r="K402" s="3" t="s">
        <v>700</v>
      </c>
      <c r="L402" s="3" t="s">
        <v>604</v>
      </c>
      <c r="M402" s="3"/>
      <c r="N402" s="3" t="str">
        <f>IF(ISBLANK(Tabela13[[#This Row],[Gol Time]]),"",IF(Tabela13[[#This Row],[Mandante]]=Tabela13[[#This Row],[Gol Time]],"Casa","Fora"))</f>
        <v>Casa</v>
      </c>
      <c r="O402" s="3" t="str">
        <f>VLOOKUP(Tabela13[[#This Row],[Número]],Tabela1[],12,FALSE)</f>
        <v>São José</v>
      </c>
    </row>
    <row r="403" spans="1:15" x14ac:dyDescent="0.25">
      <c r="A403" s="3">
        <v>89</v>
      </c>
      <c r="B403" s="4">
        <v>16710</v>
      </c>
      <c r="C403" s="4" t="s">
        <v>604</v>
      </c>
      <c r="D403" s="4" t="s">
        <v>603</v>
      </c>
      <c r="E403" s="7">
        <v>4</v>
      </c>
      <c r="F403" s="7">
        <v>2</v>
      </c>
      <c r="G403" s="4"/>
      <c r="H403" s="4"/>
      <c r="I4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3" s="3" t="s">
        <v>316</v>
      </c>
      <c r="K403" s="3" t="s">
        <v>689</v>
      </c>
      <c r="L403" s="3" t="s">
        <v>604</v>
      </c>
      <c r="M403" s="3"/>
      <c r="N403" s="3" t="str">
        <f>IF(ISBLANK(Tabela13[[#This Row],[Gol Time]]),"",IF(Tabela13[[#This Row],[Mandante]]=Tabela13[[#This Row],[Gol Time]],"Casa","Fora"))</f>
        <v>Casa</v>
      </c>
      <c r="O403" s="3" t="str">
        <f>VLOOKUP(Tabela13[[#This Row],[Número]],Tabela1[],12,FALSE)</f>
        <v>São José</v>
      </c>
    </row>
    <row r="404" spans="1:15" x14ac:dyDescent="0.25">
      <c r="A404" s="3">
        <v>89</v>
      </c>
      <c r="B404" s="4">
        <v>16710</v>
      </c>
      <c r="C404" s="4" t="s">
        <v>604</v>
      </c>
      <c r="D404" s="4" t="s">
        <v>603</v>
      </c>
      <c r="E404" s="7">
        <v>4</v>
      </c>
      <c r="F404" s="7">
        <v>2</v>
      </c>
      <c r="G404" s="4"/>
      <c r="H404" s="4"/>
      <c r="I4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4" s="3" t="s">
        <v>316</v>
      </c>
      <c r="K404" s="3" t="s">
        <v>719</v>
      </c>
      <c r="L404" s="3" t="s">
        <v>603</v>
      </c>
      <c r="M404" s="3"/>
      <c r="N404" s="3" t="str">
        <f>IF(ISBLANK(Tabela13[[#This Row],[Gol Time]]),"",IF(Tabela13[[#This Row],[Mandante]]=Tabela13[[#This Row],[Gol Time]],"Casa","Fora"))</f>
        <v>Fora</v>
      </c>
      <c r="O404" s="3" t="str">
        <f>VLOOKUP(Tabela13[[#This Row],[Número]],Tabela1[],12,FALSE)</f>
        <v>São José</v>
      </c>
    </row>
    <row r="405" spans="1:15" x14ac:dyDescent="0.25">
      <c r="A405" s="3">
        <v>89</v>
      </c>
      <c r="B405" s="4">
        <v>16710</v>
      </c>
      <c r="C405" s="4" t="s">
        <v>604</v>
      </c>
      <c r="D405" s="4" t="s">
        <v>603</v>
      </c>
      <c r="E405" s="7">
        <v>4</v>
      </c>
      <c r="F405" s="7">
        <v>2</v>
      </c>
      <c r="G405" s="4"/>
      <c r="H405" s="4"/>
      <c r="I4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5" s="3" t="s">
        <v>316</v>
      </c>
      <c r="K405" s="3" t="s">
        <v>731</v>
      </c>
      <c r="L405" s="3" t="s">
        <v>603</v>
      </c>
      <c r="M405" s="3"/>
      <c r="N405" s="3" t="str">
        <f>IF(ISBLANK(Tabela13[[#This Row],[Gol Time]]),"",IF(Tabela13[[#This Row],[Mandante]]=Tabela13[[#This Row],[Gol Time]],"Casa","Fora"))</f>
        <v>Fora</v>
      </c>
      <c r="O405" s="3" t="str">
        <f>VLOOKUP(Tabela13[[#This Row],[Número]],Tabela1[],12,FALSE)</f>
        <v>São José</v>
      </c>
    </row>
    <row r="406" spans="1:15" x14ac:dyDescent="0.25">
      <c r="A406" s="3">
        <v>90</v>
      </c>
      <c r="B406" s="4">
        <v>16927</v>
      </c>
      <c r="C406" s="4" t="s">
        <v>603</v>
      </c>
      <c r="D406" s="4" t="s">
        <v>604</v>
      </c>
      <c r="E406" s="7">
        <v>0</v>
      </c>
      <c r="F406" s="7">
        <v>1</v>
      </c>
      <c r="G406" s="4"/>
      <c r="H406" s="4"/>
      <c r="I4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06" s="3" t="s">
        <v>202</v>
      </c>
      <c r="K406" s="3" t="s">
        <v>689</v>
      </c>
      <c r="L406" s="3" t="s">
        <v>604</v>
      </c>
      <c r="M406" s="3"/>
      <c r="N406" s="3" t="str">
        <f>IF(ISBLANK(Tabela13[[#This Row],[Gol Time]]),"",IF(Tabela13[[#This Row],[Mandante]]=Tabela13[[#This Row],[Gol Time]],"Casa","Fora"))</f>
        <v>Fora</v>
      </c>
      <c r="O406" s="3" t="str">
        <f>VLOOKUP(Tabela13[[#This Row],[Número]],Tabela1[],12,FALSE)</f>
        <v>Timbaúva</v>
      </c>
    </row>
    <row r="407" spans="1:15" s="12" customFormat="1" x14ac:dyDescent="0.25">
      <c r="A407" s="3">
        <v>91</v>
      </c>
      <c r="B407" s="4">
        <v>16976</v>
      </c>
      <c r="C407" s="4" t="s">
        <v>603</v>
      </c>
      <c r="D407" s="4" t="s">
        <v>604</v>
      </c>
      <c r="E407" s="7">
        <v>4</v>
      </c>
      <c r="F407" s="7">
        <v>3</v>
      </c>
      <c r="G407" s="4"/>
      <c r="H407" s="4"/>
      <c r="I4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07" s="3" t="s">
        <v>202</v>
      </c>
      <c r="K407" s="3" t="s">
        <v>732</v>
      </c>
      <c r="L407" s="3" t="s">
        <v>603</v>
      </c>
      <c r="M407" s="3"/>
      <c r="N407" s="3" t="str">
        <f>IF(ISBLANK(Tabela13[[#This Row],[Gol Time]]),"",IF(Tabela13[[#This Row],[Mandante]]=Tabela13[[#This Row],[Gol Time]],"Casa","Fora"))</f>
        <v>Casa</v>
      </c>
      <c r="O407" s="3" t="str">
        <f>VLOOKUP(Tabela13[[#This Row],[Número]],Tabela1[],12,FALSE)</f>
        <v>Timbaúva</v>
      </c>
    </row>
    <row r="408" spans="1:15" s="12" customFormat="1" x14ac:dyDescent="0.25">
      <c r="A408" s="3">
        <v>91</v>
      </c>
      <c r="B408" s="4">
        <v>16976</v>
      </c>
      <c r="C408" s="4" t="s">
        <v>603</v>
      </c>
      <c r="D408" s="4" t="s">
        <v>604</v>
      </c>
      <c r="E408" s="7">
        <v>4</v>
      </c>
      <c r="F408" s="7">
        <v>3</v>
      </c>
      <c r="G408" s="4"/>
      <c r="H408" s="4"/>
      <c r="I4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08" s="3" t="s">
        <v>202</v>
      </c>
      <c r="K408" s="3" t="s">
        <v>733</v>
      </c>
      <c r="L408" s="3" t="s">
        <v>603</v>
      </c>
      <c r="M408" s="3"/>
      <c r="N408" s="3" t="str">
        <f>IF(ISBLANK(Tabela13[[#This Row],[Gol Time]]),"",IF(Tabela13[[#This Row],[Mandante]]=Tabela13[[#This Row],[Gol Time]],"Casa","Fora"))</f>
        <v>Casa</v>
      </c>
      <c r="O408" s="3" t="str">
        <f>VLOOKUP(Tabela13[[#This Row],[Número]],Tabela1[],12,FALSE)</f>
        <v>Timbaúva</v>
      </c>
    </row>
    <row r="409" spans="1:15" s="12" customFormat="1" x14ac:dyDescent="0.25">
      <c r="A409" s="3">
        <v>91</v>
      </c>
      <c r="B409" s="4">
        <v>16976</v>
      </c>
      <c r="C409" s="4" t="s">
        <v>603</v>
      </c>
      <c r="D409" s="4" t="s">
        <v>604</v>
      </c>
      <c r="E409" s="7">
        <v>4</v>
      </c>
      <c r="F409" s="7">
        <v>3</v>
      </c>
      <c r="G409" s="4"/>
      <c r="H409" s="4"/>
      <c r="I4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09" s="3" t="s">
        <v>202</v>
      </c>
      <c r="K409" s="3" t="s">
        <v>733</v>
      </c>
      <c r="L409" s="3" t="s">
        <v>603</v>
      </c>
      <c r="M409" s="3"/>
      <c r="N409" s="3" t="str">
        <f>IF(ISBLANK(Tabela13[[#This Row],[Gol Time]]),"",IF(Tabela13[[#This Row],[Mandante]]=Tabela13[[#This Row],[Gol Time]],"Casa","Fora"))</f>
        <v>Casa</v>
      </c>
      <c r="O409" s="3" t="str">
        <f>VLOOKUP(Tabela13[[#This Row],[Número]],Tabela1[],12,FALSE)</f>
        <v>Timbaúva</v>
      </c>
    </row>
    <row r="410" spans="1:15" s="12" customFormat="1" x14ac:dyDescent="0.25">
      <c r="A410" s="3">
        <v>91</v>
      </c>
      <c r="B410" s="4">
        <v>16976</v>
      </c>
      <c r="C410" s="4" t="s">
        <v>603</v>
      </c>
      <c r="D410" s="4" t="s">
        <v>604</v>
      </c>
      <c r="E410" s="7">
        <v>4</v>
      </c>
      <c r="F410" s="7">
        <v>3</v>
      </c>
      <c r="G410" s="4"/>
      <c r="H410" s="4"/>
      <c r="I4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0" s="3" t="s">
        <v>202</v>
      </c>
      <c r="K410" s="3" t="s">
        <v>721</v>
      </c>
      <c r="L410" s="3" t="s">
        <v>603</v>
      </c>
      <c r="M410" s="3"/>
      <c r="N410" s="3" t="str">
        <f>IF(ISBLANK(Tabela13[[#This Row],[Gol Time]]),"",IF(Tabela13[[#This Row],[Mandante]]=Tabela13[[#This Row],[Gol Time]],"Casa","Fora"))</f>
        <v>Casa</v>
      </c>
      <c r="O410" s="3" t="str">
        <f>VLOOKUP(Tabela13[[#This Row],[Número]],Tabela1[],12,FALSE)</f>
        <v>Timbaúva</v>
      </c>
    </row>
    <row r="411" spans="1:15" s="12" customFormat="1" x14ac:dyDescent="0.25">
      <c r="A411" s="3">
        <v>91</v>
      </c>
      <c r="B411" s="4">
        <v>16976</v>
      </c>
      <c r="C411" s="4" t="s">
        <v>603</v>
      </c>
      <c r="D411" s="4" t="s">
        <v>604</v>
      </c>
      <c r="E411" s="7">
        <v>4</v>
      </c>
      <c r="F411" s="7">
        <v>3</v>
      </c>
      <c r="G411" s="4"/>
      <c r="H411" s="4"/>
      <c r="I4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1" s="3" t="s">
        <v>202</v>
      </c>
      <c r="K411" s="3" t="s">
        <v>725</v>
      </c>
      <c r="L411" s="3" t="s">
        <v>604</v>
      </c>
      <c r="M411" s="3"/>
      <c r="N411" s="3" t="str">
        <f>IF(ISBLANK(Tabela13[[#This Row],[Gol Time]]),"",IF(Tabela13[[#This Row],[Mandante]]=Tabela13[[#This Row],[Gol Time]],"Casa","Fora"))</f>
        <v>Fora</v>
      </c>
      <c r="O411" s="3" t="str">
        <f>VLOOKUP(Tabela13[[#This Row],[Número]],Tabela1[],12,FALSE)</f>
        <v>Timbaúva</v>
      </c>
    </row>
    <row r="412" spans="1:15" s="12" customFormat="1" x14ac:dyDescent="0.25">
      <c r="A412" s="3">
        <v>91</v>
      </c>
      <c r="B412" s="4">
        <v>16976</v>
      </c>
      <c r="C412" s="4" t="s">
        <v>603</v>
      </c>
      <c r="D412" s="4" t="s">
        <v>604</v>
      </c>
      <c r="E412" s="7">
        <v>4</v>
      </c>
      <c r="F412" s="7">
        <v>3</v>
      </c>
      <c r="G412" s="4"/>
      <c r="H412" s="4"/>
      <c r="I4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2" s="3" t="s">
        <v>202</v>
      </c>
      <c r="K412" s="3" t="s">
        <v>724</v>
      </c>
      <c r="L412" s="3" t="s">
        <v>604</v>
      </c>
      <c r="M412" s="3"/>
      <c r="N412" s="3" t="str">
        <f>IF(ISBLANK(Tabela13[[#This Row],[Gol Time]]),"",IF(Tabela13[[#This Row],[Mandante]]=Tabela13[[#This Row],[Gol Time]],"Casa","Fora"))</f>
        <v>Fora</v>
      </c>
      <c r="O412" s="3" t="str">
        <f>VLOOKUP(Tabela13[[#This Row],[Número]],Tabela1[],12,FALSE)</f>
        <v>Timbaúva</v>
      </c>
    </row>
    <row r="413" spans="1:15" s="12" customFormat="1" x14ac:dyDescent="0.25">
      <c r="A413" s="3">
        <v>91</v>
      </c>
      <c r="B413" s="4">
        <v>16976</v>
      </c>
      <c r="C413" s="4" t="s">
        <v>603</v>
      </c>
      <c r="D413" s="4" t="s">
        <v>604</v>
      </c>
      <c r="E413" s="7">
        <v>4</v>
      </c>
      <c r="F413" s="7">
        <v>3</v>
      </c>
      <c r="G413" s="4"/>
      <c r="H413" s="4"/>
      <c r="I4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3" s="3" t="s">
        <v>202</v>
      </c>
      <c r="K413" s="3" t="s">
        <v>724</v>
      </c>
      <c r="L413" s="3" t="s">
        <v>604</v>
      </c>
      <c r="M413" s="3"/>
      <c r="N413" s="3" t="str">
        <f>IF(ISBLANK(Tabela13[[#This Row],[Gol Time]]),"",IF(Tabela13[[#This Row],[Mandante]]=Tabela13[[#This Row],[Gol Time]],"Casa","Fora"))</f>
        <v>Fora</v>
      </c>
      <c r="O413" s="3" t="str">
        <f>VLOOKUP(Tabela13[[#This Row],[Número]],Tabela1[],12,FALSE)</f>
        <v>Timbaúva</v>
      </c>
    </row>
    <row r="414" spans="1:15" s="12" customFormat="1" x14ac:dyDescent="0.25">
      <c r="A414" s="3">
        <v>92</v>
      </c>
      <c r="B414" s="4">
        <v>16997</v>
      </c>
      <c r="C414" s="4" t="s">
        <v>603</v>
      </c>
      <c r="D414" s="4" t="s">
        <v>604</v>
      </c>
      <c r="E414" s="7">
        <v>0</v>
      </c>
      <c r="F414" s="7">
        <v>1</v>
      </c>
      <c r="G414" s="4"/>
      <c r="H414" s="4"/>
      <c r="I4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14" s="3" t="s">
        <v>316</v>
      </c>
      <c r="K414" s="3" t="s">
        <v>689</v>
      </c>
      <c r="L414" s="3" t="s">
        <v>604</v>
      </c>
      <c r="M414" s="3"/>
      <c r="N414" s="3" t="str">
        <f>IF(ISBLANK(Tabela13[[#This Row],[Gol Time]]),"",IF(Tabela13[[#This Row],[Mandante]]=Tabela13[[#This Row],[Gol Time]],"Casa","Fora"))</f>
        <v>Fora</v>
      </c>
      <c r="O414" s="3" t="str">
        <f>VLOOKUP(Tabela13[[#This Row],[Número]],Tabela1[],12,FALSE)</f>
        <v>Baixada</v>
      </c>
    </row>
    <row r="415" spans="1:15" s="12" customFormat="1" x14ac:dyDescent="0.25">
      <c r="A415" s="3">
        <v>93</v>
      </c>
      <c r="B415" s="4">
        <v>17060</v>
      </c>
      <c r="C415" s="4" t="s">
        <v>604</v>
      </c>
      <c r="D415" s="4" t="s">
        <v>603</v>
      </c>
      <c r="E415" s="7">
        <v>1</v>
      </c>
      <c r="F415" s="7">
        <v>2</v>
      </c>
      <c r="G415" s="4"/>
      <c r="H415" s="4"/>
      <c r="I4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5" s="3" t="s">
        <v>316</v>
      </c>
      <c r="K415" s="3" t="s">
        <v>734</v>
      </c>
      <c r="L415" s="3" t="s">
        <v>603</v>
      </c>
      <c r="M415" s="3"/>
      <c r="N415" s="3" t="str">
        <f>IF(ISBLANK(Tabela13[[#This Row],[Gol Time]]),"",IF(Tabela13[[#This Row],[Mandante]]=Tabela13[[#This Row],[Gol Time]],"Casa","Fora"))</f>
        <v>Fora</v>
      </c>
      <c r="O415" s="3" t="str">
        <f>VLOOKUP(Tabela13[[#This Row],[Número]],Tabela1[],12,FALSE)</f>
        <v>Eucaliptos</v>
      </c>
    </row>
    <row r="416" spans="1:15" s="12" customFormat="1" x14ac:dyDescent="0.25">
      <c r="A416" s="3">
        <v>93</v>
      </c>
      <c r="B416" s="4">
        <v>17060</v>
      </c>
      <c r="C416" s="4" t="s">
        <v>604</v>
      </c>
      <c r="D416" s="4" t="s">
        <v>603</v>
      </c>
      <c r="E416" s="7">
        <v>1</v>
      </c>
      <c r="F416" s="7">
        <v>2</v>
      </c>
      <c r="G416" s="4"/>
      <c r="H416" s="4"/>
      <c r="I4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6" s="3" t="s">
        <v>316</v>
      </c>
      <c r="K416" s="3" t="s">
        <v>734</v>
      </c>
      <c r="L416" s="3" t="s">
        <v>603</v>
      </c>
      <c r="M416" s="3"/>
      <c r="N416" s="3" t="str">
        <f>IF(ISBLANK(Tabela13[[#This Row],[Gol Time]]),"",IF(Tabela13[[#This Row],[Mandante]]=Tabela13[[#This Row],[Gol Time]],"Casa","Fora"))</f>
        <v>Fora</v>
      </c>
      <c r="O416" s="3" t="str">
        <f>VLOOKUP(Tabela13[[#This Row],[Número]],Tabela1[],12,FALSE)</f>
        <v>Eucaliptos</v>
      </c>
    </row>
    <row r="417" spans="1:15" s="12" customFormat="1" x14ac:dyDescent="0.25">
      <c r="A417" s="3">
        <v>93</v>
      </c>
      <c r="B417" s="4">
        <v>17060</v>
      </c>
      <c r="C417" s="4" t="s">
        <v>604</v>
      </c>
      <c r="D417" s="4" t="s">
        <v>603</v>
      </c>
      <c r="E417" s="7">
        <v>1</v>
      </c>
      <c r="F417" s="7">
        <v>2</v>
      </c>
      <c r="G417" s="4"/>
      <c r="H417" s="4"/>
      <c r="I4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17" s="3" t="s">
        <v>316</v>
      </c>
      <c r="K417" s="3" t="s">
        <v>689</v>
      </c>
      <c r="L417" s="3" t="s">
        <v>604</v>
      </c>
      <c r="M417" s="3"/>
      <c r="N417" s="3" t="str">
        <f>IF(ISBLANK(Tabela13[[#This Row],[Gol Time]]),"",IF(Tabela13[[#This Row],[Mandante]]=Tabela13[[#This Row],[Gol Time]],"Casa","Fora"))</f>
        <v>Casa</v>
      </c>
      <c r="O417" s="3" t="str">
        <f>VLOOKUP(Tabela13[[#This Row],[Número]],Tabela1[],12,FALSE)</f>
        <v>Eucaliptos</v>
      </c>
    </row>
    <row r="418" spans="1:15" s="12" customFormat="1" x14ac:dyDescent="0.25">
      <c r="A418" s="3">
        <v>94</v>
      </c>
      <c r="B418" s="4">
        <v>17288</v>
      </c>
      <c r="C418" s="4" t="s">
        <v>603</v>
      </c>
      <c r="D418" s="4" t="s">
        <v>604</v>
      </c>
      <c r="E418" s="7">
        <v>0</v>
      </c>
      <c r="F418" s="7">
        <v>4</v>
      </c>
      <c r="G418" s="4"/>
      <c r="H418" s="4"/>
      <c r="I4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18" s="3" t="s">
        <v>202</v>
      </c>
      <c r="K418" s="3" t="s">
        <v>735</v>
      </c>
      <c r="L418" s="3" t="s">
        <v>604</v>
      </c>
      <c r="M418" s="3" t="s">
        <v>651</v>
      </c>
      <c r="N418" s="3" t="str">
        <f>IF(ISBLANK(Tabela13[[#This Row],[Gol Time]]),"",IF(Tabela13[[#This Row],[Mandante]]=Tabela13[[#This Row],[Gol Time]],"Casa","Fora"))</f>
        <v>Fora</v>
      </c>
      <c r="O418" s="3" t="str">
        <f>VLOOKUP(Tabela13[[#This Row],[Número]],Tabela1[],12,FALSE)</f>
        <v>Timbaúva</v>
      </c>
    </row>
    <row r="419" spans="1:15" s="12" customFormat="1" x14ac:dyDescent="0.25">
      <c r="A419" s="3">
        <v>94</v>
      </c>
      <c r="B419" s="4">
        <v>17288</v>
      </c>
      <c r="C419" s="4" t="s">
        <v>603</v>
      </c>
      <c r="D419" s="4" t="s">
        <v>604</v>
      </c>
      <c r="E419" s="7">
        <v>0</v>
      </c>
      <c r="F419" s="7">
        <v>4</v>
      </c>
      <c r="G419" s="4"/>
      <c r="H419" s="4"/>
      <c r="I4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19" s="3" t="s">
        <v>202</v>
      </c>
      <c r="K419" s="3" t="s">
        <v>700</v>
      </c>
      <c r="L419" s="3" t="s">
        <v>604</v>
      </c>
      <c r="M419" s="3"/>
      <c r="N419" s="3" t="str">
        <f>IF(ISBLANK(Tabela13[[#This Row],[Gol Time]]),"",IF(Tabela13[[#This Row],[Mandante]]=Tabela13[[#This Row],[Gol Time]],"Casa","Fora"))</f>
        <v>Fora</v>
      </c>
      <c r="O419" s="3" t="str">
        <f>VLOOKUP(Tabela13[[#This Row],[Número]],Tabela1[],12,FALSE)</f>
        <v>Timbaúva</v>
      </c>
    </row>
    <row r="420" spans="1:15" s="12" customFormat="1" x14ac:dyDescent="0.25">
      <c r="A420" s="3">
        <v>94</v>
      </c>
      <c r="B420" s="4">
        <v>17288</v>
      </c>
      <c r="C420" s="4" t="s">
        <v>603</v>
      </c>
      <c r="D420" s="4" t="s">
        <v>604</v>
      </c>
      <c r="E420" s="7">
        <v>0</v>
      </c>
      <c r="F420" s="7">
        <v>4</v>
      </c>
      <c r="G420" s="4"/>
      <c r="H420" s="4"/>
      <c r="I4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0" s="3" t="s">
        <v>202</v>
      </c>
      <c r="K420" s="3" t="s">
        <v>705</v>
      </c>
      <c r="L420" s="3" t="s">
        <v>604</v>
      </c>
      <c r="M420" s="3"/>
      <c r="N420" s="3" t="str">
        <f>IF(ISBLANK(Tabela13[[#This Row],[Gol Time]]),"",IF(Tabela13[[#This Row],[Mandante]]=Tabela13[[#This Row],[Gol Time]],"Casa","Fora"))</f>
        <v>Fora</v>
      </c>
      <c r="O420" s="3" t="str">
        <f>VLOOKUP(Tabela13[[#This Row],[Número]],Tabela1[],12,FALSE)</f>
        <v>Timbaúva</v>
      </c>
    </row>
    <row r="421" spans="1:15" s="12" customFormat="1" x14ac:dyDescent="0.25">
      <c r="A421" s="3">
        <v>94</v>
      </c>
      <c r="B421" s="4">
        <v>17288</v>
      </c>
      <c r="C421" s="4" t="s">
        <v>603</v>
      </c>
      <c r="D421" s="4" t="s">
        <v>604</v>
      </c>
      <c r="E421" s="7">
        <v>0</v>
      </c>
      <c r="F421" s="7">
        <v>4</v>
      </c>
      <c r="G421" s="4"/>
      <c r="H421" s="4"/>
      <c r="I4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1" s="3" t="s">
        <v>202</v>
      </c>
      <c r="K421" s="3" t="s">
        <v>725</v>
      </c>
      <c r="L421" s="3" t="s">
        <v>604</v>
      </c>
      <c r="M421" s="3"/>
      <c r="N421" s="3" t="str">
        <f>IF(ISBLANK(Tabela13[[#This Row],[Gol Time]]),"",IF(Tabela13[[#This Row],[Mandante]]=Tabela13[[#This Row],[Gol Time]],"Casa","Fora"))</f>
        <v>Fora</v>
      </c>
      <c r="O421" s="3" t="str">
        <f>VLOOKUP(Tabela13[[#This Row],[Número]],Tabela1[],12,FALSE)</f>
        <v>Timbaúva</v>
      </c>
    </row>
    <row r="422" spans="1:15" s="12" customFormat="1" x14ac:dyDescent="0.25">
      <c r="A422" s="3">
        <v>95</v>
      </c>
      <c r="B422" s="4">
        <v>17368</v>
      </c>
      <c r="C422" s="4" t="s">
        <v>604</v>
      </c>
      <c r="D422" s="4" t="s">
        <v>603</v>
      </c>
      <c r="E422" s="7">
        <v>3</v>
      </c>
      <c r="F422" s="7">
        <v>0</v>
      </c>
      <c r="G422" s="4"/>
      <c r="H422" s="4"/>
      <c r="I4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2" s="3" t="s">
        <v>316</v>
      </c>
      <c r="K422" s="3" t="s">
        <v>719</v>
      </c>
      <c r="L422" s="3" t="s">
        <v>604</v>
      </c>
      <c r="M422" s="3" t="s">
        <v>651</v>
      </c>
      <c r="N422" s="3" t="str">
        <f>IF(ISBLANK(Tabela13[[#This Row],[Gol Time]]),"",IF(Tabela13[[#This Row],[Mandante]]=Tabela13[[#This Row],[Gol Time]],"Casa","Fora"))</f>
        <v>Casa</v>
      </c>
      <c r="O422" s="3" t="str">
        <f>VLOOKUP(Tabela13[[#This Row],[Número]],Tabela1[],12,FALSE)</f>
        <v>Eucaliptos</v>
      </c>
    </row>
    <row r="423" spans="1:15" s="12" customFormat="1" x14ac:dyDescent="0.25">
      <c r="A423" s="3">
        <v>95</v>
      </c>
      <c r="B423" s="4">
        <v>17368</v>
      </c>
      <c r="C423" s="4" t="s">
        <v>604</v>
      </c>
      <c r="D423" s="4" t="s">
        <v>603</v>
      </c>
      <c r="E423" s="7">
        <v>3</v>
      </c>
      <c r="F423" s="7">
        <v>0</v>
      </c>
      <c r="G423" s="4"/>
      <c r="H423" s="4"/>
      <c r="I4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3" s="3" t="s">
        <v>316</v>
      </c>
      <c r="K423" s="3" t="s">
        <v>725</v>
      </c>
      <c r="L423" s="3" t="s">
        <v>604</v>
      </c>
      <c r="M423" s="3"/>
      <c r="N423" s="3" t="str">
        <f>IF(ISBLANK(Tabela13[[#This Row],[Gol Time]]),"",IF(Tabela13[[#This Row],[Mandante]]=Tabela13[[#This Row],[Gol Time]],"Casa","Fora"))</f>
        <v>Casa</v>
      </c>
      <c r="O423" s="3" t="str">
        <f>VLOOKUP(Tabela13[[#This Row],[Número]],Tabela1[],12,FALSE)</f>
        <v>Eucaliptos</v>
      </c>
    </row>
    <row r="424" spans="1:15" s="12" customFormat="1" x14ac:dyDescent="0.25">
      <c r="A424" s="3">
        <v>95</v>
      </c>
      <c r="B424" s="4">
        <v>17368</v>
      </c>
      <c r="C424" s="4" t="s">
        <v>604</v>
      </c>
      <c r="D424" s="4" t="s">
        <v>603</v>
      </c>
      <c r="E424" s="7">
        <v>3</v>
      </c>
      <c r="F424" s="7">
        <v>0</v>
      </c>
      <c r="G424" s="4"/>
      <c r="H424" s="4"/>
      <c r="I4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4" s="3" t="s">
        <v>316</v>
      </c>
      <c r="K424" s="3" t="s">
        <v>705</v>
      </c>
      <c r="L424" s="3" t="s">
        <v>604</v>
      </c>
      <c r="M424" s="3"/>
      <c r="N424" s="3" t="str">
        <f>IF(ISBLANK(Tabela13[[#This Row],[Gol Time]]),"",IF(Tabela13[[#This Row],[Mandante]]=Tabela13[[#This Row],[Gol Time]],"Casa","Fora"))</f>
        <v>Casa</v>
      </c>
      <c r="O424" s="3" t="str">
        <f>VLOOKUP(Tabela13[[#This Row],[Número]],Tabela1[],12,FALSE)</f>
        <v>Eucaliptos</v>
      </c>
    </row>
    <row r="425" spans="1:15" s="12" customFormat="1" x14ac:dyDescent="0.25">
      <c r="A425" s="3">
        <v>96</v>
      </c>
      <c r="B425" s="4">
        <v>17389</v>
      </c>
      <c r="C425" s="4" t="s">
        <v>603</v>
      </c>
      <c r="D425" s="4" t="s">
        <v>604</v>
      </c>
      <c r="E425" s="7">
        <v>1</v>
      </c>
      <c r="F425" s="7">
        <v>2</v>
      </c>
      <c r="G425" s="4"/>
      <c r="H425" s="4"/>
      <c r="I4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5" s="3" t="s">
        <v>202</v>
      </c>
      <c r="K425" s="3" t="s">
        <v>689</v>
      </c>
      <c r="L425" s="3" t="s">
        <v>604</v>
      </c>
      <c r="M425" s="3"/>
      <c r="N425" s="3" t="str">
        <f>IF(ISBLANK(Tabela13[[#This Row],[Gol Time]]),"",IF(Tabela13[[#This Row],[Mandante]]=Tabela13[[#This Row],[Gol Time]],"Casa","Fora"))</f>
        <v>Fora</v>
      </c>
      <c r="O425" s="3" t="str">
        <f>VLOOKUP(Tabela13[[#This Row],[Número]],Tabela1[],12,FALSE)</f>
        <v>Timbaúva</v>
      </c>
    </row>
    <row r="426" spans="1:15" s="12" customFormat="1" x14ac:dyDescent="0.25">
      <c r="A426" s="3">
        <v>96</v>
      </c>
      <c r="B426" s="4">
        <v>17389</v>
      </c>
      <c r="C426" s="4" t="s">
        <v>603</v>
      </c>
      <c r="D426" s="4" t="s">
        <v>604</v>
      </c>
      <c r="E426" s="7">
        <v>1</v>
      </c>
      <c r="F426" s="7">
        <v>2</v>
      </c>
      <c r="G426" s="4"/>
      <c r="H426" s="4"/>
      <c r="I4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6" s="3" t="s">
        <v>202</v>
      </c>
      <c r="K426" s="3" t="s">
        <v>705</v>
      </c>
      <c r="L426" s="3" t="s">
        <v>604</v>
      </c>
      <c r="M426" s="3"/>
      <c r="N426" s="3" t="str">
        <f>IF(ISBLANK(Tabela13[[#This Row],[Gol Time]]),"",IF(Tabela13[[#This Row],[Mandante]]=Tabela13[[#This Row],[Gol Time]],"Casa","Fora"))</f>
        <v>Fora</v>
      </c>
      <c r="O426" s="3" t="str">
        <f>VLOOKUP(Tabela13[[#This Row],[Número]],Tabela1[],12,FALSE)</f>
        <v>Timbaúva</v>
      </c>
    </row>
    <row r="427" spans="1:15" s="12" customFormat="1" x14ac:dyDescent="0.25">
      <c r="A427" s="3">
        <v>96</v>
      </c>
      <c r="B427" s="4">
        <v>17389</v>
      </c>
      <c r="C427" s="4" t="s">
        <v>603</v>
      </c>
      <c r="D427" s="4" t="s">
        <v>604</v>
      </c>
      <c r="E427" s="7">
        <v>1</v>
      </c>
      <c r="F427" s="7">
        <v>2</v>
      </c>
      <c r="G427" s="4"/>
      <c r="H427" s="4"/>
      <c r="I4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7" s="3" t="s">
        <v>202</v>
      </c>
      <c r="K427" s="3" t="s">
        <v>731</v>
      </c>
      <c r="L427" s="3" t="s">
        <v>603</v>
      </c>
      <c r="M427" s="3"/>
      <c r="N427" s="3" t="str">
        <f>IF(ISBLANK(Tabela13[[#This Row],[Gol Time]]),"",IF(Tabela13[[#This Row],[Mandante]]=Tabela13[[#This Row],[Gol Time]],"Casa","Fora"))</f>
        <v>Casa</v>
      </c>
      <c r="O427" s="3" t="str">
        <f>VLOOKUP(Tabela13[[#This Row],[Número]],Tabela1[],12,FALSE)</f>
        <v>Timbaúva</v>
      </c>
    </row>
    <row r="428" spans="1:15" s="12" customFormat="1" x14ac:dyDescent="0.25">
      <c r="A428" s="3">
        <v>97</v>
      </c>
      <c r="B428" s="4">
        <v>17445</v>
      </c>
      <c r="C428" s="4" t="s">
        <v>603</v>
      </c>
      <c r="D428" s="4" t="s">
        <v>604</v>
      </c>
      <c r="E428" s="7">
        <v>1</v>
      </c>
      <c r="F428" s="7">
        <v>2</v>
      </c>
      <c r="G428" s="4"/>
      <c r="H428" s="4"/>
      <c r="I4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8" s="3" t="s">
        <v>316</v>
      </c>
      <c r="K428" s="3" t="s">
        <v>705</v>
      </c>
      <c r="L428" s="3" t="s">
        <v>604</v>
      </c>
      <c r="M428" s="3"/>
      <c r="N428" s="3" t="str">
        <f>IF(ISBLANK(Tabela13[[#This Row],[Gol Time]]),"",IF(Tabela13[[#This Row],[Mandante]]=Tabela13[[#This Row],[Gol Time]],"Casa","Fora"))</f>
        <v>Fora</v>
      </c>
      <c r="O428" s="3" t="str">
        <f>VLOOKUP(Tabela13[[#This Row],[Número]],Tabela1[],12,FALSE)</f>
        <v>Baixada</v>
      </c>
    </row>
    <row r="429" spans="1:15" s="12" customFormat="1" x14ac:dyDescent="0.25">
      <c r="A429" s="3">
        <v>97</v>
      </c>
      <c r="B429" s="4">
        <v>17445</v>
      </c>
      <c r="C429" s="4" t="s">
        <v>603</v>
      </c>
      <c r="D429" s="4" t="s">
        <v>604</v>
      </c>
      <c r="E429" s="7">
        <v>1</v>
      </c>
      <c r="F429" s="7">
        <v>2</v>
      </c>
      <c r="G429" s="4"/>
      <c r="H429" s="4"/>
      <c r="I4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29" s="3" t="s">
        <v>316</v>
      </c>
      <c r="K429" s="3" t="s">
        <v>689</v>
      </c>
      <c r="L429" s="3" t="s">
        <v>604</v>
      </c>
      <c r="M429" s="3"/>
      <c r="N429" s="3" t="str">
        <f>IF(ISBLANK(Tabela13[[#This Row],[Gol Time]]),"",IF(Tabela13[[#This Row],[Mandante]]=Tabela13[[#This Row],[Gol Time]],"Casa","Fora"))</f>
        <v>Fora</v>
      </c>
      <c r="O429" s="3" t="str">
        <f>VLOOKUP(Tabela13[[#This Row],[Número]],Tabela1[],12,FALSE)</f>
        <v>Baixada</v>
      </c>
    </row>
    <row r="430" spans="1:15" s="12" customFormat="1" x14ac:dyDescent="0.25">
      <c r="A430" s="3">
        <v>97</v>
      </c>
      <c r="B430" s="4">
        <v>17445</v>
      </c>
      <c r="C430" s="4" t="s">
        <v>603</v>
      </c>
      <c r="D430" s="4" t="s">
        <v>604</v>
      </c>
      <c r="E430" s="7">
        <v>1</v>
      </c>
      <c r="F430" s="7">
        <v>2</v>
      </c>
      <c r="G430" s="4"/>
      <c r="H430" s="4"/>
      <c r="I4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30" s="3" t="s">
        <v>316</v>
      </c>
      <c r="K430" s="3" t="s">
        <v>736</v>
      </c>
      <c r="L430" s="3" t="s">
        <v>603</v>
      </c>
      <c r="M430" s="3" t="s">
        <v>651</v>
      </c>
      <c r="N430" s="3" t="str">
        <f>IF(ISBLANK(Tabela13[[#This Row],[Gol Time]]),"",IF(Tabela13[[#This Row],[Mandante]]=Tabela13[[#This Row],[Gol Time]],"Casa","Fora"))</f>
        <v>Casa</v>
      </c>
      <c r="O430" s="3" t="str">
        <f>VLOOKUP(Tabela13[[#This Row],[Número]],Tabela1[],12,FALSE)</f>
        <v>Baixada</v>
      </c>
    </row>
    <row r="431" spans="1:15" s="12" customFormat="1" x14ac:dyDescent="0.25">
      <c r="A431" s="3">
        <v>98</v>
      </c>
      <c r="B431" s="4">
        <v>17466</v>
      </c>
      <c r="C431" s="4" t="s">
        <v>603</v>
      </c>
      <c r="D431" s="4" t="s">
        <v>604</v>
      </c>
      <c r="E431" s="7">
        <v>0</v>
      </c>
      <c r="F431" s="7">
        <v>3</v>
      </c>
      <c r="G431" s="4"/>
      <c r="H431" s="4"/>
      <c r="I4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31" s="3" t="s">
        <v>202</v>
      </c>
      <c r="K431" s="3" t="s">
        <v>689</v>
      </c>
      <c r="L431" s="3" t="s">
        <v>604</v>
      </c>
      <c r="M431" s="3"/>
      <c r="N431" s="3" t="str">
        <f>IF(ISBLANK(Tabela13[[#This Row],[Gol Time]]),"",IF(Tabela13[[#This Row],[Mandante]]=Tabela13[[#This Row],[Gol Time]],"Casa","Fora"))</f>
        <v>Fora</v>
      </c>
      <c r="O431" s="3" t="str">
        <f>VLOOKUP(Tabela13[[#This Row],[Número]],Tabela1[],12,FALSE)</f>
        <v>Timbaúva</v>
      </c>
    </row>
    <row r="432" spans="1:15" s="12" customFormat="1" x14ac:dyDescent="0.25">
      <c r="A432" s="3">
        <v>98</v>
      </c>
      <c r="B432" s="4">
        <v>17466</v>
      </c>
      <c r="C432" s="4" t="s">
        <v>603</v>
      </c>
      <c r="D432" s="4" t="s">
        <v>604</v>
      </c>
      <c r="E432" s="7">
        <v>0</v>
      </c>
      <c r="F432" s="7">
        <v>3</v>
      </c>
      <c r="G432" s="4"/>
      <c r="H432" s="4"/>
      <c r="I4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32" s="3" t="s">
        <v>202</v>
      </c>
      <c r="K432" s="3" t="s">
        <v>689</v>
      </c>
      <c r="L432" s="3" t="s">
        <v>604</v>
      </c>
      <c r="M432" s="3"/>
      <c r="N432" s="3" t="str">
        <f>IF(ISBLANK(Tabela13[[#This Row],[Gol Time]]),"",IF(Tabela13[[#This Row],[Mandante]]=Tabela13[[#This Row],[Gol Time]],"Casa","Fora"))</f>
        <v>Fora</v>
      </c>
      <c r="O432" s="3" t="str">
        <f>VLOOKUP(Tabela13[[#This Row],[Número]],Tabela1[],12,FALSE)</f>
        <v>Timbaúva</v>
      </c>
    </row>
    <row r="433" spans="1:15" s="12" customFormat="1" x14ac:dyDescent="0.25">
      <c r="A433" s="3">
        <v>98</v>
      </c>
      <c r="B433" s="4">
        <v>17466</v>
      </c>
      <c r="C433" s="4" t="s">
        <v>603</v>
      </c>
      <c r="D433" s="4" t="s">
        <v>604</v>
      </c>
      <c r="E433" s="7">
        <v>0</v>
      </c>
      <c r="F433" s="7">
        <v>3</v>
      </c>
      <c r="G433" s="4"/>
      <c r="H433" s="4"/>
      <c r="I4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33" s="3" t="s">
        <v>202</v>
      </c>
      <c r="K433" s="3" t="s">
        <v>725</v>
      </c>
      <c r="L433" s="3" t="s">
        <v>604</v>
      </c>
      <c r="M433" s="3"/>
      <c r="N433" s="3" t="str">
        <f>IF(ISBLANK(Tabela13[[#This Row],[Gol Time]]),"",IF(Tabela13[[#This Row],[Mandante]]=Tabela13[[#This Row],[Gol Time]],"Casa","Fora"))</f>
        <v>Fora</v>
      </c>
      <c r="O433" s="3" t="str">
        <f>VLOOKUP(Tabela13[[#This Row],[Número]],Tabela1[],12,FALSE)</f>
        <v>Timbaúva</v>
      </c>
    </row>
    <row r="434" spans="1:15" s="12" customFormat="1" x14ac:dyDescent="0.25">
      <c r="A434" s="3">
        <v>99</v>
      </c>
      <c r="B434" s="4">
        <v>17494</v>
      </c>
      <c r="C434" s="4" t="s">
        <v>603</v>
      </c>
      <c r="D434" s="4" t="s">
        <v>604</v>
      </c>
      <c r="E434" s="7">
        <v>2</v>
      </c>
      <c r="F434" s="7">
        <v>2</v>
      </c>
      <c r="G434" s="4"/>
      <c r="H434" s="4"/>
      <c r="I4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34" s="3" t="s">
        <v>316</v>
      </c>
      <c r="K434" s="3" t="s">
        <v>737</v>
      </c>
      <c r="L434" s="3" t="s">
        <v>603</v>
      </c>
      <c r="M434" s="3"/>
      <c r="N434" s="3" t="str">
        <f>IF(ISBLANK(Tabela13[[#This Row],[Gol Time]]),"",IF(Tabela13[[#This Row],[Mandante]]=Tabela13[[#This Row],[Gol Time]],"Casa","Fora"))</f>
        <v>Casa</v>
      </c>
      <c r="O434" s="3" t="str">
        <f>VLOOKUP(Tabela13[[#This Row],[Número]],Tabela1[],12,FALSE)</f>
        <v>Timbaúva</v>
      </c>
    </row>
    <row r="435" spans="1:15" s="12" customFormat="1" x14ac:dyDescent="0.25">
      <c r="A435" s="3">
        <v>99</v>
      </c>
      <c r="B435" s="4">
        <v>17494</v>
      </c>
      <c r="C435" s="4" t="s">
        <v>603</v>
      </c>
      <c r="D435" s="4" t="s">
        <v>604</v>
      </c>
      <c r="E435" s="7">
        <v>2</v>
      </c>
      <c r="F435" s="7">
        <v>2</v>
      </c>
      <c r="G435" s="4"/>
      <c r="H435" s="4"/>
      <c r="I4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35" s="3" t="s">
        <v>316</v>
      </c>
      <c r="K435" s="3" t="s">
        <v>738</v>
      </c>
      <c r="L435" s="3" t="s">
        <v>603</v>
      </c>
      <c r="M435" s="3"/>
      <c r="N435" s="3" t="str">
        <f>IF(ISBLANK(Tabela13[[#This Row],[Gol Time]]),"",IF(Tabela13[[#This Row],[Mandante]]=Tabela13[[#This Row],[Gol Time]],"Casa","Fora"))</f>
        <v>Casa</v>
      </c>
      <c r="O435" s="3" t="str">
        <f>VLOOKUP(Tabela13[[#This Row],[Número]],Tabela1[],12,FALSE)</f>
        <v>Timbaúva</v>
      </c>
    </row>
    <row r="436" spans="1:15" s="12" customFormat="1" x14ac:dyDescent="0.25">
      <c r="A436" s="3">
        <v>99</v>
      </c>
      <c r="B436" s="4">
        <v>17494</v>
      </c>
      <c r="C436" s="4" t="s">
        <v>603</v>
      </c>
      <c r="D436" s="4" t="s">
        <v>604</v>
      </c>
      <c r="E436" s="7">
        <v>2</v>
      </c>
      <c r="F436" s="7">
        <v>2</v>
      </c>
      <c r="G436" s="4"/>
      <c r="H436" s="4"/>
      <c r="I4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36" s="3" t="s">
        <v>316</v>
      </c>
      <c r="K436" s="3" t="s">
        <v>725</v>
      </c>
      <c r="L436" s="3" t="s">
        <v>604</v>
      </c>
      <c r="M436" s="3"/>
      <c r="N436" s="3" t="str">
        <f>IF(ISBLANK(Tabela13[[#This Row],[Gol Time]]),"",IF(Tabela13[[#This Row],[Mandante]]=Tabela13[[#This Row],[Gol Time]],"Casa","Fora"))</f>
        <v>Fora</v>
      </c>
      <c r="O436" s="3" t="str">
        <f>VLOOKUP(Tabela13[[#This Row],[Número]],Tabela1[],12,FALSE)</f>
        <v>Timbaúva</v>
      </c>
    </row>
    <row r="437" spans="1:15" s="12" customFormat="1" x14ac:dyDescent="0.25">
      <c r="A437" s="3">
        <v>99</v>
      </c>
      <c r="B437" s="4">
        <v>17494</v>
      </c>
      <c r="C437" s="4" t="s">
        <v>603</v>
      </c>
      <c r="D437" s="4" t="s">
        <v>604</v>
      </c>
      <c r="E437" s="7">
        <v>2</v>
      </c>
      <c r="F437" s="7">
        <v>2</v>
      </c>
      <c r="G437" s="4"/>
      <c r="H437" s="4"/>
      <c r="I4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37" s="3" t="s">
        <v>316</v>
      </c>
      <c r="K437" s="3" t="s">
        <v>739</v>
      </c>
      <c r="L437" s="3" t="s">
        <v>604</v>
      </c>
      <c r="M437" s="3"/>
      <c r="N437" s="3" t="str">
        <f>IF(ISBLANK(Tabela13[[#This Row],[Gol Time]]),"",IF(Tabela13[[#This Row],[Mandante]]=Tabela13[[#This Row],[Gol Time]],"Casa","Fora"))</f>
        <v>Fora</v>
      </c>
      <c r="O437" s="3" t="str">
        <f>VLOOKUP(Tabela13[[#This Row],[Número]],Tabela1[],12,FALSE)</f>
        <v>Timbaúva</v>
      </c>
    </row>
    <row r="438" spans="1:15" s="12" customFormat="1" x14ac:dyDescent="0.25">
      <c r="A438" s="3">
        <v>100</v>
      </c>
      <c r="B438" s="4">
        <v>17683</v>
      </c>
      <c r="C438" s="4" t="s">
        <v>603</v>
      </c>
      <c r="D438" s="4" t="s">
        <v>604</v>
      </c>
      <c r="E438" s="7">
        <v>0</v>
      </c>
      <c r="F438" s="7">
        <v>0</v>
      </c>
      <c r="G438" s="4"/>
      <c r="H438" s="4"/>
      <c r="I4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38" s="3" t="s">
        <v>202</v>
      </c>
      <c r="K438" s="3"/>
      <c r="L438" s="3"/>
      <c r="M438" s="3"/>
      <c r="N438" s="3" t="str">
        <f>IF(ISBLANK(Tabela13[[#This Row],[Gol Time]]),"",IF(Tabela13[[#This Row],[Mandante]]=Tabela13[[#This Row],[Gol Time]],"Casa","Fora"))</f>
        <v/>
      </c>
      <c r="O438" s="3" t="str">
        <f>VLOOKUP(Tabela13[[#This Row],[Número]],Tabela1[],12,FALSE)</f>
        <v>Timbaúva</v>
      </c>
    </row>
    <row r="439" spans="1:15" s="12" customFormat="1" x14ac:dyDescent="0.25">
      <c r="A439" s="3">
        <v>101</v>
      </c>
      <c r="B439" s="4">
        <v>17704</v>
      </c>
      <c r="C439" s="4" t="s">
        <v>603</v>
      </c>
      <c r="D439" s="4" t="s">
        <v>604</v>
      </c>
      <c r="E439" s="7">
        <v>1</v>
      </c>
      <c r="F439" s="7">
        <v>1</v>
      </c>
      <c r="G439" s="4"/>
      <c r="H439" s="4"/>
      <c r="I4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39" s="3" t="s">
        <v>202</v>
      </c>
      <c r="K439" s="3" t="s">
        <v>743</v>
      </c>
      <c r="L439" s="3" t="s">
        <v>603</v>
      </c>
      <c r="M439" s="3"/>
      <c r="N439" s="3" t="str">
        <f>IF(ISBLANK(Tabela13[[#This Row],[Gol Time]]),"",IF(Tabela13[[#This Row],[Mandante]]=Tabela13[[#This Row],[Gol Time]],"Casa","Fora"))</f>
        <v>Casa</v>
      </c>
      <c r="O439" s="3" t="str">
        <f>VLOOKUP(Tabela13[[#This Row],[Número]],Tabela1[],12,FALSE)</f>
        <v>Montanha</v>
      </c>
    </row>
    <row r="440" spans="1:15" s="12" customFormat="1" x14ac:dyDescent="0.25">
      <c r="A440" s="3">
        <v>101</v>
      </c>
      <c r="B440" s="4">
        <v>17704</v>
      </c>
      <c r="C440" s="4" t="s">
        <v>603</v>
      </c>
      <c r="D440" s="4" t="s">
        <v>604</v>
      </c>
      <c r="E440" s="7">
        <v>1</v>
      </c>
      <c r="F440" s="7">
        <v>1</v>
      </c>
      <c r="G440" s="4"/>
      <c r="H440" s="4"/>
      <c r="I4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40" s="3" t="s">
        <v>202</v>
      </c>
      <c r="K440" s="3" t="s">
        <v>725</v>
      </c>
      <c r="L440" s="3" t="s">
        <v>604</v>
      </c>
      <c r="M440" s="3"/>
      <c r="N440" s="3" t="str">
        <f>IF(ISBLANK(Tabela13[[#This Row],[Gol Time]]),"",IF(Tabela13[[#This Row],[Mandante]]=Tabela13[[#This Row],[Gol Time]],"Casa","Fora"))</f>
        <v>Fora</v>
      </c>
      <c r="O440" s="3" t="str">
        <f>VLOOKUP(Tabela13[[#This Row],[Número]],Tabela1[],12,FALSE)</f>
        <v>Montanha</v>
      </c>
    </row>
    <row r="441" spans="1:15" s="12" customFormat="1" x14ac:dyDescent="0.25">
      <c r="A441" s="3">
        <v>102</v>
      </c>
      <c r="B441" s="4">
        <v>17732</v>
      </c>
      <c r="C441" s="4" t="s">
        <v>603</v>
      </c>
      <c r="D441" s="4" t="s">
        <v>604</v>
      </c>
      <c r="E441" s="7">
        <v>2</v>
      </c>
      <c r="F441" s="7">
        <v>6</v>
      </c>
      <c r="G441" s="4"/>
      <c r="H441" s="4"/>
      <c r="I4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1" s="3" t="s">
        <v>202</v>
      </c>
      <c r="K441" s="3" t="s">
        <v>689</v>
      </c>
      <c r="L441" s="3" t="s">
        <v>604</v>
      </c>
      <c r="M441" s="3"/>
      <c r="N441" s="3" t="str">
        <f>IF(ISBLANK(Tabela13[[#This Row],[Gol Time]]),"",IF(Tabela13[[#This Row],[Mandante]]=Tabela13[[#This Row],[Gol Time]],"Casa","Fora"))</f>
        <v>Fora</v>
      </c>
      <c r="O441" s="3" t="str">
        <f>VLOOKUP(Tabela13[[#This Row],[Número]],Tabela1[],12,FALSE)</f>
        <v>Montanha</v>
      </c>
    </row>
    <row r="442" spans="1:15" s="12" customFormat="1" x14ac:dyDescent="0.25">
      <c r="A442" s="3">
        <v>102</v>
      </c>
      <c r="B442" s="4">
        <v>17732</v>
      </c>
      <c r="C442" s="4" t="s">
        <v>603</v>
      </c>
      <c r="D442" s="4" t="s">
        <v>604</v>
      </c>
      <c r="E442" s="7">
        <v>2</v>
      </c>
      <c r="F442" s="7">
        <v>6</v>
      </c>
      <c r="G442" s="4"/>
      <c r="H442" s="4"/>
      <c r="I4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2" s="3" t="s">
        <v>202</v>
      </c>
      <c r="K442" s="3" t="s">
        <v>689</v>
      </c>
      <c r="L442" s="3" t="s">
        <v>604</v>
      </c>
      <c r="M442" s="3"/>
      <c r="N442" s="3" t="str">
        <f>IF(ISBLANK(Tabela13[[#This Row],[Gol Time]]),"",IF(Tabela13[[#This Row],[Mandante]]=Tabela13[[#This Row],[Gol Time]],"Casa","Fora"))</f>
        <v>Fora</v>
      </c>
      <c r="O442" s="3" t="str">
        <f>VLOOKUP(Tabela13[[#This Row],[Número]],Tabela1[],12,FALSE)</f>
        <v>Montanha</v>
      </c>
    </row>
    <row r="443" spans="1:15" s="12" customFormat="1" x14ac:dyDescent="0.25">
      <c r="A443" s="3">
        <v>102</v>
      </c>
      <c r="B443" s="4">
        <v>17732</v>
      </c>
      <c r="C443" s="4" t="s">
        <v>603</v>
      </c>
      <c r="D443" s="4" t="s">
        <v>604</v>
      </c>
      <c r="E443" s="7">
        <v>2</v>
      </c>
      <c r="F443" s="7">
        <v>6</v>
      </c>
      <c r="G443" s="4"/>
      <c r="H443" s="4"/>
      <c r="I4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3" s="3" t="s">
        <v>202</v>
      </c>
      <c r="K443" s="3" t="s">
        <v>689</v>
      </c>
      <c r="L443" s="3" t="s">
        <v>604</v>
      </c>
      <c r="M443" s="3"/>
      <c r="N443" s="3" t="str">
        <f>IF(ISBLANK(Tabela13[[#This Row],[Gol Time]]),"",IF(Tabela13[[#This Row],[Mandante]]=Tabela13[[#This Row],[Gol Time]],"Casa","Fora"))</f>
        <v>Fora</v>
      </c>
      <c r="O443" s="3" t="str">
        <f>VLOOKUP(Tabela13[[#This Row],[Número]],Tabela1[],12,FALSE)</f>
        <v>Montanha</v>
      </c>
    </row>
    <row r="444" spans="1:15" s="12" customFormat="1" x14ac:dyDescent="0.25">
      <c r="A444" s="3">
        <v>102</v>
      </c>
      <c r="B444" s="4">
        <v>17732</v>
      </c>
      <c r="C444" s="4" t="s">
        <v>603</v>
      </c>
      <c r="D444" s="4" t="s">
        <v>604</v>
      </c>
      <c r="E444" s="7">
        <v>2</v>
      </c>
      <c r="F444" s="7">
        <v>6</v>
      </c>
      <c r="G444" s="4"/>
      <c r="H444" s="4"/>
      <c r="I4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4" s="3" t="s">
        <v>202</v>
      </c>
      <c r="K444" s="3" t="s">
        <v>705</v>
      </c>
      <c r="L444" s="3" t="s">
        <v>604</v>
      </c>
      <c r="M444" s="3"/>
      <c r="N444" s="3" t="str">
        <f>IF(ISBLANK(Tabela13[[#This Row],[Gol Time]]),"",IF(Tabela13[[#This Row],[Mandante]]=Tabela13[[#This Row],[Gol Time]],"Casa","Fora"))</f>
        <v>Fora</v>
      </c>
      <c r="O444" s="3" t="str">
        <f>VLOOKUP(Tabela13[[#This Row],[Número]],Tabela1[],12,FALSE)</f>
        <v>Montanha</v>
      </c>
    </row>
    <row r="445" spans="1:15" s="12" customFormat="1" x14ac:dyDescent="0.25">
      <c r="A445" s="3">
        <v>102</v>
      </c>
      <c r="B445" s="4">
        <v>17732</v>
      </c>
      <c r="C445" s="4" t="s">
        <v>603</v>
      </c>
      <c r="D445" s="4" t="s">
        <v>604</v>
      </c>
      <c r="E445" s="7">
        <v>2</v>
      </c>
      <c r="F445" s="7">
        <v>6</v>
      </c>
      <c r="G445" s="4"/>
      <c r="H445" s="4"/>
      <c r="I4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5" s="3" t="s">
        <v>202</v>
      </c>
      <c r="K445" s="3" t="s">
        <v>700</v>
      </c>
      <c r="L445" s="3" t="s">
        <v>604</v>
      </c>
      <c r="M445" s="3"/>
      <c r="N445" s="3" t="str">
        <f>IF(ISBLANK(Tabela13[[#This Row],[Gol Time]]),"",IF(Tabela13[[#This Row],[Mandante]]=Tabela13[[#This Row],[Gol Time]],"Casa","Fora"))</f>
        <v>Fora</v>
      </c>
      <c r="O445" s="3" t="str">
        <f>VLOOKUP(Tabela13[[#This Row],[Número]],Tabela1[],12,FALSE)</f>
        <v>Montanha</v>
      </c>
    </row>
    <row r="446" spans="1:15" s="12" customFormat="1" x14ac:dyDescent="0.25">
      <c r="A446" s="3">
        <v>102</v>
      </c>
      <c r="B446" s="4">
        <v>17732</v>
      </c>
      <c r="C446" s="4" t="s">
        <v>603</v>
      </c>
      <c r="D446" s="4" t="s">
        <v>604</v>
      </c>
      <c r="E446" s="7">
        <v>2</v>
      </c>
      <c r="F446" s="7">
        <v>6</v>
      </c>
      <c r="G446" s="4"/>
      <c r="H446" s="4"/>
      <c r="I4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6" s="3" t="s">
        <v>202</v>
      </c>
      <c r="K446" s="3" t="s">
        <v>744</v>
      </c>
      <c r="L446" s="3" t="s">
        <v>604</v>
      </c>
      <c r="M446" s="3"/>
      <c r="N446" s="3" t="str">
        <f>IF(ISBLANK(Tabela13[[#This Row],[Gol Time]]),"",IF(Tabela13[[#This Row],[Mandante]]=Tabela13[[#This Row],[Gol Time]],"Casa","Fora"))</f>
        <v>Fora</v>
      </c>
      <c r="O446" s="3" t="str">
        <f>VLOOKUP(Tabela13[[#This Row],[Número]],Tabela1[],12,FALSE)</f>
        <v>Montanha</v>
      </c>
    </row>
    <row r="447" spans="1:15" s="12" customFormat="1" x14ac:dyDescent="0.25">
      <c r="A447" s="3">
        <v>102</v>
      </c>
      <c r="B447" s="4">
        <v>17732</v>
      </c>
      <c r="C447" s="4" t="s">
        <v>603</v>
      </c>
      <c r="D447" s="4" t="s">
        <v>604</v>
      </c>
      <c r="E447" s="7">
        <v>2</v>
      </c>
      <c r="F447" s="7">
        <v>6</v>
      </c>
      <c r="G447" s="4"/>
      <c r="H447" s="4"/>
      <c r="I4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7" s="3" t="s">
        <v>202</v>
      </c>
      <c r="K447" s="3" t="s">
        <v>743</v>
      </c>
      <c r="L447" s="3" t="s">
        <v>603</v>
      </c>
      <c r="M447" s="3"/>
      <c r="N447" s="3" t="str">
        <f>IF(ISBLANK(Tabela13[[#This Row],[Gol Time]]),"",IF(Tabela13[[#This Row],[Mandante]]=Tabela13[[#This Row],[Gol Time]],"Casa","Fora"))</f>
        <v>Casa</v>
      </c>
      <c r="O447" s="3" t="str">
        <f>VLOOKUP(Tabela13[[#This Row],[Número]],Tabela1[],12,FALSE)</f>
        <v>Montanha</v>
      </c>
    </row>
    <row r="448" spans="1:15" s="12" customFormat="1" x14ac:dyDescent="0.25">
      <c r="A448" s="3">
        <v>102</v>
      </c>
      <c r="B448" s="4">
        <v>17732</v>
      </c>
      <c r="C448" s="4" t="s">
        <v>603</v>
      </c>
      <c r="D448" s="4" t="s">
        <v>604</v>
      </c>
      <c r="E448" s="7">
        <v>2</v>
      </c>
      <c r="F448" s="7">
        <v>6</v>
      </c>
      <c r="G448" s="4"/>
      <c r="H448" s="4"/>
      <c r="I4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8" s="3" t="s">
        <v>202</v>
      </c>
      <c r="K448" s="3" t="s">
        <v>738</v>
      </c>
      <c r="L448" s="3" t="s">
        <v>603</v>
      </c>
      <c r="M448" s="3"/>
      <c r="N448" s="3" t="str">
        <f>IF(ISBLANK(Tabela13[[#This Row],[Gol Time]]),"",IF(Tabela13[[#This Row],[Mandante]]=Tabela13[[#This Row],[Gol Time]],"Casa","Fora"))</f>
        <v>Casa</v>
      </c>
      <c r="O448" s="3" t="str">
        <f>VLOOKUP(Tabela13[[#This Row],[Número]],Tabela1[],12,FALSE)</f>
        <v>Montanha</v>
      </c>
    </row>
    <row r="449" spans="1:15" s="12" customFormat="1" x14ac:dyDescent="0.25">
      <c r="A449" s="3">
        <v>103</v>
      </c>
      <c r="B449" s="4">
        <v>17767</v>
      </c>
      <c r="C449" s="4" t="s">
        <v>604</v>
      </c>
      <c r="D449" s="4" t="s">
        <v>603</v>
      </c>
      <c r="E449" s="7">
        <v>3</v>
      </c>
      <c r="F449" s="7">
        <v>2</v>
      </c>
      <c r="G449" s="4"/>
      <c r="H449" s="4"/>
      <c r="I4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49" s="3" t="s">
        <v>316</v>
      </c>
      <c r="K449" s="3" t="s">
        <v>724</v>
      </c>
      <c r="L449" s="3" t="s">
        <v>604</v>
      </c>
      <c r="M449" s="3"/>
      <c r="N449" s="3" t="str">
        <f>IF(ISBLANK(Tabela13[[#This Row],[Gol Time]]),"",IF(Tabela13[[#This Row],[Mandante]]=Tabela13[[#This Row],[Gol Time]],"Casa","Fora"))</f>
        <v>Casa</v>
      </c>
      <c r="O449" s="3" t="str">
        <f>VLOOKUP(Tabela13[[#This Row],[Número]],Tabela1[],12,FALSE)</f>
        <v>Eucaliptos</v>
      </c>
    </row>
    <row r="450" spans="1:15" s="12" customFormat="1" x14ac:dyDescent="0.25">
      <c r="A450" s="3">
        <v>103</v>
      </c>
      <c r="B450" s="4">
        <v>17767</v>
      </c>
      <c r="C450" s="4" t="s">
        <v>604</v>
      </c>
      <c r="D450" s="4" t="s">
        <v>603</v>
      </c>
      <c r="E450" s="7">
        <v>3</v>
      </c>
      <c r="F450" s="7">
        <v>2</v>
      </c>
      <c r="G450" s="4"/>
      <c r="H450" s="4"/>
      <c r="I4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0" s="3" t="s">
        <v>316</v>
      </c>
      <c r="K450" s="3" t="s">
        <v>745</v>
      </c>
      <c r="L450" s="3" t="s">
        <v>604</v>
      </c>
      <c r="M450" s="3"/>
      <c r="N450" s="3" t="str">
        <f>IF(ISBLANK(Tabela13[[#This Row],[Gol Time]]),"",IF(Tabela13[[#This Row],[Mandante]]=Tabela13[[#This Row],[Gol Time]],"Casa","Fora"))</f>
        <v>Casa</v>
      </c>
      <c r="O450" s="3" t="str">
        <f>VLOOKUP(Tabela13[[#This Row],[Número]],Tabela1[],12,FALSE)</f>
        <v>Eucaliptos</v>
      </c>
    </row>
    <row r="451" spans="1:15" s="12" customFormat="1" x14ac:dyDescent="0.25">
      <c r="A451" s="3">
        <v>103</v>
      </c>
      <c r="B451" s="4">
        <v>17767</v>
      </c>
      <c r="C451" s="4" t="s">
        <v>604</v>
      </c>
      <c r="D451" s="4" t="s">
        <v>603</v>
      </c>
      <c r="E451" s="7">
        <v>3</v>
      </c>
      <c r="F451" s="7">
        <v>2</v>
      </c>
      <c r="G451" s="4"/>
      <c r="H451" s="4"/>
      <c r="I4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1" s="3" t="s">
        <v>316</v>
      </c>
      <c r="K451" s="3" t="s">
        <v>725</v>
      </c>
      <c r="L451" s="3" t="s">
        <v>604</v>
      </c>
      <c r="M451" s="3"/>
      <c r="N451" s="3" t="str">
        <f>IF(ISBLANK(Tabela13[[#This Row],[Gol Time]]),"",IF(Tabela13[[#This Row],[Mandante]]=Tabela13[[#This Row],[Gol Time]],"Casa","Fora"))</f>
        <v>Casa</v>
      </c>
      <c r="O451" s="3" t="str">
        <f>VLOOKUP(Tabela13[[#This Row],[Número]],Tabela1[],12,FALSE)</f>
        <v>Eucaliptos</v>
      </c>
    </row>
    <row r="452" spans="1:15" s="12" customFormat="1" x14ac:dyDescent="0.25">
      <c r="A452" s="3">
        <v>103</v>
      </c>
      <c r="B452" s="4">
        <v>17767</v>
      </c>
      <c r="C452" s="4" t="s">
        <v>604</v>
      </c>
      <c r="D452" s="4" t="s">
        <v>603</v>
      </c>
      <c r="E452" s="7">
        <v>3</v>
      </c>
      <c r="F452" s="7">
        <v>2</v>
      </c>
      <c r="G452" s="4"/>
      <c r="H452" s="4"/>
      <c r="I4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2" s="3" t="s">
        <v>316</v>
      </c>
      <c r="K452" s="3" t="s">
        <v>746</v>
      </c>
      <c r="L452" s="3" t="s">
        <v>603</v>
      </c>
      <c r="M452" s="3"/>
      <c r="N452" s="3" t="str">
        <f>IF(ISBLANK(Tabela13[[#This Row],[Gol Time]]),"",IF(Tabela13[[#This Row],[Mandante]]=Tabela13[[#This Row],[Gol Time]],"Casa","Fora"))</f>
        <v>Fora</v>
      </c>
      <c r="O452" s="3" t="str">
        <f>VLOOKUP(Tabela13[[#This Row],[Número]],Tabela1[],12,FALSE)</f>
        <v>Eucaliptos</v>
      </c>
    </row>
    <row r="453" spans="1:15" s="12" customFormat="1" x14ac:dyDescent="0.25">
      <c r="A453" s="3">
        <v>103</v>
      </c>
      <c r="B453" s="4">
        <v>17767</v>
      </c>
      <c r="C453" s="4" t="s">
        <v>604</v>
      </c>
      <c r="D453" s="4" t="s">
        <v>603</v>
      </c>
      <c r="E453" s="7">
        <v>3</v>
      </c>
      <c r="F453" s="7">
        <v>2</v>
      </c>
      <c r="G453" s="4"/>
      <c r="H453" s="4"/>
      <c r="I4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3" s="3" t="s">
        <v>316</v>
      </c>
      <c r="K453" s="3" t="s">
        <v>743</v>
      </c>
      <c r="L453" s="3" t="s">
        <v>603</v>
      </c>
      <c r="M453" s="3"/>
      <c r="N453" s="3" t="str">
        <f>IF(ISBLANK(Tabela13[[#This Row],[Gol Time]]),"",IF(Tabela13[[#This Row],[Mandante]]=Tabela13[[#This Row],[Gol Time]],"Casa","Fora"))</f>
        <v>Fora</v>
      </c>
      <c r="O453" s="3" t="str">
        <f>VLOOKUP(Tabela13[[#This Row],[Número]],Tabela1[],12,FALSE)</f>
        <v>Eucaliptos</v>
      </c>
    </row>
    <row r="454" spans="1:15" s="12" customFormat="1" x14ac:dyDescent="0.25">
      <c r="A454" s="3">
        <v>104</v>
      </c>
      <c r="B454" s="4">
        <v>17793</v>
      </c>
      <c r="C454" s="4" t="s">
        <v>603</v>
      </c>
      <c r="D454" s="4" t="s">
        <v>604</v>
      </c>
      <c r="E454" s="7">
        <v>0</v>
      </c>
      <c r="F454" s="7">
        <v>7</v>
      </c>
      <c r="G454" s="4"/>
      <c r="H454" s="4"/>
      <c r="I4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4" s="3" t="s">
        <v>316</v>
      </c>
      <c r="K454" s="3" t="s">
        <v>705</v>
      </c>
      <c r="L454" s="3" t="s">
        <v>604</v>
      </c>
      <c r="M454" s="3"/>
      <c r="N454" s="3" t="str">
        <f>IF(ISBLANK(Tabela13[[#This Row],[Gol Time]]),"",IF(Tabela13[[#This Row],[Mandante]]=Tabela13[[#This Row],[Gol Time]],"Casa","Fora"))</f>
        <v>Fora</v>
      </c>
      <c r="O454" s="3" t="str">
        <f>VLOOKUP(Tabela13[[#This Row],[Número]],Tabela1[],12,FALSE)</f>
        <v>Baixada</v>
      </c>
    </row>
    <row r="455" spans="1:15" s="12" customFormat="1" x14ac:dyDescent="0.25">
      <c r="A455" s="3">
        <v>104</v>
      </c>
      <c r="B455" s="4">
        <v>17793</v>
      </c>
      <c r="C455" s="4" t="s">
        <v>603</v>
      </c>
      <c r="D455" s="4" t="s">
        <v>604</v>
      </c>
      <c r="E455" s="7">
        <v>0</v>
      </c>
      <c r="F455" s="7">
        <v>7</v>
      </c>
      <c r="G455" s="4"/>
      <c r="H455" s="4"/>
      <c r="I4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5" s="3" t="s">
        <v>316</v>
      </c>
      <c r="K455" s="3" t="s">
        <v>705</v>
      </c>
      <c r="L455" s="3" t="s">
        <v>604</v>
      </c>
      <c r="M455" s="3"/>
      <c r="N455" s="3" t="str">
        <f>IF(ISBLANK(Tabela13[[#This Row],[Gol Time]]),"",IF(Tabela13[[#This Row],[Mandante]]=Tabela13[[#This Row],[Gol Time]],"Casa","Fora"))</f>
        <v>Fora</v>
      </c>
      <c r="O455" s="3" t="str">
        <f>VLOOKUP(Tabela13[[#This Row],[Número]],Tabela1[],12,FALSE)</f>
        <v>Baixada</v>
      </c>
    </row>
    <row r="456" spans="1:15" s="12" customFormat="1" x14ac:dyDescent="0.25">
      <c r="A456" s="3">
        <v>104</v>
      </c>
      <c r="B456" s="4">
        <v>17793</v>
      </c>
      <c r="C456" s="4" t="s">
        <v>603</v>
      </c>
      <c r="D456" s="4" t="s">
        <v>604</v>
      </c>
      <c r="E456" s="7">
        <v>0</v>
      </c>
      <c r="F456" s="7">
        <v>7</v>
      </c>
      <c r="G456" s="4"/>
      <c r="H456" s="4"/>
      <c r="I4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6" s="3" t="s">
        <v>316</v>
      </c>
      <c r="K456" s="3" t="s">
        <v>705</v>
      </c>
      <c r="L456" s="3" t="s">
        <v>604</v>
      </c>
      <c r="M456" s="3"/>
      <c r="N456" s="3" t="str">
        <f>IF(ISBLANK(Tabela13[[#This Row],[Gol Time]]),"",IF(Tabela13[[#This Row],[Mandante]]=Tabela13[[#This Row],[Gol Time]],"Casa","Fora"))</f>
        <v>Fora</v>
      </c>
      <c r="O456" s="3" t="str">
        <f>VLOOKUP(Tabela13[[#This Row],[Número]],Tabela1[],12,FALSE)</f>
        <v>Baixada</v>
      </c>
    </row>
    <row r="457" spans="1:15" s="12" customFormat="1" x14ac:dyDescent="0.25">
      <c r="A457" s="3">
        <v>104</v>
      </c>
      <c r="B457" s="4">
        <v>17793</v>
      </c>
      <c r="C457" s="4" t="s">
        <v>603</v>
      </c>
      <c r="D457" s="4" t="s">
        <v>604</v>
      </c>
      <c r="E457" s="7">
        <v>0</v>
      </c>
      <c r="F457" s="7">
        <v>7</v>
      </c>
      <c r="G457" s="4"/>
      <c r="H457" s="4"/>
      <c r="I4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7" s="3" t="s">
        <v>316</v>
      </c>
      <c r="K457" s="3" t="s">
        <v>705</v>
      </c>
      <c r="L457" s="3" t="s">
        <v>604</v>
      </c>
      <c r="M457" s="3"/>
      <c r="N457" s="3" t="str">
        <f>IF(ISBLANK(Tabela13[[#This Row],[Gol Time]]),"",IF(Tabela13[[#This Row],[Mandante]]=Tabela13[[#This Row],[Gol Time]],"Casa","Fora"))</f>
        <v>Fora</v>
      </c>
      <c r="O457" s="3" t="str">
        <f>VLOOKUP(Tabela13[[#This Row],[Número]],Tabela1[],12,FALSE)</f>
        <v>Baixada</v>
      </c>
    </row>
    <row r="458" spans="1:15" s="12" customFormat="1" x14ac:dyDescent="0.25">
      <c r="A458" s="3">
        <v>104</v>
      </c>
      <c r="B458" s="4">
        <v>17793</v>
      </c>
      <c r="C458" s="4" t="s">
        <v>603</v>
      </c>
      <c r="D458" s="4" t="s">
        <v>604</v>
      </c>
      <c r="E458" s="7">
        <v>0</v>
      </c>
      <c r="F458" s="7">
        <v>7</v>
      </c>
      <c r="G458" s="4"/>
      <c r="H458" s="4"/>
      <c r="I4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8" s="3" t="s">
        <v>316</v>
      </c>
      <c r="K458" s="3" t="s">
        <v>689</v>
      </c>
      <c r="L458" s="3" t="s">
        <v>604</v>
      </c>
      <c r="M458" s="3"/>
      <c r="N458" s="3" t="str">
        <f>IF(ISBLANK(Tabela13[[#This Row],[Gol Time]]),"",IF(Tabela13[[#This Row],[Mandante]]=Tabela13[[#This Row],[Gol Time]],"Casa","Fora"))</f>
        <v>Fora</v>
      </c>
      <c r="O458" s="3" t="str">
        <f>VLOOKUP(Tabela13[[#This Row],[Número]],Tabela1[],12,FALSE)</f>
        <v>Baixada</v>
      </c>
    </row>
    <row r="459" spans="1:15" s="12" customFormat="1" x14ac:dyDescent="0.25">
      <c r="A459" s="3">
        <v>104</v>
      </c>
      <c r="B459" s="4">
        <v>17793</v>
      </c>
      <c r="C459" s="4" t="s">
        <v>603</v>
      </c>
      <c r="D459" s="4" t="s">
        <v>604</v>
      </c>
      <c r="E459" s="7">
        <v>0</v>
      </c>
      <c r="F459" s="7">
        <v>7</v>
      </c>
      <c r="G459" s="4"/>
      <c r="H459" s="4"/>
      <c r="I4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59" s="3" t="s">
        <v>316</v>
      </c>
      <c r="K459" s="3" t="s">
        <v>689</v>
      </c>
      <c r="L459" s="3" t="s">
        <v>604</v>
      </c>
      <c r="M459" s="3"/>
      <c r="N459" s="3" t="str">
        <f>IF(ISBLANK(Tabela13[[#This Row],[Gol Time]]),"",IF(Tabela13[[#This Row],[Mandante]]=Tabela13[[#This Row],[Gol Time]],"Casa","Fora"))</f>
        <v>Fora</v>
      </c>
      <c r="O459" s="3" t="str">
        <f>VLOOKUP(Tabela13[[#This Row],[Número]],Tabela1[],12,FALSE)</f>
        <v>Baixada</v>
      </c>
    </row>
    <row r="460" spans="1:15" s="12" customFormat="1" x14ac:dyDescent="0.25">
      <c r="A460" s="3">
        <v>104</v>
      </c>
      <c r="B460" s="4">
        <v>17793</v>
      </c>
      <c r="C460" s="4" t="s">
        <v>603</v>
      </c>
      <c r="D460" s="4" t="s">
        <v>604</v>
      </c>
      <c r="E460" s="7">
        <v>0</v>
      </c>
      <c r="F460" s="7">
        <v>7</v>
      </c>
      <c r="G460" s="4"/>
      <c r="H460" s="4"/>
      <c r="I4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0" s="3" t="s">
        <v>316</v>
      </c>
      <c r="K460" s="3" t="s">
        <v>747</v>
      </c>
      <c r="L460" s="3" t="s">
        <v>604</v>
      </c>
      <c r="M460" s="3"/>
      <c r="N460" s="3" t="str">
        <f>IF(ISBLANK(Tabela13[[#This Row],[Gol Time]]),"",IF(Tabela13[[#This Row],[Mandante]]=Tabela13[[#This Row],[Gol Time]],"Casa","Fora"))</f>
        <v>Fora</v>
      </c>
      <c r="O460" s="3" t="str">
        <f>VLOOKUP(Tabela13[[#This Row],[Número]],Tabela1[],12,FALSE)</f>
        <v>Baixada</v>
      </c>
    </row>
    <row r="461" spans="1:15" s="12" customFormat="1" x14ac:dyDescent="0.25">
      <c r="A461" s="3">
        <v>105</v>
      </c>
      <c r="B461" s="4">
        <v>17881</v>
      </c>
      <c r="C461" s="4" t="s">
        <v>604</v>
      </c>
      <c r="D461" s="4" t="s">
        <v>603</v>
      </c>
      <c r="E461" s="7">
        <v>2</v>
      </c>
      <c r="F461" s="7">
        <v>0</v>
      </c>
      <c r="G461" s="4"/>
      <c r="H461" s="4"/>
      <c r="I4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1" s="3" t="s">
        <v>202</v>
      </c>
      <c r="K461" s="3" t="s">
        <v>748</v>
      </c>
      <c r="L461" s="3" t="s">
        <v>604</v>
      </c>
      <c r="M461" s="3"/>
      <c r="N461" s="3" t="str">
        <f>IF(ISBLANK(Tabela13[[#This Row],[Gol Time]]),"",IF(Tabela13[[#This Row],[Mandante]]=Tabela13[[#This Row],[Gol Time]],"Casa","Fora"))</f>
        <v>Casa</v>
      </c>
      <c r="O461" s="3" t="str">
        <f>VLOOKUP(Tabela13[[#This Row],[Número]],Tabela1[],12,FALSE)</f>
        <v>Eucaliptos</v>
      </c>
    </row>
    <row r="462" spans="1:15" s="12" customFormat="1" x14ac:dyDescent="0.25">
      <c r="A462" s="3">
        <v>105</v>
      </c>
      <c r="B462" s="4">
        <v>17881</v>
      </c>
      <c r="C462" s="4" t="s">
        <v>604</v>
      </c>
      <c r="D462" s="4" t="s">
        <v>603</v>
      </c>
      <c r="E462" s="7">
        <v>2</v>
      </c>
      <c r="F462" s="7">
        <v>0</v>
      </c>
      <c r="G462" s="4"/>
      <c r="H462" s="4"/>
      <c r="I4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2" s="3" t="s">
        <v>202</v>
      </c>
      <c r="K462" s="3" t="s">
        <v>748</v>
      </c>
      <c r="L462" s="3" t="s">
        <v>604</v>
      </c>
      <c r="M462" s="3"/>
      <c r="N462" s="3" t="str">
        <f>IF(ISBLANK(Tabela13[[#This Row],[Gol Time]]),"",IF(Tabela13[[#This Row],[Mandante]]=Tabela13[[#This Row],[Gol Time]],"Casa","Fora"))</f>
        <v>Casa</v>
      </c>
      <c r="O462" s="3" t="str">
        <f>VLOOKUP(Tabela13[[#This Row],[Número]],Tabela1[],12,FALSE)</f>
        <v>Eucaliptos</v>
      </c>
    </row>
    <row r="463" spans="1:15" s="12" customFormat="1" x14ac:dyDescent="0.25">
      <c r="A463" s="3">
        <v>106</v>
      </c>
      <c r="B463" s="4">
        <v>18019</v>
      </c>
      <c r="C463" s="4" t="s">
        <v>603</v>
      </c>
      <c r="D463" s="4" t="s">
        <v>604</v>
      </c>
      <c r="E463" s="7">
        <v>2</v>
      </c>
      <c r="F463" s="7">
        <v>2</v>
      </c>
      <c r="G463" s="4"/>
      <c r="H463" s="4"/>
      <c r="I4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63" s="3" t="s">
        <v>202</v>
      </c>
      <c r="K463" s="3" t="s">
        <v>749</v>
      </c>
      <c r="L463" s="3" t="s">
        <v>603</v>
      </c>
      <c r="M463" s="3"/>
      <c r="N463" s="3" t="str">
        <f>IF(ISBLANK(Tabela13[[#This Row],[Gol Time]]),"",IF(Tabela13[[#This Row],[Mandante]]=Tabela13[[#This Row],[Gol Time]],"Casa","Fora"))</f>
        <v>Casa</v>
      </c>
      <c r="O463" s="3" t="str">
        <f>VLOOKUP(Tabela13[[#This Row],[Número]],Tabela1[],12,FALSE)</f>
        <v>Montanha</v>
      </c>
    </row>
    <row r="464" spans="1:15" s="12" customFormat="1" x14ac:dyDescent="0.25">
      <c r="A464" s="3">
        <v>106</v>
      </c>
      <c r="B464" s="4">
        <v>18019</v>
      </c>
      <c r="C464" s="4" t="s">
        <v>603</v>
      </c>
      <c r="D464" s="4" t="s">
        <v>604</v>
      </c>
      <c r="E464" s="7">
        <v>2</v>
      </c>
      <c r="F464" s="7">
        <v>2</v>
      </c>
      <c r="G464" s="4"/>
      <c r="H464" s="4"/>
      <c r="I4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64" s="3" t="s">
        <v>202</v>
      </c>
      <c r="K464" s="3" t="s">
        <v>750</v>
      </c>
      <c r="L464" s="3" t="s">
        <v>603</v>
      </c>
      <c r="M464" s="3"/>
      <c r="N464" s="3" t="str">
        <f>IF(ISBLANK(Tabela13[[#This Row],[Gol Time]]),"",IF(Tabela13[[#This Row],[Mandante]]=Tabela13[[#This Row],[Gol Time]],"Casa","Fora"))</f>
        <v>Casa</v>
      </c>
      <c r="O464" s="3" t="str">
        <f>VLOOKUP(Tabela13[[#This Row],[Número]],Tabela1[],12,FALSE)</f>
        <v>Montanha</v>
      </c>
    </row>
    <row r="465" spans="1:15" s="12" customFormat="1" x14ac:dyDescent="0.25">
      <c r="A465" s="3">
        <v>106</v>
      </c>
      <c r="B465" s="4">
        <v>18019</v>
      </c>
      <c r="C465" s="4" t="s">
        <v>603</v>
      </c>
      <c r="D465" s="4" t="s">
        <v>604</v>
      </c>
      <c r="E465" s="7">
        <v>2</v>
      </c>
      <c r="F465" s="7">
        <v>2</v>
      </c>
      <c r="G465" s="4"/>
      <c r="H465" s="4"/>
      <c r="I4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65" s="3" t="s">
        <v>202</v>
      </c>
      <c r="K465" s="3" t="s">
        <v>725</v>
      </c>
      <c r="L465" s="3" t="s">
        <v>604</v>
      </c>
      <c r="M465" s="3"/>
      <c r="N465" s="3" t="str">
        <f>IF(ISBLANK(Tabela13[[#This Row],[Gol Time]]),"",IF(Tabela13[[#This Row],[Mandante]]=Tabela13[[#This Row],[Gol Time]],"Casa","Fora"))</f>
        <v>Fora</v>
      </c>
      <c r="O465" s="3" t="str">
        <f>VLOOKUP(Tabela13[[#This Row],[Número]],Tabela1[],12,FALSE)</f>
        <v>Montanha</v>
      </c>
    </row>
    <row r="466" spans="1:15" s="12" customFormat="1" x14ac:dyDescent="0.25">
      <c r="A466" s="3">
        <v>106</v>
      </c>
      <c r="B466" s="4">
        <v>18019</v>
      </c>
      <c r="C466" s="4" t="s">
        <v>603</v>
      </c>
      <c r="D466" s="4" t="s">
        <v>604</v>
      </c>
      <c r="E466" s="7">
        <v>2</v>
      </c>
      <c r="F466" s="7">
        <v>2</v>
      </c>
      <c r="G466" s="4"/>
      <c r="H466" s="4"/>
      <c r="I4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66" s="3" t="s">
        <v>202</v>
      </c>
      <c r="K466" s="3" t="s">
        <v>725</v>
      </c>
      <c r="L466" s="3" t="s">
        <v>604</v>
      </c>
      <c r="M466" s="3"/>
      <c r="N466" s="3" t="str">
        <f>IF(ISBLANK(Tabela13[[#This Row],[Gol Time]]),"",IF(Tabela13[[#This Row],[Mandante]]=Tabela13[[#This Row],[Gol Time]],"Casa","Fora"))</f>
        <v>Fora</v>
      </c>
      <c r="O466" s="3" t="str">
        <f>VLOOKUP(Tabela13[[#This Row],[Número]],Tabela1[],12,FALSE)</f>
        <v>Montanha</v>
      </c>
    </row>
    <row r="467" spans="1:15" s="12" customFormat="1" x14ac:dyDescent="0.25">
      <c r="A467" s="3">
        <v>107</v>
      </c>
      <c r="B467" s="4">
        <v>18047</v>
      </c>
      <c r="C467" s="4" t="s">
        <v>603</v>
      </c>
      <c r="D467" s="4" t="s">
        <v>604</v>
      </c>
      <c r="E467" s="7">
        <v>2</v>
      </c>
      <c r="F467" s="7">
        <v>4</v>
      </c>
      <c r="G467" s="4"/>
      <c r="H467" s="4"/>
      <c r="I4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7" s="3" t="s">
        <v>202</v>
      </c>
      <c r="K467" s="3" t="s">
        <v>705</v>
      </c>
      <c r="L467" s="3" t="s">
        <v>604</v>
      </c>
      <c r="M467" s="3"/>
      <c r="N467" s="3" t="str">
        <f>IF(ISBLANK(Tabela13[[#This Row],[Gol Time]]),"",IF(Tabela13[[#This Row],[Mandante]]=Tabela13[[#This Row],[Gol Time]],"Casa","Fora"))</f>
        <v>Fora</v>
      </c>
      <c r="O467" s="3" t="str">
        <f>VLOOKUP(Tabela13[[#This Row],[Número]],Tabela1[],12,FALSE)</f>
        <v>Timbaúva</v>
      </c>
    </row>
    <row r="468" spans="1:15" s="12" customFormat="1" x14ac:dyDescent="0.25">
      <c r="A468" s="3">
        <v>107</v>
      </c>
      <c r="B468" s="4">
        <v>18047</v>
      </c>
      <c r="C468" s="4" t="s">
        <v>603</v>
      </c>
      <c r="D468" s="4" t="s">
        <v>604</v>
      </c>
      <c r="E468" s="7">
        <v>2</v>
      </c>
      <c r="F468" s="7">
        <v>4</v>
      </c>
      <c r="G468" s="4"/>
      <c r="H468" s="4"/>
      <c r="I4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8" s="3" t="s">
        <v>202</v>
      </c>
      <c r="K468" s="3" t="s">
        <v>705</v>
      </c>
      <c r="L468" s="3" t="s">
        <v>604</v>
      </c>
      <c r="M468" s="3"/>
      <c r="N468" s="3" t="str">
        <f>IF(ISBLANK(Tabela13[[#This Row],[Gol Time]]),"",IF(Tabela13[[#This Row],[Mandante]]=Tabela13[[#This Row],[Gol Time]],"Casa","Fora"))</f>
        <v>Fora</v>
      </c>
      <c r="O468" s="3" t="str">
        <f>VLOOKUP(Tabela13[[#This Row],[Número]],Tabela1[],12,FALSE)</f>
        <v>Timbaúva</v>
      </c>
    </row>
    <row r="469" spans="1:15" s="12" customFormat="1" x14ac:dyDescent="0.25">
      <c r="A469" s="3">
        <v>107</v>
      </c>
      <c r="B469" s="4">
        <v>18047</v>
      </c>
      <c r="C469" s="4" t="s">
        <v>603</v>
      </c>
      <c r="D469" s="4" t="s">
        <v>604</v>
      </c>
      <c r="E469" s="7">
        <v>2</v>
      </c>
      <c r="F469" s="7">
        <v>4</v>
      </c>
      <c r="G469" s="4"/>
      <c r="H469" s="4"/>
      <c r="I4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69" s="3" t="s">
        <v>202</v>
      </c>
      <c r="K469" s="3" t="s">
        <v>689</v>
      </c>
      <c r="L469" s="3" t="s">
        <v>604</v>
      </c>
      <c r="M469" s="3"/>
      <c r="N469" s="3" t="str">
        <f>IF(ISBLANK(Tabela13[[#This Row],[Gol Time]]),"",IF(Tabela13[[#This Row],[Mandante]]=Tabela13[[#This Row],[Gol Time]],"Casa","Fora"))</f>
        <v>Fora</v>
      </c>
      <c r="O469" s="3" t="str">
        <f>VLOOKUP(Tabela13[[#This Row],[Número]],Tabela1[],12,FALSE)</f>
        <v>Timbaúva</v>
      </c>
    </row>
    <row r="470" spans="1:15" s="12" customFormat="1" x14ac:dyDescent="0.25">
      <c r="A470" s="3">
        <v>107</v>
      </c>
      <c r="B470" s="4">
        <v>18047</v>
      </c>
      <c r="C470" s="4" t="s">
        <v>603</v>
      </c>
      <c r="D470" s="4" t="s">
        <v>604</v>
      </c>
      <c r="E470" s="7">
        <v>2</v>
      </c>
      <c r="F470" s="7">
        <v>4</v>
      </c>
      <c r="G470" s="4"/>
      <c r="H470" s="4"/>
      <c r="I4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0" s="3" t="s">
        <v>202</v>
      </c>
      <c r="K470" s="3" t="s">
        <v>700</v>
      </c>
      <c r="L470" s="3" t="s">
        <v>604</v>
      </c>
      <c r="M470" s="3"/>
      <c r="N470" s="3" t="str">
        <f>IF(ISBLANK(Tabela13[[#This Row],[Gol Time]]),"",IF(Tabela13[[#This Row],[Mandante]]=Tabela13[[#This Row],[Gol Time]],"Casa","Fora"))</f>
        <v>Fora</v>
      </c>
      <c r="O470" s="3" t="str">
        <f>VLOOKUP(Tabela13[[#This Row],[Número]],Tabela1[],12,FALSE)</f>
        <v>Timbaúva</v>
      </c>
    </row>
    <row r="471" spans="1:15" s="12" customFormat="1" x14ac:dyDescent="0.25">
      <c r="A471" s="3">
        <v>107</v>
      </c>
      <c r="B471" s="4">
        <v>18047</v>
      </c>
      <c r="C471" s="4" t="s">
        <v>603</v>
      </c>
      <c r="D471" s="4" t="s">
        <v>604</v>
      </c>
      <c r="E471" s="7">
        <v>2</v>
      </c>
      <c r="F471" s="7">
        <v>4</v>
      </c>
      <c r="G471" s="4"/>
      <c r="H471" s="4"/>
      <c r="I4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1" s="3" t="s">
        <v>202</v>
      </c>
      <c r="K471" s="3" t="s">
        <v>750</v>
      </c>
      <c r="L471" s="3" t="s">
        <v>603</v>
      </c>
      <c r="M471" s="3"/>
      <c r="N471" s="3" t="str">
        <f>IF(ISBLANK(Tabela13[[#This Row],[Gol Time]]),"",IF(Tabela13[[#This Row],[Mandante]]=Tabela13[[#This Row],[Gol Time]],"Casa","Fora"))</f>
        <v>Casa</v>
      </c>
      <c r="O471" s="3" t="str">
        <f>VLOOKUP(Tabela13[[#This Row],[Número]],Tabela1[],12,FALSE)</f>
        <v>Timbaúva</v>
      </c>
    </row>
    <row r="472" spans="1:15" s="12" customFormat="1" x14ac:dyDescent="0.25">
      <c r="A472" s="3">
        <v>107</v>
      </c>
      <c r="B472" s="4">
        <v>18047</v>
      </c>
      <c r="C472" s="4" t="s">
        <v>603</v>
      </c>
      <c r="D472" s="4" t="s">
        <v>604</v>
      </c>
      <c r="E472" s="7">
        <v>2</v>
      </c>
      <c r="F472" s="7">
        <v>4</v>
      </c>
      <c r="G472" s="4"/>
      <c r="H472" s="4"/>
      <c r="I4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2" s="3" t="s">
        <v>202</v>
      </c>
      <c r="K472" s="3" t="s">
        <v>749</v>
      </c>
      <c r="L472" s="3" t="s">
        <v>603</v>
      </c>
      <c r="M472" s="3"/>
      <c r="N472" s="3" t="str">
        <f>IF(ISBLANK(Tabela13[[#This Row],[Gol Time]]),"",IF(Tabela13[[#This Row],[Mandante]]=Tabela13[[#This Row],[Gol Time]],"Casa","Fora"))</f>
        <v>Casa</v>
      </c>
      <c r="O472" s="3" t="str">
        <f>VLOOKUP(Tabela13[[#This Row],[Número]],Tabela1[],12,FALSE)</f>
        <v>Timbaúva</v>
      </c>
    </row>
    <row r="473" spans="1:15" s="12" customFormat="1" x14ac:dyDescent="0.25">
      <c r="A473" s="3">
        <v>108</v>
      </c>
      <c r="B473" s="4">
        <v>18138</v>
      </c>
      <c r="C473" s="4" t="s">
        <v>603</v>
      </c>
      <c r="D473" s="4" t="s">
        <v>604</v>
      </c>
      <c r="E473" s="7">
        <v>1</v>
      </c>
      <c r="F473" s="7">
        <v>1</v>
      </c>
      <c r="G473" s="4"/>
      <c r="H473" s="4"/>
      <c r="I4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73" s="3" t="s">
        <v>316</v>
      </c>
      <c r="K473" s="3" t="s">
        <v>743</v>
      </c>
      <c r="L473" s="3" t="s">
        <v>603</v>
      </c>
      <c r="M473" s="3"/>
      <c r="N473" s="3" t="str">
        <f>IF(ISBLANK(Tabela13[[#This Row],[Gol Time]]),"",IF(Tabela13[[#This Row],[Mandante]]=Tabela13[[#This Row],[Gol Time]],"Casa","Fora"))</f>
        <v>Casa</v>
      </c>
      <c r="O473" s="3" t="str">
        <f>VLOOKUP(Tabela13[[#This Row],[Número]],Tabela1[],12,FALSE)</f>
        <v>Baixada</v>
      </c>
    </row>
    <row r="474" spans="1:15" s="12" customFormat="1" x14ac:dyDescent="0.25">
      <c r="A474" s="3">
        <v>108</v>
      </c>
      <c r="B474" s="4">
        <v>18138</v>
      </c>
      <c r="C474" s="4" t="s">
        <v>603</v>
      </c>
      <c r="D474" s="4" t="s">
        <v>604</v>
      </c>
      <c r="E474" s="7">
        <v>1</v>
      </c>
      <c r="F474" s="7">
        <v>1</v>
      </c>
      <c r="G474" s="4"/>
      <c r="H474" s="4"/>
      <c r="I4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74" s="3" t="s">
        <v>316</v>
      </c>
      <c r="K474" s="3" t="s">
        <v>689</v>
      </c>
      <c r="L474" s="3" t="s">
        <v>604</v>
      </c>
      <c r="M474" s="3"/>
      <c r="N474" s="3" t="str">
        <f>IF(ISBLANK(Tabela13[[#This Row],[Gol Time]]),"",IF(Tabela13[[#This Row],[Mandante]]=Tabela13[[#This Row],[Gol Time]],"Casa","Fora"))</f>
        <v>Fora</v>
      </c>
      <c r="O474" s="3" t="str">
        <f>VLOOKUP(Tabela13[[#This Row],[Número]],Tabela1[],12,FALSE)</f>
        <v>Baixada</v>
      </c>
    </row>
    <row r="475" spans="1:15" s="12" customFormat="1" x14ac:dyDescent="0.25">
      <c r="A475" s="3">
        <v>109</v>
      </c>
      <c r="B475" s="4">
        <v>18148</v>
      </c>
      <c r="C475" s="4" t="s">
        <v>603</v>
      </c>
      <c r="D475" s="4" t="s">
        <v>604</v>
      </c>
      <c r="E475" s="7">
        <v>0</v>
      </c>
      <c r="F475" s="7">
        <v>2</v>
      </c>
      <c r="G475" s="4"/>
      <c r="H475" s="4"/>
      <c r="I4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5" s="3" t="s">
        <v>202</v>
      </c>
      <c r="K475" s="3" t="s">
        <v>705</v>
      </c>
      <c r="L475" s="3" t="s">
        <v>604</v>
      </c>
      <c r="M475" s="3"/>
      <c r="N475" s="3" t="str">
        <f>IF(ISBLANK(Tabela13[[#This Row],[Gol Time]]),"",IF(Tabela13[[#This Row],[Mandante]]=Tabela13[[#This Row],[Gol Time]],"Casa","Fora"))</f>
        <v>Fora</v>
      </c>
      <c r="O475" s="3" t="str">
        <f>VLOOKUP(Tabela13[[#This Row],[Número]],Tabela1[],12,FALSE)</f>
        <v>Montanha</v>
      </c>
    </row>
    <row r="476" spans="1:15" s="12" customFormat="1" x14ac:dyDescent="0.25">
      <c r="A476" s="3">
        <v>109</v>
      </c>
      <c r="B476" s="4">
        <v>18148</v>
      </c>
      <c r="C476" s="4" t="s">
        <v>603</v>
      </c>
      <c r="D476" s="4" t="s">
        <v>604</v>
      </c>
      <c r="E476" s="7">
        <v>0</v>
      </c>
      <c r="F476" s="7">
        <v>2</v>
      </c>
      <c r="G476" s="4"/>
      <c r="H476" s="4"/>
      <c r="I4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6" s="3" t="s">
        <v>202</v>
      </c>
      <c r="K476" s="3" t="s">
        <v>725</v>
      </c>
      <c r="L476" s="3" t="s">
        <v>604</v>
      </c>
      <c r="M476" s="3"/>
      <c r="N476" s="3" t="str">
        <f>IF(ISBLANK(Tabela13[[#This Row],[Gol Time]]),"",IF(Tabela13[[#This Row],[Mandante]]=Tabela13[[#This Row],[Gol Time]],"Casa","Fora"))</f>
        <v>Fora</v>
      </c>
      <c r="O476" s="3" t="str">
        <f>VLOOKUP(Tabela13[[#This Row],[Número]],Tabela1[],12,FALSE)</f>
        <v>Montanha</v>
      </c>
    </row>
    <row r="477" spans="1:15" s="12" customFormat="1" x14ac:dyDescent="0.25">
      <c r="A477" s="3">
        <v>110</v>
      </c>
      <c r="B477" s="4">
        <v>18201</v>
      </c>
      <c r="C477" s="4" t="s">
        <v>604</v>
      </c>
      <c r="D477" s="4" t="s">
        <v>603</v>
      </c>
      <c r="E477" s="7">
        <v>0</v>
      </c>
      <c r="F477" s="7">
        <v>1</v>
      </c>
      <c r="G477" s="4"/>
      <c r="H477" s="4"/>
      <c r="I4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77" s="3" t="s">
        <v>316</v>
      </c>
      <c r="K477" s="3" t="s">
        <v>749</v>
      </c>
      <c r="L477" s="3" t="s">
        <v>603</v>
      </c>
      <c r="M477" s="3"/>
      <c r="N477" s="3" t="str">
        <f>IF(ISBLANK(Tabela13[[#This Row],[Gol Time]]),"",IF(Tabela13[[#This Row],[Mandante]]=Tabela13[[#This Row],[Gol Time]],"Casa","Fora"))</f>
        <v>Fora</v>
      </c>
      <c r="O477" s="3" t="str">
        <f>VLOOKUP(Tabela13[[#This Row],[Número]],Tabela1[],12,FALSE)</f>
        <v>Eucaliptos</v>
      </c>
    </row>
    <row r="478" spans="1:15" s="12" customFormat="1" x14ac:dyDescent="0.25">
      <c r="A478" s="3">
        <v>111</v>
      </c>
      <c r="B478" s="4">
        <v>18336</v>
      </c>
      <c r="C478" s="4" t="s">
        <v>604</v>
      </c>
      <c r="D478" s="4" t="s">
        <v>603</v>
      </c>
      <c r="E478" s="7">
        <v>2</v>
      </c>
      <c r="F478" s="7">
        <v>0</v>
      </c>
      <c r="G478" s="4"/>
      <c r="H478" s="4"/>
      <c r="I4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8" s="3" t="s">
        <v>202</v>
      </c>
      <c r="K478" s="3" t="s">
        <v>751</v>
      </c>
      <c r="L478" s="3" t="s">
        <v>604</v>
      </c>
      <c r="M478" s="3"/>
      <c r="N478" s="3" t="str">
        <f>IF(ISBLANK(Tabela13[[#This Row],[Gol Time]]),"",IF(Tabela13[[#This Row],[Mandante]]=Tabela13[[#This Row],[Gol Time]],"Casa","Fora"))</f>
        <v>Casa</v>
      </c>
      <c r="O478" s="3" t="str">
        <f>VLOOKUP(Tabela13[[#This Row],[Número]],Tabela1[],12,FALSE)</f>
        <v>Tiradentes</v>
      </c>
    </row>
    <row r="479" spans="1:15" s="12" customFormat="1" x14ac:dyDescent="0.25">
      <c r="A479" s="3">
        <v>111</v>
      </c>
      <c r="B479" s="4">
        <v>18336</v>
      </c>
      <c r="C479" s="4" t="s">
        <v>604</v>
      </c>
      <c r="D479" s="4" t="s">
        <v>603</v>
      </c>
      <c r="E479" s="7">
        <v>2</v>
      </c>
      <c r="F479" s="7">
        <v>0</v>
      </c>
      <c r="G479" s="4"/>
      <c r="H479" s="4"/>
      <c r="I4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79" s="3" t="s">
        <v>202</v>
      </c>
      <c r="K479" s="3" t="s">
        <v>748</v>
      </c>
      <c r="L479" s="3" t="s">
        <v>604</v>
      </c>
      <c r="M479" s="3"/>
      <c r="N479" s="3" t="str">
        <f>IF(ISBLANK(Tabela13[[#This Row],[Gol Time]]),"",IF(Tabela13[[#This Row],[Mandante]]=Tabela13[[#This Row],[Gol Time]],"Casa","Fora"))</f>
        <v>Casa</v>
      </c>
      <c r="O479" s="3" t="str">
        <f>VLOOKUP(Tabela13[[#This Row],[Número]],Tabela1[],12,FALSE)</f>
        <v>Tiradentes</v>
      </c>
    </row>
    <row r="480" spans="1:15" s="12" customFormat="1" x14ac:dyDescent="0.25">
      <c r="A480" s="3">
        <v>112</v>
      </c>
      <c r="B480" s="4">
        <v>18345</v>
      </c>
      <c r="C480" s="4" t="s">
        <v>603</v>
      </c>
      <c r="D480" s="4" t="s">
        <v>604</v>
      </c>
      <c r="E480" s="7">
        <v>3</v>
      </c>
      <c r="F480" s="7">
        <v>0</v>
      </c>
      <c r="G480" s="4"/>
      <c r="H480" s="4"/>
      <c r="I4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80" s="3" t="s">
        <v>202</v>
      </c>
      <c r="K480" s="3" t="s">
        <v>752</v>
      </c>
      <c r="L480" s="3" t="s">
        <v>603</v>
      </c>
      <c r="M480" s="3"/>
      <c r="N480" s="3" t="str">
        <f>IF(ISBLANK(Tabela13[[#This Row],[Gol Time]]),"",IF(Tabela13[[#This Row],[Mandante]]=Tabela13[[#This Row],[Gol Time]],"Casa","Fora"))</f>
        <v>Casa</v>
      </c>
      <c r="O480" s="3" t="str">
        <f>VLOOKUP(Tabela13[[#This Row],[Número]],Tabela1[],12,FALSE)</f>
        <v>Tiradentes</v>
      </c>
    </row>
    <row r="481" spans="1:15" s="12" customFormat="1" x14ac:dyDescent="0.25">
      <c r="A481" s="3">
        <v>112</v>
      </c>
      <c r="B481" s="4">
        <v>18345</v>
      </c>
      <c r="C481" s="4" t="s">
        <v>603</v>
      </c>
      <c r="D481" s="4" t="s">
        <v>604</v>
      </c>
      <c r="E481" s="7">
        <v>3</v>
      </c>
      <c r="F481" s="7">
        <v>0</v>
      </c>
      <c r="G481" s="4"/>
      <c r="H481" s="4"/>
      <c r="I4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81" s="3" t="s">
        <v>202</v>
      </c>
      <c r="K481" s="3" t="s">
        <v>752</v>
      </c>
      <c r="L481" s="3" t="s">
        <v>603</v>
      </c>
      <c r="M481" s="3"/>
      <c r="N481" s="3" t="str">
        <f>IF(ISBLANK(Tabela13[[#This Row],[Gol Time]]),"",IF(Tabela13[[#This Row],[Mandante]]=Tabela13[[#This Row],[Gol Time]],"Casa","Fora"))</f>
        <v>Casa</v>
      </c>
      <c r="O481" s="3" t="str">
        <f>VLOOKUP(Tabela13[[#This Row],[Número]],Tabela1[],12,FALSE)</f>
        <v>Tiradentes</v>
      </c>
    </row>
    <row r="482" spans="1:15" s="12" customFormat="1" x14ac:dyDescent="0.25">
      <c r="A482" s="3">
        <v>112</v>
      </c>
      <c r="B482" s="4">
        <v>18345</v>
      </c>
      <c r="C482" s="4" t="s">
        <v>603</v>
      </c>
      <c r="D482" s="4" t="s">
        <v>604</v>
      </c>
      <c r="E482" s="7">
        <v>3</v>
      </c>
      <c r="F482" s="7">
        <v>0</v>
      </c>
      <c r="G482" s="4"/>
      <c r="H482" s="4"/>
      <c r="I4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82" s="3" t="s">
        <v>202</v>
      </c>
      <c r="K482" s="3" t="s">
        <v>753</v>
      </c>
      <c r="L482" s="3" t="s">
        <v>603</v>
      </c>
      <c r="M482" s="3"/>
      <c r="N482" s="3" t="str">
        <f>IF(ISBLANK(Tabela13[[#This Row],[Gol Time]]),"",IF(Tabela13[[#This Row],[Mandante]]=Tabela13[[#This Row],[Gol Time]],"Casa","Fora"))</f>
        <v>Casa</v>
      </c>
      <c r="O482" s="3" t="str">
        <f>VLOOKUP(Tabela13[[#This Row],[Número]],Tabela1[],12,FALSE)</f>
        <v>Tiradentes</v>
      </c>
    </row>
    <row r="483" spans="1:15" s="12" customFormat="1" x14ac:dyDescent="0.25">
      <c r="A483" s="3">
        <v>113</v>
      </c>
      <c r="B483" s="4">
        <v>18354</v>
      </c>
      <c r="C483" s="4" t="s">
        <v>603</v>
      </c>
      <c r="D483" s="4" t="s">
        <v>604</v>
      </c>
      <c r="E483" s="7">
        <v>1</v>
      </c>
      <c r="F483" s="7">
        <v>1</v>
      </c>
      <c r="G483" s="4"/>
      <c r="H483" s="4"/>
      <c r="I4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83" s="3" t="s">
        <v>202</v>
      </c>
      <c r="K483" s="3" t="s">
        <v>754</v>
      </c>
      <c r="L483" s="3" t="s">
        <v>603</v>
      </c>
      <c r="M483" s="3"/>
      <c r="N483" s="3" t="str">
        <f>IF(ISBLANK(Tabela13[[#This Row],[Gol Time]]),"",IF(Tabela13[[#This Row],[Mandante]]=Tabela13[[#This Row],[Gol Time]],"Casa","Fora"))</f>
        <v>Casa</v>
      </c>
      <c r="O483" s="3" t="str">
        <f>VLOOKUP(Tabela13[[#This Row],[Número]],Tabela1[],12,FALSE)</f>
        <v>Timbaúva</v>
      </c>
    </row>
    <row r="484" spans="1:15" s="12" customFormat="1" x14ac:dyDescent="0.25">
      <c r="A484" s="3">
        <v>113</v>
      </c>
      <c r="B484" s="4">
        <v>18354</v>
      </c>
      <c r="C484" s="4" t="s">
        <v>603</v>
      </c>
      <c r="D484" s="4" t="s">
        <v>604</v>
      </c>
      <c r="E484" s="7">
        <v>1</v>
      </c>
      <c r="F484" s="7">
        <v>1</v>
      </c>
      <c r="G484" s="4"/>
      <c r="H484" s="4"/>
      <c r="I4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84" s="3" t="s">
        <v>202</v>
      </c>
      <c r="K484" s="3" t="s">
        <v>748</v>
      </c>
      <c r="L484" s="3" t="s">
        <v>604</v>
      </c>
      <c r="M484" s="3"/>
      <c r="N484" s="3" t="str">
        <f>IF(ISBLANK(Tabela13[[#This Row],[Gol Time]]),"",IF(Tabela13[[#This Row],[Mandante]]=Tabela13[[#This Row],[Gol Time]],"Casa","Fora"))</f>
        <v>Fora</v>
      </c>
      <c r="O484" s="3" t="str">
        <f>VLOOKUP(Tabela13[[#This Row],[Número]],Tabela1[],12,FALSE)</f>
        <v>Timbaúva</v>
      </c>
    </row>
    <row r="485" spans="1:15" s="12" customFormat="1" x14ac:dyDescent="0.25">
      <c r="A485" s="3">
        <v>114</v>
      </c>
      <c r="B485" s="4">
        <v>18439</v>
      </c>
      <c r="C485" s="4" t="s">
        <v>604</v>
      </c>
      <c r="D485" s="4" t="s">
        <v>603</v>
      </c>
      <c r="E485" s="7">
        <v>0</v>
      </c>
      <c r="F485" s="7">
        <v>1</v>
      </c>
      <c r="G485" s="4"/>
      <c r="H485" s="4"/>
      <c r="I4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485" s="3" t="s">
        <v>202</v>
      </c>
      <c r="K485" s="3" t="s">
        <v>750</v>
      </c>
      <c r="L485" s="3" t="s">
        <v>603</v>
      </c>
      <c r="M485" s="3"/>
      <c r="N485" s="3" t="str">
        <f>IF(ISBLANK(Tabela13[[#This Row],[Gol Time]]),"",IF(Tabela13[[#This Row],[Mandante]]=Tabela13[[#This Row],[Gol Time]],"Casa","Fora"))</f>
        <v>Fora</v>
      </c>
      <c r="O485" s="3" t="str">
        <f>VLOOKUP(Tabela13[[#This Row],[Número]],Tabela1[],12,FALSE)</f>
        <v>Eucaliptos</v>
      </c>
    </row>
    <row r="486" spans="1:15" s="12" customFormat="1" x14ac:dyDescent="0.25">
      <c r="A486" s="3">
        <v>115</v>
      </c>
      <c r="B486" s="4">
        <v>18502</v>
      </c>
      <c r="C486" s="4" t="s">
        <v>603</v>
      </c>
      <c r="D486" s="4" t="s">
        <v>604</v>
      </c>
      <c r="E486" s="7">
        <v>0</v>
      </c>
      <c r="F486" s="7">
        <v>1</v>
      </c>
      <c r="G486" s="4"/>
      <c r="H486" s="4"/>
      <c r="I4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86" s="3" t="s">
        <v>202</v>
      </c>
      <c r="K486" s="3" t="s">
        <v>755</v>
      </c>
      <c r="L486" s="3" t="s">
        <v>604</v>
      </c>
      <c r="M486" s="3"/>
      <c r="N486" s="3" t="str">
        <f>IF(ISBLANK(Tabela13[[#This Row],[Gol Time]]),"",IF(Tabela13[[#This Row],[Mandante]]=Tabela13[[#This Row],[Gol Time]],"Casa","Fora"))</f>
        <v>Fora</v>
      </c>
      <c r="O486" s="3" t="str">
        <f>VLOOKUP(Tabela13[[#This Row],[Número]],Tabela1[],12,FALSE)</f>
        <v>Montanha</v>
      </c>
    </row>
    <row r="487" spans="1:15" s="12" customFormat="1" x14ac:dyDescent="0.25">
      <c r="A487" s="3">
        <v>116</v>
      </c>
      <c r="B487" s="4">
        <v>18564</v>
      </c>
      <c r="C487" s="4" t="s">
        <v>604</v>
      </c>
      <c r="D487" s="4" t="s">
        <v>603</v>
      </c>
      <c r="E487" s="7">
        <v>0</v>
      </c>
      <c r="F487" s="7">
        <v>0</v>
      </c>
      <c r="G487" s="4"/>
      <c r="H487" s="4"/>
      <c r="I4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87" s="3" t="s">
        <v>316</v>
      </c>
      <c r="K487" s="3"/>
      <c r="L487" s="3"/>
      <c r="M487" s="3"/>
      <c r="N487" s="3" t="str">
        <f>IF(ISBLANK(Tabela13[[#This Row],[Gol Time]]),"",IF(Tabela13[[#This Row],[Mandante]]=Tabela13[[#This Row],[Gol Time]],"Casa","Fora"))</f>
        <v/>
      </c>
      <c r="O487" s="3" t="str">
        <f>VLOOKUP(Tabela13[[#This Row],[Número]],Tabela1[],12,FALSE)</f>
        <v>Eucaliptos</v>
      </c>
    </row>
    <row r="488" spans="1:15" s="12" customFormat="1" x14ac:dyDescent="0.25">
      <c r="A488" s="3">
        <v>117</v>
      </c>
      <c r="B488" s="4">
        <v>18621</v>
      </c>
      <c r="C488" s="4" t="s">
        <v>603</v>
      </c>
      <c r="D488" s="4" t="s">
        <v>604</v>
      </c>
      <c r="E488" s="7">
        <v>0</v>
      </c>
      <c r="F488" s="7">
        <v>0</v>
      </c>
      <c r="G488" s="4"/>
      <c r="H488" s="4"/>
      <c r="I4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488" s="3" t="s">
        <v>316</v>
      </c>
      <c r="K488" s="3"/>
      <c r="L488" s="3"/>
      <c r="M488" s="3"/>
      <c r="N488" s="3" t="str">
        <f>IF(ISBLANK(Tabela13[[#This Row],[Gol Time]]),"",IF(Tabela13[[#This Row],[Mandante]]=Tabela13[[#This Row],[Gol Time]],"Casa","Fora"))</f>
        <v/>
      </c>
      <c r="O488" s="3" t="str">
        <f>VLOOKUP(Tabela13[[#This Row],[Número]],Tabela1[],12,FALSE)</f>
        <v>Baixada</v>
      </c>
    </row>
    <row r="489" spans="1:15" s="12" customFormat="1" x14ac:dyDescent="0.25">
      <c r="A489" s="3">
        <v>118</v>
      </c>
      <c r="B489" s="4">
        <v>18624</v>
      </c>
      <c r="C489" s="4" t="s">
        <v>603</v>
      </c>
      <c r="D489" s="4" t="s">
        <v>604</v>
      </c>
      <c r="E489" s="7">
        <v>3</v>
      </c>
      <c r="F489" s="7">
        <v>4</v>
      </c>
      <c r="G489" s="4"/>
      <c r="H489" s="4"/>
      <c r="I4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89" s="3" t="s">
        <v>316</v>
      </c>
      <c r="K489" s="3" t="s">
        <v>689</v>
      </c>
      <c r="L489" s="3" t="s">
        <v>604</v>
      </c>
      <c r="M489" s="3"/>
      <c r="N489" s="3" t="str">
        <f>IF(ISBLANK(Tabela13[[#This Row],[Gol Time]]),"",IF(Tabela13[[#This Row],[Mandante]]=Tabela13[[#This Row],[Gol Time]],"Casa","Fora"))</f>
        <v>Fora</v>
      </c>
      <c r="O489" s="3" t="str">
        <f>VLOOKUP(Tabela13[[#This Row],[Número]],Tabela1[],12,FALSE)</f>
        <v>Montanha</v>
      </c>
    </row>
    <row r="490" spans="1:15" s="12" customFormat="1" x14ac:dyDescent="0.25">
      <c r="A490" s="3">
        <v>118</v>
      </c>
      <c r="B490" s="4">
        <v>18624</v>
      </c>
      <c r="C490" s="4" t="s">
        <v>603</v>
      </c>
      <c r="D490" s="4" t="s">
        <v>604</v>
      </c>
      <c r="E490" s="7">
        <v>3</v>
      </c>
      <c r="F490" s="7">
        <v>4</v>
      </c>
      <c r="G490" s="4"/>
      <c r="H490" s="4"/>
      <c r="I4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0" s="3" t="s">
        <v>316</v>
      </c>
      <c r="K490" s="3" t="s">
        <v>689</v>
      </c>
      <c r="L490" s="3" t="s">
        <v>604</v>
      </c>
      <c r="M490" s="3"/>
      <c r="N490" s="3" t="str">
        <f>IF(ISBLANK(Tabela13[[#This Row],[Gol Time]]),"",IF(Tabela13[[#This Row],[Mandante]]=Tabela13[[#This Row],[Gol Time]],"Casa","Fora"))</f>
        <v>Fora</v>
      </c>
      <c r="O490" s="3" t="str">
        <f>VLOOKUP(Tabela13[[#This Row],[Número]],Tabela1[],12,FALSE)</f>
        <v>Montanha</v>
      </c>
    </row>
    <row r="491" spans="1:15" s="12" customFormat="1" x14ac:dyDescent="0.25">
      <c r="A491" s="3">
        <v>118</v>
      </c>
      <c r="B491" s="4">
        <v>18624</v>
      </c>
      <c r="C491" s="4" t="s">
        <v>603</v>
      </c>
      <c r="D491" s="4" t="s">
        <v>604</v>
      </c>
      <c r="E491" s="7">
        <v>3</v>
      </c>
      <c r="F491" s="7">
        <v>4</v>
      </c>
      <c r="G491" s="4"/>
      <c r="H491" s="4"/>
      <c r="I4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1" s="3" t="s">
        <v>316</v>
      </c>
      <c r="K491" s="3" t="s">
        <v>756</v>
      </c>
      <c r="L491" s="3" t="s">
        <v>604</v>
      </c>
      <c r="M491" s="3"/>
      <c r="N491" s="3" t="str">
        <f>IF(ISBLANK(Tabela13[[#This Row],[Gol Time]]),"",IF(Tabela13[[#This Row],[Mandante]]=Tabela13[[#This Row],[Gol Time]],"Casa","Fora"))</f>
        <v>Fora</v>
      </c>
      <c r="O491" s="3" t="str">
        <f>VLOOKUP(Tabela13[[#This Row],[Número]],Tabela1[],12,FALSE)</f>
        <v>Montanha</v>
      </c>
    </row>
    <row r="492" spans="1:15" s="12" customFormat="1" x14ac:dyDescent="0.25">
      <c r="A492" s="3">
        <v>118</v>
      </c>
      <c r="B492" s="4">
        <v>18624</v>
      </c>
      <c r="C492" s="4" t="s">
        <v>603</v>
      </c>
      <c r="D492" s="4" t="s">
        <v>604</v>
      </c>
      <c r="E492" s="7">
        <v>3</v>
      </c>
      <c r="F492" s="7">
        <v>4</v>
      </c>
      <c r="G492" s="4"/>
      <c r="H492" s="4"/>
      <c r="I4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2" s="3" t="s">
        <v>316</v>
      </c>
      <c r="K492" s="3" t="s">
        <v>756</v>
      </c>
      <c r="L492" s="3" t="s">
        <v>604</v>
      </c>
      <c r="M492" s="3"/>
      <c r="N492" s="3" t="str">
        <f>IF(ISBLANK(Tabela13[[#This Row],[Gol Time]]),"",IF(Tabela13[[#This Row],[Mandante]]=Tabela13[[#This Row],[Gol Time]],"Casa","Fora"))</f>
        <v>Fora</v>
      </c>
      <c r="O492" s="3" t="str">
        <f>VLOOKUP(Tabela13[[#This Row],[Número]],Tabela1[],12,FALSE)</f>
        <v>Montanha</v>
      </c>
    </row>
    <row r="493" spans="1:15" s="12" customFormat="1" x14ac:dyDescent="0.25">
      <c r="A493" s="3">
        <v>118</v>
      </c>
      <c r="B493" s="4">
        <v>18624</v>
      </c>
      <c r="C493" s="4" t="s">
        <v>603</v>
      </c>
      <c r="D493" s="4" t="s">
        <v>604</v>
      </c>
      <c r="E493" s="7">
        <v>3</v>
      </c>
      <c r="F493" s="7">
        <v>4</v>
      </c>
      <c r="G493" s="4"/>
      <c r="H493" s="4"/>
      <c r="I4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3" s="3" t="s">
        <v>316</v>
      </c>
      <c r="K493" s="3" t="s">
        <v>750</v>
      </c>
      <c r="L493" s="3" t="s">
        <v>603</v>
      </c>
      <c r="M493" s="3"/>
      <c r="N493" s="3" t="str">
        <f>IF(ISBLANK(Tabela13[[#This Row],[Gol Time]]),"",IF(Tabela13[[#This Row],[Mandante]]=Tabela13[[#This Row],[Gol Time]],"Casa","Fora"))</f>
        <v>Casa</v>
      </c>
      <c r="O493" s="3" t="str">
        <f>VLOOKUP(Tabela13[[#This Row],[Número]],Tabela1[],12,FALSE)</f>
        <v>Montanha</v>
      </c>
    </row>
    <row r="494" spans="1:15" s="12" customFormat="1" x14ac:dyDescent="0.25">
      <c r="A494" s="3">
        <v>118</v>
      </c>
      <c r="B494" s="4">
        <v>18624</v>
      </c>
      <c r="C494" s="4" t="s">
        <v>603</v>
      </c>
      <c r="D494" s="4" t="s">
        <v>604</v>
      </c>
      <c r="E494" s="7">
        <v>3</v>
      </c>
      <c r="F494" s="7">
        <v>4</v>
      </c>
      <c r="G494" s="4"/>
      <c r="H494" s="4"/>
      <c r="I4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4" s="3" t="s">
        <v>316</v>
      </c>
      <c r="K494" s="3" t="s">
        <v>757</v>
      </c>
      <c r="L494" s="3" t="s">
        <v>603</v>
      </c>
      <c r="M494" s="3"/>
      <c r="N494" s="3" t="str">
        <f>IF(ISBLANK(Tabela13[[#This Row],[Gol Time]]),"",IF(Tabela13[[#This Row],[Mandante]]=Tabela13[[#This Row],[Gol Time]],"Casa","Fora"))</f>
        <v>Casa</v>
      </c>
      <c r="O494" s="3" t="str">
        <f>VLOOKUP(Tabela13[[#This Row],[Número]],Tabela1[],12,FALSE)</f>
        <v>Montanha</v>
      </c>
    </row>
    <row r="495" spans="1:15" s="12" customFormat="1" x14ac:dyDescent="0.25">
      <c r="A495" s="3">
        <v>118</v>
      </c>
      <c r="B495" s="4">
        <v>18624</v>
      </c>
      <c r="C495" s="4" t="s">
        <v>603</v>
      </c>
      <c r="D495" s="4" t="s">
        <v>604</v>
      </c>
      <c r="E495" s="7">
        <v>3</v>
      </c>
      <c r="F495" s="7">
        <v>4</v>
      </c>
      <c r="G495" s="4"/>
      <c r="H495" s="4"/>
      <c r="I4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5" s="3" t="s">
        <v>316</v>
      </c>
      <c r="K495" s="3" t="s">
        <v>754</v>
      </c>
      <c r="L495" s="3" t="s">
        <v>603</v>
      </c>
      <c r="M495" s="3"/>
      <c r="N495" s="3" t="str">
        <f>IF(ISBLANK(Tabela13[[#This Row],[Gol Time]]),"",IF(Tabela13[[#This Row],[Mandante]]=Tabela13[[#This Row],[Gol Time]],"Casa","Fora"))</f>
        <v>Casa</v>
      </c>
      <c r="O495" s="3" t="str">
        <f>VLOOKUP(Tabela13[[#This Row],[Número]],Tabela1[],12,FALSE)</f>
        <v>Montanha</v>
      </c>
    </row>
    <row r="496" spans="1:15" s="12" customFormat="1" x14ac:dyDescent="0.25">
      <c r="A496" s="3">
        <v>119</v>
      </c>
      <c r="B496" s="4">
        <v>18627</v>
      </c>
      <c r="C496" s="4" t="s">
        <v>603</v>
      </c>
      <c r="D496" s="4" t="s">
        <v>604</v>
      </c>
      <c r="E496" s="7">
        <v>0</v>
      </c>
      <c r="F496" s="7">
        <v>1</v>
      </c>
      <c r="G496" s="4"/>
      <c r="H496" s="4"/>
      <c r="I4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6" s="3" t="s">
        <v>316</v>
      </c>
      <c r="K496" s="3" t="s">
        <v>725</v>
      </c>
      <c r="L496" s="3" t="s">
        <v>604</v>
      </c>
      <c r="M496" s="3"/>
      <c r="N496" s="3" t="str">
        <f>IF(ISBLANK(Tabela13[[#This Row],[Gol Time]]),"",IF(Tabela13[[#This Row],[Mandante]]=Tabela13[[#This Row],[Gol Time]],"Casa","Fora"))</f>
        <v>Fora</v>
      </c>
      <c r="O496" s="3" t="str">
        <f>VLOOKUP(Tabela13[[#This Row],[Número]],Tabela1[],12,FALSE)</f>
        <v>Montanha</v>
      </c>
    </row>
    <row r="497" spans="1:15" s="12" customFormat="1" x14ac:dyDescent="0.25">
      <c r="A497" s="3">
        <v>120</v>
      </c>
      <c r="B497" s="4">
        <v>18631</v>
      </c>
      <c r="C497" s="4" t="s">
        <v>603</v>
      </c>
      <c r="D497" s="4" t="s">
        <v>604</v>
      </c>
      <c r="E497" s="7">
        <v>0</v>
      </c>
      <c r="F497" s="7">
        <v>3</v>
      </c>
      <c r="G497" s="4"/>
      <c r="H497" s="4"/>
      <c r="I4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7" s="3" t="s">
        <v>202</v>
      </c>
      <c r="K497" s="3" t="s">
        <v>756</v>
      </c>
      <c r="L497" s="3" t="s">
        <v>604</v>
      </c>
      <c r="M497" s="3"/>
      <c r="N497" s="3" t="str">
        <f>IF(ISBLANK(Tabela13[[#This Row],[Gol Time]]),"",IF(Tabela13[[#This Row],[Mandante]]=Tabela13[[#This Row],[Gol Time]],"Casa","Fora"))</f>
        <v>Fora</v>
      </c>
      <c r="O497" s="3" t="str">
        <f>VLOOKUP(Tabela13[[#This Row],[Número]],Tabela1[],12,FALSE)</f>
        <v>Montanha</v>
      </c>
    </row>
    <row r="498" spans="1:15" s="12" customFormat="1" x14ac:dyDescent="0.25">
      <c r="A498" s="3">
        <v>120</v>
      </c>
      <c r="B498" s="4">
        <v>18631</v>
      </c>
      <c r="C498" s="4" t="s">
        <v>603</v>
      </c>
      <c r="D498" s="4" t="s">
        <v>604</v>
      </c>
      <c r="E498" s="7">
        <v>0</v>
      </c>
      <c r="F498" s="7">
        <v>3</v>
      </c>
      <c r="G498" s="4"/>
      <c r="H498" s="4"/>
      <c r="I4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8" s="3" t="s">
        <v>202</v>
      </c>
      <c r="K498" s="3" t="s">
        <v>689</v>
      </c>
      <c r="L498" s="3" t="s">
        <v>604</v>
      </c>
      <c r="M498" s="3"/>
      <c r="N498" s="3" t="str">
        <f>IF(ISBLANK(Tabela13[[#This Row],[Gol Time]]),"",IF(Tabela13[[#This Row],[Mandante]]=Tabela13[[#This Row],[Gol Time]],"Casa","Fora"))</f>
        <v>Fora</v>
      </c>
      <c r="O498" s="3" t="str">
        <f>VLOOKUP(Tabela13[[#This Row],[Número]],Tabela1[],12,FALSE)</f>
        <v>Montanha</v>
      </c>
    </row>
    <row r="499" spans="1:15" s="12" customFormat="1" x14ac:dyDescent="0.25">
      <c r="A499" s="3">
        <v>120</v>
      </c>
      <c r="B499" s="4">
        <v>18631</v>
      </c>
      <c r="C499" s="4" t="s">
        <v>603</v>
      </c>
      <c r="D499" s="4" t="s">
        <v>604</v>
      </c>
      <c r="E499" s="7">
        <v>0</v>
      </c>
      <c r="F499" s="7">
        <v>3</v>
      </c>
      <c r="G499" s="4"/>
      <c r="H499" s="4"/>
      <c r="I4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499" s="3" t="s">
        <v>202</v>
      </c>
      <c r="K499" s="3" t="s">
        <v>689</v>
      </c>
      <c r="L499" s="3" t="s">
        <v>604</v>
      </c>
      <c r="M499" s="3"/>
      <c r="N499" s="3" t="str">
        <f>IF(ISBLANK(Tabela13[[#This Row],[Gol Time]]),"",IF(Tabela13[[#This Row],[Mandante]]=Tabela13[[#This Row],[Gol Time]],"Casa","Fora"))</f>
        <v>Fora</v>
      </c>
      <c r="O499" s="3" t="str">
        <f>VLOOKUP(Tabela13[[#This Row],[Número]],Tabela1[],12,FALSE)</f>
        <v>Montanha</v>
      </c>
    </row>
    <row r="500" spans="1:15" s="12" customFormat="1" x14ac:dyDescent="0.25">
      <c r="A500" s="3">
        <v>121</v>
      </c>
      <c r="B500" s="4">
        <v>18775</v>
      </c>
      <c r="C500" s="4" t="s">
        <v>603</v>
      </c>
      <c r="D500" s="4" t="s">
        <v>604</v>
      </c>
      <c r="E500" s="7">
        <v>0</v>
      </c>
      <c r="F500" s="7">
        <v>0</v>
      </c>
      <c r="G500" s="4"/>
      <c r="H500" s="4"/>
      <c r="I5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0" s="3" t="s">
        <v>202</v>
      </c>
      <c r="K500" s="3"/>
      <c r="L500" s="3"/>
      <c r="M500" s="3"/>
      <c r="N500" s="3" t="str">
        <f>IF(ISBLANK(Tabela13[[#This Row],[Gol Time]]),"",IF(Tabela13[[#This Row],[Mandante]]=Tabela13[[#This Row],[Gol Time]],"Casa","Fora"))</f>
        <v/>
      </c>
      <c r="O500" s="3" t="str">
        <f>VLOOKUP(Tabela13[[#This Row],[Número]],Tabela1[],12,FALSE)</f>
        <v>Baixada</v>
      </c>
    </row>
    <row r="501" spans="1:15" s="12" customFormat="1" x14ac:dyDescent="0.25">
      <c r="A501" s="3">
        <v>122</v>
      </c>
      <c r="B501" s="4">
        <v>18799</v>
      </c>
      <c r="C501" s="4" t="s">
        <v>604</v>
      </c>
      <c r="D501" s="4" t="s">
        <v>603</v>
      </c>
      <c r="E501" s="7">
        <v>1</v>
      </c>
      <c r="F501" s="7">
        <v>2</v>
      </c>
      <c r="G501" s="4"/>
      <c r="H501" s="4"/>
      <c r="I5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01" s="3" t="s">
        <v>202</v>
      </c>
      <c r="K501" s="3" t="s">
        <v>749</v>
      </c>
      <c r="L501" s="3" t="s">
        <v>603</v>
      </c>
      <c r="M501" s="3"/>
      <c r="N501" s="3" t="str">
        <f>IF(ISBLANK(Tabela13[[#This Row],[Gol Time]]),"",IF(Tabela13[[#This Row],[Mandante]]=Tabela13[[#This Row],[Gol Time]],"Casa","Fora"))</f>
        <v>Fora</v>
      </c>
      <c r="O501" s="3" t="str">
        <f>VLOOKUP(Tabela13[[#This Row],[Número]],Tabela1[],12,FALSE)</f>
        <v>Eucaliptos</v>
      </c>
    </row>
    <row r="502" spans="1:15" s="12" customFormat="1" x14ac:dyDescent="0.25">
      <c r="A502" s="3">
        <v>122</v>
      </c>
      <c r="B502" s="4">
        <v>18799</v>
      </c>
      <c r="C502" s="4" t="s">
        <v>604</v>
      </c>
      <c r="D502" s="4" t="s">
        <v>603</v>
      </c>
      <c r="E502" s="7">
        <v>1</v>
      </c>
      <c r="F502" s="7">
        <v>2</v>
      </c>
      <c r="G502" s="4"/>
      <c r="H502" s="4"/>
      <c r="I5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02" s="3" t="s">
        <v>202</v>
      </c>
      <c r="K502" s="3" t="s">
        <v>754</v>
      </c>
      <c r="L502" s="3" t="s">
        <v>603</v>
      </c>
      <c r="M502" s="3"/>
      <c r="N502" s="3" t="str">
        <f>IF(ISBLANK(Tabela13[[#This Row],[Gol Time]]),"",IF(Tabela13[[#This Row],[Mandante]]=Tabela13[[#This Row],[Gol Time]],"Casa","Fora"))</f>
        <v>Fora</v>
      </c>
      <c r="O502" s="3" t="str">
        <f>VLOOKUP(Tabela13[[#This Row],[Número]],Tabela1[],12,FALSE)</f>
        <v>Eucaliptos</v>
      </c>
    </row>
    <row r="503" spans="1:15" s="12" customFormat="1" x14ac:dyDescent="0.25">
      <c r="A503" s="3">
        <v>122</v>
      </c>
      <c r="B503" s="4">
        <v>18799</v>
      </c>
      <c r="C503" s="4" t="s">
        <v>604</v>
      </c>
      <c r="D503" s="4" t="s">
        <v>603</v>
      </c>
      <c r="E503" s="7">
        <v>1</v>
      </c>
      <c r="F503" s="7">
        <v>2</v>
      </c>
      <c r="G503" s="4"/>
      <c r="H503" s="4"/>
      <c r="I5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03" s="3" t="s">
        <v>202</v>
      </c>
      <c r="K503" s="3" t="s">
        <v>758</v>
      </c>
      <c r="L503" s="3" t="s">
        <v>604</v>
      </c>
      <c r="M503" s="3"/>
      <c r="N503" s="3" t="str">
        <f>IF(ISBLANK(Tabela13[[#This Row],[Gol Time]]),"",IF(Tabela13[[#This Row],[Mandante]]=Tabela13[[#This Row],[Gol Time]],"Casa","Fora"))</f>
        <v>Casa</v>
      </c>
      <c r="O503" s="3" t="str">
        <f>VLOOKUP(Tabela13[[#This Row],[Número]],Tabela1[],12,FALSE)</f>
        <v>Eucaliptos</v>
      </c>
    </row>
    <row r="504" spans="1:15" s="12" customFormat="1" x14ac:dyDescent="0.25">
      <c r="A504" s="3">
        <v>123</v>
      </c>
      <c r="B504" s="4">
        <v>18866</v>
      </c>
      <c r="C504" s="4" t="s">
        <v>603</v>
      </c>
      <c r="D504" s="4" t="s">
        <v>604</v>
      </c>
      <c r="E504" s="7">
        <v>1</v>
      </c>
      <c r="F504" s="7">
        <v>1</v>
      </c>
      <c r="G504" s="4"/>
      <c r="H504" s="4"/>
      <c r="I5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4" s="3" t="s">
        <v>316</v>
      </c>
      <c r="K504" s="3" t="s">
        <v>759</v>
      </c>
      <c r="L504" s="3" t="s">
        <v>603</v>
      </c>
      <c r="M504" s="3"/>
      <c r="N504" s="3" t="str">
        <f>IF(ISBLANK(Tabela13[[#This Row],[Gol Time]]),"",IF(Tabela13[[#This Row],[Mandante]]=Tabela13[[#This Row],[Gol Time]],"Casa","Fora"))</f>
        <v>Casa</v>
      </c>
      <c r="O504" s="3" t="str">
        <f>VLOOKUP(Tabela13[[#This Row],[Número]],Tabela1[],12,FALSE)</f>
        <v>Baixada</v>
      </c>
    </row>
    <row r="505" spans="1:15" s="12" customFormat="1" x14ac:dyDescent="0.25">
      <c r="A505" s="3">
        <v>123</v>
      </c>
      <c r="B505" s="4">
        <v>18866</v>
      </c>
      <c r="C505" s="4" t="s">
        <v>603</v>
      </c>
      <c r="D505" s="4" t="s">
        <v>604</v>
      </c>
      <c r="E505" s="7">
        <v>1</v>
      </c>
      <c r="F505" s="7">
        <v>1</v>
      </c>
      <c r="G505" s="4"/>
      <c r="H505" s="4"/>
      <c r="I5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5" s="3" t="s">
        <v>316</v>
      </c>
      <c r="K505" s="3" t="s">
        <v>760</v>
      </c>
      <c r="L505" s="3" t="s">
        <v>604</v>
      </c>
      <c r="M505" s="3"/>
      <c r="N505" s="3" t="str">
        <f>IF(ISBLANK(Tabela13[[#This Row],[Gol Time]]),"",IF(Tabela13[[#This Row],[Mandante]]=Tabela13[[#This Row],[Gol Time]],"Casa","Fora"))</f>
        <v>Fora</v>
      </c>
      <c r="O505" s="3" t="str">
        <f>VLOOKUP(Tabela13[[#This Row],[Número]],Tabela1[],12,FALSE)</f>
        <v>Baixada</v>
      </c>
    </row>
    <row r="506" spans="1:15" s="12" customFormat="1" x14ac:dyDescent="0.25">
      <c r="A506" s="3">
        <v>124</v>
      </c>
      <c r="B506" s="4">
        <v>18964</v>
      </c>
      <c r="C506" s="4" t="s">
        <v>604</v>
      </c>
      <c r="D506" s="4" t="s">
        <v>603</v>
      </c>
      <c r="E506" s="7">
        <v>2</v>
      </c>
      <c r="F506" s="7">
        <v>2</v>
      </c>
      <c r="G506" s="4"/>
      <c r="H506" s="4"/>
      <c r="I5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6" s="3" t="s">
        <v>316</v>
      </c>
      <c r="K506" s="3" t="s">
        <v>759</v>
      </c>
      <c r="L506" s="3" t="s">
        <v>603</v>
      </c>
      <c r="M506" s="3"/>
      <c r="N506" s="3" t="str">
        <f>IF(ISBLANK(Tabela13[[#This Row],[Gol Time]]),"",IF(Tabela13[[#This Row],[Mandante]]=Tabela13[[#This Row],[Gol Time]],"Casa","Fora"))</f>
        <v>Fora</v>
      </c>
      <c r="O506" s="3" t="str">
        <f>VLOOKUP(Tabela13[[#This Row],[Número]],Tabela1[],12,FALSE)</f>
        <v>Eucaliptos</v>
      </c>
    </row>
    <row r="507" spans="1:15" s="12" customFormat="1" x14ac:dyDescent="0.25">
      <c r="A507" s="3">
        <v>124</v>
      </c>
      <c r="B507" s="4">
        <v>18964</v>
      </c>
      <c r="C507" s="4" t="s">
        <v>604</v>
      </c>
      <c r="D507" s="4" t="s">
        <v>603</v>
      </c>
      <c r="E507" s="7">
        <v>2</v>
      </c>
      <c r="F507" s="7">
        <v>2</v>
      </c>
      <c r="G507" s="4"/>
      <c r="H507" s="4"/>
      <c r="I5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7" s="3" t="s">
        <v>316</v>
      </c>
      <c r="K507" s="3" t="s">
        <v>759</v>
      </c>
      <c r="L507" s="3" t="s">
        <v>603</v>
      </c>
      <c r="M507" s="3"/>
      <c r="N507" s="3" t="str">
        <f>IF(ISBLANK(Tabela13[[#This Row],[Gol Time]]),"",IF(Tabela13[[#This Row],[Mandante]]=Tabela13[[#This Row],[Gol Time]],"Casa","Fora"))</f>
        <v>Fora</v>
      </c>
      <c r="O507" s="3" t="str">
        <f>VLOOKUP(Tabela13[[#This Row],[Número]],Tabela1[],12,FALSE)</f>
        <v>Eucaliptos</v>
      </c>
    </row>
    <row r="508" spans="1:15" s="12" customFormat="1" x14ac:dyDescent="0.25">
      <c r="A508" s="3">
        <v>124</v>
      </c>
      <c r="B508" s="4">
        <v>18964</v>
      </c>
      <c r="C508" s="4" t="s">
        <v>604</v>
      </c>
      <c r="D508" s="4" t="s">
        <v>603</v>
      </c>
      <c r="E508" s="7">
        <v>2</v>
      </c>
      <c r="F508" s="7">
        <v>2</v>
      </c>
      <c r="G508" s="4"/>
      <c r="H508" s="4"/>
      <c r="I5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8" s="3" t="s">
        <v>316</v>
      </c>
      <c r="K508" s="3" t="s">
        <v>756</v>
      </c>
      <c r="L508" s="3" t="s">
        <v>604</v>
      </c>
      <c r="M508" s="3"/>
      <c r="N508" s="3" t="str">
        <f>IF(ISBLANK(Tabela13[[#This Row],[Gol Time]]),"",IF(Tabela13[[#This Row],[Mandante]]=Tabela13[[#This Row],[Gol Time]],"Casa","Fora"))</f>
        <v>Casa</v>
      </c>
      <c r="O508" s="3" t="str">
        <f>VLOOKUP(Tabela13[[#This Row],[Número]],Tabela1[],12,FALSE)</f>
        <v>Eucaliptos</v>
      </c>
    </row>
    <row r="509" spans="1:15" s="12" customFormat="1" x14ac:dyDescent="0.25">
      <c r="A509" s="3">
        <v>124</v>
      </c>
      <c r="B509" s="4">
        <v>18964</v>
      </c>
      <c r="C509" s="4" t="s">
        <v>604</v>
      </c>
      <c r="D509" s="4" t="s">
        <v>603</v>
      </c>
      <c r="E509" s="7">
        <v>2</v>
      </c>
      <c r="F509" s="7">
        <v>2</v>
      </c>
      <c r="G509" s="4"/>
      <c r="H509" s="4"/>
      <c r="I5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09" s="3" t="s">
        <v>316</v>
      </c>
      <c r="K509" s="3" t="s">
        <v>760</v>
      </c>
      <c r="L509" s="3" t="s">
        <v>604</v>
      </c>
      <c r="M509" s="3"/>
      <c r="N509" s="3" t="str">
        <f>IF(ISBLANK(Tabela13[[#This Row],[Gol Time]]),"",IF(Tabela13[[#This Row],[Mandante]]=Tabela13[[#This Row],[Gol Time]],"Casa","Fora"))</f>
        <v>Casa</v>
      </c>
      <c r="O509" s="3" t="str">
        <f>VLOOKUP(Tabela13[[#This Row],[Número]],Tabela1[],12,FALSE)</f>
        <v>Eucaliptos</v>
      </c>
    </row>
    <row r="510" spans="1:15" s="12" customFormat="1" x14ac:dyDescent="0.25">
      <c r="A510" s="3">
        <v>125</v>
      </c>
      <c r="B510" s="4">
        <v>19336</v>
      </c>
      <c r="C510" s="4" t="s">
        <v>604</v>
      </c>
      <c r="D510" s="4" t="s">
        <v>603</v>
      </c>
      <c r="E510" s="7">
        <v>1</v>
      </c>
      <c r="F510" s="7">
        <v>1</v>
      </c>
      <c r="G510" s="4"/>
      <c r="H510" s="4"/>
      <c r="I5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10" s="3" t="s">
        <v>202</v>
      </c>
      <c r="K510" s="3" t="s">
        <v>761</v>
      </c>
      <c r="L510" s="3" t="s">
        <v>603</v>
      </c>
      <c r="M510" s="3"/>
      <c r="N510" s="3" t="str">
        <f>IF(ISBLANK(Tabela13[[#This Row],[Gol Time]]),"",IF(Tabela13[[#This Row],[Mandante]]=Tabela13[[#This Row],[Gol Time]],"Casa","Fora"))</f>
        <v>Fora</v>
      </c>
      <c r="O510" s="3" t="str">
        <f>VLOOKUP(Tabela13[[#This Row],[Número]],Tabela1[],12,FALSE)</f>
        <v>Eucaliptos</v>
      </c>
    </row>
    <row r="511" spans="1:15" s="12" customFormat="1" x14ac:dyDescent="0.25">
      <c r="A511" s="3">
        <v>125</v>
      </c>
      <c r="B511" s="4">
        <v>19336</v>
      </c>
      <c r="C511" s="4" t="s">
        <v>604</v>
      </c>
      <c r="D511" s="4" t="s">
        <v>603</v>
      </c>
      <c r="E511" s="7">
        <v>1</v>
      </c>
      <c r="F511" s="7">
        <v>1</v>
      </c>
      <c r="G511" s="4"/>
      <c r="H511" s="4"/>
      <c r="I5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11" s="3" t="s">
        <v>202</v>
      </c>
      <c r="K511" s="3" t="s">
        <v>760</v>
      </c>
      <c r="L511" s="3" t="s">
        <v>604</v>
      </c>
      <c r="M511" s="3"/>
      <c r="N511" s="3" t="str">
        <f>IF(ISBLANK(Tabela13[[#This Row],[Gol Time]]),"",IF(Tabela13[[#This Row],[Mandante]]=Tabela13[[#This Row],[Gol Time]],"Casa","Fora"))</f>
        <v>Casa</v>
      </c>
      <c r="O511" s="3" t="str">
        <f>VLOOKUP(Tabela13[[#This Row],[Número]],Tabela1[],12,FALSE)</f>
        <v>Eucaliptos</v>
      </c>
    </row>
    <row r="512" spans="1:15" s="12" customFormat="1" x14ac:dyDescent="0.25">
      <c r="A512" s="3">
        <v>126</v>
      </c>
      <c r="B512" s="4">
        <v>19188</v>
      </c>
      <c r="C512" s="4" t="s">
        <v>603</v>
      </c>
      <c r="D512" s="4" t="s">
        <v>604</v>
      </c>
      <c r="E512" s="7">
        <v>2</v>
      </c>
      <c r="F512" s="7">
        <v>1</v>
      </c>
      <c r="G512" s="4"/>
      <c r="H512" s="4"/>
      <c r="I5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12" s="3" t="s">
        <v>202</v>
      </c>
      <c r="K512" s="3" t="s">
        <v>762</v>
      </c>
      <c r="L512" s="3" t="s">
        <v>603</v>
      </c>
      <c r="M512" s="3"/>
      <c r="N512" s="3" t="str">
        <f>IF(ISBLANK(Tabela13[[#This Row],[Gol Time]]),"",IF(Tabela13[[#This Row],[Mandante]]=Tabela13[[#This Row],[Gol Time]],"Casa","Fora"))</f>
        <v>Casa</v>
      </c>
      <c r="O512" s="3" t="str">
        <f>VLOOKUP(Tabela13[[#This Row],[Número]],Tabela1[],12,FALSE)</f>
        <v>Baixada</v>
      </c>
    </row>
    <row r="513" spans="1:15" s="12" customFormat="1" x14ac:dyDescent="0.25">
      <c r="A513" s="3">
        <v>126</v>
      </c>
      <c r="B513" s="4">
        <v>19188</v>
      </c>
      <c r="C513" s="4" t="s">
        <v>603</v>
      </c>
      <c r="D513" s="4" t="s">
        <v>604</v>
      </c>
      <c r="E513" s="7">
        <v>2</v>
      </c>
      <c r="F513" s="7">
        <v>1</v>
      </c>
      <c r="G513" s="4"/>
      <c r="H513" s="4"/>
      <c r="I5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13" s="3" t="s">
        <v>202</v>
      </c>
      <c r="K513" s="3" t="s">
        <v>761</v>
      </c>
      <c r="L513" s="3" t="s">
        <v>603</v>
      </c>
      <c r="M513" s="3"/>
      <c r="N513" s="3" t="str">
        <f>IF(ISBLANK(Tabela13[[#This Row],[Gol Time]]),"",IF(Tabela13[[#This Row],[Mandante]]=Tabela13[[#This Row],[Gol Time]],"Casa","Fora"))</f>
        <v>Casa</v>
      </c>
      <c r="O513" s="3" t="str">
        <f>VLOOKUP(Tabela13[[#This Row],[Número]],Tabela1[],12,FALSE)</f>
        <v>Baixada</v>
      </c>
    </row>
    <row r="514" spans="1:15" s="12" customFormat="1" x14ac:dyDescent="0.25">
      <c r="A514" s="3">
        <v>126</v>
      </c>
      <c r="B514" s="4">
        <v>19188</v>
      </c>
      <c r="C514" s="4" t="s">
        <v>603</v>
      </c>
      <c r="D514" s="4" t="s">
        <v>604</v>
      </c>
      <c r="E514" s="7">
        <v>2</v>
      </c>
      <c r="F514" s="7">
        <v>1</v>
      </c>
      <c r="G514" s="4"/>
      <c r="H514" s="4"/>
      <c r="I5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14" s="3" t="s">
        <v>202</v>
      </c>
      <c r="K514" s="3" t="s">
        <v>763</v>
      </c>
      <c r="L514" s="3" t="s">
        <v>604</v>
      </c>
      <c r="M514" s="3"/>
      <c r="N514" s="3" t="str">
        <f>IF(ISBLANK(Tabela13[[#This Row],[Gol Time]]),"",IF(Tabela13[[#This Row],[Mandante]]=Tabela13[[#This Row],[Gol Time]],"Casa","Fora"))</f>
        <v>Fora</v>
      </c>
      <c r="O514" s="3" t="str">
        <f>VLOOKUP(Tabela13[[#This Row],[Número]],Tabela1[],12,FALSE)</f>
        <v>Baixada</v>
      </c>
    </row>
    <row r="515" spans="1:15" s="12" customFormat="1" x14ac:dyDescent="0.25">
      <c r="A515" s="3">
        <v>127</v>
      </c>
      <c r="B515" s="4">
        <v>19223</v>
      </c>
      <c r="C515" s="4" t="s">
        <v>603</v>
      </c>
      <c r="D515" s="4" t="s">
        <v>604</v>
      </c>
      <c r="E515" s="7">
        <v>1</v>
      </c>
      <c r="F515" s="7">
        <v>1</v>
      </c>
      <c r="G515" s="4"/>
      <c r="H515" s="4"/>
      <c r="I5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15" s="3" t="s">
        <v>202</v>
      </c>
      <c r="K515" s="3" t="s">
        <v>764</v>
      </c>
      <c r="L515" s="3" t="s">
        <v>603</v>
      </c>
      <c r="M515" s="3"/>
      <c r="N515" s="3" t="str">
        <f>IF(ISBLANK(Tabela13[[#This Row],[Gol Time]]),"",IF(Tabela13[[#This Row],[Mandante]]=Tabela13[[#This Row],[Gol Time]],"Casa","Fora"))</f>
        <v>Casa</v>
      </c>
      <c r="O515" s="3" t="str">
        <f>VLOOKUP(Tabela13[[#This Row],[Número]],Tabela1[],12,FALSE)</f>
        <v>Tiradentes</v>
      </c>
    </row>
    <row r="516" spans="1:15" s="12" customFormat="1" x14ac:dyDescent="0.25">
      <c r="A516" s="3">
        <v>127</v>
      </c>
      <c r="B516" s="4">
        <v>19223</v>
      </c>
      <c r="C516" s="4" t="s">
        <v>603</v>
      </c>
      <c r="D516" s="4" t="s">
        <v>604</v>
      </c>
      <c r="E516" s="7">
        <v>1</v>
      </c>
      <c r="F516" s="7">
        <v>1</v>
      </c>
      <c r="G516" s="4"/>
      <c r="H516" s="4"/>
      <c r="I5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16" s="3" t="s">
        <v>202</v>
      </c>
      <c r="K516" s="3" t="s">
        <v>765</v>
      </c>
      <c r="L516" s="3" t="s">
        <v>604</v>
      </c>
      <c r="M516" s="3"/>
      <c r="N516" s="3" t="str">
        <f>IF(ISBLANK(Tabela13[[#This Row],[Gol Time]]),"",IF(Tabela13[[#This Row],[Mandante]]=Tabela13[[#This Row],[Gol Time]],"Casa","Fora"))</f>
        <v>Fora</v>
      </c>
      <c r="O516" s="3" t="str">
        <f>VLOOKUP(Tabela13[[#This Row],[Número]],Tabela1[],12,FALSE)</f>
        <v>Tiradentes</v>
      </c>
    </row>
    <row r="517" spans="1:15" s="12" customFormat="1" x14ac:dyDescent="0.25">
      <c r="A517" s="3">
        <v>128</v>
      </c>
      <c r="B517" s="4">
        <v>19279</v>
      </c>
      <c r="C517" s="4" t="s">
        <v>603</v>
      </c>
      <c r="D517" s="4" t="s">
        <v>604</v>
      </c>
      <c r="E517" s="7">
        <v>0</v>
      </c>
      <c r="F517" s="7">
        <v>0</v>
      </c>
      <c r="G517" s="4"/>
      <c r="H517" s="4"/>
      <c r="I5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17" s="3" t="s">
        <v>316</v>
      </c>
      <c r="K517" s="3"/>
      <c r="L517" s="3"/>
      <c r="M517" s="3"/>
      <c r="N517" s="3" t="str">
        <f>IF(ISBLANK(Tabela13[[#This Row],[Gol Time]]),"",IF(Tabela13[[#This Row],[Mandante]]=Tabela13[[#This Row],[Gol Time]],"Casa","Fora"))</f>
        <v/>
      </c>
      <c r="O517" s="3" t="str">
        <f>VLOOKUP(Tabela13[[#This Row],[Número]],Tabela1[],12,FALSE)</f>
        <v>Baixada</v>
      </c>
    </row>
    <row r="518" spans="1:15" s="12" customFormat="1" x14ac:dyDescent="0.25">
      <c r="A518" s="3">
        <v>129</v>
      </c>
      <c r="B518" s="4">
        <v>19335</v>
      </c>
      <c r="C518" s="4" t="s">
        <v>604</v>
      </c>
      <c r="D518" s="4" t="s">
        <v>603</v>
      </c>
      <c r="E518" s="7">
        <v>5</v>
      </c>
      <c r="F518" s="7">
        <v>1</v>
      </c>
      <c r="G518" s="4"/>
      <c r="H518" s="4"/>
      <c r="I5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18" s="3" t="s">
        <v>316</v>
      </c>
      <c r="K518" s="3" t="s">
        <v>766</v>
      </c>
      <c r="L518" s="3" t="s">
        <v>604</v>
      </c>
      <c r="M518" s="3"/>
      <c r="N518" s="3" t="str">
        <f>IF(ISBLANK(Tabela13[[#This Row],[Gol Time]]),"",IF(Tabela13[[#This Row],[Mandante]]=Tabela13[[#This Row],[Gol Time]],"Casa","Fora"))</f>
        <v>Casa</v>
      </c>
      <c r="O518" s="3" t="str">
        <f>VLOOKUP(Tabela13[[#This Row],[Número]],Tabela1[],12,FALSE)</f>
        <v>Eucaliptos</v>
      </c>
    </row>
    <row r="519" spans="1:15" s="12" customFormat="1" x14ac:dyDescent="0.25">
      <c r="A519" s="3">
        <v>129</v>
      </c>
      <c r="B519" s="4">
        <v>19335</v>
      </c>
      <c r="C519" s="4" t="s">
        <v>604</v>
      </c>
      <c r="D519" s="4" t="s">
        <v>603</v>
      </c>
      <c r="E519" s="7">
        <v>5</v>
      </c>
      <c r="F519" s="7">
        <v>1</v>
      </c>
      <c r="G519" s="4"/>
      <c r="H519" s="4"/>
      <c r="I5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19" s="3" t="s">
        <v>316</v>
      </c>
      <c r="K519" s="3" t="s">
        <v>766</v>
      </c>
      <c r="L519" s="3" t="s">
        <v>604</v>
      </c>
      <c r="M519" s="3"/>
      <c r="N519" s="3" t="str">
        <f>IF(ISBLANK(Tabela13[[#This Row],[Gol Time]]),"",IF(Tabela13[[#This Row],[Mandante]]=Tabela13[[#This Row],[Gol Time]],"Casa","Fora"))</f>
        <v>Casa</v>
      </c>
      <c r="O519" s="3" t="str">
        <f>VLOOKUP(Tabela13[[#This Row],[Número]],Tabela1[],12,FALSE)</f>
        <v>Eucaliptos</v>
      </c>
    </row>
    <row r="520" spans="1:15" s="12" customFormat="1" x14ac:dyDescent="0.25">
      <c r="A520" s="3">
        <v>129</v>
      </c>
      <c r="B520" s="4">
        <v>19335</v>
      </c>
      <c r="C520" s="4" t="s">
        <v>604</v>
      </c>
      <c r="D520" s="4" t="s">
        <v>603</v>
      </c>
      <c r="E520" s="7">
        <v>5</v>
      </c>
      <c r="F520" s="7">
        <v>1</v>
      </c>
      <c r="G520" s="4"/>
      <c r="H520" s="4"/>
      <c r="I5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0" s="3" t="s">
        <v>316</v>
      </c>
      <c r="K520" s="3" t="s">
        <v>684</v>
      </c>
      <c r="L520" s="3" t="s">
        <v>604</v>
      </c>
      <c r="M520" s="3"/>
      <c r="N520" s="3" t="str">
        <f>IF(ISBLANK(Tabela13[[#This Row],[Gol Time]]),"",IF(Tabela13[[#This Row],[Mandante]]=Tabela13[[#This Row],[Gol Time]],"Casa","Fora"))</f>
        <v>Casa</v>
      </c>
      <c r="O520" s="3" t="str">
        <f>VLOOKUP(Tabela13[[#This Row],[Número]],Tabela1[],12,FALSE)</f>
        <v>Eucaliptos</v>
      </c>
    </row>
    <row r="521" spans="1:15" s="12" customFormat="1" x14ac:dyDescent="0.25">
      <c r="A521" s="3">
        <v>129</v>
      </c>
      <c r="B521" s="4">
        <v>19335</v>
      </c>
      <c r="C521" s="4" t="s">
        <v>604</v>
      </c>
      <c r="D521" s="4" t="s">
        <v>603</v>
      </c>
      <c r="E521" s="7">
        <v>5</v>
      </c>
      <c r="F521" s="7">
        <v>1</v>
      </c>
      <c r="G521" s="4"/>
      <c r="H521" s="4"/>
      <c r="I5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1" s="3" t="s">
        <v>316</v>
      </c>
      <c r="K521" s="3" t="s">
        <v>765</v>
      </c>
      <c r="L521" s="3" t="s">
        <v>604</v>
      </c>
      <c r="M521" s="3"/>
      <c r="N521" s="3" t="str">
        <f>IF(ISBLANK(Tabela13[[#This Row],[Gol Time]]),"",IF(Tabela13[[#This Row],[Mandante]]=Tabela13[[#This Row],[Gol Time]],"Casa","Fora"))</f>
        <v>Casa</v>
      </c>
      <c r="O521" s="3" t="str">
        <f>VLOOKUP(Tabela13[[#This Row],[Número]],Tabela1[],12,FALSE)</f>
        <v>Eucaliptos</v>
      </c>
    </row>
    <row r="522" spans="1:15" s="12" customFormat="1" x14ac:dyDescent="0.25">
      <c r="A522" s="3">
        <v>129</v>
      </c>
      <c r="B522" s="4">
        <v>19335</v>
      </c>
      <c r="C522" s="4" t="s">
        <v>604</v>
      </c>
      <c r="D522" s="4" t="s">
        <v>603</v>
      </c>
      <c r="E522" s="7">
        <v>5</v>
      </c>
      <c r="F522" s="7">
        <v>1</v>
      </c>
      <c r="G522" s="4"/>
      <c r="H522" s="4"/>
      <c r="I5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2" s="3" t="s">
        <v>316</v>
      </c>
      <c r="K522" s="3" t="s">
        <v>767</v>
      </c>
      <c r="L522" s="3" t="s">
        <v>604</v>
      </c>
      <c r="M522" s="3"/>
      <c r="N522" s="3" t="str">
        <f>IF(ISBLANK(Tabela13[[#This Row],[Gol Time]]),"",IF(Tabela13[[#This Row],[Mandante]]=Tabela13[[#This Row],[Gol Time]],"Casa","Fora"))</f>
        <v>Casa</v>
      </c>
      <c r="O522" s="3" t="str">
        <f>VLOOKUP(Tabela13[[#This Row],[Número]],Tabela1[],12,FALSE)</f>
        <v>Eucaliptos</v>
      </c>
    </row>
    <row r="523" spans="1:15" s="12" customFormat="1" x14ac:dyDescent="0.25">
      <c r="A523" s="3">
        <v>129</v>
      </c>
      <c r="B523" s="4">
        <v>19335</v>
      </c>
      <c r="C523" s="4" t="s">
        <v>604</v>
      </c>
      <c r="D523" s="4" t="s">
        <v>603</v>
      </c>
      <c r="E523" s="7">
        <v>5</v>
      </c>
      <c r="F523" s="7">
        <v>1</v>
      </c>
      <c r="G523" s="4"/>
      <c r="H523" s="4"/>
      <c r="I5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3" s="3" t="s">
        <v>316</v>
      </c>
      <c r="K523" s="3" t="s">
        <v>768</v>
      </c>
      <c r="L523" s="3" t="s">
        <v>603</v>
      </c>
      <c r="M523" s="3"/>
      <c r="N523" s="3" t="str">
        <f>IF(ISBLANK(Tabela13[[#This Row],[Gol Time]]),"",IF(Tabela13[[#This Row],[Mandante]]=Tabela13[[#This Row],[Gol Time]],"Casa","Fora"))</f>
        <v>Fora</v>
      </c>
      <c r="O523" s="3" t="str">
        <f>VLOOKUP(Tabela13[[#This Row],[Número]],Tabela1[],12,FALSE)</f>
        <v>Eucaliptos</v>
      </c>
    </row>
    <row r="524" spans="1:15" s="12" customFormat="1" x14ac:dyDescent="0.25">
      <c r="A524" s="3">
        <v>130</v>
      </c>
      <c r="B524" s="4">
        <v>19545</v>
      </c>
      <c r="C524" s="4" t="s">
        <v>604</v>
      </c>
      <c r="D524" s="4" t="s">
        <v>603</v>
      </c>
      <c r="E524" s="7">
        <v>1</v>
      </c>
      <c r="F524" s="7">
        <v>1</v>
      </c>
      <c r="G524" s="4"/>
      <c r="H524" s="4"/>
      <c r="I5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24" s="3" t="s">
        <v>316</v>
      </c>
      <c r="K524" s="3" t="s">
        <v>769</v>
      </c>
      <c r="L524" s="3" t="s">
        <v>603</v>
      </c>
      <c r="M524" s="3"/>
      <c r="N524" s="3" t="str">
        <f>IF(ISBLANK(Tabela13[[#This Row],[Gol Time]]),"",IF(Tabela13[[#This Row],[Mandante]]=Tabela13[[#This Row],[Gol Time]],"Casa","Fora"))</f>
        <v>Fora</v>
      </c>
      <c r="O524" s="3" t="str">
        <f>VLOOKUP(Tabela13[[#This Row],[Número]],Tabela1[],12,FALSE)</f>
        <v>Eucaliptos</v>
      </c>
    </row>
    <row r="525" spans="1:15" s="12" customFormat="1" x14ac:dyDescent="0.25">
      <c r="A525" s="3">
        <v>130</v>
      </c>
      <c r="B525" s="4">
        <v>19545</v>
      </c>
      <c r="C525" s="4" t="s">
        <v>604</v>
      </c>
      <c r="D525" s="4" t="s">
        <v>603</v>
      </c>
      <c r="E525" s="7">
        <v>1</v>
      </c>
      <c r="F525" s="7">
        <v>1</v>
      </c>
      <c r="G525" s="4"/>
      <c r="H525" s="4"/>
      <c r="I5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25" s="3" t="s">
        <v>316</v>
      </c>
      <c r="K525" s="3" t="s">
        <v>765</v>
      </c>
      <c r="L525" s="3" t="s">
        <v>604</v>
      </c>
      <c r="M525" s="3"/>
      <c r="N525" s="3" t="str">
        <f>IF(ISBLANK(Tabela13[[#This Row],[Gol Time]]),"",IF(Tabela13[[#This Row],[Mandante]]=Tabela13[[#This Row],[Gol Time]],"Casa","Fora"))</f>
        <v>Casa</v>
      </c>
      <c r="O525" s="3" t="str">
        <f>VLOOKUP(Tabela13[[#This Row],[Número]],Tabela1[],12,FALSE)</f>
        <v>Eucaliptos</v>
      </c>
    </row>
    <row r="526" spans="1:15" s="12" customFormat="1" x14ac:dyDescent="0.25">
      <c r="A526" s="3">
        <v>131</v>
      </c>
      <c r="B526" s="4">
        <v>19664</v>
      </c>
      <c r="C526" s="4" t="s">
        <v>603</v>
      </c>
      <c r="D526" s="4" t="s">
        <v>604</v>
      </c>
      <c r="E526" s="7">
        <v>0</v>
      </c>
      <c r="F526" s="7">
        <v>2</v>
      </c>
      <c r="G526" s="4"/>
      <c r="H526" s="4"/>
      <c r="I5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6" s="3" t="s">
        <v>316</v>
      </c>
      <c r="K526" s="3" t="s">
        <v>766</v>
      </c>
      <c r="L526" s="3" t="s">
        <v>604</v>
      </c>
      <c r="M526" s="3"/>
      <c r="N526" s="3" t="str">
        <f>IF(ISBLANK(Tabela13[[#This Row],[Gol Time]]),"",IF(Tabela13[[#This Row],[Mandante]]=Tabela13[[#This Row],[Gol Time]],"Casa","Fora"))</f>
        <v>Fora</v>
      </c>
      <c r="O526" s="3" t="str">
        <f>VLOOKUP(Tabela13[[#This Row],[Número]],Tabela1[],12,FALSE)</f>
        <v>Baixada</v>
      </c>
    </row>
    <row r="527" spans="1:15" s="12" customFormat="1" x14ac:dyDescent="0.25">
      <c r="A527" s="3">
        <v>131</v>
      </c>
      <c r="B527" s="4">
        <v>19664</v>
      </c>
      <c r="C527" s="4" t="s">
        <v>603</v>
      </c>
      <c r="D527" s="4" t="s">
        <v>604</v>
      </c>
      <c r="E527" s="7">
        <v>0</v>
      </c>
      <c r="F527" s="7">
        <v>2</v>
      </c>
      <c r="G527" s="4"/>
      <c r="H527" s="4"/>
      <c r="I5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7" s="3" t="s">
        <v>316</v>
      </c>
      <c r="K527" s="3" t="s">
        <v>758</v>
      </c>
      <c r="L527" s="3" t="s">
        <v>604</v>
      </c>
      <c r="M527" s="3"/>
      <c r="N527" s="3" t="str">
        <f>IF(ISBLANK(Tabela13[[#This Row],[Gol Time]]),"",IF(Tabela13[[#This Row],[Mandante]]=Tabela13[[#This Row],[Gol Time]],"Casa","Fora"))</f>
        <v>Fora</v>
      </c>
      <c r="O527" s="3" t="str">
        <f>VLOOKUP(Tabela13[[#This Row],[Número]],Tabela1[],12,FALSE)</f>
        <v>Baixada</v>
      </c>
    </row>
    <row r="528" spans="1:15" s="12" customFormat="1" x14ac:dyDescent="0.25">
      <c r="A528" s="3">
        <v>132</v>
      </c>
      <c r="B528" s="4">
        <v>19766</v>
      </c>
      <c r="C528" s="4" t="s">
        <v>603</v>
      </c>
      <c r="D528" s="4" t="s">
        <v>604</v>
      </c>
      <c r="E528" s="7">
        <v>2</v>
      </c>
      <c r="F528" s="7">
        <v>3</v>
      </c>
      <c r="G528" s="4"/>
      <c r="H528" s="4"/>
      <c r="I5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8" s="3" t="s">
        <v>202</v>
      </c>
      <c r="K528" s="3" t="s">
        <v>770</v>
      </c>
      <c r="L528" s="3" t="s">
        <v>604</v>
      </c>
      <c r="M528" s="3"/>
      <c r="N528" s="3" t="str">
        <f>IF(ISBLANK(Tabela13[[#This Row],[Gol Time]]),"",IF(Tabela13[[#This Row],[Mandante]]=Tabela13[[#This Row],[Gol Time]],"Casa","Fora"))</f>
        <v>Fora</v>
      </c>
      <c r="O528" s="3" t="str">
        <f>VLOOKUP(Tabela13[[#This Row],[Número]],Tabela1[],12,FALSE)</f>
        <v>Montanha</v>
      </c>
    </row>
    <row r="529" spans="1:15" s="12" customFormat="1" x14ac:dyDescent="0.25">
      <c r="A529" s="3">
        <v>132</v>
      </c>
      <c r="B529" s="4">
        <v>19766</v>
      </c>
      <c r="C529" s="4" t="s">
        <v>603</v>
      </c>
      <c r="D529" s="4" t="s">
        <v>604</v>
      </c>
      <c r="E529" s="7">
        <v>2</v>
      </c>
      <c r="F529" s="7">
        <v>3</v>
      </c>
      <c r="G529" s="4"/>
      <c r="H529" s="4"/>
      <c r="I5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29" s="3" t="s">
        <v>202</v>
      </c>
      <c r="K529" s="3" t="s">
        <v>770</v>
      </c>
      <c r="L529" s="3" t="s">
        <v>604</v>
      </c>
      <c r="M529" s="3"/>
      <c r="N529" s="3" t="str">
        <f>IF(ISBLANK(Tabela13[[#This Row],[Gol Time]]),"",IF(Tabela13[[#This Row],[Mandante]]=Tabela13[[#This Row],[Gol Time]],"Casa","Fora"))</f>
        <v>Fora</v>
      </c>
      <c r="O529" s="3" t="str">
        <f>VLOOKUP(Tabela13[[#This Row],[Número]],Tabela1[],12,FALSE)</f>
        <v>Montanha</v>
      </c>
    </row>
    <row r="530" spans="1:15" s="12" customFormat="1" x14ac:dyDescent="0.25">
      <c r="A530" s="3">
        <v>132</v>
      </c>
      <c r="B530" s="4">
        <v>19766</v>
      </c>
      <c r="C530" s="4" t="s">
        <v>603</v>
      </c>
      <c r="D530" s="4" t="s">
        <v>604</v>
      </c>
      <c r="E530" s="7">
        <v>2</v>
      </c>
      <c r="F530" s="7">
        <v>3</v>
      </c>
      <c r="G530" s="4"/>
      <c r="H530" s="4"/>
      <c r="I5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0" s="3" t="s">
        <v>202</v>
      </c>
      <c r="K530" s="3" t="s">
        <v>770</v>
      </c>
      <c r="L530" s="3" t="s">
        <v>604</v>
      </c>
      <c r="M530" s="3"/>
      <c r="N530" s="3" t="str">
        <f>IF(ISBLANK(Tabela13[[#This Row],[Gol Time]]),"",IF(Tabela13[[#This Row],[Mandante]]=Tabela13[[#This Row],[Gol Time]],"Casa","Fora"))</f>
        <v>Fora</v>
      </c>
      <c r="O530" s="3" t="str">
        <f>VLOOKUP(Tabela13[[#This Row],[Número]],Tabela1[],12,FALSE)</f>
        <v>Montanha</v>
      </c>
    </row>
    <row r="531" spans="1:15" s="12" customFormat="1" x14ac:dyDescent="0.25">
      <c r="A531" s="3">
        <v>132</v>
      </c>
      <c r="B531" s="4">
        <v>19766</v>
      </c>
      <c r="C531" s="4" t="s">
        <v>603</v>
      </c>
      <c r="D531" s="4" t="s">
        <v>604</v>
      </c>
      <c r="E531" s="7">
        <v>2</v>
      </c>
      <c r="F531" s="7">
        <v>3</v>
      </c>
      <c r="G531" s="4"/>
      <c r="H531" s="4"/>
      <c r="I5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1" s="3" t="s">
        <v>202</v>
      </c>
      <c r="K531" s="3" t="s">
        <v>771</v>
      </c>
      <c r="L531" s="3" t="s">
        <v>603</v>
      </c>
      <c r="M531" s="3"/>
      <c r="N531" s="3" t="str">
        <f>IF(ISBLANK(Tabela13[[#This Row],[Gol Time]]),"",IF(Tabela13[[#This Row],[Mandante]]=Tabela13[[#This Row],[Gol Time]],"Casa","Fora"))</f>
        <v>Casa</v>
      </c>
      <c r="O531" s="3" t="str">
        <f>VLOOKUP(Tabela13[[#This Row],[Número]],Tabela1[],12,FALSE)</f>
        <v>Montanha</v>
      </c>
    </row>
    <row r="532" spans="1:15" s="12" customFormat="1" x14ac:dyDescent="0.25">
      <c r="A532" s="3">
        <v>132</v>
      </c>
      <c r="B532" s="4">
        <v>19766</v>
      </c>
      <c r="C532" s="4" t="s">
        <v>603</v>
      </c>
      <c r="D532" s="4" t="s">
        <v>604</v>
      </c>
      <c r="E532" s="7">
        <v>2</v>
      </c>
      <c r="F532" s="7">
        <v>3</v>
      </c>
      <c r="G532" s="4"/>
      <c r="H532" s="4"/>
      <c r="I5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2" s="3" t="s">
        <v>202</v>
      </c>
      <c r="K532" s="3" t="s">
        <v>769</v>
      </c>
      <c r="L532" s="3" t="s">
        <v>603</v>
      </c>
      <c r="M532" s="3"/>
      <c r="N532" s="3" t="str">
        <f>IF(ISBLANK(Tabela13[[#This Row],[Gol Time]]),"",IF(Tabela13[[#This Row],[Mandante]]=Tabela13[[#This Row],[Gol Time]],"Casa","Fora"))</f>
        <v>Casa</v>
      </c>
      <c r="O532" s="3" t="str">
        <f>VLOOKUP(Tabela13[[#This Row],[Número]],Tabela1[],12,FALSE)</f>
        <v>Montanha</v>
      </c>
    </row>
    <row r="533" spans="1:15" s="12" customFormat="1" x14ac:dyDescent="0.25">
      <c r="A533" s="3">
        <v>133</v>
      </c>
      <c r="B533" s="4">
        <v>19923</v>
      </c>
      <c r="C533" s="4" t="s">
        <v>604</v>
      </c>
      <c r="D533" s="4" t="s">
        <v>603</v>
      </c>
      <c r="E533" s="7">
        <v>3</v>
      </c>
      <c r="F533" s="7">
        <v>1</v>
      </c>
      <c r="G533" s="4"/>
      <c r="H533" s="4"/>
      <c r="I5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3" s="3" t="s">
        <v>202</v>
      </c>
      <c r="K533" s="3" t="s">
        <v>765</v>
      </c>
      <c r="L533" s="3" t="s">
        <v>604</v>
      </c>
      <c r="M533" s="3"/>
      <c r="N533" s="3" t="str">
        <f>IF(ISBLANK(Tabela13[[#This Row],[Gol Time]]),"",IF(Tabela13[[#This Row],[Mandante]]=Tabela13[[#This Row],[Gol Time]],"Casa","Fora"))</f>
        <v>Casa</v>
      </c>
      <c r="O533" s="3" t="str">
        <f>VLOOKUP(Tabela13[[#This Row],[Número]],Tabela1[],12,FALSE)</f>
        <v>Eucaliptos</v>
      </c>
    </row>
    <row r="534" spans="1:15" x14ac:dyDescent="0.25">
      <c r="A534" s="3">
        <v>133</v>
      </c>
      <c r="B534" s="4">
        <v>19923</v>
      </c>
      <c r="C534" s="4" t="s">
        <v>604</v>
      </c>
      <c r="D534" s="4" t="s">
        <v>603</v>
      </c>
      <c r="E534" s="7">
        <v>3</v>
      </c>
      <c r="F534" s="7">
        <v>1</v>
      </c>
      <c r="G534" s="4"/>
      <c r="H534" s="4"/>
      <c r="I5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4" s="3" t="s">
        <v>202</v>
      </c>
      <c r="K534" s="3" t="s">
        <v>765</v>
      </c>
      <c r="L534" s="3" t="s">
        <v>604</v>
      </c>
      <c r="M534" s="3"/>
      <c r="N534" s="3" t="str">
        <f>IF(ISBLANK(Tabela13[[#This Row],[Gol Time]]),"",IF(Tabela13[[#This Row],[Mandante]]=Tabela13[[#This Row],[Gol Time]],"Casa","Fora"))</f>
        <v>Casa</v>
      </c>
      <c r="O534" s="3" t="str">
        <f>VLOOKUP(Tabela13[[#This Row],[Número]],Tabela1[],12,FALSE)</f>
        <v>Eucaliptos</v>
      </c>
    </row>
    <row r="535" spans="1:15" x14ac:dyDescent="0.25">
      <c r="A535" s="3">
        <v>133</v>
      </c>
      <c r="B535" s="4">
        <v>19923</v>
      </c>
      <c r="C535" s="4" t="s">
        <v>604</v>
      </c>
      <c r="D535" s="4" t="s">
        <v>603</v>
      </c>
      <c r="E535" s="7">
        <v>3</v>
      </c>
      <c r="F535" s="7">
        <v>1</v>
      </c>
      <c r="G535" s="4"/>
      <c r="H535" s="4"/>
      <c r="I5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5" s="3" t="s">
        <v>202</v>
      </c>
      <c r="K535" s="3" t="s">
        <v>772</v>
      </c>
      <c r="L535" s="3" t="s">
        <v>604</v>
      </c>
      <c r="M535" s="3"/>
      <c r="N535" s="3" t="str">
        <f>IF(ISBLANK(Tabela13[[#This Row],[Gol Time]]),"",IF(Tabela13[[#This Row],[Mandante]]=Tabela13[[#This Row],[Gol Time]],"Casa","Fora"))</f>
        <v>Casa</v>
      </c>
      <c r="O535" s="3" t="str">
        <f>VLOOKUP(Tabela13[[#This Row],[Número]],Tabela1[],12,FALSE)</f>
        <v>Eucaliptos</v>
      </c>
    </row>
    <row r="536" spans="1:15" x14ac:dyDescent="0.25">
      <c r="A536" s="3">
        <v>133</v>
      </c>
      <c r="B536" s="4">
        <v>19923</v>
      </c>
      <c r="C536" s="4" t="s">
        <v>604</v>
      </c>
      <c r="D536" s="4" t="s">
        <v>603</v>
      </c>
      <c r="E536" s="7">
        <v>3</v>
      </c>
      <c r="F536" s="7">
        <v>1</v>
      </c>
      <c r="G536" s="4"/>
      <c r="H536" s="4"/>
      <c r="I5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6" s="3" t="s">
        <v>202</v>
      </c>
      <c r="K536" s="3" t="s">
        <v>773</v>
      </c>
      <c r="L536" s="3" t="s">
        <v>603</v>
      </c>
      <c r="M536" s="3"/>
      <c r="N536" s="3" t="str">
        <f>IF(ISBLANK(Tabela13[[#This Row],[Gol Time]]),"",IF(Tabela13[[#This Row],[Mandante]]=Tabela13[[#This Row],[Gol Time]],"Casa","Fora"))</f>
        <v>Fora</v>
      </c>
      <c r="O536" s="3" t="str">
        <f>VLOOKUP(Tabela13[[#This Row],[Número]],Tabela1[],12,FALSE)</f>
        <v>Eucaliptos</v>
      </c>
    </row>
    <row r="537" spans="1:15" x14ac:dyDescent="0.25">
      <c r="A537" s="3">
        <v>134</v>
      </c>
      <c r="B537" s="4">
        <v>19930</v>
      </c>
      <c r="C537" s="4" t="s">
        <v>603</v>
      </c>
      <c r="D537" s="4" t="s">
        <v>604</v>
      </c>
      <c r="E537" s="7">
        <v>0</v>
      </c>
      <c r="F537" s="7">
        <v>4</v>
      </c>
      <c r="G537" s="4"/>
      <c r="H537" s="4"/>
      <c r="I5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7" s="3" t="s">
        <v>316</v>
      </c>
      <c r="K537" s="3" t="s">
        <v>772</v>
      </c>
      <c r="L537" s="3" t="s">
        <v>604</v>
      </c>
      <c r="M537" s="3"/>
      <c r="N537" s="3" t="str">
        <f>IF(ISBLANK(Tabela13[[#This Row],[Gol Time]]),"",IF(Tabela13[[#This Row],[Mandante]]=Tabela13[[#This Row],[Gol Time]],"Casa","Fora"))</f>
        <v>Fora</v>
      </c>
      <c r="O537" s="3" t="str">
        <f>VLOOKUP(Tabela13[[#This Row],[Número]],Tabela1[],12,FALSE)</f>
        <v>Montanha</v>
      </c>
    </row>
    <row r="538" spans="1:15" x14ac:dyDescent="0.25">
      <c r="A538" s="3">
        <v>134</v>
      </c>
      <c r="B538" s="4">
        <v>19930</v>
      </c>
      <c r="C538" s="4" t="s">
        <v>603</v>
      </c>
      <c r="D538" s="4" t="s">
        <v>604</v>
      </c>
      <c r="E538" s="7">
        <v>0</v>
      </c>
      <c r="F538" s="7">
        <v>4</v>
      </c>
      <c r="G538" s="4"/>
      <c r="H538" s="4"/>
      <c r="I5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8" s="3" t="s">
        <v>316</v>
      </c>
      <c r="K538" s="3" t="s">
        <v>772</v>
      </c>
      <c r="L538" s="3" t="s">
        <v>604</v>
      </c>
      <c r="M538" s="3"/>
      <c r="N538" s="3" t="str">
        <f>IF(ISBLANK(Tabela13[[#This Row],[Gol Time]]),"",IF(Tabela13[[#This Row],[Mandante]]=Tabela13[[#This Row],[Gol Time]],"Casa","Fora"))</f>
        <v>Fora</v>
      </c>
      <c r="O538" s="3" t="str">
        <f>VLOOKUP(Tabela13[[#This Row],[Número]],Tabela1[],12,FALSE)</f>
        <v>Montanha</v>
      </c>
    </row>
    <row r="539" spans="1:15" x14ac:dyDescent="0.25">
      <c r="A539" s="3">
        <v>134</v>
      </c>
      <c r="B539" s="4">
        <v>19930</v>
      </c>
      <c r="C539" s="4" t="s">
        <v>603</v>
      </c>
      <c r="D539" s="4" t="s">
        <v>604</v>
      </c>
      <c r="E539" s="7">
        <v>0</v>
      </c>
      <c r="F539" s="7">
        <v>4</v>
      </c>
      <c r="G539" s="4"/>
      <c r="H539" s="4"/>
      <c r="I5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39" s="3" t="s">
        <v>316</v>
      </c>
      <c r="K539" s="3" t="s">
        <v>774</v>
      </c>
      <c r="L539" s="3" t="s">
        <v>604</v>
      </c>
      <c r="M539" s="3"/>
      <c r="N539" s="3" t="str">
        <f>IF(ISBLANK(Tabela13[[#This Row],[Gol Time]]),"",IF(Tabela13[[#This Row],[Mandante]]=Tabela13[[#This Row],[Gol Time]],"Casa","Fora"))</f>
        <v>Fora</v>
      </c>
      <c r="O539" s="3" t="str">
        <f>VLOOKUP(Tabela13[[#This Row],[Número]],Tabela1[],12,FALSE)</f>
        <v>Montanha</v>
      </c>
    </row>
    <row r="540" spans="1:15" x14ac:dyDescent="0.25">
      <c r="A540" s="3">
        <v>134</v>
      </c>
      <c r="B540" s="4">
        <v>19930</v>
      </c>
      <c r="C540" s="4" t="s">
        <v>603</v>
      </c>
      <c r="D540" s="4" t="s">
        <v>604</v>
      </c>
      <c r="E540" s="7">
        <v>0</v>
      </c>
      <c r="F540" s="7">
        <v>4</v>
      </c>
      <c r="G540" s="4"/>
      <c r="H540" s="4"/>
      <c r="I5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0" s="3" t="s">
        <v>316</v>
      </c>
      <c r="K540" s="3" t="s">
        <v>767</v>
      </c>
      <c r="L540" s="3" t="s">
        <v>604</v>
      </c>
      <c r="M540" s="3"/>
      <c r="N540" s="3" t="str">
        <f>IF(ISBLANK(Tabela13[[#This Row],[Gol Time]]),"",IF(Tabela13[[#This Row],[Mandante]]=Tabela13[[#This Row],[Gol Time]],"Casa","Fora"))</f>
        <v>Fora</v>
      </c>
      <c r="O540" s="3" t="str">
        <f>VLOOKUP(Tabela13[[#This Row],[Número]],Tabela1[],12,FALSE)</f>
        <v>Montanha</v>
      </c>
    </row>
    <row r="541" spans="1:15" x14ac:dyDescent="0.25">
      <c r="A541" s="3">
        <v>135</v>
      </c>
      <c r="B541" s="4">
        <v>19993</v>
      </c>
      <c r="C541" s="4" t="s">
        <v>603</v>
      </c>
      <c r="D541" s="4" t="s">
        <v>604</v>
      </c>
      <c r="E541" s="7">
        <v>2</v>
      </c>
      <c r="F541" s="7">
        <v>6</v>
      </c>
      <c r="G541" s="4"/>
      <c r="H541" s="4"/>
      <c r="I5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1" s="3" t="s">
        <v>202</v>
      </c>
      <c r="K541" s="3" t="s">
        <v>766</v>
      </c>
      <c r="L541" s="3" t="s">
        <v>604</v>
      </c>
      <c r="M541" s="3"/>
      <c r="N541" s="3" t="str">
        <f>IF(ISBLANK(Tabela13[[#This Row],[Gol Time]]),"",IF(Tabela13[[#This Row],[Mandante]]=Tabela13[[#This Row],[Gol Time]],"Casa","Fora"))</f>
        <v>Fora</v>
      </c>
      <c r="O541" s="3" t="str">
        <f>VLOOKUP(Tabela13[[#This Row],[Número]],Tabela1[],12,FALSE)</f>
        <v>Olímpico</v>
      </c>
    </row>
    <row r="542" spans="1:15" x14ac:dyDescent="0.25">
      <c r="A542" s="3">
        <v>135</v>
      </c>
      <c r="B542" s="4">
        <v>19993</v>
      </c>
      <c r="C542" s="4" t="s">
        <v>603</v>
      </c>
      <c r="D542" s="4" t="s">
        <v>604</v>
      </c>
      <c r="E542" s="7">
        <v>2</v>
      </c>
      <c r="F542" s="7">
        <v>6</v>
      </c>
      <c r="G542" s="4"/>
      <c r="H542" s="4"/>
      <c r="I5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2" s="3" t="s">
        <v>202</v>
      </c>
      <c r="K542" s="3" t="s">
        <v>772</v>
      </c>
      <c r="L542" s="3" t="s">
        <v>604</v>
      </c>
      <c r="M542" s="3"/>
      <c r="N542" s="3" t="str">
        <f>IF(ISBLANK(Tabela13[[#This Row],[Gol Time]]),"",IF(Tabela13[[#This Row],[Mandante]]=Tabela13[[#This Row],[Gol Time]],"Casa","Fora"))</f>
        <v>Fora</v>
      </c>
      <c r="O542" s="3" t="str">
        <f>VLOOKUP(Tabela13[[#This Row],[Número]],Tabela1[],12,FALSE)</f>
        <v>Olímpico</v>
      </c>
    </row>
    <row r="543" spans="1:15" x14ac:dyDescent="0.25">
      <c r="A543" s="3">
        <v>135</v>
      </c>
      <c r="B543" s="4">
        <v>19993</v>
      </c>
      <c r="C543" s="4" t="s">
        <v>603</v>
      </c>
      <c r="D543" s="4" t="s">
        <v>604</v>
      </c>
      <c r="E543" s="7">
        <v>2</v>
      </c>
      <c r="F543" s="7">
        <v>6</v>
      </c>
      <c r="G543" s="4"/>
      <c r="H543" s="4"/>
      <c r="I5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3" s="3" t="s">
        <v>202</v>
      </c>
      <c r="K543" s="3" t="s">
        <v>768</v>
      </c>
      <c r="L543" s="3" t="s">
        <v>603</v>
      </c>
      <c r="M543" s="3"/>
      <c r="N543" s="3" t="str">
        <f>IF(ISBLANK(Tabela13[[#This Row],[Gol Time]]),"",IF(Tabela13[[#This Row],[Mandante]]=Tabela13[[#This Row],[Gol Time]],"Casa","Fora"))</f>
        <v>Casa</v>
      </c>
      <c r="O543" s="3" t="str">
        <f>VLOOKUP(Tabela13[[#This Row],[Número]],Tabela1[],12,FALSE)</f>
        <v>Olímpico</v>
      </c>
    </row>
    <row r="544" spans="1:15" x14ac:dyDescent="0.25">
      <c r="A544" s="3">
        <v>135</v>
      </c>
      <c r="B544" s="4">
        <v>19993</v>
      </c>
      <c r="C544" s="4" t="s">
        <v>603</v>
      </c>
      <c r="D544" s="4" t="s">
        <v>604</v>
      </c>
      <c r="E544" s="7">
        <v>2</v>
      </c>
      <c r="F544" s="7">
        <v>6</v>
      </c>
      <c r="G544" s="4"/>
      <c r="H544" s="4"/>
      <c r="I5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4" s="3" t="s">
        <v>202</v>
      </c>
      <c r="K544" s="3" t="s">
        <v>772</v>
      </c>
      <c r="L544" s="3" t="s">
        <v>604</v>
      </c>
      <c r="M544" s="3"/>
      <c r="N544" s="3" t="str">
        <f>IF(ISBLANK(Tabela13[[#This Row],[Gol Time]]),"",IF(Tabela13[[#This Row],[Mandante]]=Tabela13[[#This Row],[Gol Time]],"Casa","Fora"))</f>
        <v>Fora</v>
      </c>
      <c r="O544" s="3" t="str">
        <f>VLOOKUP(Tabela13[[#This Row],[Número]],Tabela1[],12,FALSE)</f>
        <v>Olímpico</v>
      </c>
    </row>
    <row r="545" spans="1:15" x14ac:dyDescent="0.25">
      <c r="A545" s="3">
        <v>135</v>
      </c>
      <c r="B545" s="4">
        <v>19993</v>
      </c>
      <c r="C545" s="4" t="s">
        <v>603</v>
      </c>
      <c r="D545" s="4" t="s">
        <v>604</v>
      </c>
      <c r="E545" s="7">
        <v>2</v>
      </c>
      <c r="F545" s="7">
        <v>6</v>
      </c>
      <c r="G545" s="4"/>
      <c r="H545" s="4"/>
      <c r="I5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5" s="3" t="s">
        <v>202</v>
      </c>
      <c r="K545" s="3" t="s">
        <v>758</v>
      </c>
      <c r="L545" s="3" t="s">
        <v>604</v>
      </c>
      <c r="M545" s="3"/>
      <c r="N545" s="3" t="str">
        <f>IF(ISBLANK(Tabela13[[#This Row],[Gol Time]]),"",IF(Tabela13[[#This Row],[Mandante]]=Tabela13[[#This Row],[Gol Time]],"Casa","Fora"))</f>
        <v>Fora</v>
      </c>
      <c r="O545" s="3" t="str">
        <f>VLOOKUP(Tabela13[[#This Row],[Número]],Tabela1[],12,FALSE)</f>
        <v>Olímpico</v>
      </c>
    </row>
    <row r="546" spans="1:15" x14ac:dyDescent="0.25">
      <c r="A546" s="3">
        <v>135</v>
      </c>
      <c r="B546" s="4">
        <v>19993</v>
      </c>
      <c r="C546" s="4" t="s">
        <v>603</v>
      </c>
      <c r="D546" s="4" t="s">
        <v>604</v>
      </c>
      <c r="E546" s="7">
        <v>2</v>
      </c>
      <c r="F546" s="7">
        <v>6</v>
      </c>
      <c r="G546" s="4"/>
      <c r="H546" s="4"/>
      <c r="I5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6" s="3" t="s">
        <v>202</v>
      </c>
      <c r="K546" s="3" t="s">
        <v>772</v>
      </c>
      <c r="L546" s="3" t="s">
        <v>604</v>
      </c>
      <c r="M546" s="3"/>
      <c r="N546" s="3" t="str">
        <f>IF(ISBLANK(Tabela13[[#This Row],[Gol Time]]),"",IF(Tabela13[[#This Row],[Mandante]]=Tabela13[[#This Row],[Gol Time]],"Casa","Fora"))</f>
        <v>Fora</v>
      </c>
      <c r="O546" s="3" t="str">
        <f>VLOOKUP(Tabela13[[#This Row],[Número]],Tabela1[],12,FALSE)</f>
        <v>Olímpico</v>
      </c>
    </row>
    <row r="547" spans="1:15" x14ac:dyDescent="0.25">
      <c r="A547" s="3">
        <v>135</v>
      </c>
      <c r="B547" s="4">
        <v>19993</v>
      </c>
      <c r="C547" s="4" t="s">
        <v>603</v>
      </c>
      <c r="D547" s="4" t="s">
        <v>604</v>
      </c>
      <c r="E547" s="7">
        <v>2</v>
      </c>
      <c r="F547" s="7">
        <v>6</v>
      </c>
      <c r="G547" s="4"/>
      <c r="H547" s="4"/>
      <c r="I5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7" s="3" t="s">
        <v>202</v>
      </c>
      <c r="K547" s="3" t="s">
        <v>772</v>
      </c>
      <c r="L547" s="3" t="s">
        <v>604</v>
      </c>
      <c r="M547" s="3"/>
      <c r="N547" s="3" t="str">
        <f>IF(ISBLANK(Tabela13[[#This Row],[Gol Time]]),"",IF(Tabela13[[#This Row],[Mandante]]=Tabela13[[#This Row],[Gol Time]],"Casa","Fora"))</f>
        <v>Fora</v>
      </c>
      <c r="O547" s="3" t="str">
        <f>VLOOKUP(Tabela13[[#This Row],[Número]],Tabela1[],12,FALSE)</f>
        <v>Olímpico</v>
      </c>
    </row>
    <row r="548" spans="1:15" x14ac:dyDescent="0.25">
      <c r="A548" s="3">
        <v>135</v>
      </c>
      <c r="B548" s="4">
        <v>19993</v>
      </c>
      <c r="C548" s="4" t="s">
        <v>603</v>
      </c>
      <c r="D548" s="4" t="s">
        <v>604</v>
      </c>
      <c r="E548" s="7">
        <v>2</v>
      </c>
      <c r="F548" s="7">
        <v>6</v>
      </c>
      <c r="G548" s="4"/>
      <c r="H548" s="4"/>
      <c r="I5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48" s="3" t="s">
        <v>202</v>
      </c>
      <c r="K548" s="3" t="s">
        <v>775</v>
      </c>
      <c r="L548" s="3" t="s">
        <v>603</v>
      </c>
      <c r="M548" s="3"/>
      <c r="N548" s="3" t="str">
        <f>IF(ISBLANK(Tabela13[[#This Row],[Gol Time]]),"",IF(Tabela13[[#This Row],[Mandante]]=Tabela13[[#This Row],[Gol Time]],"Casa","Fora"))</f>
        <v>Casa</v>
      </c>
      <c r="O548" s="3" t="str">
        <f>VLOOKUP(Tabela13[[#This Row],[Número]],Tabela1[],12,FALSE)</f>
        <v>Olímpico</v>
      </c>
    </row>
    <row r="549" spans="1:15" x14ac:dyDescent="0.25">
      <c r="A549" s="3">
        <v>136</v>
      </c>
      <c r="B549" s="4">
        <v>20028</v>
      </c>
      <c r="C549" s="4" t="s">
        <v>603</v>
      </c>
      <c r="D549" s="4" t="s">
        <v>604</v>
      </c>
      <c r="E549" s="7">
        <v>1</v>
      </c>
      <c r="F549" s="7">
        <v>1</v>
      </c>
      <c r="G549" s="4"/>
      <c r="H549" s="4"/>
      <c r="I5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49" s="3" t="s">
        <v>316</v>
      </c>
      <c r="K549" s="3" t="s">
        <v>775</v>
      </c>
      <c r="L549" s="3" t="s">
        <v>603</v>
      </c>
      <c r="M549" s="3"/>
      <c r="N549" s="3" t="str">
        <f>IF(ISBLANK(Tabela13[[#This Row],[Gol Time]]),"",IF(Tabela13[[#This Row],[Mandante]]=Tabela13[[#This Row],[Gol Time]],"Casa","Fora"))</f>
        <v>Casa</v>
      </c>
      <c r="O549" s="3" t="str">
        <f>VLOOKUP(Tabela13[[#This Row],[Número]],Tabela1[],12,FALSE)</f>
        <v>Olímpico</v>
      </c>
    </row>
    <row r="550" spans="1:15" x14ac:dyDescent="0.25">
      <c r="A550" s="3">
        <v>136</v>
      </c>
      <c r="B550" s="4">
        <v>20028</v>
      </c>
      <c r="C550" s="4" t="s">
        <v>603</v>
      </c>
      <c r="D550" s="4" t="s">
        <v>604</v>
      </c>
      <c r="E550" s="7">
        <v>1</v>
      </c>
      <c r="F550" s="7">
        <v>1</v>
      </c>
      <c r="G550" s="4"/>
      <c r="H550" s="4"/>
      <c r="I5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50" s="3" t="s">
        <v>316</v>
      </c>
      <c r="K550" s="3" t="s">
        <v>765</v>
      </c>
      <c r="L550" s="3" t="s">
        <v>604</v>
      </c>
      <c r="M550" s="3"/>
      <c r="N550" s="3" t="str">
        <f>IF(ISBLANK(Tabela13[[#This Row],[Gol Time]]),"",IF(Tabela13[[#This Row],[Mandante]]=Tabela13[[#This Row],[Gol Time]],"Casa","Fora"))</f>
        <v>Fora</v>
      </c>
      <c r="O550" s="3" t="str">
        <f>VLOOKUP(Tabela13[[#This Row],[Número]],Tabela1[],12,FALSE)</f>
        <v>Olímpico</v>
      </c>
    </row>
    <row r="551" spans="1:15" x14ac:dyDescent="0.25">
      <c r="A551" s="3">
        <v>137</v>
      </c>
      <c r="B551" s="4">
        <v>20098</v>
      </c>
      <c r="C551" s="4" t="s">
        <v>604</v>
      </c>
      <c r="D551" s="4" t="s">
        <v>603</v>
      </c>
      <c r="E551" s="7">
        <v>2</v>
      </c>
      <c r="F551" s="7">
        <v>1</v>
      </c>
      <c r="G551" s="4"/>
      <c r="H551" s="4"/>
      <c r="I5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1" s="3" t="s">
        <v>202</v>
      </c>
      <c r="K551" s="3" t="s">
        <v>772</v>
      </c>
      <c r="L551" s="3" t="s">
        <v>604</v>
      </c>
      <c r="M551" s="3"/>
      <c r="N551" s="3" t="str">
        <f>IF(ISBLANK(Tabela13[[#This Row],[Gol Time]]),"",IF(Tabela13[[#This Row],[Mandante]]=Tabela13[[#This Row],[Gol Time]],"Casa","Fora"))</f>
        <v>Casa</v>
      </c>
      <c r="O551" s="3" t="str">
        <f>VLOOKUP(Tabela13[[#This Row],[Número]],Tabela1[],12,FALSE)</f>
        <v>Eucaliptos</v>
      </c>
    </row>
    <row r="552" spans="1:15" x14ac:dyDescent="0.25">
      <c r="A552" s="3">
        <v>137</v>
      </c>
      <c r="B552" s="4">
        <v>20098</v>
      </c>
      <c r="C552" s="4" t="s">
        <v>604</v>
      </c>
      <c r="D552" s="4" t="s">
        <v>603</v>
      </c>
      <c r="E552" s="7">
        <v>2</v>
      </c>
      <c r="F552" s="7">
        <v>1</v>
      </c>
      <c r="G552" s="4"/>
      <c r="H552" s="4"/>
      <c r="I5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2" s="3" t="s">
        <v>202</v>
      </c>
      <c r="K552" s="3" t="s">
        <v>765</v>
      </c>
      <c r="L552" s="3" t="s">
        <v>604</v>
      </c>
      <c r="M552" s="3"/>
      <c r="N552" s="3" t="str">
        <f>IF(ISBLANK(Tabela13[[#This Row],[Gol Time]]),"",IF(Tabela13[[#This Row],[Mandante]]=Tabela13[[#This Row],[Gol Time]],"Casa","Fora"))</f>
        <v>Casa</v>
      </c>
      <c r="O552" s="3" t="str">
        <f>VLOOKUP(Tabela13[[#This Row],[Número]],Tabela1[],12,FALSE)</f>
        <v>Eucaliptos</v>
      </c>
    </row>
    <row r="553" spans="1:15" x14ac:dyDescent="0.25">
      <c r="A553" s="3">
        <v>137</v>
      </c>
      <c r="B553" s="4">
        <v>20098</v>
      </c>
      <c r="C553" s="4" t="s">
        <v>604</v>
      </c>
      <c r="D553" s="4" t="s">
        <v>603</v>
      </c>
      <c r="E553" s="7">
        <v>2</v>
      </c>
      <c r="F553" s="7">
        <v>1</v>
      </c>
      <c r="G553" s="4"/>
      <c r="H553" s="4"/>
      <c r="I5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3" s="3" t="s">
        <v>202</v>
      </c>
      <c r="K553" s="3" t="s">
        <v>776</v>
      </c>
      <c r="L553" s="3" t="s">
        <v>603</v>
      </c>
      <c r="M553" s="3"/>
      <c r="N553" s="3" t="str">
        <f>IF(ISBLANK(Tabela13[[#This Row],[Gol Time]]),"",IF(Tabela13[[#This Row],[Mandante]]=Tabela13[[#This Row],[Gol Time]],"Casa","Fora"))</f>
        <v>Fora</v>
      </c>
      <c r="O553" s="3" t="str">
        <f>VLOOKUP(Tabela13[[#This Row],[Número]],Tabela1[],12,FALSE)</f>
        <v>Eucaliptos</v>
      </c>
    </row>
    <row r="554" spans="1:15" x14ac:dyDescent="0.25">
      <c r="A554" s="3">
        <v>138</v>
      </c>
      <c r="B554" s="4">
        <v>20294</v>
      </c>
      <c r="C554" s="4" t="s">
        <v>603</v>
      </c>
      <c r="D554" s="4" t="s">
        <v>604</v>
      </c>
      <c r="E554" s="7">
        <v>2</v>
      </c>
      <c r="F554" s="7">
        <v>1</v>
      </c>
      <c r="G554" s="4"/>
      <c r="H554" s="4"/>
      <c r="I5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54" s="3" t="s">
        <v>316</v>
      </c>
      <c r="K554" s="3" t="s">
        <v>775</v>
      </c>
      <c r="L554" s="3" t="s">
        <v>603</v>
      </c>
      <c r="M554" s="3"/>
      <c r="N554" s="3" t="str">
        <f>IF(ISBLANK(Tabela13[[#This Row],[Gol Time]]),"",IF(Tabela13[[#This Row],[Mandante]]=Tabela13[[#This Row],[Gol Time]],"Casa","Fora"))</f>
        <v>Casa</v>
      </c>
      <c r="O554" s="3" t="str">
        <f>VLOOKUP(Tabela13[[#This Row],[Número]],Tabela1[],12,FALSE)</f>
        <v>Olímpico</v>
      </c>
    </row>
    <row r="555" spans="1:15" x14ac:dyDescent="0.25">
      <c r="A555" s="3">
        <v>138</v>
      </c>
      <c r="B555" s="4">
        <v>20294</v>
      </c>
      <c r="C555" s="4" t="s">
        <v>603</v>
      </c>
      <c r="D555" s="4" t="s">
        <v>604</v>
      </c>
      <c r="E555" s="7">
        <v>2</v>
      </c>
      <c r="F555" s="7">
        <v>1</v>
      </c>
      <c r="G555" s="4"/>
      <c r="H555" s="4"/>
      <c r="I5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55" s="3" t="s">
        <v>316</v>
      </c>
      <c r="K555" s="3" t="s">
        <v>777</v>
      </c>
      <c r="L555" s="3" t="s">
        <v>603</v>
      </c>
      <c r="M555" s="3"/>
      <c r="N555" s="3" t="str">
        <f>IF(ISBLANK(Tabela13[[#This Row],[Gol Time]]),"",IF(Tabela13[[#This Row],[Mandante]]=Tabela13[[#This Row],[Gol Time]],"Casa","Fora"))</f>
        <v>Casa</v>
      </c>
      <c r="O555" s="3" t="str">
        <f>VLOOKUP(Tabela13[[#This Row],[Número]],Tabela1[],12,FALSE)</f>
        <v>Olímpico</v>
      </c>
    </row>
    <row r="556" spans="1:15" x14ac:dyDescent="0.25">
      <c r="A556" s="3">
        <v>138</v>
      </c>
      <c r="B556" s="4">
        <v>20294</v>
      </c>
      <c r="C556" s="4" t="s">
        <v>603</v>
      </c>
      <c r="D556" s="4" t="s">
        <v>604</v>
      </c>
      <c r="E556" s="7">
        <v>2</v>
      </c>
      <c r="F556" s="7">
        <v>1</v>
      </c>
      <c r="G556" s="4"/>
      <c r="H556" s="4"/>
      <c r="I5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56" s="3" t="s">
        <v>316</v>
      </c>
      <c r="K556" s="3" t="s">
        <v>778</v>
      </c>
      <c r="L556" s="3" t="s">
        <v>604</v>
      </c>
      <c r="M556" s="3"/>
      <c r="N556" s="3" t="str">
        <f>IF(ISBLANK(Tabela13[[#This Row],[Gol Time]]),"",IF(Tabela13[[#This Row],[Mandante]]=Tabela13[[#This Row],[Gol Time]],"Casa","Fora"))</f>
        <v>Fora</v>
      </c>
      <c r="O556" s="3" t="str">
        <f>VLOOKUP(Tabela13[[#This Row],[Número]],Tabela1[],12,FALSE)</f>
        <v>Olímpico</v>
      </c>
    </row>
    <row r="557" spans="1:15" x14ac:dyDescent="0.25">
      <c r="A557" s="3">
        <v>139</v>
      </c>
      <c r="B557" s="4">
        <v>20399</v>
      </c>
      <c r="C557" s="4" t="s">
        <v>604</v>
      </c>
      <c r="D557" s="4" t="s">
        <v>603</v>
      </c>
      <c r="E557" s="7">
        <v>3</v>
      </c>
      <c r="F557" s="7">
        <v>1</v>
      </c>
      <c r="G557" s="4"/>
      <c r="H557" s="4"/>
      <c r="I5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7" s="3" t="s">
        <v>316</v>
      </c>
      <c r="K557" s="3" t="s">
        <v>766</v>
      </c>
      <c r="L557" s="3" t="s">
        <v>604</v>
      </c>
      <c r="M557" s="3"/>
      <c r="N557" s="3" t="str">
        <f>IF(ISBLANK(Tabela13[[#This Row],[Gol Time]]),"",IF(Tabela13[[#This Row],[Mandante]]=Tabela13[[#This Row],[Gol Time]],"Casa","Fora"))</f>
        <v>Casa</v>
      </c>
      <c r="O557" s="3" t="str">
        <f>VLOOKUP(Tabela13[[#This Row],[Número]],Tabela1[],12,FALSE)</f>
        <v>Eucaliptos</v>
      </c>
    </row>
    <row r="558" spans="1:15" x14ac:dyDescent="0.25">
      <c r="A558" s="3">
        <v>139</v>
      </c>
      <c r="B558" s="4">
        <v>20399</v>
      </c>
      <c r="C558" s="4" t="s">
        <v>604</v>
      </c>
      <c r="D558" s="4" t="s">
        <v>603</v>
      </c>
      <c r="E558" s="7">
        <v>3</v>
      </c>
      <c r="F558" s="7">
        <v>1</v>
      </c>
      <c r="G558" s="4"/>
      <c r="H558" s="4"/>
      <c r="I5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8" s="3" t="s">
        <v>316</v>
      </c>
      <c r="K558" s="3" t="s">
        <v>765</v>
      </c>
      <c r="L558" s="3" t="s">
        <v>604</v>
      </c>
      <c r="M558" s="3"/>
      <c r="N558" s="3" t="str">
        <f>IF(ISBLANK(Tabela13[[#This Row],[Gol Time]]),"",IF(Tabela13[[#This Row],[Mandante]]=Tabela13[[#This Row],[Gol Time]],"Casa","Fora"))</f>
        <v>Casa</v>
      </c>
      <c r="O558" s="3" t="str">
        <f>VLOOKUP(Tabela13[[#This Row],[Número]],Tabela1[],12,FALSE)</f>
        <v>Eucaliptos</v>
      </c>
    </row>
    <row r="559" spans="1:15" x14ac:dyDescent="0.25">
      <c r="A559" s="3">
        <v>139</v>
      </c>
      <c r="B559" s="4">
        <v>20399</v>
      </c>
      <c r="C559" s="4" t="s">
        <v>604</v>
      </c>
      <c r="D559" s="4" t="s">
        <v>603</v>
      </c>
      <c r="E559" s="7">
        <v>3</v>
      </c>
      <c r="F559" s="7">
        <v>1</v>
      </c>
      <c r="G559" s="4"/>
      <c r="H559" s="4"/>
      <c r="I5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59" s="3" t="s">
        <v>316</v>
      </c>
      <c r="K559" s="3" t="s">
        <v>779</v>
      </c>
      <c r="L559" s="3" t="s">
        <v>603</v>
      </c>
      <c r="M559" s="3" t="s">
        <v>651</v>
      </c>
      <c r="N559" s="3" t="str">
        <f>IF(ISBLANK(Tabela13[[#This Row],[Gol Time]]),"",IF(Tabela13[[#This Row],[Mandante]]=Tabela13[[#This Row],[Gol Time]],"Casa","Fora"))</f>
        <v>Fora</v>
      </c>
      <c r="O559" s="3" t="str">
        <f>VLOOKUP(Tabela13[[#This Row],[Número]],Tabela1[],12,FALSE)</f>
        <v>Eucaliptos</v>
      </c>
    </row>
    <row r="560" spans="1:15" x14ac:dyDescent="0.25">
      <c r="A560" s="3">
        <v>139</v>
      </c>
      <c r="B560" s="4">
        <v>20399</v>
      </c>
      <c r="C560" s="4" t="s">
        <v>604</v>
      </c>
      <c r="D560" s="4" t="s">
        <v>603</v>
      </c>
      <c r="E560" s="7">
        <v>3</v>
      </c>
      <c r="F560" s="7">
        <v>1</v>
      </c>
      <c r="G560" s="4"/>
      <c r="H560" s="4"/>
      <c r="I5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60" s="3" t="s">
        <v>316</v>
      </c>
      <c r="K560" s="3" t="s">
        <v>765</v>
      </c>
      <c r="L560" s="3" t="s">
        <v>604</v>
      </c>
      <c r="M560" s="3"/>
      <c r="N560" s="3" t="str">
        <f>IF(ISBLANK(Tabela13[[#This Row],[Gol Time]]),"",IF(Tabela13[[#This Row],[Mandante]]=Tabela13[[#This Row],[Gol Time]],"Casa","Fora"))</f>
        <v>Casa</v>
      </c>
      <c r="O560" s="3" t="str">
        <f>VLOOKUP(Tabela13[[#This Row],[Número]],Tabela1[],12,FALSE)</f>
        <v>Eucaliptos</v>
      </c>
    </row>
    <row r="561" spans="1:15" x14ac:dyDescent="0.25">
      <c r="A561" s="3">
        <v>140</v>
      </c>
      <c r="B561" s="4">
        <v>20700</v>
      </c>
      <c r="C561" s="4" t="s">
        <v>603</v>
      </c>
      <c r="D561" s="4" t="s">
        <v>604</v>
      </c>
      <c r="E561" s="7">
        <v>2</v>
      </c>
      <c r="F561" s="7">
        <v>1</v>
      </c>
      <c r="G561" s="4"/>
      <c r="H561" s="4"/>
      <c r="I5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61" s="3" t="s">
        <v>316</v>
      </c>
      <c r="K561" s="3" t="s">
        <v>780</v>
      </c>
      <c r="L561" s="3" t="s">
        <v>603</v>
      </c>
      <c r="M561" s="3"/>
      <c r="N561" s="3" t="str">
        <f>IF(ISBLANK(Tabela13[[#This Row],[Gol Time]]),"",IF(Tabela13[[#This Row],[Mandante]]=Tabela13[[#This Row],[Gol Time]],"Casa","Fora"))</f>
        <v>Casa</v>
      </c>
      <c r="O561" s="3" t="str">
        <f>VLOOKUP(Tabela13[[#This Row],[Número]],Tabela1[],12,FALSE)</f>
        <v>Olímpico</v>
      </c>
    </row>
    <row r="562" spans="1:15" x14ac:dyDescent="0.25">
      <c r="A562" s="3">
        <v>140</v>
      </c>
      <c r="B562" s="4">
        <v>20700</v>
      </c>
      <c r="C562" s="4" t="s">
        <v>603</v>
      </c>
      <c r="D562" s="4" t="s">
        <v>604</v>
      </c>
      <c r="E562" s="7">
        <v>2</v>
      </c>
      <c r="F562" s="7">
        <v>1</v>
      </c>
      <c r="G562" s="4"/>
      <c r="H562" s="4"/>
      <c r="I5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62" s="3" t="s">
        <v>316</v>
      </c>
      <c r="K562" s="3" t="s">
        <v>772</v>
      </c>
      <c r="L562" s="3" t="s">
        <v>604</v>
      </c>
      <c r="M562" s="3"/>
      <c r="N562" s="3" t="str">
        <f>IF(ISBLANK(Tabela13[[#This Row],[Gol Time]]),"",IF(Tabela13[[#This Row],[Mandante]]=Tabela13[[#This Row],[Gol Time]],"Casa","Fora"))</f>
        <v>Fora</v>
      </c>
      <c r="O562" s="3" t="str">
        <f>VLOOKUP(Tabela13[[#This Row],[Número]],Tabela1[],12,FALSE)</f>
        <v>Olímpico</v>
      </c>
    </row>
    <row r="563" spans="1:15" x14ac:dyDescent="0.25">
      <c r="A563" s="3">
        <v>140</v>
      </c>
      <c r="B563" s="4">
        <v>20700</v>
      </c>
      <c r="C563" s="4" t="s">
        <v>603</v>
      </c>
      <c r="D563" s="4" t="s">
        <v>604</v>
      </c>
      <c r="E563" s="7">
        <v>2</v>
      </c>
      <c r="F563" s="7">
        <v>1</v>
      </c>
      <c r="G563" s="4"/>
      <c r="H563" s="4"/>
      <c r="I5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63" s="3" t="s">
        <v>316</v>
      </c>
      <c r="K563" s="3" t="s">
        <v>781</v>
      </c>
      <c r="L563" s="3" t="s">
        <v>603</v>
      </c>
      <c r="M563" s="3"/>
      <c r="N563" s="3" t="str">
        <f>IF(ISBLANK(Tabela13[[#This Row],[Gol Time]]),"",IF(Tabela13[[#This Row],[Mandante]]=Tabela13[[#This Row],[Gol Time]],"Casa","Fora"))</f>
        <v>Casa</v>
      </c>
      <c r="O563" s="3" t="str">
        <f>VLOOKUP(Tabela13[[#This Row],[Número]],Tabela1[],12,FALSE)</f>
        <v>Olímpico</v>
      </c>
    </row>
    <row r="564" spans="1:15" x14ac:dyDescent="0.25">
      <c r="A564" s="3">
        <v>141</v>
      </c>
      <c r="B564" s="4">
        <v>20801</v>
      </c>
      <c r="C564" s="4" t="s">
        <v>604</v>
      </c>
      <c r="D564" s="4" t="s">
        <v>603</v>
      </c>
      <c r="E564" s="7">
        <v>1</v>
      </c>
      <c r="F564" s="7">
        <v>0</v>
      </c>
      <c r="G564" s="4"/>
      <c r="H564" s="4"/>
      <c r="I5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64" s="3" t="s">
        <v>316</v>
      </c>
      <c r="K564" s="3" t="s">
        <v>782</v>
      </c>
      <c r="L564" s="3" t="s">
        <v>604</v>
      </c>
      <c r="M564" s="3"/>
      <c r="N564" s="3" t="str">
        <f>IF(ISBLANK(Tabela13[[#This Row],[Gol Time]]),"",IF(Tabela13[[#This Row],[Mandante]]=Tabela13[[#This Row],[Gol Time]],"Casa","Fora"))</f>
        <v>Casa</v>
      </c>
      <c r="O564" s="3" t="str">
        <f>VLOOKUP(Tabela13[[#This Row],[Número]],Tabela1[],12,FALSE)</f>
        <v>Eucaliptos</v>
      </c>
    </row>
    <row r="565" spans="1:15" x14ac:dyDescent="0.25">
      <c r="A565" s="3">
        <v>142</v>
      </c>
      <c r="B565" s="4">
        <v>21029</v>
      </c>
      <c r="C565" s="4" t="s">
        <v>604</v>
      </c>
      <c r="D565" s="4" t="s">
        <v>603</v>
      </c>
      <c r="E565" s="7">
        <v>1</v>
      </c>
      <c r="F565" s="7">
        <v>1</v>
      </c>
      <c r="G565" s="4"/>
      <c r="H565" s="4"/>
      <c r="I5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65" s="3" t="s">
        <v>316</v>
      </c>
      <c r="K565" s="3" t="s">
        <v>783</v>
      </c>
      <c r="L565" s="3" t="s">
        <v>603</v>
      </c>
      <c r="M565" s="3"/>
      <c r="N565" s="3" t="str">
        <f>IF(ISBLANK(Tabela13[[#This Row],[Gol Time]]),"",IF(Tabela13[[#This Row],[Mandante]]=Tabela13[[#This Row],[Gol Time]],"Casa","Fora"))</f>
        <v>Fora</v>
      </c>
      <c r="O565" s="3" t="str">
        <f>VLOOKUP(Tabela13[[#This Row],[Número]],Tabela1[],12,FALSE)</f>
        <v>Eucaliptos</v>
      </c>
    </row>
    <row r="566" spans="1:15" x14ac:dyDescent="0.25">
      <c r="A566" s="3">
        <v>142</v>
      </c>
      <c r="B566" s="4">
        <v>21029</v>
      </c>
      <c r="C566" s="4" t="s">
        <v>604</v>
      </c>
      <c r="D566" s="4" t="s">
        <v>603</v>
      </c>
      <c r="E566" s="7">
        <v>1</v>
      </c>
      <c r="F566" s="7">
        <v>1</v>
      </c>
      <c r="G566" s="4"/>
      <c r="H566" s="4"/>
      <c r="I5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66" s="3" t="s">
        <v>316</v>
      </c>
      <c r="K566" s="3" t="s">
        <v>782</v>
      </c>
      <c r="L566" s="3" t="s">
        <v>604</v>
      </c>
      <c r="M566" s="3"/>
      <c r="N566" s="3" t="str">
        <f>IF(ISBLANK(Tabela13[[#This Row],[Gol Time]]),"",IF(Tabela13[[#This Row],[Mandante]]=Tabela13[[#This Row],[Gol Time]],"Casa","Fora"))</f>
        <v>Casa</v>
      </c>
      <c r="O566" s="3" t="str">
        <f>VLOOKUP(Tabela13[[#This Row],[Número]],Tabela1[],12,FALSE)</f>
        <v>Eucaliptos</v>
      </c>
    </row>
    <row r="567" spans="1:15" x14ac:dyDescent="0.25">
      <c r="A567" s="3">
        <v>143</v>
      </c>
      <c r="B567" s="4">
        <v>21155</v>
      </c>
      <c r="C567" s="4" t="s">
        <v>603</v>
      </c>
      <c r="D567" s="4" t="s">
        <v>604</v>
      </c>
      <c r="E567" s="7">
        <v>5</v>
      </c>
      <c r="F567" s="7">
        <v>3</v>
      </c>
      <c r="G567" s="4"/>
      <c r="H567" s="4"/>
      <c r="I5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67" s="3" t="s">
        <v>316</v>
      </c>
      <c r="K567" s="3" t="s">
        <v>784</v>
      </c>
      <c r="L567" s="3" t="s">
        <v>603</v>
      </c>
      <c r="M567" s="3"/>
      <c r="N567" s="3" t="str">
        <f>IF(ISBLANK(Tabela13[[#This Row],[Gol Time]]),"",IF(Tabela13[[#This Row],[Mandante]]=Tabela13[[#This Row],[Gol Time]],"Casa","Fora"))</f>
        <v>Casa</v>
      </c>
      <c r="O567" s="3" t="str">
        <f>VLOOKUP(Tabela13[[#This Row],[Número]],Tabela1[],12,FALSE)</f>
        <v>Olímpico</v>
      </c>
    </row>
    <row r="568" spans="1:15" x14ac:dyDescent="0.25">
      <c r="A568" s="3">
        <v>143</v>
      </c>
      <c r="B568" s="4">
        <v>21155</v>
      </c>
      <c r="C568" s="4" t="s">
        <v>603</v>
      </c>
      <c r="D568" s="4" t="s">
        <v>604</v>
      </c>
      <c r="E568" s="7">
        <v>5</v>
      </c>
      <c r="F568" s="7">
        <v>3</v>
      </c>
      <c r="G568" s="4"/>
      <c r="H568" s="4"/>
      <c r="I5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68" s="3" t="s">
        <v>316</v>
      </c>
      <c r="K568" s="3" t="s">
        <v>784</v>
      </c>
      <c r="L568" s="3" t="s">
        <v>603</v>
      </c>
      <c r="M568" s="3"/>
      <c r="N568" s="3" t="str">
        <f>IF(ISBLANK(Tabela13[[#This Row],[Gol Time]]),"",IF(Tabela13[[#This Row],[Mandante]]=Tabela13[[#This Row],[Gol Time]],"Casa","Fora"))</f>
        <v>Casa</v>
      </c>
      <c r="O568" s="3" t="str">
        <f>VLOOKUP(Tabela13[[#This Row],[Número]],Tabela1[],12,FALSE)</f>
        <v>Olímpico</v>
      </c>
    </row>
    <row r="569" spans="1:15" x14ac:dyDescent="0.25">
      <c r="A569" s="3">
        <v>143</v>
      </c>
      <c r="B569" s="4">
        <v>21155</v>
      </c>
      <c r="C569" s="4" t="s">
        <v>603</v>
      </c>
      <c r="D569" s="4" t="s">
        <v>604</v>
      </c>
      <c r="E569" s="7">
        <v>5</v>
      </c>
      <c r="F569" s="7">
        <v>3</v>
      </c>
      <c r="G569" s="4"/>
      <c r="H569" s="4"/>
      <c r="I5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69" s="3" t="s">
        <v>316</v>
      </c>
      <c r="K569" s="3" t="s">
        <v>784</v>
      </c>
      <c r="L569" s="3" t="s">
        <v>603</v>
      </c>
      <c r="M569" s="3"/>
      <c r="N569" s="3" t="str">
        <f>IF(ISBLANK(Tabela13[[#This Row],[Gol Time]]),"",IF(Tabela13[[#This Row],[Mandante]]=Tabela13[[#This Row],[Gol Time]],"Casa","Fora"))</f>
        <v>Casa</v>
      </c>
      <c r="O569" s="3" t="str">
        <f>VLOOKUP(Tabela13[[#This Row],[Número]],Tabela1[],12,FALSE)</f>
        <v>Olímpico</v>
      </c>
    </row>
    <row r="570" spans="1:15" x14ac:dyDescent="0.25">
      <c r="A570" s="3">
        <v>143</v>
      </c>
      <c r="B570" s="4">
        <v>21155</v>
      </c>
      <c r="C570" s="4" t="s">
        <v>603</v>
      </c>
      <c r="D570" s="4" t="s">
        <v>604</v>
      </c>
      <c r="E570" s="7">
        <v>5</v>
      </c>
      <c r="F570" s="7">
        <v>3</v>
      </c>
      <c r="G570" s="4"/>
      <c r="H570" s="4"/>
      <c r="I5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0" s="3" t="s">
        <v>316</v>
      </c>
      <c r="K570" s="3" t="s">
        <v>785</v>
      </c>
      <c r="L570" s="3" t="s">
        <v>603</v>
      </c>
      <c r="M570" s="3"/>
      <c r="N570" s="3" t="str">
        <f>IF(ISBLANK(Tabela13[[#This Row],[Gol Time]]),"",IF(Tabela13[[#This Row],[Mandante]]=Tabela13[[#This Row],[Gol Time]],"Casa","Fora"))</f>
        <v>Casa</v>
      </c>
      <c r="O570" s="3" t="str">
        <f>VLOOKUP(Tabela13[[#This Row],[Número]],Tabela1[],12,FALSE)</f>
        <v>Olímpico</v>
      </c>
    </row>
    <row r="571" spans="1:15" x14ac:dyDescent="0.25">
      <c r="A571" s="3">
        <v>143</v>
      </c>
      <c r="B571" s="4">
        <v>21155</v>
      </c>
      <c r="C571" s="4" t="s">
        <v>603</v>
      </c>
      <c r="D571" s="4" t="s">
        <v>604</v>
      </c>
      <c r="E571" s="7">
        <v>5</v>
      </c>
      <c r="F571" s="7">
        <v>3</v>
      </c>
      <c r="G571" s="4"/>
      <c r="H571" s="4"/>
      <c r="I5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1" s="3" t="s">
        <v>316</v>
      </c>
      <c r="K571" s="3" t="s">
        <v>624</v>
      </c>
      <c r="L571" s="3" t="s">
        <v>603</v>
      </c>
      <c r="M571" s="3"/>
      <c r="N571" s="3" t="str">
        <f>IF(ISBLANK(Tabela13[[#This Row],[Gol Time]]),"",IF(Tabela13[[#This Row],[Mandante]]=Tabela13[[#This Row],[Gol Time]],"Casa","Fora"))</f>
        <v>Casa</v>
      </c>
      <c r="O571" s="3" t="str">
        <f>VLOOKUP(Tabela13[[#This Row],[Número]],Tabela1[],12,FALSE)</f>
        <v>Olímpico</v>
      </c>
    </row>
    <row r="572" spans="1:15" x14ac:dyDescent="0.25">
      <c r="A572" s="3">
        <v>143</v>
      </c>
      <c r="B572" s="4">
        <v>21155</v>
      </c>
      <c r="C572" s="4" t="s">
        <v>603</v>
      </c>
      <c r="D572" s="4" t="s">
        <v>604</v>
      </c>
      <c r="E572" s="7">
        <v>5</v>
      </c>
      <c r="F572" s="7">
        <v>3</v>
      </c>
      <c r="G572" s="4"/>
      <c r="H572" s="4"/>
      <c r="I5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2" s="3" t="s">
        <v>316</v>
      </c>
      <c r="K572" s="3" t="s">
        <v>770</v>
      </c>
      <c r="L572" s="3" t="s">
        <v>604</v>
      </c>
      <c r="M572" s="3" t="s">
        <v>651</v>
      </c>
      <c r="N572" s="3" t="str">
        <f>IF(ISBLANK(Tabela13[[#This Row],[Gol Time]]),"",IF(Tabela13[[#This Row],[Mandante]]=Tabela13[[#This Row],[Gol Time]],"Casa","Fora"))</f>
        <v>Fora</v>
      </c>
      <c r="O572" s="3" t="str">
        <f>VLOOKUP(Tabela13[[#This Row],[Número]],Tabela1[],12,FALSE)</f>
        <v>Olímpico</v>
      </c>
    </row>
    <row r="573" spans="1:15" x14ac:dyDescent="0.25">
      <c r="A573" s="3">
        <v>143</v>
      </c>
      <c r="B573" s="4">
        <v>21155</v>
      </c>
      <c r="C573" s="4" t="s">
        <v>603</v>
      </c>
      <c r="D573" s="4" t="s">
        <v>604</v>
      </c>
      <c r="E573" s="7">
        <v>5</v>
      </c>
      <c r="F573" s="7">
        <v>3</v>
      </c>
      <c r="G573" s="4"/>
      <c r="H573" s="4"/>
      <c r="I5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3" s="3" t="s">
        <v>316</v>
      </c>
      <c r="K573" s="3" t="s">
        <v>767</v>
      </c>
      <c r="L573" s="3" t="s">
        <v>604</v>
      </c>
      <c r="M573" s="3"/>
      <c r="N573" s="3" t="str">
        <f>IF(ISBLANK(Tabela13[[#This Row],[Gol Time]]),"",IF(Tabela13[[#This Row],[Mandante]]=Tabela13[[#This Row],[Gol Time]],"Casa","Fora"))</f>
        <v>Fora</v>
      </c>
      <c r="O573" s="3" t="str">
        <f>VLOOKUP(Tabela13[[#This Row],[Número]],Tabela1[],12,FALSE)</f>
        <v>Olímpico</v>
      </c>
    </row>
    <row r="574" spans="1:15" x14ac:dyDescent="0.25">
      <c r="A574" s="3">
        <v>143</v>
      </c>
      <c r="B574" s="4">
        <v>21155</v>
      </c>
      <c r="C574" s="4" t="s">
        <v>603</v>
      </c>
      <c r="D574" s="4" t="s">
        <v>604</v>
      </c>
      <c r="E574" s="7">
        <v>5</v>
      </c>
      <c r="F574" s="7">
        <v>3</v>
      </c>
      <c r="G574" s="4"/>
      <c r="H574" s="4"/>
      <c r="I5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4" s="3" t="s">
        <v>316</v>
      </c>
      <c r="K574" s="3" t="s">
        <v>765</v>
      </c>
      <c r="L574" s="3" t="s">
        <v>604</v>
      </c>
      <c r="M574" s="3"/>
      <c r="N574" s="3" t="str">
        <f>IF(ISBLANK(Tabela13[[#This Row],[Gol Time]]),"",IF(Tabela13[[#This Row],[Mandante]]=Tabela13[[#This Row],[Gol Time]],"Casa","Fora"))</f>
        <v>Fora</v>
      </c>
      <c r="O574" s="3" t="str">
        <f>VLOOKUP(Tabela13[[#This Row],[Número]],Tabela1[],12,FALSE)</f>
        <v>Olímpico</v>
      </c>
    </row>
    <row r="575" spans="1:15" x14ac:dyDescent="0.25">
      <c r="A575" s="3">
        <v>144</v>
      </c>
      <c r="B575" s="4">
        <v>21177</v>
      </c>
      <c r="C575" s="4" t="s">
        <v>603</v>
      </c>
      <c r="D575" s="4" t="s">
        <v>604</v>
      </c>
      <c r="E575" s="7">
        <v>1</v>
      </c>
      <c r="F575" s="7">
        <v>2</v>
      </c>
      <c r="G575" s="4"/>
      <c r="H575" s="4"/>
      <c r="I5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75" s="3" t="s">
        <v>316</v>
      </c>
      <c r="K575" s="3" t="s">
        <v>772</v>
      </c>
      <c r="L575" s="3" t="s">
        <v>604</v>
      </c>
      <c r="M575" s="3"/>
      <c r="N575" s="3" t="str">
        <f>IF(ISBLANK(Tabela13[[#This Row],[Gol Time]]),"",IF(Tabela13[[#This Row],[Mandante]]=Tabela13[[#This Row],[Gol Time]],"Casa","Fora"))</f>
        <v>Fora</v>
      </c>
      <c r="O575" s="3" t="str">
        <f>VLOOKUP(Tabela13[[#This Row],[Número]],Tabela1[],12,FALSE)</f>
        <v>Olímpico</v>
      </c>
    </row>
    <row r="576" spans="1:15" x14ac:dyDescent="0.25">
      <c r="A576" s="3">
        <v>144</v>
      </c>
      <c r="B576" s="4">
        <v>21177</v>
      </c>
      <c r="C576" s="4" t="s">
        <v>603</v>
      </c>
      <c r="D576" s="4" t="s">
        <v>604</v>
      </c>
      <c r="E576" s="7">
        <v>1</v>
      </c>
      <c r="F576" s="7">
        <v>2</v>
      </c>
      <c r="G576" s="4"/>
      <c r="H576" s="4"/>
      <c r="I5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76" s="3" t="s">
        <v>316</v>
      </c>
      <c r="K576" s="3" t="s">
        <v>782</v>
      </c>
      <c r="L576" s="3" t="s">
        <v>604</v>
      </c>
      <c r="M576" s="3"/>
      <c r="N576" s="3" t="str">
        <f>IF(ISBLANK(Tabela13[[#This Row],[Gol Time]]),"",IF(Tabela13[[#This Row],[Mandante]]=Tabela13[[#This Row],[Gol Time]],"Casa","Fora"))</f>
        <v>Fora</v>
      </c>
      <c r="O576" s="3" t="str">
        <f>VLOOKUP(Tabela13[[#This Row],[Número]],Tabela1[],12,FALSE)</f>
        <v>Olímpico</v>
      </c>
    </row>
    <row r="577" spans="1:15" x14ac:dyDescent="0.25">
      <c r="A577" s="3">
        <v>144</v>
      </c>
      <c r="B577" s="4">
        <v>21177</v>
      </c>
      <c r="C577" s="4" t="s">
        <v>603</v>
      </c>
      <c r="D577" s="4" t="s">
        <v>604</v>
      </c>
      <c r="E577" s="7">
        <v>1</v>
      </c>
      <c r="F577" s="7">
        <v>2</v>
      </c>
      <c r="G577" s="4"/>
      <c r="H577" s="4"/>
      <c r="I5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77" s="3" t="s">
        <v>316</v>
      </c>
      <c r="K577" s="3" t="s">
        <v>781</v>
      </c>
      <c r="L577" s="3" t="s">
        <v>603</v>
      </c>
      <c r="M577" s="3"/>
      <c r="N577" s="3" t="str">
        <f>IF(ISBLANK(Tabela13[[#This Row],[Gol Time]]),"",IF(Tabela13[[#This Row],[Mandante]]=Tabela13[[#This Row],[Gol Time]],"Casa","Fora"))</f>
        <v>Casa</v>
      </c>
      <c r="O577" s="3" t="str">
        <f>VLOOKUP(Tabela13[[#This Row],[Número]],Tabela1[],12,FALSE)</f>
        <v>Olímpico</v>
      </c>
    </row>
    <row r="578" spans="1:15" x14ac:dyDescent="0.25">
      <c r="A578" s="3">
        <v>145</v>
      </c>
      <c r="B578" s="4">
        <v>21414</v>
      </c>
      <c r="C578" s="4" t="s">
        <v>604</v>
      </c>
      <c r="D578" s="4" t="s">
        <v>603</v>
      </c>
      <c r="E578" s="7">
        <v>1</v>
      </c>
      <c r="F578" s="7">
        <v>2</v>
      </c>
      <c r="G578" s="4"/>
      <c r="H578" s="4"/>
      <c r="I5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8" s="3" t="s">
        <v>316</v>
      </c>
      <c r="K578" s="3" t="s">
        <v>765</v>
      </c>
      <c r="L578" s="3" t="s">
        <v>604</v>
      </c>
      <c r="M578" s="3"/>
      <c r="N578" s="3" t="str">
        <f>IF(ISBLANK(Tabela13[[#This Row],[Gol Time]]),"",IF(Tabela13[[#This Row],[Mandante]]=Tabela13[[#This Row],[Gol Time]],"Casa","Fora"))</f>
        <v>Casa</v>
      </c>
      <c r="O578" s="3" t="str">
        <f>VLOOKUP(Tabela13[[#This Row],[Número]],Tabela1[],12,FALSE)</f>
        <v>Eucaliptos</v>
      </c>
    </row>
    <row r="579" spans="1:15" x14ac:dyDescent="0.25">
      <c r="A579" s="3">
        <v>145</v>
      </c>
      <c r="B579" s="4">
        <v>21414</v>
      </c>
      <c r="C579" s="4" t="s">
        <v>604</v>
      </c>
      <c r="D579" s="4" t="s">
        <v>603</v>
      </c>
      <c r="E579" s="7">
        <v>1</v>
      </c>
      <c r="F579" s="7">
        <v>2</v>
      </c>
      <c r="G579" s="4"/>
      <c r="H579" s="4"/>
      <c r="I5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79" s="3" t="s">
        <v>316</v>
      </c>
      <c r="K579" s="3" t="s">
        <v>785</v>
      </c>
      <c r="L579" s="3" t="s">
        <v>603</v>
      </c>
      <c r="M579" s="3"/>
      <c r="N579" s="3" t="str">
        <f>IF(ISBLANK(Tabela13[[#This Row],[Gol Time]]),"",IF(Tabela13[[#This Row],[Mandante]]=Tabela13[[#This Row],[Gol Time]],"Casa","Fora"))</f>
        <v>Fora</v>
      </c>
      <c r="O579" s="3" t="str">
        <f>VLOOKUP(Tabela13[[#This Row],[Número]],Tabela1[],12,FALSE)</f>
        <v>Eucaliptos</v>
      </c>
    </row>
    <row r="580" spans="1:15" x14ac:dyDescent="0.25">
      <c r="A580" s="3">
        <v>145</v>
      </c>
      <c r="B580" s="4">
        <v>21414</v>
      </c>
      <c r="C580" s="4" t="s">
        <v>604</v>
      </c>
      <c r="D580" s="4" t="s">
        <v>603</v>
      </c>
      <c r="E580" s="7">
        <v>1</v>
      </c>
      <c r="F580" s="7">
        <v>2</v>
      </c>
      <c r="G580" s="4"/>
      <c r="H580" s="4"/>
      <c r="I5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80" s="3" t="s">
        <v>316</v>
      </c>
      <c r="K580" s="3" t="s">
        <v>784</v>
      </c>
      <c r="L580" s="3" t="s">
        <v>603</v>
      </c>
      <c r="M580" s="3"/>
      <c r="N580" s="3" t="str">
        <f>IF(ISBLANK(Tabela13[[#This Row],[Gol Time]]),"",IF(Tabela13[[#This Row],[Mandante]]=Tabela13[[#This Row],[Gol Time]],"Casa","Fora"))</f>
        <v>Fora</v>
      </c>
      <c r="O580" s="3" t="str">
        <f>VLOOKUP(Tabela13[[#This Row],[Número]],Tabela1[],12,FALSE)</f>
        <v>Eucaliptos</v>
      </c>
    </row>
    <row r="581" spans="1:15" x14ac:dyDescent="0.25">
      <c r="A581" s="3">
        <v>146</v>
      </c>
      <c r="B581" s="4">
        <v>21540</v>
      </c>
      <c r="C581" s="4" t="s">
        <v>603</v>
      </c>
      <c r="D581" s="4" t="s">
        <v>604</v>
      </c>
      <c r="E581" s="7">
        <v>0</v>
      </c>
      <c r="F581" s="7">
        <v>1</v>
      </c>
      <c r="G581" s="4"/>
      <c r="H581" s="4"/>
      <c r="I5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81" s="3" t="s">
        <v>316</v>
      </c>
      <c r="K581" s="3" t="s">
        <v>786</v>
      </c>
      <c r="L581" s="3" t="s">
        <v>604</v>
      </c>
      <c r="M581" s="3" t="s">
        <v>651</v>
      </c>
      <c r="N581" s="3" t="str">
        <f>IF(ISBLANK(Tabela13[[#This Row],[Gol Time]]),"",IF(Tabela13[[#This Row],[Mandante]]=Tabela13[[#This Row],[Gol Time]],"Casa","Fora"))</f>
        <v>Fora</v>
      </c>
      <c r="O581" s="3" t="str">
        <f>VLOOKUP(Tabela13[[#This Row],[Número]],Tabela1[],12,FALSE)</f>
        <v>Olímpico</v>
      </c>
    </row>
    <row r="582" spans="1:15" x14ac:dyDescent="0.25">
      <c r="A582" s="3">
        <v>147</v>
      </c>
      <c r="B582" s="4">
        <v>21586</v>
      </c>
      <c r="C582" s="4" t="s">
        <v>603</v>
      </c>
      <c r="D582" s="4" t="s">
        <v>604</v>
      </c>
      <c r="E582" s="7">
        <v>2</v>
      </c>
      <c r="F582" s="7">
        <v>2</v>
      </c>
      <c r="G582" s="4"/>
      <c r="H582" s="4"/>
      <c r="I5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82" s="3" t="s">
        <v>316</v>
      </c>
      <c r="K582" s="3" t="s">
        <v>787</v>
      </c>
      <c r="L582" s="3" t="s">
        <v>603</v>
      </c>
      <c r="M582" s="3"/>
      <c r="N582" s="3" t="str">
        <f>IF(ISBLANK(Tabela13[[#This Row],[Gol Time]]),"",IF(Tabela13[[#This Row],[Mandante]]=Tabela13[[#This Row],[Gol Time]],"Casa","Fora"))</f>
        <v>Casa</v>
      </c>
      <c r="O582" s="3" t="str">
        <f>VLOOKUP(Tabela13[[#This Row],[Número]],Tabela1[],12,FALSE)</f>
        <v>Olímpico</v>
      </c>
    </row>
    <row r="583" spans="1:15" x14ac:dyDescent="0.25">
      <c r="A583" s="3">
        <v>147</v>
      </c>
      <c r="B583" s="4">
        <v>21586</v>
      </c>
      <c r="C583" s="4" t="s">
        <v>603</v>
      </c>
      <c r="D583" s="4" t="s">
        <v>604</v>
      </c>
      <c r="E583" s="7">
        <v>2</v>
      </c>
      <c r="F583" s="7">
        <v>2</v>
      </c>
      <c r="G583" s="4"/>
      <c r="H583" s="4"/>
      <c r="I5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83" s="3" t="s">
        <v>316</v>
      </c>
      <c r="K583" s="3" t="s">
        <v>781</v>
      </c>
      <c r="L583" s="3" t="s">
        <v>603</v>
      </c>
      <c r="M583" s="3"/>
      <c r="N583" s="3" t="str">
        <f>IF(ISBLANK(Tabela13[[#This Row],[Gol Time]]),"",IF(Tabela13[[#This Row],[Mandante]]=Tabela13[[#This Row],[Gol Time]],"Casa","Fora"))</f>
        <v>Casa</v>
      </c>
      <c r="O583" s="3" t="str">
        <f>VLOOKUP(Tabela13[[#This Row],[Número]],Tabela1[],12,FALSE)</f>
        <v>Olímpico</v>
      </c>
    </row>
    <row r="584" spans="1:15" x14ac:dyDescent="0.25">
      <c r="A584" s="3">
        <v>147</v>
      </c>
      <c r="B584" s="4">
        <v>21586</v>
      </c>
      <c r="C584" s="4" t="s">
        <v>603</v>
      </c>
      <c r="D584" s="4" t="s">
        <v>604</v>
      </c>
      <c r="E584" s="7">
        <v>2</v>
      </c>
      <c r="F584" s="7">
        <v>2</v>
      </c>
      <c r="G584" s="4"/>
      <c r="H584" s="4"/>
      <c r="I5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84" s="3" t="s">
        <v>316</v>
      </c>
      <c r="K584" s="3" t="s">
        <v>788</v>
      </c>
      <c r="L584" s="3" t="s">
        <v>604</v>
      </c>
      <c r="M584" s="3"/>
      <c r="N584" s="3" t="str">
        <f>IF(ISBLANK(Tabela13[[#This Row],[Gol Time]]),"",IF(Tabela13[[#This Row],[Mandante]]=Tabela13[[#This Row],[Gol Time]],"Casa","Fora"))</f>
        <v>Fora</v>
      </c>
      <c r="O584" s="3" t="str">
        <f>VLOOKUP(Tabela13[[#This Row],[Número]],Tabela1[],12,FALSE)</f>
        <v>Olímpico</v>
      </c>
    </row>
    <row r="585" spans="1:15" x14ac:dyDescent="0.25">
      <c r="A585" s="3">
        <v>147</v>
      </c>
      <c r="B585" s="4">
        <v>21586</v>
      </c>
      <c r="C585" s="4" t="s">
        <v>603</v>
      </c>
      <c r="D585" s="4" t="s">
        <v>604</v>
      </c>
      <c r="E585" s="7">
        <v>2</v>
      </c>
      <c r="F585" s="7">
        <v>2</v>
      </c>
      <c r="G585" s="4"/>
      <c r="H585" s="4"/>
      <c r="I5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585" s="3" t="s">
        <v>316</v>
      </c>
      <c r="K585" s="3" t="s">
        <v>758</v>
      </c>
      <c r="L585" s="3" t="s">
        <v>604</v>
      </c>
      <c r="M585" s="3"/>
      <c r="N585" s="3" t="str">
        <f>IF(ISBLANK(Tabela13[[#This Row],[Gol Time]]),"",IF(Tabela13[[#This Row],[Mandante]]=Tabela13[[#This Row],[Gol Time]],"Casa","Fora"))</f>
        <v>Fora</v>
      </c>
      <c r="O585" s="3" t="str">
        <f>VLOOKUP(Tabela13[[#This Row],[Número]],Tabela1[],12,FALSE)</f>
        <v>Olímpico</v>
      </c>
    </row>
    <row r="586" spans="1:15" x14ac:dyDescent="0.25">
      <c r="A586" s="3">
        <v>148</v>
      </c>
      <c r="B586" s="4">
        <v>21666</v>
      </c>
      <c r="C586" s="4" t="s">
        <v>604</v>
      </c>
      <c r="D586" s="4" t="s">
        <v>603</v>
      </c>
      <c r="E586" s="7">
        <v>1</v>
      </c>
      <c r="F586" s="7">
        <v>2</v>
      </c>
      <c r="G586" s="4"/>
      <c r="H586" s="4"/>
      <c r="I5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86" s="3" t="s">
        <v>202</v>
      </c>
      <c r="K586" s="3" t="s">
        <v>784</v>
      </c>
      <c r="L586" s="3" t="s">
        <v>603</v>
      </c>
      <c r="M586" s="3"/>
      <c r="N586" s="3" t="str">
        <f>IF(ISBLANK(Tabela13[[#This Row],[Gol Time]]),"",IF(Tabela13[[#This Row],[Mandante]]=Tabela13[[#This Row],[Gol Time]],"Casa","Fora"))</f>
        <v>Fora</v>
      </c>
      <c r="O586" s="3" t="str">
        <f>VLOOKUP(Tabela13[[#This Row],[Número]],Tabela1[],12,FALSE)</f>
        <v>Eucaliptos</v>
      </c>
    </row>
    <row r="587" spans="1:15" x14ac:dyDescent="0.25">
      <c r="A587" s="3">
        <v>148</v>
      </c>
      <c r="B587" s="4">
        <v>21666</v>
      </c>
      <c r="C587" s="4" t="s">
        <v>604</v>
      </c>
      <c r="D587" s="4" t="s">
        <v>603</v>
      </c>
      <c r="E587" s="7">
        <v>1</v>
      </c>
      <c r="F587" s="7">
        <v>2</v>
      </c>
      <c r="G587" s="4"/>
      <c r="H587" s="4"/>
      <c r="I5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87" s="3" t="s">
        <v>202</v>
      </c>
      <c r="K587" s="3" t="s">
        <v>784</v>
      </c>
      <c r="L587" s="3" t="s">
        <v>603</v>
      </c>
      <c r="M587" s="3"/>
      <c r="N587" s="3" t="str">
        <f>IF(ISBLANK(Tabela13[[#This Row],[Gol Time]]),"",IF(Tabela13[[#This Row],[Mandante]]=Tabela13[[#This Row],[Gol Time]],"Casa","Fora"))</f>
        <v>Fora</v>
      </c>
      <c r="O587" s="3" t="str">
        <f>VLOOKUP(Tabela13[[#This Row],[Número]],Tabela1[],12,FALSE)</f>
        <v>Eucaliptos</v>
      </c>
    </row>
    <row r="588" spans="1:15" x14ac:dyDescent="0.25">
      <c r="A588" s="3">
        <v>148</v>
      </c>
      <c r="B588" s="4">
        <v>21666</v>
      </c>
      <c r="C588" s="4" t="s">
        <v>604</v>
      </c>
      <c r="D588" s="4" t="s">
        <v>603</v>
      </c>
      <c r="E588" s="7">
        <v>1</v>
      </c>
      <c r="F588" s="7">
        <v>2</v>
      </c>
      <c r="G588" s="4"/>
      <c r="H588" s="4"/>
      <c r="I5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88" s="3" t="s">
        <v>202</v>
      </c>
      <c r="K588" s="3" t="s">
        <v>789</v>
      </c>
      <c r="L588" s="3" t="s">
        <v>604</v>
      </c>
      <c r="M588" s="3"/>
      <c r="N588" s="3" t="str">
        <f>IF(ISBLANK(Tabela13[[#This Row],[Gol Time]]),"",IF(Tabela13[[#This Row],[Mandante]]=Tabela13[[#This Row],[Gol Time]],"Casa","Fora"))</f>
        <v>Casa</v>
      </c>
      <c r="O588" s="3" t="str">
        <f>VLOOKUP(Tabela13[[#This Row],[Número]],Tabela1[],12,FALSE)</f>
        <v>Eucaliptos</v>
      </c>
    </row>
    <row r="589" spans="1:15" x14ac:dyDescent="0.25">
      <c r="A589" s="3">
        <v>149</v>
      </c>
      <c r="B589" s="4">
        <v>21778</v>
      </c>
      <c r="C589" s="4" t="s">
        <v>604</v>
      </c>
      <c r="D589" s="4" t="s">
        <v>603</v>
      </c>
      <c r="E589" s="7">
        <v>1</v>
      </c>
      <c r="F589" s="7">
        <v>2</v>
      </c>
      <c r="G589" s="4"/>
      <c r="H589" s="4"/>
      <c r="I5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89" s="3" t="s">
        <v>316</v>
      </c>
      <c r="K589" s="3" t="s">
        <v>781</v>
      </c>
      <c r="L589" s="3" t="s">
        <v>603</v>
      </c>
      <c r="M589" s="3"/>
      <c r="N589" s="3" t="str">
        <f>IF(ISBLANK(Tabela13[[#This Row],[Gol Time]]),"",IF(Tabela13[[#This Row],[Mandante]]=Tabela13[[#This Row],[Gol Time]],"Casa","Fora"))</f>
        <v>Fora</v>
      </c>
      <c r="O589" s="3" t="str">
        <f>VLOOKUP(Tabela13[[#This Row],[Número]],Tabela1[],12,FALSE)</f>
        <v>Eucaliptos</v>
      </c>
    </row>
    <row r="590" spans="1:15" x14ac:dyDescent="0.25">
      <c r="A590" s="3">
        <v>149</v>
      </c>
      <c r="B590" s="4">
        <v>21778</v>
      </c>
      <c r="C590" s="4" t="s">
        <v>604</v>
      </c>
      <c r="D590" s="4" t="s">
        <v>603</v>
      </c>
      <c r="E590" s="7">
        <v>1</v>
      </c>
      <c r="F590" s="7">
        <v>2</v>
      </c>
      <c r="G590" s="4"/>
      <c r="H590" s="4"/>
      <c r="I5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0" s="3" t="s">
        <v>316</v>
      </c>
      <c r="K590" s="3" t="s">
        <v>781</v>
      </c>
      <c r="L590" s="3" t="s">
        <v>603</v>
      </c>
      <c r="M590" s="3"/>
      <c r="N590" s="3" t="str">
        <f>IF(ISBLANK(Tabela13[[#This Row],[Gol Time]]),"",IF(Tabela13[[#This Row],[Mandante]]=Tabela13[[#This Row],[Gol Time]],"Casa","Fora"))</f>
        <v>Fora</v>
      </c>
      <c r="O590" s="3" t="str">
        <f>VLOOKUP(Tabela13[[#This Row],[Número]],Tabela1[],12,FALSE)</f>
        <v>Eucaliptos</v>
      </c>
    </row>
    <row r="591" spans="1:15" x14ac:dyDescent="0.25">
      <c r="A591" s="3">
        <v>149</v>
      </c>
      <c r="B591" s="4">
        <v>21778</v>
      </c>
      <c r="C591" s="4" t="s">
        <v>604</v>
      </c>
      <c r="D591" s="4" t="s">
        <v>603</v>
      </c>
      <c r="E591" s="7">
        <v>1</v>
      </c>
      <c r="F591" s="7">
        <v>2</v>
      </c>
      <c r="G591" s="4"/>
      <c r="H591" s="4"/>
      <c r="I5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1" s="3" t="s">
        <v>316</v>
      </c>
      <c r="K591" s="3" t="s">
        <v>782</v>
      </c>
      <c r="L591" s="3" t="s">
        <v>604</v>
      </c>
      <c r="M591" s="3"/>
      <c r="N591" s="3" t="str">
        <f>IF(ISBLANK(Tabela13[[#This Row],[Gol Time]]),"",IF(Tabela13[[#This Row],[Mandante]]=Tabela13[[#This Row],[Gol Time]],"Casa","Fora"))</f>
        <v>Casa</v>
      </c>
      <c r="O591" s="3" t="str">
        <f>VLOOKUP(Tabela13[[#This Row],[Número]],Tabela1[],12,FALSE)</f>
        <v>Eucaliptos</v>
      </c>
    </row>
    <row r="592" spans="1:15" x14ac:dyDescent="0.25">
      <c r="A592" s="3">
        <v>150</v>
      </c>
      <c r="B592" s="4">
        <v>21883</v>
      </c>
      <c r="C592" s="4" t="s">
        <v>603</v>
      </c>
      <c r="D592" s="4" t="s">
        <v>604</v>
      </c>
      <c r="E592" s="7">
        <v>4</v>
      </c>
      <c r="F592" s="7">
        <v>1</v>
      </c>
      <c r="G592" s="4"/>
      <c r="H592" s="4"/>
      <c r="I5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2" s="3" t="s">
        <v>316</v>
      </c>
      <c r="K592" s="3" t="s">
        <v>783</v>
      </c>
      <c r="L592" s="3" t="s">
        <v>603</v>
      </c>
      <c r="M592" s="3"/>
      <c r="N592" s="3" t="str">
        <f>IF(ISBLANK(Tabela13[[#This Row],[Gol Time]]),"",IF(Tabela13[[#This Row],[Mandante]]=Tabela13[[#This Row],[Gol Time]],"Casa","Fora"))</f>
        <v>Casa</v>
      </c>
      <c r="O592" s="3" t="str">
        <f>VLOOKUP(Tabela13[[#This Row],[Número]],Tabela1[],12,FALSE)</f>
        <v>Olímpico</v>
      </c>
    </row>
    <row r="593" spans="1:15" x14ac:dyDescent="0.25">
      <c r="A593" s="3">
        <v>150</v>
      </c>
      <c r="B593" s="4">
        <v>21883</v>
      </c>
      <c r="C593" s="4" t="s">
        <v>603</v>
      </c>
      <c r="D593" s="4" t="s">
        <v>604</v>
      </c>
      <c r="E593" s="7">
        <v>4</v>
      </c>
      <c r="F593" s="7">
        <v>1</v>
      </c>
      <c r="G593" s="4"/>
      <c r="H593" s="4"/>
      <c r="I5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3" s="3" t="s">
        <v>316</v>
      </c>
      <c r="K593" s="3" t="s">
        <v>790</v>
      </c>
      <c r="L593" s="3" t="s">
        <v>603</v>
      </c>
      <c r="M593" s="3"/>
      <c r="N593" s="3" t="str">
        <f>IF(ISBLANK(Tabela13[[#This Row],[Gol Time]]),"",IF(Tabela13[[#This Row],[Mandante]]=Tabela13[[#This Row],[Gol Time]],"Casa","Fora"))</f>
        <v>Casa</v>
      </c>
      <c r="O593" s="3" t="str">
        <f>VLOOKUP(Tabela13[[#This Row],[Número]],Tabela1[],12,FALSE)</f>
        <v>Olímpico</v>
      </c>
    </row>
    <row r="594" spans="1:15" x14ac:dyDescent="0.25">
      <c r="A594" s="3">
        <v>150</v>
      </c>
      <c r="B594" s="4">
        <v>21883</v>
      </c>
      <c r="C594" s="4" t="s">
        <v>603</v>
      </c>
      <c r="D594" s="4" t="s">
        <v>604</v>
      </c>
      <c r="E594" s="7">
        <v>4</v>
      </c>
      <c r="F594" s="7">
        <v>1</v>
      </c>
      <c r="G594" s="4"/>
      <c r="H594" s="4"/>
      <c r="I5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4" s="3" t="s">
        <v>316</v>
      </c>
      <c r="K594" s="3" t="s">
        <v>790</v>
      </c>
      <c r="L594" s="3" t="s">
        <v>603</v>
      </c>
      <c r="M594" s="3"/>
      <c r="N594" s="3" t="str">
        <f>IF(ISBLANK(Tabela13[[#This Row],[Gol Time]]),"",IF(Tabela13[[#This Row],[Mandante]]=Tabela13[[#This Row],[Gol Time]],"Casa","Fora"))</f>
        <v>Casa</v>
      </c>
      <c r="O594" s="3" t="str">
        <f>VLOOKUP(Tabela13[[#This Row],[Número]],Tabela1[],12,FALSE)</f>
        <v>Olímpico</v>
      </c>
    </row>
    <row r="595" spans="1:15" x14ac:dyDescent="0.25">
      <c r="A595" s="3">
        <v>150</v>
      </c>
      <c r="B595" s="4">
        <v>21883</v>
      </c>
      <c r="C595" s="4" t="s">
        <v>603</v>
      </c>
      <c r="D595" s="4" t="s">
        <v>604</v>
      </c>
      <c r="E595" s="7">
        <v>4</v>
      </c>
      <c r="F595" s="7">
        <v>1</v>
      </c>
      <c r="G595" s="4"/>
      <c r="H595" s="4"/>
      <c r="I5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5" s="3" t="s">
        <v>316</v>
      </c>
      <c r="K595" s="3" t="s">
        <v>784</v>
      </c>
      <c r="L595" s="3" t="s">
        <v>603</v>
      </c>
      <c r="M595" s="3"/>
      <c r="N595" s="3" t="str">
        <f>IF(ISBLANK(Tabela13[[#This Row],[Gol Time]]),"",IF(Tabela13[[#This Row],[Mandante]]=Tabela13[[#This Row],[Gol Time]],"Casa","Fora"))</f>
        <v>Casa</v>
      </c>
      <c r="O595" s="3" t="str">
        <f>VLOOKUP(Tabela13[[#This Row],[Número]],Tabela1[],12,FALSE)</f>
        <v>Olímpico</v>
      </c>
    </row>
    <row r="596" spans="1:15" x14ac:dyDescent="0.25">
      <c r="A596" s="3">
        <v>150</v>
      </c>
      <c r="B596" s="4">
        <v>21883</v>
      </c>
      <c r="C596" s="4" t="s">
        <v>603</v>
      </c>
      <c r="D596" s="4" t="s">
        <v>604</v>
      </c>
      <c r="E596" s="7">
        <v>4</v>
      </c>
      <c r="F596" s="7">
        <v>1</v>
      </c>
      <c r="G596" s="4"/>
      <c r="H596" s="4"/>
      <c r="I5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596" s="3" t="s">
        <v>316</v>
      </c>
      <c r="K596" s="3" t="s">
        <v>791</v>
      </c>
      <c r="L596" s="3" t="s">
        <v>604</v>
      </c>
      <c r="M596" s="3"/>
      <c r="N596" s="3" t="str">
        <f>IF(ISBLANK(Tabela13[[#This Row],[Gol Time]]),"",IF(Tabela13[[#This Row],[Mandante]]=Tabela13[[#This Row],[Gol Time]],"Casa","Fora"))</f>
        <v>Fora</v>
      </c>
      <c r="O596" s="3" t="str">
        <f>VLOOKUP(Tabela13[[#This Row],[Número]],Tabela1[],12,FALSE)</f>
        <v>Olímpico</v>
      </c>
    </row>
    <row r="597" spans="1:15" x14ac:dyDescent="0.25">
      <c r="A597" s="3">
        <v>151</v>
      </c>
      <c r="B597" s="4">
        <v>21920</v>
      </c>
      <c r="C597" s="4" t="s">
        <v>603</v>
      </c>
      <c r="D597" s="4" t="s">
        <v>604</v>
      </c>
      <c r="E597" s="7">
        <v>2</v>
      </c>
      <c r="F597" s="7">
        <v>3</v>
      </c>
      <c r="G597" s="4"/>
      <c r="H597" s="4"/>
      <c r="I5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97" s="3" t="s">
        <v>316</v>
      </c>
      <c r="K597" s="3" t="s">
        <v>782</v>
      </c>
      <c r="L597" s="3" t="s">
        <v>604</v>
      </c>
      <c r="M597" s="3"/>
      <c r="N597" s="3" t="str">
        <f>IF(ISBLANK(Tabela13[[#This Row],[Gol Time]]),"",IF(Tabela13[[#This Row],[Mandante]]=Tabela13[[#This Row],[Gol Time]],"Casa","Fora"))</f>
        <v>Fora</v>
      </c>
      <c r="O597" s="3" t="str">
        <f>VLOOKUP(Tabela13[[#This Row],[Número]],Tabela1[],12,FALSE)</f>
        <v>Olímpico</v>
      </c>
    </row>
    <row r="598" spans="1:15" x14ac:dyDescent="0.25">
      <c r="A598" s="3">
        <v>151</v>
      </c>
      <c r="B598" s="4">
        <v>21920</v>
      </c>
      <c r="C598" s="4" t="s">
        <v>603</v>
      </c>
      <c r="D598" s="4" t="s">
        <v>604</v>
      </c>
      <c r="E598" s="7">
        <v>2</v>
      </c>
      <c r="F598" s="7">
        <v>3</v>
      </c>
      <c r="G598" s="4"/>
      <c r="H598" s="4"/>
      <c r="I5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98" s="3" t="s">
        <v>316</v>
      </c>
      <c r="K598" s="3" t="s">
        <v>697</v>
      </c>
      <c r="L598" s="3" t="s">
        <v>604</v>
      </c>
      <c r="M598" s="3"/>
      <c r="N598" s="3" t="str">
        <f>IF(ISBLANK(Tabela13[[#This Row],[Gol Time]]),"",IF(Tabela13[[#This Row],[Mandante]]=Tabela13[[#This Row],[Gol Time]],"Casa","Fora"))</f>
        <v>Fora</v>
      </c>
      <c r="O598" s="3" t="str">
        <f>VLOOKUP(Tabela13[[#This Row],[Número]],Tabela1[],12,FALSE)</f>
        <v>Olímpico</v>
      </c>
    </row>
    <row r="599" spans="1:15" x14ac:dyDescent="0.25">
      <c r="A599" s="3">
        <v>151</v>
      </c>
      <c r="B599" s="4">
        <v>21920</v>
      </c>
      <c r="C599" s="4" t="s">
        <v>603</v>
      </c>
      <c r="D599" s="4" t="s">
        <v>604</v>
      </c>
      <c r="E599" s="7">
        <v>2</v>
      </c>
      <c r="F599" s="7">
        <v>3</v>
      </c>
      <c r="G599" s="4"/>
      <c r="H599" s="4"/>
      <c r="I5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599" s="3" t="s">
        <v>316</v>
      </c>
      <c r="K599" s="3" t="s">
        <v>697</v>
      </c>
      <c r="L599" s="3" t="s">
        <v>604</v>
      </c>
      <c r="M599" s="3"/>
      <c r="N599" s="3" t="str">
        <f>IF(ISBLANK(Tabela13[[#This Row],[Gol Time]]),"",IF(Tabela13[[#This Row],[Mandante]]=Tabela13[[#This Row],[Gol Time]],"Casa","Fora"))</f>
        <v>Fora</v>
      </c>
      <c r="O599" s="3" t="str">
        <f>VLOOKUP(Tabela13[[#This Row],[Número]],Tabela1[],12,FALSE)</f>
        <v>Olímpico</v>
      </c>
    </row>
    <row r="600" spans="1:15" x14ac:dyDescent="0.25">
      <c r="A600" s="3">
        <v>151</v>
      </c>
      <c r="B600" s="4">
        <v>21920</v>
      </c>
      <c r="C600" s="4" t="s">
        <v>603</v>
      </c>
      <c r="D600" s="4" t="s">
        <v>604</v>
      </c>
      <c r="E600" s="7">
        <v>2</v>
      </c>
      <c r="F600" s="7">
        <v>3</v>
      </c>
      <c r="G600" s="4"/>
      <c r="H600" s="4"/>
      <c r="I6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00" s="3" t="s">
        <v>316</v>
      </c>
      <c r="K600" s="3" t="s">
        <v>784</v>
      </c>
      <c r="L600" s="3" t="s">
        <v>603</v>
      </c>
      <c r="M600" s="3"/>
      <c r="N600" s="3" t="str">
        <f>IF(ISBLANK(Tabela13[[#This Row],[Gol Time]]),"",IF(Tabela13[[#This Row],[Mandante]]=Tabela13[[#This Row],[Gol Time]],"Casa","Fora"))</f>
        <v>Casa</v>
      </c>
      <c r="O600" s="3" t="str">
        <f>VLOOKUP(Tabela13[[#This Row],[Número]],Tabela1[],12,FALSE)</f>
        <v>Olímpico</v>
      </c>
    </row>
    <row r="601" spans="1:15" x14ac:dyDescent="0.25">
      <c r="A601" s="3">
        <v>151</v>
      </c>
      <c r="B601" s="4">
        <v>21920</v>
      </c>
      <c r="C601" s="4" t="s">
        <v>603</v>
      </c>
      <c r="D601" s="4" t="s">
        <v>604</v>
      </c>
      <c r="E601" s="7">
        <v>2</v>
      </c>
      <c r="F601" s="7">
        <v>3</v>
      </c>
      <c r="G601" s="4"/>
      <c r="H601" s="4"/>
      <c r="I6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01" s="3" t="s">
        <v>316</v>
      </c>
      <c r="K601" s="3" t="s">
        <v>781</v>
      </c>
      <c r="L601" s="3" t="s">
        <v>603</v>
      </c>
      <c r="M601" s="3"/>
      <c r="N601" s="3" t="str">
        <f>IF(ISBLANK(Tabela13[[#This Row],[Gol Time]]),"",IF(Tabela13[[#This Row],[Mandante]]=Tabela13[[#This Row],[Gol Time]],"Casa","Fora"))</f>
        <v>Casa</v>
      </c>
      <c r="O601" s="3" t="str">
        <f>VLOOKUP(Tabela13[[#This Row],[Número]],Tabela1[],12,FALSE)</f>
        <v>Olímpico</v>
      </c>
    </row>
    <row r="602" spans="1:15" x14ac:dyDescent="0.25">
      <c r="A602" s="3">
        <v>152</v>
      </c>
      <c r="B602" s="4">
        <v>22027</v>
      </c>
      <c r="C602" s="4" t="s">
        <v>604</v>
      </c>
      <c r="D602" s="4" t="s">
        <v>603</v>
      </c>
      <c r="E602" s="7">
        <v>0</v>
      </c>
      <c r="F602" s="7">
        <v>3</v>
      </c>
      <c r="G602" s="4"/>
      <c r="H602" s="4"/>
      <c r="I6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2" s="3" t="s">
        <v>202</v>
      </c>
      <c r="K602" s="3" t="s">
        <v>783</v>
      </c>
      <c r="L602" s="3" t="s">
        <v>603</v>
      </c>
      <c r="M602" s="3"/>
      <c r="N602" s="3" t="str">
        <f>IF(ISBLANK(Tabela13[[#This Row],[Gol Time]]),"",IF(Tabela13[[#This Row],[Mandante]]=Tabela13[[#This Row],[Gol Time]],"Casa","Fora"))</f>
        <v>Fora</v>
      </c>
      <c r="O602" s="3" t="str">
        <f>VLOOKUP(Tabela13[[#This Row],[Número]],Tabela1[],12,FALSE)</f>
        <v>Eucaliptos</v>
      </c>
    </row>
    <row r="603" spans="1:15" x14ac:dyDescent="0.25">
      <c r="A603" s="3">
        <v>152</v>
      </c>
      <c r="B603" s="4">
        <v>22027</v>
      </c>
      <c r="C603" s="4" t="s">
        <v>604</v>
      </c>
      <c r="D603" s="4" t="s">
        <v>603</v>
      </c>
      <c r="E603" s="7">
        <v>0</v>
      </c>
      <c r="F603" s="7">
        <v>3</v>
      </c>
      <c r="G603" s="4"/>
      <c r="H603" s="4"/>
      <c r="I6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3" s="3" t="s">
        <v>202</v>
      </c>
      <c r="K603" s="3" t="s">
        <v>783</v>
      </c>
      <c r="L603" s="3" t="s">
        <v>603</v>
      </c>
      <c r="M603" s="3"/>
      <c r="N603" s="3" t="str">
        <f>IF(ISBLANK(Tabela13[[#This Row],[Gol Time]]),"",IF(Tabela13[[#This Row],[Mandante]]=Tabela13[[#This Row],[Gol Time]],"Casa","Fora"))</f>
        <v>Fora</v>
      </c>
      <c r="O603" s="3" t="str">
        <f>VLOOKUP(Tabela13[[#This Row],[Número]],Tabela1[],12,FALSE)</f>
        <v>Eucaliptos</v>
      </c>
    </row>
    <row r="604" spans="1:15" x14ac:dyDescent="0.25">
      <c r="A604" s="3">
        <v>152</v>
      </c>
      <c r="B604" s="4">
        <v>22027</v>
      </c>
      <c r="C604" s="4" t="s">
        <v>604</v>
      </c>
      <c r="D604" s="4" t="s">
        <v>603</v>
      </c>
      <c r="E604" s="7">
        <v>0</v>
      </c>
      <c r="F604" s="7">
        <v>3</v>
      </c>
      <c r="G604" s="4"/>
      <c r="H604" s="4"/>
      <c r="I6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4" s="3" t="s">
        <v>202</v>
      </c>
      <c r="K604" s="3" t="s">
        <v>790</v>
      </c>
      <c r="L604" s="3" t="s">
        <v>603</v>
      </c>
      <c r="M604" s="3"/>
      <c r="N604" s="3" t="str">
        <f>IF(ISBLANK(Tabela13[[#This Row],[Gol Time]]),"",IF(Tabela13[[#This Row],[Mandante]]=Tabela13[[#This Row],[Gol Time]],"Casa","Fora"))</f>
        <v>Fora</v>
      </c>
      <c r="O604" s="3" t="str">
        <f>VLOOKUP(Tabela13[[#This Row],[Número]],Tabela1[],12,FALSE)</f>
        <v>Eucaliptos</v>
      </c>
    </row>
    <row r="605" spans="1:15" x14ac:dyDescent="0.25">
      <c r="A605" s="3">
        <v>153</v>
      </c>
      <c r="B605" s="4">
        <v>22149</v>
      </c>
      <c r="C605" s="4" t="s">
        <v>604</v>
      </c>
      <c r="D605" s="4" t="s">
        <v>603</v>
      </c>
      <c r="E605" s="7">
        <v>1</v>
      </c>
      <c r="F605" s="7">
        <v>5</v>
      </c>
      <c r="G605" s="4"/>
      <c r="H605" s="4"/>
      <c r="I6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5" s="3" t="s">
        <v>316</v>
      </c>
      <c r="K605" s="3" t="s">
        <v>781</v>
      </c>
      <c r="L605" s="3" t="s">
        <v>603</v>
      </c>
      <c r="M605" s="3"/>
      <c r="N605" s="3" t="str">
        <f>IF(ISBLANK(Tabela13[[#This Row],[Gol Time]]),"",IF(Tabela13[[#This Row],[Mandante]]=Tabela13[[#This Row],[Gol Time]],"Casa","Fora"))</f>
        <v>Fora</v>
      </c>
      <c r="O605" s="3" t="str">
        <f>VLOOKUP(Tabela13[[#This Row],[Número]],Tabela1[],12,FALSE)</f>
        <v>Eucaliptos</v>
      </c>
    </row>
    <row r="606" spans="1:15" x14ac:dyDescent="0.25">
      <c r="A606" s="3">
        <v>153</v>
      </c>
      <c r="B606" s="4">
        <v>22149</v>
      </c>
      <c r="C606" s="4" t="s">
        <v>604</v>
      </c>
      <c r="D606" s="4" t="s">
        <v>603</v>
      </c>
      <c r="E606" s="7">
        <v>1</v>
      </c>
      <c r="F606" s="7">
        <v>5</v>
      </c>
      <c r="G606" s="4"/>
      <c r="H606" s="4"/>
      <c r="I6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6" s="3" t="s">
        <v>316</v>
      </c>
      <c r="K606" s="3" t="s">
        <v>781</v>
      </c>
      <c r="L606" s="3" t="s">
        <v>603</v>
      </c>
      <c r="M606" s="3"/>
      <c r="N606" s="3" t="str">
        <f>IF(ISBLANK(Tabela13[[#This Row],[Gol Time]]),"",IF(Tabela13[[#This Row],[Mandante]]=Tabela13[[#This Row],[Gol Time]],"Casa","Fora"))</f>
        <v>Fora</v>
      </c>
      <c r="O606" s="3" t="str">
        <f>VLOOKUP(Tabela13[[#This Row],[Número]],Tabela1[],12,FALSE)</f>
        <v>Eucaliptos</v>
      </c>
    </row>
    <row r="607" spans="1:15" x14ac:dyDescent="0.25">
      <c r="A607" s="3">
        <v>153</v>
      </c>
      <c r="B607" s="4">
        <v>22149</v>
      </c>
      <c r="C607" s="4" t="s">
        <v>604</v>
      </c>
      <c r="D607" s="4" t="s">
        <v>603</v>
      </c>
      <c r="E607" s="7">
        <v>1</v>
      </c>
      <c r="F607" s="7">
        <v>5</v>
      </c>
      <c r="G607" s="4"/>
      <c r="H607" s="4"/>
      <c r="I6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7" s="3" t="s">
        <v>316</v>
      </c>
      <c r="K607" s="3" t="s">
        <v>781</v>
      </c>
      <c r="L607" s="3" t="s">
        <v>603</v>
      </c>
      <c r="M607" s="3"/>
      <c r="N607" s="3" t="str">
        <f>IF(ISBLANK(Tabela13[[#This Row],[Gol Time]]),"",IF(Tabela13[[#This Row],[Mandante]]=Tabela13[[#This Row],[Gol Time]],"Casa","Fora"))</f>
        <v>Fora</v>
      </c>
      <c r="O607" s="3" t="str">
        <f>VLOOKUP(Tabela13[[#This Row],[Número]],Tabela1[],12,FALSE)</f>
        <v>Eucaliptos</v>
      </c>
    </row>
    <row r="608" spans="1:15" x14ac:dyDescent="0.25">
      <c r="A608" s="3">
        <v>153</v>
      </c>
      <c r="B608" s="4">
        <v>22149</v>
      </c>
      <c r="C608" s="4" t="s">
        <v>604</v>
      </c>
      <c r="D608" s="4" t="s">
        <v>603</v>
      </c>
      <c r="E608" s="7">
        <v>1</v>
      </c>
      <c r="F608" s="7">
        <v>5</v>
      </c>
      <c r="G608" s="4"/>
      <c r="H608" s="4"/>
      <c r="I6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8" s="3" t="s">
        <v>316</v>
      </c>
      <c r="K608" s="3" t="s">
        <v>784</v>
      </c>
      <c r="L608" s="3" t="s">
        <v>603</v>
      </c>
      <c r="M608" s="3"/>
      <c r="N608" s="3" t="str">
        <f>IF(ISBLANK(Tabela13[[#This Row],[Gol Time]]),"",IF(Tabela13[[#This Row],[Mandante]]=Tabela13[[#This Row],[Gol Time]],"Casa","Fora"))</f>
        <v>Fora</v>
      </c>
      <c r="O608" s="3" t="str">
        <f>VLOOKUP(Tabela13[[#This Row],[Número]],Tabela1[],12,FALSE)</f>
        <v>Eucaliptos</v>
      </c>
    </row>
    <row r="609" spans="1:15" x14ac:dyDescent="0.25">
      <c r="A609" s="3">
        <v>153</v>
      </c>
      <c r="B609" s="4">
        <v>22149</v>
      </c>
      <c r="C609" s="4" t="s">
        <v>604</v>
      </c>
      <c r="D609" s="4" t="s">
        <v>603</v>
      </c>
      <c r="E609" s="7">
        <v>1</v>
      </c>
      <c r="F609" s="7">
        <v>5</v>
      </c>
      <c r="G609" s="4"/>
      <c r="H609" s="4"/>
      <c r="I6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09" s="3" t="s">
        <v>316</v>
      </c>
      <c r="K609" s="3" t="s">
        <v>785</v>
      </c>
      <c r="L609" s="3" t="s">
        <v>603</v>
      </c>
      <c r="M609" s="3"/>
      <c r="N609" s="3" t="str">
        <f>IF(ISBLANK(Tabela13[[#This Row],[Gol Time]]),"",IF(Tabela13[[#This Row],[Mandante]]=Tabela13[[#This Row],[Gol Time]],"Casa","Fora"))</f>
        <v>Fora</v>
      </c>
      <c r="O609" s="3" t="str">
        <f>VLOOKUP(Tabela13[[#This Row],[Número]],Tabela1[],12,FALSE)</f>
        <v>Eucaliptos</v>
      </c>
    </row>
    <row r="610" spans="1:15" x14ac:dyDescent="0.25">
      <c r="A610" s="3">
        <v>153</v>
      </c>
      <c r="B610" s="4">
        <v>22149</v>
      </c>
      <c r="C610" s="4" t="s">
        <v>604</v>
      </c>
      <c r="D610" s="4" t="s">
        <v>603</v>
      </c>
      <c r="E610" s="7">
        <v>1</v>
      </c>
      <c r="F610" s="7">
        <v>5</v>
      </c>
      <c r="G610" s="4"/>
      <c r="H610" s="4"/>
      <c r="I6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10" s="3" t="s">
        <v>316</v>
      </c>
      <c r="K610" s="3" t="s">
        <v>782</v>
      </c>
      <c r="L610" s="3" t="s">
        <v>604</v>
      </c>
      <c r="M610" s="3"/>
      <c r="N610" s="3" t="str">
        <f>IF(ISBLANK(Tabela13[[#This Row],[Gol Time]]),"",IF(Tabela13[[#This Row],[Mandante]]=Tabela13[[#This Row],[Gol Time]],"Casa","Fora"))</f>
        <v>Casa</v>
      </c>
      <c r="O610" s="3" t="str">
        <f>VLOOKUP(Tabela13[[#This Row],[Número]],Tabela1[],12,FALSE)</f>
        <v>Eucaliptos</v>
      </c>
    </row>
    <row r="611" spans="1:15" x14ac:dyDescent="0.25">
      <c r="A611" s="3">
        <v>154</v>
      </c>
      <c r="B611" s="4">
        <v>22240</v>
      </c>
      <c r="C611" s="4" t="s">
        <v>603</v>
      </c>
      <c r="D611" s="4" t="s">
        <v>604</v>
      </c>
      <c r="E611" s="7">
        <v>1</v>
      </c>
      <c r="F611" s="7">
        <v>1</v>
      </c>
      <c r="G611" s="4"/>
      <c r="H611" s="4"/>
      <c r="I6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11" s="3" t="s">
        <v>316</v>
      </c>
      <c r="K611" s="3" t="s">
        <v>781</v>
      </c>
      <c r="L611" s="3" t="s">
        <v>603</v>
      </c>
      <c r="M611" s="3"/>
      <c r="N611" s="3" t="str">
        <f>IF(ISBLANK(Tabela13[[#This Row],[Gol Time]]),"",IF(Tabela13[[#This Row],[Mandante]]=Tabela13[[#This Row],[Gol Time]],"Casa","Fora"))</f>
        <v>Casa</v>
      </c>
      <c r="O611" s="3" t="str">
        <f>VLOOKUP(Tabela13[[#This Row],[Número]],Tabela1[],12,FALSE)</f>
        <v>Olímpico</v>
      </c>
    </row>
    <row r="612" spans="1:15" x14ac:dyDescent="0.25">
      <c r="A612" s="3">
        <v>154</v>
      </c>
      <c r="B612" s="4">
        <v>22240</v>
      </c>
      <c r="C612" s="4" t="s">
        <v>603</v>
      </c>
      <c r="D612" s="4" t="s">
        <v>604</v>
      </c>
      <c r="E612" s="7">
        <v>1</v>
      </c>
      <c r="F612" s="7">
        <v>1</v>
      </c>
      <c r="G612" s="4"/>
      <c r="H612" s="4"/>
      <c r="I6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12" s="3" t="s">
        <v>316</v>
      </c>
      <c r="K612" s="3" t="s">
        <v>791</v>
      </c>
      <c r="L612" s="3" t="s">
        <v>604</v>
      </c>
      <c r="M612" s="3"/>
      <c r="N612" s="3" t="str">
        <f>IF(ISBLANK(Tabela13[[#This Row],[Gol Time]]),"",IF(Tabela13[[#This Row],[Mandante]]=Tabela13[[#This Row],[Gol Time]],"Casa","Fora"))</f>
        <v>Fora</v>
      </c>
      <c r="O612" s="3" t="str">
        <f>VLOOKUP(Tabela13[[#This Row],[Número]],Tabela1[],12,FALSE)</f>
        <v>Olímpico</v>
      </c>
    </row>
    <row r="613" spans="1:15" x14ac:dyDescent="0.25">
      <c r="A613" s="3">
        <v>155</v>
      </c>
      <c r="B613" s="4">
        <v>22273</v>
      </c>
      <c r="C613" s="4" t="s">
        <v>603</v>
      </c>
      <c r="D613" s="4" t="s">
        <v>604</v>
      </c>
      <c r="E613" s="7">
        <v>1</v>
      </c>
      <c r="F613" s="7">
        <v>2</v>
      </c>
      <c r="G613" s="4"/>
      <c r="H613" s="4"/>
      <c r="I6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3" s="3" t="s">
        <v>316</v>
      </c>
      <c r="K613" s="3" t="s">
        <v>782</v>
      </c>
      <c r="L613" s="3" t="s">
        <v>604</v>
      </c>
      <c r="M613" s="3"/>
      <c r="N613" s="3" t="str">
        <f>IF(ISBLANK(Tabela13[[#This Row],[Gol Time]]),"",IF(Tabela13[[#This Row],[Mandante]]=Tabela13[[#This Row],[Gol Time]],"Casa","Fora"))</f>
        <v>Fora</v>
      </c>
      <c r="O613" s="3" t="str">
        <f>VLOOKUP(Tabela13[[#This Row],[Número]],Tabela1[],12,FALSE)</f>
        <v>Olímpico</v>
      </c>
    </row>
    <row r="614" spans="1:15" x14ac:dyDescent="0.25">
      <c r="A614" s="3">
        <v>155</v>
      </c>
      <c r="B614" s="4">
        <v>22273</v>
      </c>
      <c r="C614" s="4" t="s">
        <v>603</v>
      </c>
      <c r="D614" s="4" t="s">
        <v>604</v>
      </c>
      <c r="E614" s="7">
        <v>1</v>
      </c>
      <c r="F614" s="7">
        <v>2</v>
      </c>
      <c r="G614" s="4"/>
      <c r="H614" s="4"/>
      <c r="I6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4" s="3" t="s">
        <v>316</v>
      </c>
      <c r="K614" s="3" t="s">
        <v>697</v>
      </c>
      <c r="L614" s="3" t="s">
        <v>604</v>
      </c>
      <c r="M614" s="3"/>
      <c r="N614" s="3" t="str">
        <f>IF(ISBLANK(Tabela13[[#This Row],[Gol Time]]),"",IF(Tabela13[[#This Row],[Mandante]]=Tabela13[[#This Row],[Gol Time]],"Casa","Fora"))</f>
        <v>Fora</v>
      </c>
      <c r="O614" s="3" t="str">
        <f>VLOOKUP(Tabela13[[#This Row],[Número]],Tabela1[],12,FALSE)</f>
        <v>Olímpico</v>
      </c>
    </row>
    <row r="615" spans="1:15" x14ac:dyDescent="0.25">
      <c r="A615" s="3">
        <v>155</v>
      </c>
      <c r="B615" s="4">
        <v>22273</v>
      </c>
      <c r="C615" s="4" t="s">
        <v>603</v>
      </c>
      <c r="D615" s="4" t="s">
        <v>604</v>
      </c>
      <c r="E615" s="7">
        <v>1</v>
      </c>
      <c r="F615" s="7">
        <v>2</v>
      </c>
      <c r="G615" s="4"/>
      <c r="H615" s="4"/>
      <c r="I6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5" s="3" t="s">
        <v>316</v>
      </c>
      <c r="K615" s="3" t="s">
        <v>792</v>
      </c>
      <c r="L615" s="3" t="s">
        <v>603</v>
      </c>
      <c r="M615" s="3"/>
      <c r="N615" s="3" t="str">
        <f>IF(ISBLANK(Tabela13[[#This Row],[Gol Time]]),"",IF(Tabela13[[#This Row],[Mandante]]=Tabela13[[#This Row],[Gol Time]],"Casa","Fora"))</f>
        <v>Casa</v>
      </c>
      <c r="O615" s="3" t="str">
        <f>VLOOKUP(Tabela13[[#This Row],[Número]],Tabela1[],12,FALSE)</f>
        <v>Olímpico</v>
      </c>
    </row>
    <row r="616" spans="1:15" x14ac:dyDescent="0.25">
      <c r="A616" s="3">
        <v>156</v>
      </c>
      <c r="B616" s="4">
        <v>22534</v>
      </c>
      <c r="C616" s="4" t="s">
        <v>603</v>
      </c>
      <c r="D616" s="4" t="s">
        <v>604</v>
      </c>
      <c r="E616" s="7">
        <v>1</v>
      </c>
      <c r="F616" s="7">
        <v>2</v>
      </c>
      <c r="G616" s="4"/>
      <c r="H616" s="4"/>
      <c r="I6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6" s="3" t="s">
        <v>7</v>
      </c>
      <c r="K616" s="3" t="s">
        <v>793</v>
      </c>
      <c r="L616" s="3" t="s">
        <v>604</v>
      </c>
      <c r="M616" s="3"/>
      <c r="N616" s="3" t="str">
        <f>IF(ISBLANK(Tabela13[[#This Row],[Gol Time]]),"",IF(Tabela13[[#This Row],[Mandante]]=Tabela13[[#This Row],[Gol Time]],"Casa","Fora"))</f>
        <v>Fora</v>
      </c>
      <c r="O616" s="3" t="str">
        <f>VLOOKUP(Tabela13[[#This Row],[Número]],Tabela1[],12,FALSE)</f>
        <v>Olímpico</v>
      </c>
    </row>
    <row r="617" spans="1:15" x14ac:dyDescent="0.25">
      <c r="A617" s="3">
        <v>156</v>
      </c>
      <c r="B617" s="4">
        <v>22534</v>
      </c>
      <c r="C617" s="4" t="s">
        <v>603</v>
      </c>
      <c r="D617" s="4" t="s">
        <v>604</v>
      </c>
      <c r="E617" s="7">
        <v>1</v>
      </c>
      <c r="F617" s="7">
        <v>2</v>
      </c>
      <c r="G617" s="4"/>
      <c r="H617" s="4"/>
      <c r="I6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7" s="3" t="s">
        <v>7</v>
      </c>
      <c r="K617" s="3" t="s">
        <v>697</v>
      </c>
      <c r="L617" s="3" t="s">
        <v>604</v>
      </c>
      <c r="M617" s="3"/>
      <c r="N617" s="3" t="str">
        <f>IF(ISBLANK(Tabela13[[#This Row],[Gol Time]]),"",IF(Tabela13[[#This Row],[Mandante]]=Tabela13[[#This Row],[Gol Time]],"Casa","Fora"))</f>
        <v>Fora</v>
      </c>
      <c r="O617" s="3" t="str">
        <f>VLOOKUP(Tabela13[[#This Row],[Número]],Tabela1[],12,FALSE)</f>
        <v>Olímpico</v>
      </c>
    </row>
    <row r="618" spans="1:15" x14ac:dyDescent="0.25">
      <c r="A618" s="3">
        <v>156</v>
      </c>
      <c r="B618" s="4">
        <v>22534</v>
      </c>
      <c r="C618" s="4" t="s">
        <v>603</v>
      </c>
      <c r="D618" s="4" t="s">
        <v>604</v>
      </c>
      <c r="E618" s="7">
        <v>1</v>
      </c>
      <c r="F618" s="7">
        <v>2</v>
      </c>
      <c r="G618" s="4"/>
      <c r="H618" s="4"/>
      <c r="I6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18" s="3" t="s">
        <v>7</v>
      </c>
      <c r="K618" s="3" t="s">
        <v>794</v>
      </c>
      <c r="L618" s="3" t="s">
        <v>603</v>
      </c>
      <c r="M618" s="3"/>
      <c r="N618" s="3" t="str">
        <f>IF(ISBLANK(Tabela13[[#This Row],[Gol Time]]),"",IF(Tabela13[[#This Row],[Mandante]]=Tabela13[[#This Row],[Gol Time]],"Casa","Fora"))</f>
        <v>Casa</v>
      </c>
      <c r="O618" s="3" t="str">
        <f>VLOOKUP(Tabela13[[#This Row],[Número]],Tabela1[],12,FALSE)</f>
        <v>Olímpico</v>
      </c>
    </row>
    <row r="619" spans="1:15" x14ac:dyDescent="0.25">
      <c r="A619" s="3">
        <v>157</v>
      </c>
      <c r="B619" s="4">
        <v>22625</v>
      </c>
      <c r="C619" s="4" t="s">
        <v>604</v>
      </c>
      <c r="D619" s="4" t="s">
        <v>603</v>
      </c>
      <c r="E619" s="7">
        <v>2</v>
      </c>
      <c r="F619" s="7">
        <v>3</v>
      </c>
      <c r="G619" s="4"/>
      <c r="H619" s="4"/>
      <c r="I6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19" s="3" t="s">
        <v>7</v>
      </c>
      <c r="K619" s="3" t="s">
        <v>697</v>
      </c>
      <c r="L619" s="3" t="s">
        <v>604</v>
      </c>
      <c r="M619" s="3"/>
      <c r="N619" s="3" t="str">
        <f>IF(ISBLANK(Tabela13[[#This Row],[Gol Time]]),"",IF(Tabela13[[#This Row],[Mandante]]=Tabela13[[#This Row],[Gol Time]],"Casa","Fora"))</f>
        <v>Casa</v>
      </c>
      <c r="O619" s="3" t="str">
        <f>VLOOKUP(Tabela13[[#This Row],[Número]],Tabela1[],12,FALSE)</f>
        <v>Eucaliptos</v>
      </c>
    </row>
    <row r="620" spans="1:15" x14ac:dyDescent="0.25">
      <c r="A620" s="3">
        <v>157</v>
      </c>
      <c r="B620" s="4">
        <v>22625</v>
      </c>
      <c r="C620" s="4" t="s">
        <v>604</v>
      </c>
      <c r="D620" s="4" t="s">
        <v>603</v>
      </c>
      <c r="E620" s="7">
        <v>2</v>
      </c>
      <c r="F620" s="7">
        <v>3</v>
      </c>
      <c r="G620" s="4"/>
      <c r="H620" s="4"/>
      <c r="I6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0" s="3" t="s">
        <v>7</v>
      </c>
      <c r="K620" s="3" t="s">
        <v>697</v>
      </c>
      <c r="L620" s="3" t="s">
        <v>604</v>
      </c>
      <c r="M620" s="3"/>
      <c r="N620" s="3" t="str">
        <f>IF(ISBLANK(Tabela13[[#This Row],[Gol Time]]),"",IF(Tabela13[[#This Row],[Mandante]]=Tabela13[[#This Row],[Gol Time]],"Casa","Fora"))</f>
        <v>Casa</v>
      </c>
      <c r="O620" s="3" t="str">
        <f>VLOOKUP(Tabela13[[#This Row],[Número]],Tabela1[],12,FALSE)</f>
        <v>Eucaliptos</v>
      </c>
    </row>
    <row r="621" spans="1:15" x14ac:dyDescent="0.25">
      <c r="A621" s="3">
        <v>157</v>
      </c>
      <c r="B621" s="4">
        <v>22625</v>
      </c>
      <c r="C621" s="4" t="s">
        <v>604</v>
      </c>
      <c r="D621" s="4" t="s">
        <v>603</v>
      </c>
      <c r="E621" s="7">
        <v>2</v>
      </c>
      <c r="F621" s="7">
        <v>3</v>
      </c>
      <c r="G621" s="4"/>
      <c r="H621" s="4"/>
      <c r="I6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1" s="3" t="s">
        <v>7</v>
      </c>
      <c r="K621" s="3" t="s">
        <v>795</v>
      </c>
      <c r="L621" s="3" t="s">
        <v>603</v>
      </c>
      <c r="M621" s="3"/>
      <c r="N621" s="3" t="str">
        <f>IF(ISBLANK(Tabela13[[#This Row],[Gol Time]]),"",IF(Tabela13[[#This Row],[Mandante]]=Tabela13[[#This Row],[Gol Time]],"Casa","Fora"))</f>
        <v>Fora</v>
      </c>
      <c r="O621" s="3" t="str">
        <f>VLOOKUP(Tabela13[[#This Row],[Número]],Tabela1[],12,FALSE)</f>
        <v>Eucaliptos</v>
      </c>
    </row>
    <row r="622" spans="1:15" x14ac:dyDescent="0.25">
      <c r="A622" s="3">
        <v>157</v>
      </c>
      <c r="B622" s="4">
        <v>22625</v>
      </c>
      <c r="C622" s="4" t="s">
        <v>604</v>
      </c>
      <c r="D622" s="4" t="s">
        <v>603</v>
      </c>
      <c r="E622" s="7">
        <v>2</v>
      </c>
      <c r="F622" s="7">
        <v>3</v>
      </c>
      <c r="G622" s="4"/>
      <c r="H622" s="4"/>
      <c r="I6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2" s="3" t="s">
        <v>7</v>
      </c>
      <c r="K622" s="3" t="s">
        <v>796</v>
      </c>
      <c r="L622" s="3" t="s">
        <v>603</v>
      </c>
      <c r="M622" s="3"/>
      <c r="N622" s="3" t="str">
        <f>IF(ISBLANK(Tabela13[[#This Row],[Gol Time]]),"",IF(Tabela13[[#This Row],[Mandante]]=Tabela13[[#This Row],[Gol Time]],"Casa","Fora"))</f>
        <v>Fora</v>
      </c>
      <c r="O622" s="3" t="str">
        <f>VLOOKUP(Tabela13[[#This Row],[Número]],Tabela1[],12,FALSE)</f>
        <v>Eucaliptos</v>
      </c>
    </row>
    <row r="623" spans="1:15" x14ac:dyDescent="0.25">
      <c r="A623" s="3">
        <v>157</v>
      </c>
      <c r="B623" s="4">
        <v>22625</v>
      </c>
      <c r="C623" s="4" t="s">
        <v>604</v>
      </c>
      <c r="D623" s="4" t="s">
        <v>603</v>
      </c>
      <c r="E623" s="7">
        <v>2</v>
      </c>
      <c r="F623" s="7">
        <v>3</v>
      </c>
      <c r="G623" s="4"/>
      <c r="H623" s="4"/>
      <c r="I6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3" s="3" t="s">
        <v>7</v>
      </c>
      <c r="K623" s="3" t="s">
        <v>781</v>
      </c>
      <c r="L623" s="3" t="s">
        <v>603</v>
      </c>
      <c r="M623" s="3"/>
      <c r="N623" s="3" t="str">
        <f>IF(ISBLANK(Tabela13[[#This Row],[Gol Time]]),"",IF(Tabela13[[#This Row],[Mandante]]=Tabela13[[#This Row],[Gol Time]],"Casa","Fora"))</f>
        <v>Fora</v>
      </c>
      <c r="O623" s="3" t="str">
        <f>VLOOKUP(Tabela13[[#This Row],[Número]],Tabela1[],12,FALSE)</f>
        <v>Eucaliptos</v>
      </c>
    </row>
    <row r="624" spans="1:15" ht="30" x14ac:dyDescent="0.25">
      <c r="A624" s="3">
        <v>158</v>
      </c>
      <c r="B624" s="4">
        <v>22693</v>
      </c>
      <c r="C624" s="4" t="s">
        <v>603</v>
      </c>
      <c r="D624" s="4" t="s">
        <v>604</v>
      </c>
      <c r="E624" s="7">
        <v>1</v>
      </c>
      <c r="F624" s="7">
        <v>1</v>
      </c>
      <c r="G624" s="4"/>
      <c r="H624" s="4"/>
      <c r="I6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24" s="3" t="s">
        <v>367</v>
      </c>
      <c r="K624" s="3" t="s">
        <v>790</v>
      </c>
      <c r="L624" s="3" t="s">
        <v>603</v>
      </c>
      <c r="M624" s="3"/>
      <c r="N624" s="3" t="str">
        <f>IF(ISBLANK(Tabela13[[#This Row],[Gol Time]]),"",IF(Tabela13[[#This Row],[Mandante]]=Tabela13[[#This Row],[Gol Time]],"Casa","Fora"))</f>
        <v>Casa</v>
      </c>
      <c r="O624" s="3" t="str">
        <f>VLOOKUP(Tabela13[[#This Row],[Número]],Tabela1[],12,FALSE)</f>
        <v>Olímpico</v>
      </c>
    </row>
    <row r="625" spans="1:15" ht="30" x14ac:dyDescent="0.25">
      <c r="A625" s="3">
        <v>158</v>
      </c>
      <c r="B625" s="4">
        <v>22693</v>
      </c>
      <c r="C625" s="4" t="s">
        <v>603</v>
      </c>
      <c r="D625" s="4" t="s">
        <v>604</v>
      </c>
      <c r="E625" s="7">
        <v>1</v>
      </c>
      <c r="F625" s="7">
        <v>1</v>
      </c>
      <c r="G625" s="4"/>
      <c r="H625" s="4"/>
      <c r="I6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25" s="3" t="s">
        <v>367</v>
      </c>
      <c r="K625" s="3" t="s">
        <v>797</v>
      </c>
      <c r="L625" s="3" t="s">
        <v>604</v>
      </c>
      <c r="M625" s="3"/>
      <c r="N625" s="3" t="str">
        <f>IF(ISBLANK(Tabela13[[#This Row],[Gol Time]]),"",IF(Tabela13[[#This Row],[Mandante]]=Tabela13[[#This Row],[Gol Time]],"Casa","Fora"))</f>
        <v>Fora</v>
      </c>
      <c r="O625" s="3" t="str">
        <f>VLOOKUP(Tabela13[[#This Row],[Número]],Tabela1[],12,FALSE)</f>
        <v>Olímpico</v>
      </c>
    </row>
    <row r="626" spans="1:15" ht="30" x14ac:dyDescent="0.25">
      <c r="A626" s="3">
        <v>159</v>
      </c>
      <c r="B626" s="4">
        <v>22723</v>
      </c>
      <c r="C626" s="4" t="s">
        <v>604</v>
      </c>
      <c r="D626" s="4" t="s">
        <v>603</v>
      </c>
      <c r="E626" s="7">
        <v>1</v>
      </c>
      <c r="F626" s="7">
        <v>2</v>
      </c>
      <c r="G626" s="4"/>
      <c r="H626" s="4"/>
      <c r="I6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6" s="3" t="s">
        <v>367</v>
      </c>
      <c r="K626" s="3" t="s">
        <v>798</v>
      </c>
      <c r="L626" s="3" t="s">
        <v>603</v>
      </c>
      <c r="M626" s="3"/>
      <c r="N626" s="3" t="str">
        <f>IF(ISBLANK(Tabela13[[#This Row],[Gol Time]]),"",IF(Tabela13[[#This Row],[Mandante]]=Tabela13[[#This Row],[Gol Time]],"Casa","Fora"))</f>
        <v>Fora</v>
      </c>
      <c r="O626" s="3" t="str">
        <f>VLOOKUP(Tabela13[[#This Row],[Número]],Tabela1[],12,FALSE)</f>
        <v>Eucaliptos</v>
      </c>
    </row>
    <row r="627" spans="1:15" ht="30" x14ac:dyDescent="0.25">
      <c r="A627" s="3">
        <v>159</v>
      </c>
      <c r="B627" s="4">
        <v>22723</v>
      </c>
      <c r="C627" s="4" t="s">
        <v>604</v>
      </c>
      <c r="D627" s="4" t="s">
        <v>603</v>
      </c>
      <c r="E627" s="7">
        <v>1</v>
      </c>
      <c r="F627" s="7">
        <v>2</v>
      </c>
      <c r="G627" s="4"/>
      <c r="H627" s="4"/>
      <c r="I6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7" s="3" t="s">
        <v>367</v>
      </c>
      <c r="K627" s="3" t="s">
        <v>785</v>
      </c>
      <c r="L627" s="3" t="s">
        <v>603</v>
      </c>
      <c r="M627" s="3"/>
      <c r="N627" s="3" t="str">
        <f>IF(ISBLANK(Tabela13[[#This Row],[Gol Time]]),"",IF(Tabela13[[#This Row],[Mandante]]=Tabela13[[#This Row],[Gol Time]],"Casa","Fora"))</f>
        <v>Fora</v>
      </c>
      <c r="O627" s="3" t="str">
        <f>VLOOKUP(Tabela13[[#This Row],[Número]],Tabela1[],12,FALSE)</f>
        <v>Eucaliptos</v>
      </c>
    </row>
    <row r="628" spans="1:15" ht="30" x14ac:dyDescent="0.25">
      <c r="A628" s="3">
        <v>159</v>
      </c>
      <c r="B628" s="4">
        <v>22723</v>
      </c>
      <c r="C628" s="4" t="s">
        <v>604</v>
      </c>
      <c r="D628" s="4" t="s">
        <v>603</v>
      </c>
      <c r="E628" s="7">
        <v>1</v>
      </c>
      <c r="F628" s="7">
        <v>2</v>
      </c>
      <c r="G628" s="4"/>
      <c r="H628" s="4"/>
      <c r="I6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28" s="3" t="s">
        <v>367</v>
      </c>
      <c r="K628" s="3" t="s">
        <v>799</v>
      </c>
      <c r="L628" s="3" t="s">
        <v>604</v>
      </c>
      <c r="M628" s="3"/>
      <c r="N628" s="3" t="str">
        <f>IF(ISBLANK(Tabela13[[#This Row],[Gol Time]]),"",IF(Tabela13[[#This Row],[Mandante]]=Tabela13[[#This Row],[Gol Time]],"Casa","Fora"))</f>
        <v>Casa</v>
      </c>
      <c r="O628" s="3" t="str">
        <f>VLOOKUP(Tabela13[[#This Row],[Número]],Tabela1[],12,FALSE)</f>
        <v>Eucaliptos</v>
      </c>
    </row>
    <row r="629" spans="1:15" x14ac:dyDescent="0.25">
      <c r="A629" s="3">
        <v>160</v>
      </c>
      <c r="B629" s="4">
        <v>22870</v>
      </c>
      <c r="C629" s="4" t="s">
        <v>603</v>
      </c>
      <c r="D629" s="4" t="s">
        <v>604</v>
      </c>
      <c r="E629" s="7">
        <v>0</v>
      </c>
      <c r="F629" s="7">
        <v>0</v>
      </c>
      <c r="G629" s="4"/>
      <c r="H629" s="4"/>
      <c r="I6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29" s="3" t="s">
        <v>7</v>
      </c>
      <c r="K629" s="3"/>
      <c r="L629" s="3"/>
      <c r="M629" s="3"/>
      <c r="N629" s="3" t="str">
        <f>IF(ISBLANK(Tabela13[[#This Row],[Gol Time]]),"",IF(Tabela13[[#This Row],[Mandante]]=Tabela13[[#This Row],[Gol Time]],"Casa","Fora"))</f>
        <v/>
      </c>
      <c r="O629" s="3" t="str">
        <f>VLOOKUP(Tabela13[[#This Row],[Número]],Tabela1[],12,FALSE)</f>
        <v>Olímpico</v>
      </c>
    </row>
    <row r="630" spans="1:15" x14ac:dyDescent="0.25">
      <c r="A630" s="3">
        <v>161</v>
      </c>
      <c r="B630" s="4">
        <v>22896</v>
      </c>
      <c r="C630" s="4" t="s">
        <v>603</v>
      </c>
      <c r="D630" s="4" t="s">
        <v>604</v>
      </c>
      <c r="E630" s="7">
        <v>2</v>
      </c>
      <c r="F630" s="7">
        <v>1</v>
      </c>
      <c r="G630" s="4"/>
      <c r="H630" s="4"/>
      <c r="I6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0" s="3" t="s">
        <v>202</v>
      </c>
      <c r="K630" s="3" t="s">
        <v>790</v>
      </c>
      <c r="L630" s="3" t="s">
        <v>603</v>
      </c>
      <c r="M630" s="3"/>
      <c r="N630" s="3" t="str">
        <f>IF(ISBLANK(Tabela13[[#This Row],[Gol Time]]),"",IF(Tabela13[[#This Row],[Mandante]]=Tabela13[[#This Row],[Gol Time]],"Casa","Fora"))</f>
        <v>Casa</v>
      </c>
      <c r="O630" s="3" t="str">
        <f>VLOOKUP(Tabela13[[#This Row],[Número]],Tabela1[],12,FALSE)</f>
        <v>Rio Grande</v>
      </c>
    </row>
    <row r="631" spans="1:15" x14ac:dyDescent="0.25">
      <c r="A631" s="3">
        <v>161</v>
      </c>
      <c r="B631" s="4">
        <v>22896</v>
      </c>
      <c r="C631" s="4" t="s">
        <v>603</v>
      </c>
      <c r="D631" s="4" t="s">
        <v>604</v>
      </c>
      <c r="E631" s="7">
        <v>2</v>
      </c>
      <c r="F631" s="7">
        <v>1</v>
      </c>
      <c r="G631" s="4"/>
      <c r="H631" s="4"/>
      <c r="I6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1" s="3" t="s">
        <v>202</v>
      </c>
      <c r="K631" s="3" t="s">
        <v>796</v>
      </c>
      <c r="L631" s="3" t="s">
        <v>603</v>
      </c>
      <c r="M631" s="3"/>
      <c r="N631" s="3" t="str">
        <f>IF(ISBLANK(Tabela13[[#This Row],[Gol Time]]),"",IF(Tabela13[[#This Row],[Mandante]]=Tabela13[[#This Row],[Gol Time]],"Casa","Fora"))</f>
        <v>Casa</v>
      </c>
      <c r="O631" s="3" t="str">
        <f>VLOOKUP(Tabela13[[#This Row],[Número]],Tabela1[],12,FALSE)</f>
        <v>Rio Grande</v>
      </c>
    </row>
    <row r="632" spans="1:15" x14ac:dyDescent="0.25">
      <c r="A632" s="3">
        <v>161</v>
      </c>
      <c r="B632" s="4">
        <v>22896</v>
      </c>
      <c r="C632" s="4" t="s">
        <v>603</v>
      </c>
      <c r="D632" s="4" t="s">
        <v>604</v>
      </c>
      <c r="E632" s="7">
        <v>2</v>
      </c>
      <c r="F632" s="7">
        <v>1</v>
      </c>
      <c r="G632" s="4"/>
      <c r="H632" s="4"/>
      <c r="I6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2" s="3" t="s">
        <v>202</v>
      </c>
      <c r="K632" s="3" t="s">
        <v>800</v>
      </c>
      <c r="L632" s="3" t="s">
        <v>604</v>
      </c>
      <c r="M632" s="3"/>
      <c r="N632" s="3" t="str">
        <f>IF(ISBLANK(Tabela13[[#This Row],[Gol Time]]),"",IF(Tabela13[[#This Row],[Mandante]]=Tabela13[[#This Row],[Gol Time]],"Casa","Fora"))</f>
        <v>Fora</v>
      </c>
      <c r="O632" s="3" t="str">
        <f>VLOOKUP(Tabela13[[#This Row],[Número]],Tabela1[],12,FALSE)</f>
        <v>Rio Grande</v>
      </c>
    </row>
    <row r="633" spans="1:15" x14ac:dyDescent="0.25">
      <c r="A633" s="3">
        <v>162</v>
      </c>
      <c r="B633" s="4">
        <v>22898</v>
      </c>
      <c r="C633" s="4" t="s">
        <v>603</v>
      </c>
      <c r="D633" s="4" t="s">
        <v>604</v>
      </c>
      <c r="E633" s="7">
        <v>1</v>
      </c>
      <c r="F633" s="7">
        <v>1</v>
      </c>
      <c r="G633" s="4"/>
      <c r="H633" s="4"/>
      <c r="I6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33" s="3" t="s">
        <v>202</v>
      </c>
      <c r="K633" s="3" t="s">
        <v>783</v>
      </c>
      <c r="L633" s="3" t="s">
        <v>603</v>
      </c>
      <c r="M633" s="3"/>
      <c r="N633" s="3" t="str">
        <f>IF(ISBLANK(Tabela13[[#This Row],[Gol Time]]),"",IF(Tabela13[[#This Row],[Mandante]]=Tabela13[[#This Row],[Gol Time]],"Casa","Fora"))</f>
        <v>Casa</v>
      </c>
      <c r="O633" s="3" t="str">
        <f>VLOOKUP(Tabela13[[#This Row],[Número]],Tabela1[],12,FALSE)</f>
        <v>Olímpico</v>
      </c>
    </row>
    <row r="634" spans="1:15" x14ac:dyDescent="0.25">
      <c r="A634" s="3">
        <v>162</v>
      </c>
      <c r="B634" s="4">
        <v>22898</v>
      </c>
      <c r="C634" s="4" t="s">
        <v>603</v>
      </c>
      <c r="D634" s="4" t="s">
        <v>604</v>
      </c>
      <c r="E634" s="7">
        <v>1</v>
      </c>
      <c r="F634" s="7">
        <v>1</v>
      </c>
      <c r="G634" s="4"/>
      <c r="H634" s="4"/>
      <c r="I6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34" s="3" t="s">
        <v>202</v>
      </c>
      <c r="K634" s="3" t="s">
        <v>801</v>
      </c>
      <c r="L634" s="3" t="s">
        <v>604</v>
      </c>
      <c r="M634" s="3"/>
      <c r="N634" s="3" t="str">
        <f>IF(ISBLANK(Tabela13[[#This Row],[Gol Time]]),"",IF(Tabela13[[#This Row],[Mandante]]=Tabela13[[#This Row],[Gol Time]],"Casa","Fora"))</f>
        <v>Fora</v>
      </c>
      <c r="O634" s="3" t="str">
        <f>VLOOKUP(Tabela13[[#This Row],[Número]],Tabela1[],12,FALSE)</f>
        <v>Olímpico</v>
      </c>
    </row>
    <row r="635" spans="1:15" x14ac:dyDescent="0.25">
      <c r="A635" s="3">
        <v>163</v>
      </c>
      <c r="B635" s="4">
        <v>22996</v>
      </c>
      <c r="C635" s="4" t="s">
        <v>604</v>
      </c>
      <c r="D635" s="4" t="s">
        <v>603</v>
      </c>
      <c r="E635" s="7">
        <v>0</v>
      </c>
      <c r="F635" s="7">
        <v>2</v>
      </c>
      <c r="G635" s="4"/>
      <c r="H635" s="4"/>
      <c r="I6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5" s="3" t="s">
        <v>7</v>
      </c>
      <c r="K635" s="3" t="s">
        <v>796</v>
      </c>
      <c r="L635" s="3" t="s">
        <v>603</v>
      </c>
      <c r="M635" s="3"/>
      <c r="N635" s="3" t="str">
        <f>IF(ISBLANK(Tabela13[[#This Row],[Gol Time]]),"",IF(Tabela13[[#This Row],[Mandante]]=Tabela13[[#This Row],[Gol Time]],"Casa","Fora"))</f>
        <v>Fora</v>
      </c>
      <c r="O635" s="3" t="str">
        <f>VLOOKUP(Tabela13[[#This Row],[Número]],Tabela1[],12,FALSE)</f>
        <v>Eucaliptos</v>
      </c>
    </row>
    <row r="636" spans="1:15" x14ac:dyDescent="0.25">
      <c r="A636" s="3">
        <v>163</v>
      </c>
      <c r="B636" s="4">
        <v>22996</v>
      </c>
      <c r="C636" s="4" t="s">
        <v>604</v>
      </c>
      <c r="D636" s="4" t="s">
        <v>603</v>
      </c>
      <c r="E636" s="7">
        <v>0</v>
      </c>
      <c r="F636" s="7">
        <v>2</v>
      </c>
      <c r="G636" s="4"/>
      <c r="H636" s="4"/>
      <c r="I6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6" s="3" t="s">
        <v>7</v>
      </c>
      <c r="K636" s="3" t="s">
        <v>796</v>
      </c>
      <c r="L636" s="3" t="s">
        <v>603</v>
      </c>
      <c r="M636" s="3"/>
      <c r="N636" s="3" t="str">
        <f>IF(ISBLANK(Tabela13[[#This Row],[Gol Time]]),"",IF(Tabela13[[#This Row],[Mandante]]=Tabela13[[#This Row],[Gol Time]],"Casa","Fora"))</f>
        <v>Fora</v>
      </c>
      <c r="O636" s="3" t="str">
        <f>VLOOKUP(Tabela13[[#This Row],[Número]],Tabela1[],12,FALSE)</f>
        <v>Eucaliptos</v>
      </c>
    </row>
    <row r="637" spans="1:15" x14ac:dyDescent="0.25">
      <c r="A637" s="3">
        <v>164</v>
      </c>
      <c r="B637" s="4">
        <v>23049</v>
      </c>
      <c r="C637" s="4" t="s">
        <v>603</v>
      </c>
      <c r="D637" s="4" t="s">
        <v>604</v>
      </c>
      <c r="E637" s="7">
        <v>4</v>
      </c>
      <c r="F637" s="7">
        <v>2</v>
      </c>
      <c r="G637" s="4"/>
      <c r="H637" s="4"/>
      <c r="I6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7" s="3" t="s">
        <v>7</v>
      </c>
      <c r="K637" s="3" t="s">
        <v>782</v>
      </c>
      <c r="L637" s="3" t="s">
        <v>603</v>
      </c>
      <c r="M637" s="3"/>
      <c r="N637" s="3" t="str">
        <f>IF(ISBLANK(Tabela13[[#This Row],[Gol Time]]),"",IF(Tabela13[[#This Row],[Mandante]]=Tabela13[[#This Row],[Gol Time]],"Casa","Fora"))</f>
        <v>Casa</v>
      </c>
      <c r="O637" s="3" t="str">
        <f>VLOOKUP(Tabela13[[#This Row],[Número]],Tabela1[],12,FALSE)</f>
        <v>Olímpico</v>
      </c>
    </row>
    <row r="638" spans="1:15" x14ac:dyDescent="0.25">
      <c r="A638" s="3">
        <v>164</v>
      </c>
      <c r="B638" s="4">
        <v>23049</v>
      </c>
      <c r="C638" s="4" t="s">
        <v>603</v>
      </c>
      <c r="D638" s="4" t="s">
        <v>604</v>
      </c>
      <c r="E638" s="7">
        <v>4</v>
      </c>
      <c r="F638" s="7">
        <v>2</v>
      </c>
      <c r="G638" s="4"/>
      <c r="H638" s="4"/>
      <c r="I6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8" s="3" t="s">
        <v>7</v>
      </c>
      <c r="K638" s="3" t="s">
        <v>782</v>
      </c>
      <c r="L638" s="3" t="s">
        <v>603</v>
      </c>
      <c r="M638" s="3"/>
      <c r="N638" s="3" t="str">
        <f>IF(ISBLANK(Tabela13[[#This Row],[Gol Time]]),"",IF(Tabela13[[#This Row],[Mandante]]=Tabela13[[#This Row],[Gol Time]],"Casa","Fora"))</f>
        <v>Casa</v>
      </c>
      <c r="O638" s="3" t="str">
        <f>VLOOKUP(Tabela13[[#This Row],[Número]],Tabela1[],12,FALSE)</f>
        <v>Olímpico</v>
      </c>
    </row>
    <row r="639" spans="1:15" x14ac:dyDescent="0.25">
      <c r="A639" s="3">
        <v>164</v>
      </c>
      <c r="B639" s="4">
        <v>23049</v>
      </c>
      <c r="C639" s="4" t="s">
        <v>603</v>
      </c>
      <c r="D639" s="4" t="s">
        <v>604</v>
      </c>
      <c r="E639" s="7">
        <v>4</v>
      </c>
      <c r="F639" s="7">
        <v>2</v>
      </c>
      <c r="G639" s="4"/>
      <c r="H639" s="4"/>
      <c r="I6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39" s="3" t="s">
        <v>7</v>
      </c>
      <c r="K639" s="3" t="s">
        <v>798</v>
      </c>
      <c r="L639" s="3" t="s">
        <v>603</v>
      </c>
      <c r="M639" s="3"/>
      <c r="N639" s="3" t="str">
        <f>IF(ISBLANK(Tabela13[[#This Row],[Gol Time]]),"",IF(Tabela13[[#This Row],[Mandante]]=Tabela13[[#This Row],[Gol Time]],"Casa","Fora"))</f>
        <v>Casa</v>
      </c>
      <c r="O639" s="3" t="str">
        <f>VLOOKUP(Tabela13[[#This Row],[Número]],Tabela1[],12,FALSE)</f>
        <v>Olímpico</v>
      </c>
    </row>
    <row r="640" spans="1:15" x14ac:dyDescent="0.25">
      <c r="A640" s="3">
        <v>164</v>
      </c>
      <c r="B640" s="4">
        <v>23049</v>
      </c>
      <c r="C640" s="4" t="s">
        <v>603</v>
      </c>
      <c r="D640" s="4" t="s">
        <v>604</v>
      </c>
      <c r="E640" s="7">
        <v>4</v>
      </c>
      <c r="F640" s="7">
        <v>2</v>
      </c>
      <c r="G640" s="4"/>
      <c r="H640" s="4"/>
      <c r="I6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0" s="3" t="s">
        <v>7</v>
      </c>
      <c r="K640" s="3" t="s">
        <v>785</v>
      </c>
      <c r="L640" s="3" t="s">
        <v>603</v>
      </c>
      <c r="M640" s="3"/>
      <c r="N640" s="3" t="str">
        <f>IF(ISBLANK(Tabela13[[#This Row],[Gol Time]]),"",IF(Tabela13[[#This Row],[Mandante]]=Tabela13[[#This Row],[Gol Time]],"Casa","Fora"))</f>
        <v>Casa</v>
      </c>
      <c r="O640" s="3" t="str">
        <f>VLOOKUP(Tabela13[[#This Row],[Número]],Tabela1[],12,FALSE)</f>
        <v>Olímpico</v>
      </c>
    </row>
    <row r="641" spans="1:15" x14ac:dyDescent="0.25">
      <c r="A641" s="3">
        <v>164</v>
      </c>
      <c r="B641" s="4">
        <v>23049</v>
      </c>
      <c r="C641" s="4" t="s">
        <v>603</v>
      </c>
      <c r="D641" s="4" t="s">
        <v>604</v>
      </c>
      <c r="E641" s="7">
        <v>4</v>
      </c>
      <c r="F641" s="7">
        <v>2</v>
      </c>
      <c r="G641" s="4"/>
      <c r="H641" s="4"/>
      <c r="I6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1" s="3" t="s">
        <v>7</v>
      </c>
      <c r="K641" s="3" t="s">
        <v>800</v>
      </c>
      <c r="L641" s="3" t="s">
        <v>604</v>
      </c>
      <c r="M641" s="3"/>
      <c r="N641" s="3" t="str">
        <f>IF(ISBLANK(Tabela13[[#This Row],[Gol Time]]),"",IF(Tabela13[[#This Row],[Mandante]]=Tabela13[[#This Row],[Gol Time]],"Casa","Fora"))</f>
        <v>Fora</v>
      </c>
      <c r="O641" s="3" t="str">
        <f>VLOOKUP(Tabela13[[#This Row],[Número]],Tabela1[],12,FALSE)</f>
        <v>Olímpico</v>
      </c>
    </row>
    <row r="642" spans="1:15" x14ac:dyDescent="0.25">
      <c r="A642" s="3">
        <v>164</v>
      </c>
      <c r="B642" s="4">
        <v>23049</v>
      </c>
      <c r="C642" s="4" t="s">
        <v>603</v>
      </c>
      <c r="D642" s="4" t="s">
        <v>604</v>
      </c>
      <c r="E642" s="7">
        <v>4</v>
      </c>
      <c r="F642" s="7">
        <v>2</v>
      </c>
      <c r="G642" s="4"/>
      <c r="H642" s="4"/>
      <c r="I6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2" s="3" t="s">
        <v>7</v>
      </c>
      <c r="K642" s="3" t="s">
        <v>802</v>
      </c>
      <c r="L642" s="3" t="s">
        <v>604</v>
      </c>
      <c r="M642" s="3"/>
      <c r="N642" s="3" t="str">
        <f>IF(ISBLANK(Tabela13[[#This Row],[Gol Time]]),"",IF(Tabela13[[#This Row],[Mandante]]=Tabela13[[#This Row],[Gol Time]],"Casa","Fora"))</f>
        <v>Fora</v>
      </c>
      <c r="O642" s="3" t="str">
        <f>VLOOKUP(Tabela13[[#This Row],[Número]],Tabela1[],12,FALSE)</f>
        <v>Olímpico</v>
      </c>
    </row>
    <row r="643" spans="1:15" x14ac:dyDescent="0.25">
      <c r="A643" s="3">
        <v>165</v>
      </c>
      <c r="B643" s="4">
        <v>23115</v>
      </c>
      <c r="C643" s="4" t="s">
        <v>604</v>
      </c>
      <c r="D643" s="4" t="s">
        <v>603</v>
      </c>
      <c r="E643" s="7">
        <v>2</v>
      </c>
      <c r="F643" s="7">
        <v>1</v>
      </c>
      <c r="G643" s="4"/>
      <c r="H643" s="4"/>
      <c r="I6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43" s="3" t="s">
        <v>202</v>
      </c>
      <c r="K643" s="3" t="s">
        <v>800</v>
      </c>
      <c r="L643" s="3" t="s">
        <v>604</v>
      </c>
      <c r="M643" s="3"/>
      <c r="N643" s="3" t="str">
        <f>IF(ISBLANK(Tabela13[[#This Row],[Gol Time]]),"",IF(Tabela13[[#This Row],[Mandante]]=Tabela13[[#This Row],[Gol Time]],"Casa","Fora"))</f>
        <v>Casa</v>
      </c>
      <c r="O643" s="3" t="str">
        <f>VLOOKUP(Tabela13[[#This Row],[Número]],Tabela1[],12,FALSE)</f>
        <v>Eucaliptos</v>
      </c>
    </row>
    <row r="644" spans="1:15" x14ac:dyDescent="0.25">
      <c r="A644" s="3">
        <v>165</v>
      </c>
      <c r="B644" s="4">
        <v>23115</v>
      </c>
      <c r="C644" s="4" t="s">
        <v>604</v>
      </c>
      <c r="D644" s="4" t="s">
        <v>603</v>
      </c>
      <c r="E644" s="7">
        <v>2</v>
      </c>
      <c r="F644" s="7">
        <v>1</v>
      </c>
      <c r="G644" s="4"/>
      <c r="H644" s="4"/>
      <c r="I6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44" s="3" t="s">
        <v>202</v>
      </c>
      <c r="K644" s="3" t="s">
        <v>800</v>
      </c>
      <c r="L644" s="3" t="s">
        <v>604</v>
      </c>
      <c r="M644" s="3"/>
      <c r="N644" s="3" t="str">
        <f>IF(ISBLANK(Tabela13[[#This Row],[Gol Time]]),"",IF(Tabela13[[#This Row],[Mandante]]=Tabela13[[#This Row],[Gol Time]],"Casa","Fora"))</f>
        <v>Casa</v>
      </c>
      <c r="O644" s="3" t="str">
        <f>VLOOKUP(Tabela13[[#This Row],[Número]],Tabela1[],12,FALSE)</f>
        <v>Eucaliptos</v>
      </c>
    </row>
    <row r="645" spans="1:15" x14ac:dyDescent="0.25">
      <c r="A645" s="3">
        <v>165</v>
      </c>
      <c r="B645" s="4">
        <v>23115</v>
      </c>
      <c r="C645" s="4" t="s">
        <v>604</v>
      </c>
      <c r="D645" s="4" t="s">
        <v>603</v>
      </c>
      <c r="E645" s="7">
        <v>2</v>
      </c>
      <c r="F645" s="7">
        <v>1</v>
      </c>
      <c r="G645" s="4"/>
      <c r="H645" s="4"/>
      <c r="I6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45" s="3" t="s">
        <v>202</v>
      </c>
      <c r="K645" s="3" t="s">
        <v>796</v>
      </c>
      <c r="L645" s="3" t="s">
        <v>603</v>
      </c>
      <c r="M645" s="3"/>
      <c r="N645" s="3" t="str">
        <f>IF(ISBLANK(Tabela13[[#This Row],[Gol Time]]),"",IF(Tabela13[[#This Row],[Mandante]]=Tabela13[[#This Row],[Gol Time]],"Casa","Fora"))</f>
        <v>Fora</v>
      </c>
      <c r="O645" s="3" t="str">
        <f>VLOOKUP(Tabela13[[#This Row],[Número]],Tabela1[],12,FALSE)</f>
        <v>Eucaliptos</v>
      </c>
    </row>
    <row r="646" spans="1:15" x14ac:dyDescent="0.25">
      <c r="A646" s="3">
        <v>166</v>
      </c>
      <c r="B646" s="4">
        <v>23132</v>
      </c>
      <c r="C646" s="4" t="s">
        <v>603</v>
      </c>
      <c r="D646" s="4" t="s">
        <v>604</v>
      </c>
      <c r="E646" s="7">
        <v>4</v>
      </c>
      <c r="F646" s="7">
        <v>1</v>
      </c>
      <c r="G646" s="4"/>
      <c r="H646" s="4"/>
      <c r="I6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6" s="3" t="s">
        <v>202</v>
      </c>
      <c r="K646" s="3" t="s">
        <v>796</v>
      </c>
      <c r="L646" s="3" t="s">
        <v>603</v>
      </c>
      <c r="M646" s="3"/>
      <c r="N646" s="3" t="str">
        <f>IF(ISBLANK(Tabela13[[#This Row],[Gol Time]]),"",IF(Tabela13[[#This Row],[Mandante]]=Tabela13[[#This Row],[Gol Time]],"Casa","Fora"))</f>
        <v>Casa</v>
      </c>
      <c r="O646" s="3" t="str">
        <f>VLOOKUP(Tabela13[[#This Row],[Número]],Tabela1[],12,FALSE)</f>
        <v>Olímpico</v>
      </c>
    </row>
    <row r="647" spans="1:15" x14ac:dyDescent="0.25">
      <c r="A647" s="3">
        <v>166</v>
      </c>
      <c r="B647" s="4">
        <v>23132</v>
      </c>
      <c r="C647" s="4" t="s">
        <v>603</v>
      </c>
      <c r="D647" s="4" t="s">
        <v>604</v>
      </c>
      <c r="E647" s="7">
        <v>4</v>
      </c>
      <c r="F647" s="7">
        <v>1</v>
      </c>
      <c r="G647" s="4"/>
      <c r="H647" s="4"/>
      <c r="I6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7" s="3" t="s">
        <v>202</v>
      </c>
      <c r="K647" s="3" t="s">
        <v>796</v>
      </c>
      <c r="L647" s="3" t="s">
        <v>603</v>
      </c>
      <c r="M647" s="3"/>
      <c r="N647" s="3" t="str">
        <f>IF(ISBLANK(Tabela13[[#This Row],[Gol Time]]),"",IF(Tabela13[[#This Row],[Mandante]]=Tabela13[[#This Row],[Gol Time]],"Casa","Fora"))</f>
        <v>Casa</v>
      </c>
      <c r="O647" s="3" t="str">
        <f>VLOOKUP(Tabela13[[#This Row],[Número]],Tabela1[],12,FALSE)</f>
        <v>Olímpico</v>
      </c>
    </row>
    <row r="648" spans="1:15" x14ac:dyDescent="0.25">
      <c r="A648" s="3">
        <v>166</v>
      </c>
      <c r="B648" s="4">
        <v>23132</v>
      </c>
      <c r="C648" s="4" t="s">
        <v>603</v>
      </c>
      <c r="D648" s="4" t="s">
        <v>604</v>
      </c>
      <c r="E648" s="7">
        <v>4</v>
      </c>
      <c r="F648" s="7">
        <v>1</v>
      </c>
      <c r="G648" s="4"/>
      <c r="H648" s="4"/>
      <c r="I6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8" s="3" t="s">
        <v>202</v>
      </c>
      <c r="K648" s="3" t="s">
        <v>796</v>
      </c>
      <c r="L648" s="3" t="s">
        <v>603</v>
      </c>
      <c r="M648" s="3"/>
      <c r="N648" s="3" t="str">
        <f>IF(ISBLANK(Tabela13[[#This Row],[Gol Time]]),"",IF(Tabela13[[#This Row],[Mandante]]=Tabela13[[#This Row],[Gol Time]],"Casa","Fora"))</f>
        <v>Casa</v>
      </c>
      <c r="O648" s="3" t="str">
        <f>VLOOKUP(Tabela13[[#This Row],[Número]],Tabela1[],12,FALSE)</f>
        <v>Olímpico</v>
      </c>
    </row>
    <row r="649" spans="1:15" x14ac:dyDescent="0.25">
      <c r="A649" s="3">
        <v>166</v>
      </c>
      <c r="B649" s="4">
        <v>23132</v>
      </c>
      <c r="C649" s="4" t="s">
        <v>603</v>
      </c>
      <c r="D649" s="4" t="s">
        <v>604</v>
      </c>
      <c r="E649" s="7">
        <v>4</v>
      </c>
      <c r="F649" s="7">
        <v>1</v>
      </c>
      <c r="G649" s="4"/>
      <c r="H649" s="4"/>
      <c r="I6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49" s="3" t="s">
        <v>202</v>
      </c>
      <c r="K649" s="3" t="s">
        <v>796</v>
      </c>
      <c r="L649" s="3" t="s">
        <v>603</v>
      </c>
      <c r="M649" s="3"/>
      <c r="N649" s="3" t="str">
        <f>IF(ISBLANK(Tabela13[[#This Row],[Gol Time]]),"",IF(Tabela13[[#This Row],[Mandante]]=Tabela13[[#This Row],[Gol Time]],"Casa","Fora"))</f>
        <v>Casa</v>
      </c>
      <c r="O649" s="3" t="str">
        <f>VLOOKUP(Tabela13[[#This Row],[Número]],Tabela1[],12,FALSE)</f>
        <v>Olímpico</v>
      </c>
    </row>
    <row r="650" spans="1:15" x14ac:dyDescent="0.25">
      <c r="A650" s="3">
        <v>166</v>
      </c>
      <c r="B650" s="4">
        <v>23132</v>
      </c>
      <c r="C650" s="4" t="s">
        <v>603</v>
      </c>
      <c r="D650" s="4" t="s">
        <v>604</v>
      </c>
      <c r="E650" s="7">
        <v>4</v>
      </c>
      <c r="F650" s="7">
        <v>1</v>
      </c>
      <c r="G650" s="4"/>
      <c r="H650" s="4"/>
      <c r="I6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0" s="3" t="s">
        <v>202</v>
      </c>
      <c r="K650" s="3" t="s">
        <v>803</v>
      </c>
      <c r="L650" s="3" t="s">
        <v>604</v>
      </c>
      <c r="M650" s="3"/>
      <c r="N650" s="3" t="str">
        <f>IF(ISBLANK(Tabela13[[#This Row],[Gol Time]]),"",IF(Tabela13[[#This Row],[Mandante]]=Tabela13[[#This Row],[Gol Time]],"Casa","Fora"))</f>
        <v>Fora</v>
      </c>
      <c r="O650" s="3" t="str">
        <f>VLOOKUP(Tabela13[[#This Row],[Número]],Tabela1[],12,FALSE)</f>
        <v>Olímpico</v>
      </c>
    </row>
    <row r="651" spans="1:15" x14ac:dyDescent="0.25">
      <c r="A651" s="3">
        <v>167</v>
      </c>
      <c r="B651" s="4">
        <v>23283</v>
      </c>
      <c r="C651" s="4" t="s">
        <v>604</v>
      </c>
      <c r="D651" s="4" t="s">
        <v>603</v>
      </c>
      <c r="E651" s="7">
        <v>0</v>
      </c>
      <c r="F651" s="7">
        <v>1</v>
      </c>
      <c r="G651" s="4"/>
      <c r="H651" s="4"/>
      <c r="I6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1" s="3" t="s">
        <v>7</v>
      </c>
      <c r="K651" s="3" t="s">
        <v>796</v>
      </c>
      <c r="L651" s="3" t="s">
        <v>603</v>
      </c>
      <c r="M651" s="3"/>
      <c r="N651" s="3" t="str">
        <f>IF(ISBLANK(Tabela13[[#This Row],[Gol Time]]),"",IF(Tabela13[[#This Row],[Mandante]]=Tabela13[[#This Row],[Gol Time]],"Casa","Fora"))</f>
        <v>Fora</v>
      </c>
      <c r="O651" s="3" t="str">
        <f>VLOOKUP(Tabela13[[#This Row],[Número]],Tabela1[],12,FALSE)</f>
        <v>Eucaliptos</v>
      </c>
    </row>
    <row r="652" spans="1:15" x14ac:dyDescent="0.25">
      <c r="A652" s="3">
        <v>168</v>
      </c>
      <c r="B652" s="4">
        <v>23359</v>
      </c>
      <c r="C652" s="4" t="s">
        <v>603</v>
      </c>
      <c r="D652" s="4" t="s">
        <v>604</v>
      </c>
      <c r="E652" s="7">
        <v>1</v>
      </c>
      <c r="F652" s="7">
        <v>0</v>
      </c>
      <c r="G652" s="4"/>
      <c r="H652" s="4"/>
      <c r="I6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2" s="3" t="s">
        <v>7</v>
      </c>
      <c r="K652" s="3" t="s">
        <v>804</v>
      </c>
      <c r="L652" s="3" t="s">
        <v>603</v>
      </c>
      <c r="M652" s="3" t="s">
        <v>651</v>
      </c>
      <c r="N652" s="3" t="str">
        <f>IF(ISBLANK(Tabela13[[#This Row],[Gol Time]]),"",IF(Tabela13[[#This Row],[Mandante]]=Tabela13[[#This Row],[Gol Time]],"Casa","Fora"))</f>
        <v>Casa</v>
      </c>
      <c r="O652" s="3" t="str">
        <f>VLOOKUP(Tabela13[[#This Row],[Número]],Tabela1[],12,FALSE)</f>
        <v>Olímpico</v>
      </c>
    </row>
    <row r="653" spans="1:15" x14ac:dyDescent="0.25">
      <c r="A653" s="3">
        <v>169</v>
      </c>
      <c r="B653" s="4">
        <v>23486</v>
      </c>
      <c r="C653" s="4" t="s">
        <v>604</v>
      </c>
      <c r="D653" s="4" t="s">
        <v>603</v>
      </c>
      <c r="E653" s="7">
        <v>1</v>
      </c>
      <c r="F653" s="7">
        <v>0</v>
      </c>
      <c r="G653" s="4"/>
      <c r="H653" s="4"/>
      <c r="I6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53" s="3" t="s">
        <v>202</v>
      </c>
      <c r="K653" s="3" t="s">
        <v>805</v>
      </c>
      <c r="L653" s="3" t="s">
        <v>604</v>
      </c>
      <c r="M653" s="3"/>
      <c r="N653" s="3" t="str">
        <f>IF(ISBLANK(Tabela13[[#This Row],[Gol Time]]),"",IF(Tabela13[[#This Row],[Mandante]]=Tabela13[[#This Row],[Gol Time]],"Casa","Fora"))</f>
        <v>Casa</v>
      </c>
      <c r="O653" s="3" t="str">
        <f>VLOOKUP(Tabela13[[#This Row],[Número]],Tabela1[],12,FALSE)</f>
        <v>Santa Cruz</v>
      </c>
    </row>
    <row r="654" spans="1:15" x14ac:dyDescent="0.25">
      <c r="A654" s="3">
        <v>170</v>
      </c>
      <c r="B654" s="4">
        <v>23490</v>
      </c>
      <c r="C654" s="4" t="s">
        <v>603</v>
      </c>
      <c r="D654" s="4" t="s">
        <v>604</v>
      </c>
      <c r="E654" s="7">
        <v>3</v>
      </c>
      <c r="F654" s="7">
        <v>0</v>
      </c>
      <c r="G654" s="4"/>
      <c r="H654" s="4"/>
      <c r="I6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4" s="3" t="s">
        <v>202</v>
      </c>
      <c r="K654" s="3" t="s">
        <v>806</v>
      </c>
      <c r="L654" s="3" t="s">
        <v>603</v>
      </c>
      <c r="M654" s="3"/>
      <c r="N654" s="3" t="str">
        <f>IF(ISBLANK(Tabela13[[#This Row],[Gol Time]]),"",IF(Tabela13[[#This Row],[Mandante]]=Tabela13[[#This Row],[Gol Time]],"Casa","Fora"))</f>
        <v>Casa</v>
      </c>
      <c r="O654" s="3" t="str">
        <f>VLOOKUP(Tabela13[[#This Row],[Número]],Tabela1[],12,FALSE)</f>
        <v>Olímpico</v>
      </c>
    </row>
    <row r="655" spans="1:15" x14ac:dyDescent="0.25">
      <c r="A655" s="3">
        <v>170</v>
      </c>
      <c r="B655" s="4">
        <v>23490</v>
      </c>
      <c r="C655" s="4" t="s">
        <v>603</v>
      </c>
      <c r="D655" s="4" t="s">
        <v>604</v>
      </c>
      <c r="E655" s="7">
        <v>3</v>
      </c>
      <c r="F655" s="7">
        <v>0</v>
      </c>
      <c r="G655" s="4"/>
      <c r="H655" s="4"/>
      <c r="I6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5" s="3" t="s">
        <v>202</v>
      </c>
      <c r="K655" s="3" t="s">
        <v>806</v>
      </c>
      <c r="L655" s="3" t="s">
        <v>603</v>
      </c>
      <c r="M655" s="3"/>
      <c r="N655" s="3" t="str">
        <f>IF(ISBLANK(Tabela13[[#This Row],[Gol Time]]),"",IF(Tabela13[[#This Row],[Mandante]]=Tabela13[[#This Row],[Gol Time]],"Casa","Fora"))</f>
        <v>Casa</v>
      </c>
      <c r="O655" s="3" t="str">
        <f>VLOOKUP(Tabela13[[#This Row],[Número]],Tabela1[],12,FALSE)</f>
        <v>Olímpico</v>
      </c>
    </row>
    <row r="656" spans="1:15" x14ac:dyDescent="0.25">
      <c r="A656" s="3">
        <v>170</v>
      </c>
      <c r="B656" s="4">
        <v>23490</v>
      </c>
      <c r="C656" s="4" t="s">
        <v>603</v>
      </c>
      <c r="D656" s="4" t="s">
        <v>604</v>
      </c>
      <c r="E656" s="7">
        <v>3</v>
      </c>
      <c r="F656" s="7">
        <v>0</v>
      </c>
      <c r="G656" s="4"/>
      <c r="H656" s="4"/>
      <c r="I6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56" s="3" t="s">
        <v>202</v>
      </c>
      <c r="K656" s="3" t="s">
        <v>806</v>
      </c>
      <c r="L656" s="3" t="s">
        <v>603</v>
      </c>
      <c r="M656" s="3"/>
      <c r="N656" s="3" t="str">
        <f>IF(ISBLANK(Tabela13[[#This Row],[Gol Time]]),"",IF(Tabela13[[#This Row],[Mandante]]=Tabela13[[#This Row],[Gol Time]],"Casa","Fora"))</f>
        <v>Casa</v>
      </c>
      <c r="O656" s="3" t="str">
        <f>VLOOKUP(Tabela13[[#This Row],[Número]],Tabela1[],12,FALSE)</f>
        <v>Olímpico</v>
      </c>
    </row>
    <row r="657" spans="1:15" x14ac:dyDescent="0.25">
      <c r="A657" s="3">
        <v>171</v>
      </c>
      <c r="B657" s="4">
        <v>23584</v>
      </c>
      <c r="C657" s="4" t="s">
        <v>604</v>
      </c>
      <c r="D657" s="4" t="s">
        <v>603</v>
      </c>
      <c r="E657" s="7">
        <v>0</v>
      </c>
      <c r="F657" s="7">
        <v>0</v>
      </c>
      <c r="G657" s="4"/>
      <c r="H657" s="4"/>
      <c r="I6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57" s="3" t="s">
        <v>7</v>
      </c>
      <c r="K657" s="3"/>
      <c r="L657" s="3"/>
      <c r="M657" s="3"/>
      <c r="N657" s="3" t="str">
        <f>IF(ISBLANK(Tabela13[[#This Row],[Gol Time]]),"",IF(Tabela13[[#This Row],[Mandante]]=Tabela13[[#This Row],[Gol Time]],"Casa","Fora"))</f>
        <v/>
      </c>
      <c r="O657" s="3" t="str">
        <f>VLOOKUP(Tabela13[[#This Row],[Número]],Tabela1[],12,FALSE)</f>
        <v>Eucaliptos</v>
      </c>
    </row>
    <row r="658" spans="1:15" x14ac:dyDescent="0.25">
      <c r="A658" s="3">
        <v>172</v>
      </c>
      <c r="B658" s="4">
        <v>23609</v>
      </c>
      <c r="C658" s="4" t="s">
        <v>603</v>
      </c>
      <c r="D658" s="4" t="s">
        <v>604</v>
      </c>
      <c r="E658" s="7">
        <v>0</v>
      </c>
      <c r="F658" s="7">
        <v>2</v>
      </c>
      <c r="G658" s="4"/>
      <c r="H658" s="4"/>
      <c r="I6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58" s="3" t="s">
        <v>202</v>
      </c>
      <c r="K658" s="3" t="s">
        <v>807</v>
      </c>
      <c r="L658" s="3" t="s">
        <v>604</v>
      </c>
      <c r="M658" s="3"/>
      <c r="N658" s="3" t="str">
        <f>IF(ISBLANK(Tabela13[[#This Row],[Gol Time]]),"",IF(Tabela13[[#This Row],[Mandante]]=Tabela13[[#This Row],[Gol Time]],"Casa","Fora"))</f>
        <v>Fora</v>
      </c>
      <c r="O658" s="3" t="str">
        <f>VLOOKUP(Tabela13[[#This Row],[Número]],Tabela1[],12,FALSE)</f>
        <v>Olímpico</v>
      </c>
    </row>
    <row r="659" spans="1:15" x14ac:dyDescent="0.25">
      <c r="A659" s="3">
        <v>172</v>
      </c>
      <c r="B659" s="4">
        <v>23609</v>
      </c>
      <c r="C659" s="4" t="s">
        <v>603</v>
      </c>
      <c r="D659" s="4" t="s">
        <v>604</v>
      </c>
      <c r="E659" s="7">
        <v>0</v>
      </c>
      <c r="F659" s="7">
        <v>2</v>
      </c>
      <c r="G659" s="4"/>
      <c r="H659" s="4"/>
      <c r="I6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59" s="3" t="s">
        <v>202</v>
      </c>
      <c r="K659" s="3" t="s">
        <v>808</v>
      </c>
      <c r="L659" s="3" t="s">
        <v>604</v>
      </c>
      <c r="M659" s="3"/>
      <c r="N659" s="3" t="str">
        <f>IF(ISBLANK(Tabela13[[#This Row],[Gol Time]]),"",IF(Tabela13[[#This Row],[Mandante]]=Tabela13[[#This Row],[Gol Time]],"Casa","Fora"))</f>
        <v>Fora</v>
      </c>
      <c r="O659" s="3" t="str">
        <f>VLOOKUP(Tabela13[[#This Row],[Número]],Tabela1[],12,FALSE)</f>
        <v>Olímpico</v>
      </c>
    </row>
    <row r="660" spans="1:15" x14ac:dyDescent="0.25">
      <c r="A660" s="3">
        <v>173</v>
      </c>
      <c r="B660" s="4">
        <v>23682</v>
      </c>
      <c r="C660" s="4" t="s">
        <v>603</v>
      </c>
      <c r="D660" s="4" t="s">
        <v>604</v>
      </c>
      <c r="E660" s="7">
        <v>3</v>
      </c>
      <c r="F660" s="7">
        <v>0</v>
      </c>
      <c r="G660" s="4"/>
      <c r="H660" s="4"/>
      <c r="I6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60" s="3" t="s">
        <v>7</v>
      </c>
      <c r="K660" s="3" t="s">
        <v>806</v>
      </c>
      <c r="L660" s="3" t="s">
        <v>603</v>
      </c>
      <c r="M660" s="3"/>
      <c r="N660" s="3" t="str">
        <f>IF(ISBLANK(Tabela13[[#This Row],[Gol Time]]),"",IF(Tabela13[[#This Row],[Mandante]]=Tabela13[[#This Row],[Gol Time]],"Casa","Fora"))</f>
        <v>Casa</v>
      </c>
      <c r="O660" s="3" t="str">
        <f>VLOOKUP(Tabela13[[#This Row],[Número]],Tabela1[],12,FALSE)</f>
        <v>Olímpico</v>
      </c>
    </row>
    <row r="661" spans="1:15" x14ac:dyDescent="0.25">
      <c r="A661" s="3">
        <v>173</v>
      </c>
      <c r="B661" s="4">
        <v>23682</v>
      </c>
      <c r="C661" s="4" t="s">
        <v>603</v>
      </c>
      <c r="D661" s="4" t="s">
        <v>604</v>
      </c>
      <c r="E661" s="7">
        <v>3</v>
      </c>
      <c r="F661" s="7">
        <v>0</v>
      </c>
      <c r="G661" s="4"/>
      <c r="H661" s="4"/>
      <c r="I6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61" s="3" t="s">
        <v>7</v>
      </c>
      <c r="K661" s="3" t="s">
        <v>806</v>
      </c>
      <c r="L661" s="3" t="s">
        <v>603</v>
      </c>
      <c r="M661" s="3"/>
      <c r="N661" s="3" t="str">
        <f>IF(ISBLANK(Tabela13[[#This Row],[Gol Time]]),"",IF(Tabela13[[#This Row],[Mandante]]=Tabela13[[#This Row],[Gol Time]],"Casa","Fora"))</f>
        <v>Casa</v>
      </c>
      <c r="O661" s="3" t="str">
        <f>VLOOKUP(Tabela13[[#This Row],[Número]],Tabela1[],12,FALSE)</f>
        <v>Olímpico</v>
      </c>
    </row>
    <row r="662" spans="1:15" x14ac:dyDescent="0.25">
      <c r="A662" s="3">
        <v>173</v>
      </c>
      <c r="B662" s="4">
        <v>23682</v>
      </c>
      <c r="C662" s="4" t="s">
        <v>603</v>
      </c>
      <c r="D662" s="4" t="s">
        <v>604</v>
      </c>
      <c r="E662" s="7">
        <v>3</v>
      </c>
      <c r="F662" s="7">
        <v>0</v>
      </c>
      <c r="G662" s="4"/>
      <c r="H662" s="4"/>
      <c r="I6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62" s="3" t="s">
        <v>7</v>
      </c>
      <c r="K662" s="3" t="s">
        <v>798</v>
      </c>
      <c r="L662" s="3" t="s">
        <v>603</v>
      </c>
      <c r="M662" s="3"/>
      <c r="N662" s="3" t="str">
        <f>IF(ISBLANK(Tabela13[[#This Row],[Gol Time]]),"",IF(Tabela13[[#This Row],[Mandante]]=Tabela13[[#This Row],[Gol Time]],"Casa","Fora"))</f>
        <v>Casa</v>
      </c>
      <c r="O662" s="3" t="str">
        <f>VLOOKUP(Tabela13[[#This Row],[Número]],Tabela1[],12,FALSE)</f>
        <v>Olímpico</v>
      </c>
    </row>
    <row r="663" spans="1:15" x14ac:dyDescent="0.25">
      <c r="A663" s="3">
        <v>174</v>
      </c>
      <c r="B663" s="4">
        <v>23702</v>
      </c>
      <c r="C663" s="4" t="s">
        <v>604</v>
      </c>
      <c r="D663" s="4" t="s">
        <v>603</v>
      </c>
      <c r="E663" s="7">
        <v>1</v>
      </c>
      <c r="F663" s="7">
        <v>0</v>
      </c>
      <c r="G663" s="4"/>
      <c r="H663" s="4"/>
      <c r="I6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63" s="3" t="s">
        <v>202</v>
      </c>
      <c r="K663" s="3" t="s">
        <v>799</v>
      </c>
      <c r="L663" s="3" t="s">
        <v>604</v>
      </c>
      <c r="M663" s="3"/>
      <c r="N663" s="3" t="str">
        <f>IF(ISBLANK(Tabela13[[#This Row],[Gol Time]]),"",IF(Tabela13[[#This Row],[Mandante]]=Tabela13[[#This Row],[Gol Time]],"Casa","Fora"))</f>
        <v>Casa</v>
      </c>
      <c r="O663" s="3" t="str">
        <f>VLOOKUP(Tabela13[[#This Row],[Número]],Tabela1[],12,FALSE)</f>
        <v>Eucaliptos</v>
      </c>
    </row>
    <row r="664" spans="1:15" x14ac:dyDescent="0.25">
      <c r="A664" s="3">
        <v>175</v>
      </c>
      <c r="B664" s="4">
        <v>23721</v>
      </c>
      <c r="C664" s="4" t="s">
        <v>603</v>
      </c>
      <c r="D664" s="4" t="s">
        <v>604</v>
      </c>
      <c r="E664" s="7">
        <v>1</v>
      </c>
      <c r="F664" s="7">
        <v>2</v>
      </c>
      <c r="G664" s="4"/>
      <c r="H664" s="4"/>
      <c r="I6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64" s="3" t="s">
        <v>202</v>
      </c>
      <c r="K664" s="3" t="s">
        <v>809</v>
      </c>
      <c r="L664" s="3" t="s">
        <v>604</v>
      </c>
      <c r="M664" s="3"/>
      <c r="N664" s="3" t="str">
        <f>IF(ISBLANK(Tabela13[[#This Row],[Gol Time]]),"",IF(Tabela13[[#This Row],[Mandante]]=Tabela13[[#This Row],[Gol Time]],"Casa","Fora"))</f>
        <v>Fora</v>
      </c>
      <c r="O664" s="3" t="str">
        <f>VLOOKUP(Tabela13[[#This Row],[Número]],Tabela1[],12,FALSE)</f>
        <v>Olímpico</v>
      </c>
    </row>
    <row r="665" spans="1:15" x14ac:dyDescent="0.25">
      <c r="A665" s="3">
        <v>175</v>
      </c>
      <c r="B665" s="4">
        <v>23721</v>
      </c>
      <c r="C665" s="4" t="s">
        <v>603</v>
      </c>
      <c r="D665" s="4" t="s">
        <v>604</v>
      </c>
      <c r="E665" s="7">
        <v>1</v>
      </c>
      <c r="F665" s="7">
        <v>2</v>
      </c>
      <c r="G665" s="4"/>
      <c r="H665" s="4"/>
      <c r="I6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65" s="3" t="s">
        <v>202</v>
      </c>
      <c r="K665" s="3" t="s">
        <v>808</v>
      </c>
      <c r="L665" s="3" t="s">
        <v>604</v>
      </c>
      <c r="M665" s="3"/>
      <c r="N665" s="3" t="str">
        <f>IF(ISBLANK(Tabela13[[#This Row],[Gol Time]]),"",IF(Tabela13[[#This Row],[Mandante]]=Tabela13[[#This Row],[Gol Time]],"Casa","Fora"))</f>
        <v>Fora</v>
      </c>
      <c r="O665" s="3" t="str">
        <f>VLOOKUP(Tabela13[[#This Row],[Número]],Tabela1[],12,FALSE)</f>
        <v>Olímpico</v>
      </c>
    </row>
    <row r="666" spans="1:15" x14ac:dyDescent="0.25">
      <c r="A666" s="3">
        <v>175</v>
      </c>
      <c r="B666" s="4">
        <v>23721</v>
      </c>
      <c r="C666" s="4" t="s">
        <v>603</v>
      </c>
      <c r="D666" s="4" t="s">
        <v>604</v>
      </c>
      <c r="E666" s="7">
        <v>1</v>
      </c>
      <c r="F666" s="7">
        <v>2</v>
      </c>
      <c r="G666" s="4"/>
      <c r="H666" s="4"/>
      <c r="I6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66" s="3" t="s">
        <v>202</v>
      </c>
      <c r="K666" s="3" t="s">
        <v>810</v>
      </c>
      <c r="L666" s="3" t="s">
        <v>603</v>
      </c>
      <c r="M666" s="3"/>
      <c r="N666" s="3" t="str">
        <f>IF(ISBLANK(Tabela13[[#This Row],[Gol Time]]),"",IF(Tabela13[[#This Row],[Mandante]]=Tabela13[[#This Row],[Gol Time]],"Casa","Fora"))</f>
        <v>Casa</v>
      </c>
      <c r="O666" s="3" t="str">
        <f>VLOOKUP(Tabela13[[#This Row],[Número]],Tabela1[],12,FALSE)</f>
        <v>Olímpico</v>
      </c>
    </row>
    <row r="667" spans="1:15" x14ac:dyDescent="0.25">
      <c r="A667" s="3">
        <v>176</v>
      </c>
      <c r="B667" s="4">
        <v>23822</v>
      </c>
      <c r="C667" s="4" t="s">
        <v>603</v>
      </c>
      <c r="D667" s="4" t="s">
        <v>604</v>
      </c>
      <c r="E667" s="7">
        <v>0</v>
      </c>
      <c r="F667" s="7">
        <v>0</v>
      </c>
      <c r="G667" s="4"/>
      <c r="H667" s="4"/>
      <c r="I6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67" s="3" t="s">
        <v>202</v>
      </c>
      <c r="K667" s="3"/>
      <c r="L667" s="3"/>
      <c r="M667" s="3"/>
      <c r="N667" s="3" t="str">
        <f>IF(ISBLANK(Tabela13[[#This Row],[Gol Time]]),"",IF(Tabela13[[#This Row],[Mandante]]=Tabela13[[#This Row],[Gol Time]],"Casa","Fora"))</f>
        <v/>
      </c>
      <c r="O667" s="3" t="str">
        <f>VLOOKUP(Tabela13[[#This Row],[Número]],Tabela1[],12,FALSE)</f>
        <v>Baixada Rubra</v>
      </c>
    </row>
    <row r="668" spans="1:15" x14ac:dyDescent="0.25">
      <c r="A668" s="3">
        <v>177</v>
      </c>
      <c r="B668" s="4">
        <v>23983</v>
      </c>
      <c r="C668" s="4" t="s">
        <v>603</v>
      </c>
      <c r="D668" s="4" t="s">
        <v>604</v>
      </c>
      <c r="E668" s="7">
        <v>2</v>
      </c>
      <c r="F668" s="7">
        <v>1</v>
      </c>
      <c r="G668" s="4"/>
      <c r="H668" s="4"/>
      <c r="I6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68" s="3" t="s">
        <v>7</v>
      </c>
      <c r="K668" s="3" t="s">
        <v>798</v>
      </c>
      <c r="L668" s="3" t="s">
        <v>603</v>
      </c>
      <c r="M668" s="3"/>
      <c r="N668" s="3" t="str">
        <f>IF(ISBLANK(Tabela13[[#This Row],[Gol Time]]),"",IF(Tabela13[[#This Row],[Mandante]]=Tabela13[[#This Row],[Gol Time]],"Casa","Fora"))</f>
        <v>Casa</v>
      </c>
      <c r="O668" s="13" t="str">
        <f>VLOOKUP(Tabela13[[#This Row],[Número]],Tabela1[],12,FALSE)</f>
        <v>Olímpico</v>
      </c>
    </row>
    <row r="669" spans="1:15" x14ac:dyDescent="0.25">
      <c r="A669" s="3">
        <v>177</v>
      </c>
      <c r="B669" s="4">
        <v>23983</v>
      </c>
      <c r="C669" s="4" t="s">
        <v>603</v>
      </c>
      <c r="D669" s="4" t="s">
        <v>604</v>
      </c>
      <c r="E669" s="7">
        <v>2</v>
      </c>
      <c r="F669" s="7">
        <v>1</v>
      </c>
      <c r="G669" s="4"/>
      <c r="H669" s="4"/>
      <c r="I6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69" s="3" t="s">
        <v>7</v>
      </c>
      <c r="K669" s="3" t="s">
        <v>806</v>
      </c>
      <c r="L669" s="3" t="s">
        <v>603</v>
      </c>
      <c r="M669" s="3"/>
      <c r="N669" s="3" t="str">
        <f>IF(ISBLANK(Tabela13[[#This Row],[Gol Time]]),"",IF(Tabela13[[#This Row],[Mandante]]=Tabela13[[#This Row],[Gol Time]],"Casa","Fora"))</f>
        <v>Casa</v>
      </c>
      <c r="O669" s="3" t="str">
        <f>VLOOKUP(Tabela13[[#This Row],[Número]],Tabela1[],12,FALSE)</f>
        <v>Olímpico</v>
      </c>
    </row>
    <row r="670" spans="1:15" x14ac:dyDescent="0.25">
      <c r="A670" s="3">
        <v>177</v>
      </c>
      <c r="B670" s="4">
        <v>23983</v>
      </c>
      <c r="C670" s="4" t="s">
        <v>603</v>
      </c>
      <c r="D670" s="4" t="s">
        <v>604</v>
      </c>
      <c r="E670" s="7">
        <v>2</v>
      </c>
      <c r="F670" s="7">
        <v>1</v>
      </c>
      <c r="G670" s="4"/>
      <c r="H670" s="4"/>
      <c r="I6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70" s="3" t="s">
        <v>7</v>
      </c>
      <c r="K670" s="3" t="s">
        <v>811</v>
      </c>
      <c r="L670" s="3" t="s">
        <v>604</v>
      </c>
      <c r="M670" s="3"/>
      <c r="N670" s="3" t="str">
        <f>IF(ISBLANK(Tabela13[[#This Row],[Gol Time]]),"",IF(Tabela13[[#This Row],[Mandante]]=Tabela13[[#This Row],[Gol Time]],"Casa","Fora"))</f>
        <v>Fora</v>
      </c>
      <c r="O670" s="3" t="str">
        <f>VLOOKUP(Tabela13[[#This Row],[Número]],Tabela1[],12,FALSE)</f>
        <v>Olímpico</v>
      </c>
    </row>
    <row r="671" spans="1:15" x14ac:dyDescent="0.25">
      <c r="A671" s="3">
        <v>178</v>
      </c>
      <c r="B671" s="4">
        <v>24088</v>
      </c>
      <c r="C671" s="4" t="s">
        <v>604</v>
      </c>
      <c r="D671" s="4" t="s">
        <v>603</v>
      </c>
      <c r="E671" s="7">
        <v>0</v>
      </c>
      <c r="F671" s="7">
        <v>1</v>
      </c>
      <c r="G671" s="4"/>
      <c r="H671" s="4"/>
      <c r="I6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71" s="3" t="s">
        <v>7</v>
      </c>
      <c r="K671" s="3" t="s">
        <v>806</v>
      </c>
      <c r="L671" s="3" t="s">
        <v>603</v>
      </c>
      <c r="M671" s="3"/>
      <c r="N671" s="3" t="str">
        <f>IF(ISBLANK(Tabela13[[#This Row],[Gol Time]]),"",IF(Tabela13[[#This Row],[Mandante]]=Tabela13[[#This Row],[Gol Time]],"Casa","Fora"))</f>
        <v>Fora</v>
      </c>
      <c r="O671" s="13" t="str">
        <f>VLOOKUP(Tabela13[[#This Row],[Número]],Tabela1[],12,FALSE)</f>
        <v>Eucaliptos</v>
      </c>
    </row>
    <row r="672" spans="1:15" x14ac:dyDescent="0.25">
      <c r="A672" s="3">
        <v>179</v>
      </c>
      <c r="B672" s="4">
        <v>24382</v>
      </c>
      <c r="C672" s="4" t="s">
        <v>604</v>
      </c>
      <c r="D672" s="4" t="s">
        <v>603</v>
      </c>
      <c r="E672" s="7">
        <v>0</v>
      </c>
      <c r="F672" s="7">
        <v>1</v>
      </c>
      <c r="G672" s="4"/>
      <c r="H672" s="4"/>
      <c r="I6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72" s="3" t="s">
        <v>7</v>
      </c>
      <c r="K672" s="3" t="s">
        <v>806</v>
      </c>
      <c r="L672" s="3" t="s">
        <v>603</v>
      </c>
      <c r="M672" s="3"/>
      <c r="N672" s="3" t="str">
        <f>IF(ISBLANK(Tabela13[[#This Row],[Gol Time]]),"",IF(Tabela13[[#This Row],[Mandante]]=Tabela13[[#This Row],[Gol Time]],"Casa","Fora"))</f>
        <v>Fora</v>
      </c>
      <c r="O672" s="13" t="str">
        <f>VLOOKUP(Tabela13[[#This Row],[Número]],Tabela1[],12,FALSE)</f>
        <v>Eucaliptos</v>
      </c>
    </row>
    <row r="673" spans="1:15" x14ac:dyDescent="0.25">
      <c r="A673" s="3">
        <v>180</v>
      </c>
      <c r="B673" s="4">
        <v>24155</v>
      </c>
      <c r="C673" s="4" t="s">
        <v>603</v>
      </c>
      <c r="D673" s="4" t="s">
        <v>604</v>
      </c>
      <c r="E673" s="7">
        <v>0</v>
      </c>
      <c r="F673" s="7">
        <v>1</v>
      </c>
      <c r="G673" s="4"/>
      <c r="H673" s="4"/>
      <c r="I6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73" s="3" t="s">
        <v>7</v>
      </c>
      <c r="K673" s="3" t="s">
        <v>808</v>
      </c>
      <c r="L673" s="3" t="s">
        <v>604</v>
      </c>
      <c r="M673" s="3"/>
      <c r="N673" s="3" t="str">
        <f>IF(ISBLANK(Tabela13[[#This Row],[Gol Time]]),"",IF(Tabela13[[#This Row],[Mandante]]=Tabela13[[#This Row],[Gol Time]],"Casa","Fora"))</f>
        <v>Fora</v>
      </c>
      <c r="O673" s="13" t="str">
        <f>VLOOKUP(Tabela13[[#This Row],[Número]],Tabela1[],12,FALSE)</f>
        <v>Olímpico</v>
      </c>
    </row>
    <row r="674" spans="1:15" x14ac:dyDescent="0.25">
      <c r="A674" s="3">
        <v>181</v>
      </c>
      <c r="B674" s="4">
        <v>24536</v>
      </c>
      <c r="C674" s="4" t="s">
        <v>603</v>
      </c>
      <c r="D674" s="4" t="s">
        <v>604</v>
      </c>
      <c r="E674" s="7">
        <v>0</v>
      </c>
      <c r="F674" s="7">
        <v>2</v>
      </c>
      <c r="G674" s="4"/>
      <c r="H674" s="4"/>
      <c r="I6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74" s="3" t="s">
        <v>330</v>
      </c>
      <c r="K674" s="3" t="s">
        <v>812</v>
      </c>
      <c r="L674" s="3" t="s">
        <v>604</v>
      </c>
      <c r="M674" s="3"/>
      <c r="N674" s="3" t="str">
        <f>IF(ISBLANK(Tabela13[[#This Row],[Gol Time]]),"",IF(Tabela13[[#This Row],[Mandante]]=Tabela13[[#This Row],[Gol Time]],"Casa","Fora"))</f>
        <v>Fora</v>
      </c>
      <c r="O674" s="13" t="str">
        <f>VLOOKUP(Tabela13[[#This Row],[Número]],Tabela1[],12,FALSE)</f>
        <v>Olímpico</v>
      </c>
    </row>
    <row r="675" spans="1:15" x14ac:dyDescent="0.25">
      <c r="A675" s="3">
        <v>181</v>
      </c>
      <c r="B675" s="4">
        <v>24536</v>
      </c>
      <c r="C675" s="4" t="s">
        <v>603</v>
      </c>
      <c r="D675" s="4" t="s">
        <v>604</v>
      </c>
      <c r="E675" s="7">
        <v>0</v>
      </c>
      <c r="F675" s="7">
        <v>2</v>
      </c>
      <c r="G675" s="4"/>
      <c r="H675" s="4"/>
      <c r="I6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75" s="3" t="s">
        <v>330</v>
      </c>
      <c r="K675" s="3" t="s">
        <v>813</v>
      </c>
      <c r="L675" s="3" t="s">
        <v>604</v>
      </c>
      <c r="M675" s="3"/>
      <c r="N675" s="3" t="str">
        <f>IF(ISBLANK(Tabela13[[#This Row],[Gol Time]]),"",IF(Tabela13[[#This Row],[Mandante]]=Tabela13[[#This Row],[Gol Time]],"Casa","Fora"))</f>
        <v>Fora</v>
      </c>
      <c r="O675" s="13" t="str">
        <f>VLOOKUP(Tabela13[[#This Row],[Número]],Tabela1[],12,FALSE)</f>
        <v>Olímpico</v>
      </c>
    </row>
    <row r="676" spans="1:15" x14ac:dyDescent="0.25">
      <c r="A676" s="3">
        <v>182</v>
      </c>
      <c r="B676" s="4">
        <v>24616</v>
      </c>
      <c r="C676" s="4" t="s">
        <v>603</v>
      </c>
      <c r="D676" s="4" t="s">
        <v>604</v>
      </c>
      <c r="E676" s="7">
        <v>1</v>
      </c>
      <c r="F676" s="7">
        <v>1</v>
      </c>
      <c r="G676" s="4"/>
      <c r="H676" s="4"/>
      <c r="I6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76" s="3" t="s">
        <v>330</v>
      </c>
      <c r="K676" s="3" t="s">
        <v>814</v>
      </c>
      <c r="L676" s="3" t="s">
        <v>603</v>
      </c>
      <c r="M676" s="3"/>
      <c r="N676" s="3" t="str">
        <f>IF(ISBLANK(Tabela13[[#This Row],[Gol Time]]),"",IF(Tabela13[[#This Row],[Mandante]]=Tabela13[[#This Row],[Gol Time]],"Casa","Fora"))</f>
        <v>Casa</v>
      </c>
      <c r="O676" s="13" t="str">
        <f>VLOOKUP(Tabela13[[#This Row],[Número]],Tabela1[],12,FALSE)</f>
        <v>Olímpico</v>
      </c>
    </row>
    <row r="677" spans="1:15" x14ac:dyDescent="0.25">
      <c r="A677" s="3">
        <v>182</v>
      </c>
      <c r="B677" s="4">
        <v>24616</v>
      </c>
      <c r="C677" s="4" t="s">
        <v>603</v>
      </c>
      <c r="D677" s="4" t="s">
        <v>604</v>
      </c>
      <c r="E677" s="7">
        <v>1</v>
      </c>
      <c r="F677" s="7">
        <v>1</v>
      </c>
      <c r="G677" s="4"/>
      <c r="H677" s="4"/>
      <c r="I6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77" s="3" t="s">
        <v>330</v>
      </c>
      <c r="K677" s="3" t="s">
        <v>815</v>
      </c>
      <c r="L677" s="3" t="s">
        <v>604</v>
      </c>
      <c r="M677" s="3"/>
      <c r="N677" s="3" t="str">
        <f>IF(ISBLANK(Tabela13[[#This Row],[Gol Time]]),"",IF(Tabela13[[#This Row],[Mandante]]=Tabela13[[#This Row],[Gol Time]],"Casa","Fora"))</f>
        <v>Fora</v>
      </c>
      <c r="O677" s="13" t="str">
        <f>VLOOKUP(Tabela13[[#This Row],[Número]],Tabela1[],12,FALSE)</f>
        <v>Olímpico</v>
      </c>
    </row>
    <row r="678" spans="1:15" x14ac:dyDescent="0.25">
      <c r="A678" s="3">
        <v>183</v>
      </c>
      <c r="B678" s="4">
        <v>24627</v>
      </c>
      <c r="C678" s="4" t="s">
        <v>603</v>
      </c>
      <c r="D678" s="4" t="s">
        <v>604</v>
      </c>
      <c r="E678" s="7">
        <v>0</v>
      </c>
      <c r="F678" s="7">
        <v>0</v>
      </c>
      <c r="G678" s="4"/>
      <c r="H678" s="4"/>
      <c r="I6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78" s="3" t="s">
        <v>330</v>
      </c>
      <c r="K678" s="3"/>
      <c r="L678" s="3"/>
      <c r="M678" s="3"/>
      <c r="N678" s="3" t="str">
        <f>IF(ISBLANK(Tabela13[[#This Row],[Gol Time]]),"",IF(Tabela13[[#This Row],[Mandante]]=Tabela13[[#This Row],[Gol Time]],"Casa","Fora"))</f>
        <v/>
      </c>
      <c r="O678" s="13" t="str">
        <f>VLOOKUP(Tabela13[[#This Row],[Número]],Tabela1[],12,FALSE)</f>
        <v>Olímpico</v>
      </c>
    </row>
    <row r="679" spans="1:15" x14ac:dyDescent="0.25">
      <c r="A679" s="3">
        <v>184</v>
      </c>
      <c r="B679" s="4">
        <v>24731</v>
      </c>
      <c r="C679" s="4" t="s">
        <v>603</v>
      </c>
      <c r="D679" s="4" t="s">
        <v>604</v>
      </c>
      <c r="E679" s="7">
        <v>0</v>
      </c>
      <c r="F679" s="7">
        <v>1</v>
      </c>
      <c r="G679" s="4"/>
      <c r="H679" s="4"/>
      <c r="I6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79" s="3" t="s">
        <v>7</v>
      </c>
      <c r="K679" s="3" t="s">
        <v>816</v>
      </c>
      <c r="L679" s="3" t="s">
        <v>604</v>
      </c>
      <c r="M679" s="3"/>
      <c r="N679" s="3" t="str">
        <f>IF(ISBLANK(Tabela13[[#This Row],[Gol Time]]),"",IF(Tabela13[[#This Row],[Mandante]]=Tabela13[[#This Row],[Gol Time]],"Casa","Fora"))</f>
        <v>Fora</v>
      </c>
      <c r="O679" s="13" t="str">
        <f>VLOOKUP(Tabela13[[#This Row],[Número]],Tabela1[],12,FALSE)</f>
        <v>Olímpico</v>
      </c>
    </row>
    <row r="680" spans="1:15" x14ac:dyDescent="0.25">
      <c r="A680" s="3">
        <v>185</v>
      </c>
      <c r="B680" s="4">
        <v>24823</v>
      </c>
      <c r="C680" s="4" t="s">
        <v>604</v>
      </c>
      <c r="D680" s="4" t="s">
        <v>603</v>
      </c>
      <c r="E680" s="7">
        <v>1</v>
      </c>
      <c r="F680" s="7">
        <v>0</v>
      </c>
      <c r="G680" s="4"/>
      <c r="H680" s="4"/>
      <c r="I6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80" s="3" t="s">
        <v>7</v>
      </c>
      <c r="K680" s="3" t="s">
        <v>808</v>
      </c>
      <c r="L680" s="3" t="s">
        <v>604</v>
      </c>
      <c r="M680" s="3"/>
      <c r="N680" s="3" t="str">
        <f>IF(ISBLANK(Tabela13[[#This Row],[Gol Time]]),"",IF(Tabela13[[#This Row],[Mandante]]=Tabela13[[#This Row],[Gol Time]],"Casa","Fora"))</f>
        <v>Casa</v>
      </c>
      <c r="O680" s="13" t="str">
        <f>VLOOKUP(Tabela13[[#This Row],[Número]],Tabela1[],12,FALSE)</f>
        <v>Eucaliptos</v>
      </c>
    </row>
    <row r="681" spans="1:15" x14ac:dyDescent="0.25">
      <c r="A681" s="3">
        <v>186</v>
      </c>
      <c r="B681" s="4">
        <v>24970</v>
      </c>
      <c r="C681" s="4" t="s">
        <v>604</v>
      </c>
      <c r="D681" s="4" t="s">
        <v>603</v>
      </c>
      <c r="E681" s="7">
        <v>1</v>
      </c>
      <c r="F681" s="7">
        <v>1</v>
      </c>
      <c r="G681" s="4"/>
      <c r="H681" s="4"/>
      <c r="I6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81" s="3" t="s">
        <v>7</v>
      </c>
      <c r="K681" s="3" t="s">
        <v>817</v>
      </c>
      <c r="L681" s="3" t="s">
        <v>604</v>
      </c>
      <c r="M681" s="3"/>
      <c r="N681" s="3" t="str">
        <f>IF(ISBLANK(Tabela13[[#This Row],[Gol Time]]),"",IF(Tabela13[[#This Row],[Mandante]]=Tabela13[[#This Row],[Gol Time]],"Casa","Fora"))</f>
        <v>Casa</v>
      </c>
      <c r="O681" s="13" t="str">
        <f>VLOOKUP(Tabela13[[#This Row],[Número]],Tabela1[],12,FALSE)</f>
        <v>Eucaliptos</v>
      </c>
    </row>
    <row r="682" spans="1:15" x14ac:dyDescent="0.25">
      <c r="A682" s="3">
        <v>186</v>
      </c>
      <c r="B682" s="4">
        <v>24970</v>
      </c>
      <c r="C682" s="4" t="s">
        <v>604</v>
      </c>
      <c r="D682" s="4" t="s">
        <v>603</v>
      </c>
      <c r="E682" s="7">
        <v>1</v>
      </c>
      <c r="F682" s="7">
        <v>1</v>
      </c>
      <c r="G682" s="4"/>
      <c r="H682" s="4"/>
      <c r="I6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82" s="3" t="s">
        <v>7</v>
      </c>
      <c r="K682" s="3" t="s">
        <v>806</v>
      </c>
      <c r="L682" s="3" t="s">
        <v>603</v>
      </c>
      <c r="M682" s="3"/>
      <c r="N682" s="3" t="str">
        <f>IF(ISBLANK(Tabela13[[#This Row],[Gol Time]]),"",IF(Tabela13[[#This Row],[Mandante]]=Tabela13[[#This Row],[Gol Time]],"Casa","Fora"))</f>
        <v>Fora</v>
      </c>
      <c r="O682" s="13" t="str">
        <f>VLOOKUP(Tabela13[[#This Row],[Número]],Tabela1[],12,FALSE)</f>
        <v>Eucaliptos</v>
      </c>
    </row>
    <row r="683" spans="1:15" x14ac:dyDescent="0.25">
      <c r="A683" s="3">
        <v>187</v>
      </c>
      <c r="B683" s="4">
        <v>24991</v>
      </c>
      <c r="C683" s="4" t="s">
        <v>603</v>
      </c>
      <c r="D683" s="4" t="s">
        <v>604</v>
      </c>
      <c r="E683" s="7">
        <v>4</v>
      </c>
      <c r="F683" s="7">
        <v>0</v>
      </c>
      <c r="G683" s="4"/>
      <c r="H683" s="4"/>
      <c r="I6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83" s="3" t="s">
        <v>7</v>
      </c>
      <c r="K683" s="3" t="s">
        <v>806</v>
      </c>
      <c r="L683" s="3" t="s">
        <v>603</v>
      </c>
      <c r="M683" s="3"/>
      <c r="N683" s="3" t="str">
        <f>IF(ISBLANK(Tabela13[[#This Row],[Gol Time]]),"",IF(Tabela13[[#This Row],[Mandante]]=Tabela13[[#This Row],[Gol Time]],"Casa","Fora"))</f>
        <v>Casa</v>
      </c>
      <c r="O683" s="13" t="str">
        <f>VLOOKUP(Tabela13[[#This Row],[Número]],Tabela1[],12,FALSE)</f>
        <v>Olímpico</v>
      </c>
    </row>
    <row r="684" spans="1:15" x14ac:dyDescent="0.25">
      <c r="A684" s="3">
        <v>187</v>
      </c>
      <c r="B684" s="4">
        <v>24991</v>
      </c>
      <c r="C684" s="4" t="s">
        <v>603</v>
      </c>
      <c r="D684" s="4" t="s">
        <v>604</v>
      </c>
      <c r="E684" s="7">
        <v>4</v>
      </c>
      <c r="F684" s="7">
        <v>0</v>
      </c>
      <c r="G684" s="4"/>
      <c r="H684" s="4"/>
      <c r="I6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84" s="3" t="s">
        <v>7</v>
      </c>
      <c r="K684" s="3" t="s">
        <v>806</v>
      </c>
      <c r="L684" s="3" t="s">
        <v>603</v>
      </c>
      <c r="M684" s="3"/>
      <c r="N684" s="3" t="str">
        <f>IF(ISBLANK(Tabela13[[#This Row],[Gol Time]]),"",IF(Tabela13[[#This Row],[Mandante]]=Tabela13[[#This Row],[Gol Time]],"Casa","Fora"))</f>
        <v>Casa</v>
      </c>
      <c r="O684" s="13" t="str">
        <f>VLOOKUP(Tabela13[[#This Row],[Número]],Tabela1[],12,FALSE)</f>
        <v>Olímpico</v>
      </c>
    </row>
    <row r="685" spans="1:15" x14ac:dyDescent="0.25">
      <c r="A685" s="3">
        <v>187</v>
      </c>
      <c r="B685" s="4">
        <v>24991</v>
      </c>
      <c r="C685" s="4" t="s">
        <v>603</v>
      </c>
      <c r="D685" s="4" t="s">
        <v>604</v>
      </c>
      <c r="E685" s="7">
        <v>4</v>
      </c>
      <c r="F685" s="7">
        <v>0</v>
      </c>
      <c r="G685" s="4"/>
      <c r="H685" s="4"/>
      <c r="I6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85" s="3" t="s">
        <v>7</v>
      </c>
      <c r="K685" s="3" t="s">
        <v>798</v>
      </c>
      <c r="L685" s="3" t="s">
        <v>603</v>
      </c>
      <c r="M685" s="3"/>
      <c r="N685" s="3" t="str">
        <f>IF(ISBLANK(Tabela13[[#This Row],[Gol Time]]),"",IF(Tabela13[[#This Row],[Mandante]]=Tabela13[[#This Row],[Gol Time]],"Casa","Fora"))</f>
        <v>Casa</v>
      </c>
      <c r="O685" s="13" t="str">
        <f>VLOOKUP(Tabela13[[#This Row],[Número]],Tabela1[],12,FALSE)</f>
        <v>Olímpico</v>
      </c>
    </row>
    <row r="686" spans="1:15" x14ac:dyDescent="0.25">
      <c r="A686" s="3">
        <v>187</v>
      </c>
      <c r="B686" s="4">
        <v>24991</v>
      </c>
      <c r="C686" s="4" t="s">
        <v>603</v>
      </c>
      <c r="D686" s="4" t="s">
        <v>604</v>
      </c>
      <c r="E686" s="7">
        <v>4</v>
      </c>
      <c r="F686" s="7">
        <v>0</v>
      </c>
      <c r="G686" s="4"/>
      <c r="H686" s="4"/>
      <c r="I6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86" s="3" t="s">
        <v>7</v>
      </c>
      <c r="K686" s="3" t="s">
        <v>818</v>
      </c>
      <c r="L686" s="3" t="s">
        <v>603</v>
      </c>
      <c r="M686" s="3"/>
      <c r="N686" s="3" t="str">
        <f>IF(ISBLANK(Tabela13[[#This Row],[Gol Time]]),"",IF(Tabela13[[#This Row],[Mandante]]=Tabela13[[#This Row],[Gol Time]],"Casa","Fora"))</f>
        <v>Casa</v>
      </c>
      <c r="O686" s="13" t="str">
        <f>VLOOKUP(Tabela13[[#This Row],[Número]],Tabela1[],12,FALSE)</f>
        <v>Olímpico</v>
      </c>
    </row>
    <row r="687" spans="1:15" x14ac:dyDescent="0.25">
      <c r="A687" s="3">
        <v>188</v>
      </c>
      <c r="B687" s="4">
        <v>25166</v>
      </c>
      <c r="C687" s="4" t="s">
        <v>603</v>
      </c>
      <c r="D687" s="4" t="s">
        <v>604</v>
      </c>
      <c r="E687" s="7">
        <v>0</v>
      </c>
      <c r="F687" s="7">
        <v>0</v>
      </c>
      <c r="G687" s="4"/>
      <c r="H687" s="4"/>
      <c r="I6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87" s="3" t="s">
        <v>330</v>
      </c>
      <c r="K687" s="3"/>
      <c r="L687" s="3"/>
      <c r="M687" s="3"/>
      <c r="N687" s="3" t="str">
        <f>IF(ISBLANK(Tabela13[[#This Row],[Gol Time]]),"",IF(Tabela13[[#This Row],[Mandante]]=Tabela13[[#This Row],[Gol Time]],"Casa","Fora"))</f>
        <v/>
      </c>
      <c r="O687" s="13" t="str">
        <f>VLOOKUP(Tabela13[[#This Row],[Número]],Tabela1[],12,FALSE)</f>
        <v>Olímpico</v>
      </c>
    </row>
    <row r="688" spans="1:15" x14ac:dyDescent="0.25">
      <c r="A688" s="3">
        <v>189</v>
      </c>
      <c r="B688" s="4">
        <v>25313</v>
      </c>
      <c r="C688" s="4" t="s">
        <v>604</v>
      </c>
      <c r="D688" s="4" t="s">
        <v>603</v>
      </c>
      <c r="E688" s="7">
        <v>0</v>
      </c>
      <c r="F688" s="7">
        <v>0</v>
      </c>
      <c r="G688" s="4"/>
      <c r="H688" s="4"/>
      <c r="I6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88" s="3" t="s">
        <v>202</v>
      </c>
      <c r="K688" s="3"/>
      <c r="L688" s="3"/>
      <c r="M688" s="3"/>
      <c r="N688" s="3" t="str">
        <f>IF(ISBLANK(Tabela13[[#This Row],[Gol Time]]),"",IF(Tabela13[[#This Row],[Mandante]]=Tabela13[[#This Row],[Gol Time]],"Casa","Fora"))</f>
        <v/>
      </c>
      <c r="O688" s="13" t="str">
        <f>VLOOKUP(Tabela13[[#This Row],[Número]],Tabela1[],12,FALSE)</f>
        <v>Beira-Rio</v>
      </c>
    </row>
    <row r="689" spans="1:15" x14ac:dyDescent="0.25">
      <c r="A689" s="3">
        <v>190</v>
      </c>
      <c r="B689" s="4">
        <v>25376</v>
      </c>
      <c r="C689" s="4" t="s">
        <v>603</v>
      </c>
      <c r="D689" s="4" t="s">
        <v>604</v>
      </c>
      <c r="E689" s="7">
        <v>0</v>
      </c>
      <c r="F689" s="7">
        <v>0</v>
      </c>
      <c r="G689" s="4"/>
      <c r="H689" s="4"/>
      <c r="I6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89" s="3" t="s">
        <v>7</v>
      </c>
      <c r="K689" s="3"/>
      <c r="L689" s="3"/>
      <c r="M689" s="3"/>
      <c r="N689" s="3" t="str">
        <f>IF(ISBLANK(Tabela13[[#This Row],[Gol Time]]),"",IF(Tabela13[[#This Row],[Mandante]]=Tabela13[[#This Row],[Gol Time]],"Casa","Fora"))</f>
        <v/>
      </c>
      <c r="O689" s="13" t="str">
        <f>VLOOKUP(Tabela13[[#This Row],[Número]],Tabela1[],12,FALSE)</f>
        <v>Olímpico</v>
      </c>
    </row>
    <row r="690" spans="1:15" x14ac:dyDescent="0.25">
      <c r="A690" s="3">
        <v>191</v>
      </c>
      <c r="B690" s="4">
        <v>25467</v>
      </c>
      <c r="C690" s="4" t="s">
        <v>604</v>
      </c>
      <c r="D690" s="4" t="s">
        <v>603</v>
      </c>
      <c r="E690" s="7">
        <v>1</v>
      </c>
      <c r="F690" s="7">
        <v>0</v>
      </c>
      <c r="G690" s="4"/>
      <c r="H690" s="4"/>
      <c r="I6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90" s="3" t="s">
        <v>330</v>
      </c>
      <c r="K690" s="3" t="s">
        <v>819</v>
      </c>
      <c r="L690" s="3" t="s">
        <v>604</v>
      </c>
      <c r="M690" s="3"/>
      <c r="N690" s="3" t="str">
        <f>IF(ISBLANK(Tabela13[[#This Row],[Gol Time]]),"",IF(Tabela13[[#This Row],[Mandante]]=Tabela13[[#This Row],[Gol Time]],"Casa","Fora"))</f>
        <v>Casa</v>
      </c>
      <c r="O690" s="13" t="str">
        <f>VLOOKUP(Tabela13[[#This Row],[Número]],Tabela1[],12,FALSE)</f>
        <v>Beira-Rio</v>
      </c>
    </row>
    <row r="691" spans="1:15" x14ac:dyDescent="0.25">
      <c r="A691" s="3">
        <v>192</v>
      </c>
      <c r="B691" s="4">
        <v>25558</v>
      </c>
      <c r="C691" s="4" t="s">
        <v>604</v>
      </c>
      <c r="D691" s="4" t="s">
        <v>603</v>
      </c>
      <c r="E691" s="7">
        <v>0</v>
      </c>
      <c r="F691" s="7">
        <v>0</v>
      </c>
      <c r="G691" s="4"/>
      <c r="H691" s="4"/>
      <c r="I6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91" s="3" t="s">
        <v>7</v>
      </c>
      <c r="K691" s="3"/>
      <c r="L691" s="3"/>
      <c r="M691" s="3"/>
      <c r="N691" s="3" t="str">
        <f>IF(ISBLANK(Tabela13[[#This Row],[Gol Time]]),"",IF(Tabela13[[#This Row],[Mandante]]=Tabela13[[#This Row],[Gol Time]],"Casa","Fora"))</f>
        <v/>
      </c>
      <c r="O691" s="13" t="str">
        <f>VLOOKUP(Tabela13[[#This Row],[Número]],Tabela1[],12,FALSE)</f>
        <v>Beira-Rio</v>
      </c>
    </row>
    <row r="692" spans="1:15" x14ac:dyDescent="0.25">
      <c r="A692" s="3">
        <v>193</v>
      </c>
      <c r="B692" s="4">
        <v>25697</v>
      </c>
      <c r="C692" s="4" t="s">
        <v>603</v>
      </c>
      <c r="D692" s="4" t="s">
        <v>604</v>
      </c>
      <c r="E692" s="7">
        <v>0</v>
      </c>
      <c r="F692" s="7">
        <v>0</v>
      </c>
      <c r="G692" s="4"/>
      <c r="H692" s="4"/>
      <c r="I6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92" s="3" t="s">
        <v>202</v>
      </c>
      <c r="K692" s="3"/>
      <c r="L692" s="3"/>
      <c r="M692" s="3"/>
      <c r="N692" s="3" t="str">
        <f>IF(ISBLANK(Tabela13[[#This Row],[Gol Time]]),"",IF(Tabela13[[#This Row],[Mandante]]=Tabela13[[#This Row],[Gol Time]],"Casa","Fora"))</f>
        <v/>
      </c>
      <c r="O692" s="13" t="str">
        <f>VLOOKUP(Tabela13[[#This Row],[Número]],Tabela1[],12,FALSE)</f>
        <v>Olímpico</v>
      </c>
    </row>
    <row r="693" spans="1:15" x14ac:dyDescent="0.25">
      <c r="A693" s="3">
        <v>194</v>
      </c>
      <c r="B693" s="4">
        <v>25789</v>
      </c>
      <c r="C693" s="4" t="s">
        <v>604</v>
      </c>
      <c r="D693" s="4" t="s">
        <v>603</v>
      </c>
      <c r="E693" s="7">
        <v>0</v>
      </c>
      <c r="F693" s="7">
        <v>0</v>
      </c>
      <c r="G693" s="4"/>
      <c r="H693" s="4"/>
      <c r="I6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93" s="3" t="s">
        <v>7</v>
      </c>
      <c r="K693" s="3"/>
      <c r="L693" s="3"/>
      <c r="M693" s="3"/>
      <c r="N693" s="3" t="str">
        <f>IF(ISBLANK(Tabela13[[#This Row],[Gol Time]]),"",IF(Tabela13[[#This Row],[Mandante]]=Tabela13[[#This Row],[Gol Time]],"Casa","Fora"))</f>
        <v/>
      </c>
      <c r="O693" s="13" t="str">
        <f>VLOOKUP(Tabela13[[#This Row],[Número]],Tabela1[],12,FALSE)</f>
        <v>Beira-Rio</v>
      </c>
    </row>
    <row r="694" spans="1:15" x14ac:dyDescent="0.25">
      <c r="A694" s="3">
        <v>195</v>
      </c>
      <c r="B694" s="4">
        <v>25831</v>
      </c>
      <c r="C694" s="4" t="s">
        <v>603</v>
      </c>
      <c r="D694" s="4" t="s">
        <v>604</v>
      </c>
      <c r="E694" s="7">
        <v>1</v>
      </c>
      <c r="F694" s="7">
        <v>2</v>
      </c>
      <c r="G694" s="4"/>
      <c r="H694" s="4"/>
      <c r="I6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94" s="3" t="s">
        <v>7</v>
      </c>
      <c r="K694" s="3" t="s">
        <v>820</v>
      </c>
      <c r="L694" s="3" t="s">
        <v>603</v>
      </c>
      <c r="M694" s="3"/>
      <c r="N694" s="3" t="str">
        <f>IF(ISBLANK(Tabela13[[#This Row],[Gol Time]]),"",IF(Tabela13[[#This Row],[Mandante]]=Tabela13[[#This Row],[Gol Time]],"Casa","Fora"))</f>
        <v>Casa</v>
      </c>
      <c r="O694" s="13" t="str">
        <f>VLOOKUP(Tabela13[[#This Row],[Número]],Tabela1[],12,FALSE)</f>
        <v>Olímpico</v>
      </c>
    </row>
    <row r="695" spans="1:15" x14ac:dyDescent="0.25">
      <c r="A695" s="3">
        <v>195</v>
      </c>
      <c r="B695" s="4">
        <v>25831</v>
      </c>
      <c r="C695" s="4" t="s">
        <v>603</v>
      </c>
      <c r="D695" s="4" t="s">
        <v>604</v>
      </c>
      <c r="E695" s="7">
        <v>1</v>
      </c>
      <c r="F695" s="7">
        <v>2</v>
      </c>
      <c r="G695" s="4"/>
      <c r="H695" s="4"/>
      <c r="I6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95" s="3" t="s">
        <v>7</v>
      </c>
      <c r="K695" s="3" t="s">
        <v>817</v>
      </c>
      <c r="L695" s="3" t="s">
        <v>604</v>
      </c>
      <c r="M695" s="3"/>
      <c r="N695" s="3" t="str">
        <f>IF(ISBLANK(Tabela13[[#This Row],[Gol Time]]),"",IF(Tabela13[[#This Row],[Mandante]]=Tabela13[[#This Row],[Gol Time]],"Casa","Fora"))</f>
        <v>Fora</v>
      </c>
      <c r="O695" s="13" t="str">
        <f>VLOOKUP(Tabela13[[#This Row],[Número]],Tabela1[],12,FALSE)</f>
        <v>Olímpico</v>
      </c>
    </row>
    <row r="696" spans="1:15" x14ac:dyDescent="0.25">
      <c r="A696" s="3">
        <v>195</v>
      </c>
      <c r="B696" s="4">
        <v>25831</v>
      </c>
      <c r="C696" s="4" t="s">
        <v>603</v>
      </c>
      <c r="D696" s="4" t="s">
        <v>604</v>
      </c>
      <c r="E696" s="7">
        <v>1</v>
      </c>
      <c r="F696" s="7">
        <v>2</v>
      </c>
      <c r="G696" s="4"/>
      <c r="H696" s="4"/>
      <c r="I6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696" s="3" t="s">
        <v>7</v>
      </c>
      <c r="K696" s="3" t="s">
        <v>821</v>
      </c>
      <c r="L696" s="3" t="s">
        <v>604</v>
      </c>
      <c r="M696" s="3"/>
      <c r="N696" s="3" t="str">
        <f>IF(ISBLANK(Tabela13[[#This Row],[Gol Time]]),"",IF(Tabela13[[#This Row],[Mandante]]=Tabela13[[#This Row],[Gol Time]],"Casa","Fora"))</f>
        <v>Fora</v>
      </c>
      <c r="O696" s="13" t="str">
        <f>VLOOKUP(Tabela13[[#This Row],[Número]],Tabela1[],12,FALSE)</f>
        <v>Olímpico</v>
      </c>
    </row>
    <row r="697" spans="1:15" x14ac:dyDescent="0.25">
      <c r="A697" s="3">
        <v>196</v>
      </c>
      <c r="B697" s="4">
        <v>25869</v>
      </c>
      <c r="C697" s="4" t="s">
        <v>603</v>
      </c>
      <c r="D697" s="4" t="s">
        <v>604</v>
      </c>
      <c r="E697" s="7">
        <v>0</v>
      </c>
      <c r="F697" s="7">
        <v>0</v>
      </c>
      <c r="G697" s="4"/>
      <c r="H697" s="4"/>
      <c r="I6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697" s="3" t="s">
        <v>330</v>
      </c>
      <c r="K697" s="3"/>
      <c r="L697" s="3"/>
      <c r="M697" s="3"/>
      <c r="N697" s="3" t="str">
        <f>IF(ISBLANK(Tabela13[[#This Row],[Gol Time]]),"",IF(Tabela13[[#This Row],[Mandante]]=Tabela13[[#This Row],[Gol Time]],"Casa","Fora"))</f>
        <v/>
      </c>
      <c r="O697" s="13" t="str">
        <f>VLOOKUP(Tabela13[[#This Row],[Número]],Tabela1[],12,FALSE)</f>
        <v>Olímpico</v>
      </c>
    </row>
    <row r="698" spans="1:15" x14ac:dyDescent="0.25">
      <c r="A698" s="3">
        <v>197</v>
      </c>
      <c r="B698" s="4">
        <v>26016</v>
      </c>
      <c r="C698" s="4" t="s">
        <v>604</v>
      </c>
      <c r="D698" s="4" t="s">
        <v>603</v>
      </c>
      <c r="E698" s="7">
        <v>0</v>
      </c>
      <c r="F698" s="7">
        <v>2</v>
      </c>
      <c r="G698" s="4"/>
      <c r="H698" s="4"/>
      <c r="I6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98" s="3" t="s">
        <v>202</v>
      </c>
      <c r="K698" s="3" t="s">
        <v>822</v>
      </c>
      <c r="L698" s="3" t="s">
        <v>603</v>
      </c>
      <c r="M698" s="3"/>
      <c r="N698" s="3" t="str">
        <f>IF(ISBLANK(Tabela13[[#This Row],[Gol Time]]),"",IF(Tabela13[[#This Row],[Mandante]]=Tabela13[[#This Row],[Gol Time]],"Casa","Fora"))</f>
        <v>Fora</v>
      </c>
      <c r="O698" s="13" t="str">
        <f>VLOOKUP(Tabela13[[#This Row],[Número]],Tabela1[],12,FALSE)</f>
        <v>Beira-Rio</v>
      </c>
    </row>
    <row r="699" spans="1:15" x14ac:dyDescent="0.25">
      <c r="A699" s="3">
        <v>197</v>
      </c>
      <c r="B699" s="4">
        <v>26016</v>
      </c>
      <c r="C699" s="4" t="s">
        <v>604</v>
      </c>
      <c r="D699" s="4" t="s">
        <v>603</v>
      </c>
      <c r="E699" s="7">
        <v>0</v>
      </c>
      <c r="F699" s="7">
        <v>2</v>
      </c>
      <c r="G699" s="4"/>
      <c r="H699" s="4"/>
      <c r="I6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699" s="3" t="s">
        <v>202</v>
      </c>
      <c r="K699" s="3" t="s">
        <v>823</v>
      </c>
      <c r="L699" s="3" t="s">
        <v>603</v>
      </c>
      <c r="M699" s="3"/>
      <c r="N699" s="3" t="str">
        <f>IF(ISBLANK(Tabela13[[#This Row],[Gol Time]]),"",IF(Tabela13[[#This Row],[Mandante]]=Tabela13[[#This Row],[Gol Time]],"Casa","Fora"))</f>
        <v>Fora</v>
      </c>
      <c r="O699" s="13" t="str">
        <f>VLOOKUP(Tabela13[[#This Row],[Número]],Tabela1[],12,FALSE)</f>
        <v>Beira-Rio</v>
      </c>
    </row>
    <row r="700" spans="1:15" x14ac:dyDescent="0.25">
      <c r="A700" s="3">
        <v>198</v>
      </c>
      <c r="B700" s="4">
        <v>26083</v>
      </c>
      <c r="C700" s="4" t="s">
        <v>604</v>
      </c>
      <c r="D700" s="4" t="s">
        <v>603</v>
      </c>
      <c r="E700" s="7">
        <v>1</v>
      </c>
      <c r="F700" s="7">
        <v>1</v>
      </c>
      <c r="G700" s="4"/>
      <c r="H700" s="4"/>
      <c r="I7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00" s="3" t="s">
        <v>7</v>
      </c>
      <c r="K700" s="3" t="s">
        <v>820</v>
      </c>
      <c r="L700" s="3" t="s">
        <v>603</v>
      </c>
      <c r="M700" s="3"/>
      <c r="N700" s="3" t="str">
        <f>IF(ISBLANK(Tabela13[[#This Row],[Gol Time]]),"",IF(Tabela13[[#This Row],[Mandante]]=Tabela13[[#This Row],[Gol Time]],"Casa","Fora"))</f>
        <v>Fora</v>
      </c>
      <c r="O700" s="13" t="str">
        <f>VLOOKUP(Tabela13[[#This Row],[Número]],Tabela1[],12,FALSE)</f>
        <v>Beira-Rio</v>
      </c>
    </row>
    <row r="701" spans="1:15" x14ac:dyDescent="0.25">
      <c r="A701" s="3">
        <v>198</v>
      </c>
      <c r="B701" s="4">
        <v>26083</v>
      </c>
      <c r="C701" s="4" t="s">
        <v>604</v>
      </c>
      <c r="D701" s="4" t="s">
        <v>603</v>
      </c>
      <c r="E701" s="7">
        <v>1</v>
      </c>
      <c r="F701" s="7">
        <v>1</v>
      </c>
      <c r="G701" s="4"/>
      <c r="H701" s="4"/>
      <c r="I7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01" s="3" t="s">
        <v>7</v>
      </c>
      <c r="K701" s="3" t="s">
        <v>824</v>
      </c>
      <c r="L701" s="3" t="s">
        <v>604</v>
      </c>
      <c r="M701" s="3"/>
      <c r="N701" s="3" t="str">
        <f>IF(ISBLANK(Tabela13[[#This Row],[Gol Time]]),"",IF(Tabela13[[#This Row],[Mandante]]=Tabela13[[#This Row],[Gol Time]],"Casa","Fora"))</f>
        <v>Casa</v>
      </c>
      <c r="O701" s="13" t="str">
        <f>VLOOKUP(Tabela13[[#This Row],[Número]],Tabela1[],12,FALSE)</f>
        <v>Beira-Rio</v>
      </c>
    </row>
    <row r="702" spans="1:15" x14ac:dyDescent="0.25">
      <c r="A702" s="3">
        <v>199</v>
      </c>
      <c r="B702" s="4">
        <v>26111</v>
      </c>
      <c r="C702" s="4" t="s">
        <v>603</v>
      </c>
      <c r="D702" s="4" t="s">
        <v>604</v>
      </c>
      <c r="E702" s="7">
        <v>0</v>
      </c>
      <c r="F702" s="7">
        <v>0</v>
      </c>
      <c r="G702" s="4"/>
      <c r="H702" s="4"/>
      <c r="I7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02" s="3" t="s">
        <v>7</v>
      </c>
      <c r="K702" s="3"/>
      <c r="L702" s="3"/>
      <c r="M702" s="3"/>
      <c r="N702" s="3" t="str">
        <f>IF(ISBLANK(Tabela13[[#This Row],[Gol Time]]),"",IF(Tabela13[[#This Row],[Mandante]]=Tabela13[[#This Row],[Gol Time]],"Casa","Fora"))</f>
        <v/>
      </c>
      <c r="O702" s="13" t="str">
        <f>VLOOKUP(Tabela13[[#This Row],[Número]],Tabela1[],12,FALSE)</f>
        <v>Olímpico</v>
      </c>
    </row>
    <row r="703" spans="1:15" x14ac:dyDescent="0.25">
      <c r="A703" s="3">
        <v>200</v>
      </c>
      <c r="B703" s="4">
        <v>26149</v>
      </c>
      <c r="C703" s="4" t="s">
        <v>604</v>
      </c>
      <c r="D703" s="4" t="s">
        <v>603</v>
      </c>
      <c r="E703" s="7">
        <v>1</v>
      </c>
      <c r="F703" s="7">
        <v>3</v>
      </c>
      <c r="G703" s="4"/>
      <c r="H703" s="4"/>
      <c r="I7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03" s="3" t="s">
        <v>7</v>
      </c>
      <c r="K703" s="3" t="s">
        <v>825</v>
      </c>
      <c r="L703" s="3" t="s">
        <v>603</v>
      </c>
      <c r="M703" s="3"/>
      <c r="N703" s="3" t="str">
        <f>IF(ISBLANK(Tabela13[[#This Row],[Gol Time]]),"",IF(Tabela13[[#This Row],[Mandante]]=Tabela13[[#This Row],[Gol Time]],"Casa","Fora"))</f>
        <v>Fora</v>
      </c>
      <c r="O703" s="13" t="str">
        <f>VLOOKUP(Tabela13[[#This Row],[Número]],Tabela1[],12,FALSE)</f>
        <v>Beira-Rio</v>
      </c>
    </row>
    <row r="704" spans="1:15" x14ac:dyDescent="0.25">
      <c r="A704" s="3">
        <v>200</v>
      </c>
      <c r="B704" s="4">
        <v>26149</v>
      </c>
      <c r="C704" s="4" t="s">
        <v>604</v>
      </c>
      <c r="D704" s="4" t="s">
        <v>603</v>
      </c>
      <c r="E704" s="7">
        <v>1</v>
      </c>
      <c r="F704" s="7">
        <v>3</v>
      </c>
      <c r="G704" s="4"/>
      <c r="H704" s="4"/>
      <c r="I7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04" s="3" t="s">
        <v>7</v>
      </c>
      <c r="K704" s="3" t="s">
        <v>826</v>
      </c>
      <c r="L704" s="3" t="s">
        <v>604</v>
      </c>
      <c r="M704" s="3" t="s">
        <v>651</v>
      </c>
      <c r="N704" s="3" t="str">
        <f>IF(ISBLANK(Tabela13[[#This Row],[Gol Time]]),"",IF(Tabela13[[#This Row],[Mandante]]=Tabela13[[#This Row],[Gol Time]],"Casa","Fora"))</f>
        <v>Casa</v>
      </c>
      <c r="O704" s="13" t="str">
        <f>VLOOKUP(Tabela13[[#This Row],[Número]],Tabela1[],12,FALSE)</f>
        <v>Beira-Rio</v>
      </c>
    </row>
    <row r="705" spans="1:15" x14ac:dyDescent="0.25">
      <c r="A705" s="3">
        <v>200</v>
      </c>
      <c r="B705" s="4">
        <v>26149</v>
      </c>
      <c r="C705" s="4" t="s">
        <v>604</v>
      </c>
      <c r="D705" s="4" t="s">
        <v>603</v>
      </c>
      <c r="E705" s="7">
        <v>1</v>
      </c>
      <c r="F705" s="7">
        <v>3</v>
      </c>
      <c r="G705" s="4"/>
      <c r="H705" s="4"/>
      <c r="I7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05" s="3" t="s">
        <v>7</v>
      </c>
      <c r="K705" s="3" t="s">
        <v>827</v>
      </c>
      <c r="L705" s="3" t="s">
        <v>603</v>
      </c>
      <c r="M705" s="3"/>
      <c r="N705" s="3" t="str">
        <f>IF(ISBLANK(Tabela13[[#This Row],[Gol Time]]),"",IF(Tabela13[[#This Row],[Mandante]]=Tabela13[[#This Row],[Gol Time]],"Casa","Fora"))</f>
        <v>Fora</v>
      </c>
      <c r="O705" s="13" t="str">
        <f>VLOOKUP(Tabela13[[#This Row],[Número]],Tabela1[],12,FALSE)</f>
        <v>Beira-Rio</v>
      </c>
    </row>
    <row r="706" spans="1:15" x14ac:dyDescent="0.25">
      <c r="A706" s="3">
        <v>200</v>
      </c>
      <c r="B706" s="4">
        <v>26149</v>
      </c>
      <c r="C706" s="4" t="s">
        <v>604</v>
      </c>
      <c r="D706" s="4" t="s">
        <v>603</v>
      </c>
      <c r="E706" s="7">
        <v>1</v>
      </c>
      <c r="F706" s="7">
        <v>3</v>
      </c>
      <c r="G706" s="4"/>
      <c r="H706" s="4"/>
      <c r="I7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06" s="3" t="s">
        <v>7</v>
      </c>
      <c r="K706" s="3" t="s">
        <v>825</v>
      </c>
      <c r="L706" s="3" t="s">
        <v>603</v>
      </c>
      <c r="M706" s="3"/>
      <c r="N706" s="3" t="str">
        <f>IF(ISBLANK(Tabela13[[#This Row],[Gol Time]]),"",IF(Tabela13[[#This Row],[Mandante]]=Tabela13[[#This Row],[Gol Time]],"Casa","Fora"))</f>
        <v>Fora</v>
      </c>
      <c r="O706" s="13" t="str">
        <f>VLOOKUP(Tabela13[[#This Row],[Número]],Tabela1[],12,FALSE)</f>
        <v>Beira-Rio</v>
      </c>
    </row>
    <row r="707" spans="1:15" x14ac:dyDescent="0.25">
      <c r="A707" s="3">
        <v>201</v>
      </c>
      <c r="B707" s="4">
        <v>26223</v>
      </c>
      <c r="C707" s="4" t="s">
        <v>604</v>
      </c>
      <c r="D707" s="4" t="s">
        <v>603</v>
      </c>
      <c r="E707" s="7">
        <v>1</v>
      </c>
      <c r="F707" s="7">
        <v>0</v>
      </c>
      <c r="G707" s="4"/>
      <c r="H707" s="4"/>
      <c r="I7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07" s="3" t="s">
        <v>48</v>
      </c>
      <c r="K707" s="3" t="s">
        <v>819</v>
      </c>
      <c r="L707" s="3" t="s">
        <v>604</v>
      </c>
      <c r="M707" s="3"/>
      <c r="N707" s="3" t="str">
        <f>IF(ISBLANK(Tabela13[[#This Row],[Gol Time]]),"",IF(Tabela13[[#This Row],[Mandante]]=Tabela13[[#This Row],[Gol Time]],"Casa","Fora"))</f>
        <v>Casa</v>
      </c>
      <c r="O707" s="13" t="str">
        <f>VLOOKUP(Tabela13[[#This Row],[Número]],Tabela1[],12,FALSE)</f>
        <v>Beira-Rio</v>
      </c>
    </row>
    <row r="708" spans="1:15" x14ac:dyDescent="0.25">
      <c r="A708" s="3">
        <v>202</v>
      </c>
      <c r="B708" s="4">
        <v>26360</v>
      </c>
      <c r="C708" s="4" t="s">
        <v>604</v>
      </c>
      <c r="D708" s="4" t="s">
        <v>603</v>
      </c>
      <c r="E708" s="7">
        <v>1</v>
      </c>
      <c r="F708" s="7">
        <v>1</v>
      </c>
      <c r="G708" s="4"/>
      <c r="H708" s="4"/>
      <c r="I7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08" s="3" t="s">
        <v>202</v>
      </c>
      <c r="K708" s="3" t="s">
        <v>825</v>
      </c>
      <c r="L708" s="3" t="s">
        <v>603</v>
      </c>
      <c r="M708" s="3"/>
      <c r="N708" s="3" t="str">
        <f>IF(ISBLANK(Tabela13[[#This Row],[Gol Time]]),"",IF(Tabela13[[#This Row],[Mandante]]=Tabela13[[#This Row],[Gol Time]],"Casa","Fora"))</f>
        <v>Fora</v>
      </c>
      <c r="O708" s="13" t="str">
        <f>VLOOKUP(Tabela13[[#This Row],[Número]],Tabela1[],12,FALSE)</f>
        <v>Beira-Rio</v>
      </c>
    </row>
    <row r="709" spans="1:15" x14ac:dyDescent="0.25">
      <c r="A709" s="3">
        <v>202</v>
      </c>
      <c r="B709" s="4">
        <v>26360</v>
      </c>
      <c r="C709" s="4" t="s">
        <v>604</v>
      </c>
      <c r="D709" s="4" t="s">
        <v>603</v>
      </c>
      <c r="E709" s="7">
        <v>1</v>
      </c>
      <c r="F709" s="7">
        <v>1</v>
      </c>
      <c r="G709" s="4"/>
      <c r="H709" s="4"/>
      <c r="I7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09" s="3" t="s">
        <v>202</v>
      </c>
      <c r="K709" s="3" t="s">
        <v>828</v>
      </c>
      <c r="L709" s="3" t="s">
        <v>604</v>
      </c>
      <c r="M709" s="3" t="s">
        <v>651</v>
      </c>
      <c r="N709" s="3" t="str">
        <f>IF(ISBLANK(Tabela13[[#This Row],[Gol Time]]),"",IF(Tabela13[[#This Row],[Mandante]]=Tabela13[[#This Row],[Gol Time]],"Casa","Fora"))</f>
        <v>Casa</v>
      </c>
      <c r="O709" s="13" t="str">
        <f>VLOOKUP(Tabela13[[#This Row],[Número]],Tabela1[],12,FALSE)</f>
        <v>Beira-Rio</v>
      </c>
    </row>
    <row r="710" spans="1:15" x14ac:dyDescent="0.25">
      <c r="A710" s="3">
        <v>203</v>
      </c>
      <c r="B710" s="4">
        <v>26363</v>
      </c>
      <c r="C710" s="4" t="s">
        <v>603</v>
      </c>
      <c r="D710" s="4" t="s">
        <v>604</v>
      </c>
      <c r="E710" s="7">
        <v>1</v>
      </c>
      <c r="F710" s="7">
        <v>1</v>
      </c>
      <c r="G710" s="4"/>
      <c r="H710" s="4"/>
      <c r="I7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0" s="3" t="s">
        <v>202</v>
      </c>
      <c r="K710" s="3" t="s">
        <v>816</v>
      </c>
      <c r="L710" s="3" t="s">
        <v>604</v>
      </c>
      <c r="M710" s="3"/>
      <c r="N710" s="3" t="str">
        <f>IF(ISBLANK(Tabela13[[#This Row],[Gol Time]]),"",IF(Tabela13[[#This Row],[Mandante]]=Tabela13[[#This Row],[Gol Time]],"Casa","Fora"))</f>
        <v>Fora</v>
      </c>
      <c r="O710" s="13" t="str">
        <f>VLOOKUP(Tabela13[[#This Row],[Número]],Tabela1[],12,FALSE)</f>
        <v>Olímpico</v>
      </c>
    </row>
    <row r="711" spans="1:15" x14ac:dyDescent="0.25">
      <c r="A711" s="3">
        <v>203</v>
      </c>
      <c r="B711" s="4">
        <v>26363</v>
      </c>
      <c r="C711" s="4" t="s">
        <v>603</v>
      </c>
      <c r="D711" s="4" t="s">
        <v>604</v>
      </c>
      <c r="E711" s="7">
        <v>1</v>
      </c>
      <c r="F711" s="7">
        <v>1</v>
      </c>
      <c r="G711" s="4"/>
      <c r="H711" s="4"/>
      <c r="I7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1" s="3" t="s">
        <v>202</v>
      </c>
      <c r="K711" s="3" t="s">
        <v>828</v>
      </c>
      <c r="L711" s="3" t="s">
        <v>603</v>
      </c>
      <c r="M711" s="3"/>
      <c r="N711" s="3" t="str">
        <f>IF(ISBLANK(Tabela13[[#This Row],[Gol Time]]),"",IF(Tabela13[[#This Row],[Mandante]]=Tabela13[[#This Row],[Gol Time]],"Casa","Fora"))</f>
        <v>Casa</v>
      </c>
      <c r="O711" s="13" t="str">
        <f>VLOOKUP(Tabela13[[#This Row],[Número]],Tabela1[],12,FALSE)</f>
        <v>Olímpico</v>
      </c>
    </row>
    <row r="712" spans="1:15" x14ac:dyDescent="0.25">
      <c r="A712" s="3">
        <v>204</v>
      </c>
      <c r="B712" s="4">
        <v>26384</v>
      </c>
      <c r="C712" s="4" t="s">
        <v>604</v>
      </c>
      <c r="D712" s="4" t="s">
        <v>603</v>
      </c>
      <c r="E712" s="7">
        <v>0</v>
      </c>
      <c r="F712" s="7">
        <v>0</v>
      </c>
      <c r="G712" s="4"/>
      <c r="H712" s="4"/>
      <c r="I7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2" s="3" t="s">
        <v>202</v>
      </c>
      <c r="K712" s="3"/>
      <c r="L712" s="3"/>
      <c r="M712" s="3"/>
      <c r="N712" s="3" t="str">
        <f>IF(ISBLANK(Tabela13[[#This Row],[Gol Time]]),"",IF(Tabela13[[#This Row],[Mandante]]=Tabela13[[#This Row],[Gol Time]],"Casa","Fora"))</f>
        <v/>
      </c>
      <c r="O712" s="13" t="str">
        <f>VLOOKUP(Tabela13[[#This Row],[Número]],Tabela1[],12,FALSE)</f>
        <v>Beira-Rio</v>
      </c>
    </row>
    <row r="713" spans="1:15" x14ac:dyDescent="0.25">
      <c r="A713" s="3">
        <v>205</v>
      </c>
      <c r="B713" s="4">
        <v>26440</v>
      </c>
      <c r="C713" s="4" t="s">
        <v>604</v>
      </c>
      <c r="D713" s="4" t="s">
        <v>603</v>
      </c>
      <c r="E713" s="7">
        <v>2</v>
      </c>
      <c r="F713" s="7">
        <v>2</v>
      </c>
      <c r="G713" s="4"/>
      <c r="H713" s="4"/>
      <c r="I7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3" s="3" t="s">
        <v>7</v>
      </c>
      <c r="K713" s="3" t="s">
        <v>829</v>
      </c>
      <c r="L713" s="3" t="s">
        <v>603</v>
      </c>
      <c r="M713" s="3" t="s">
        <v>651</v>
      </c>
      <c r="N713" s="3" t="str">
        <f>IF(ISBLANK(Tabela13[[#This Row],[Gol Time]]),"",IF(Tabela13[[#This Row],[Mandante]]=Tabela13[[#This Row],[Gol Time]],"Casa","Fora"))</f>
        <v>Fora</v>
      </c>
      <c r="O713" s="13" t="str">
        <f>VLOOKUP(Tabela13[[#This Row],[Número]],Tabela1[],12,FALSE)</f>
        <v>Beira-Rio</v>
      </c>
    </row>
    <row r="714" spans="1:15" x14ac:dyDescent="0.25">
      <c r="A714" s="3">
        <v>205</v>
      </c>
      <c r="B714" s="4">
        <v>26440</v>
      </c>
      <c r="C714" s="4" t="s">
        <v>604</v>
      </c>
      <c r="D714" s="4" t="s">
        <v>603</v>
      </c>
      <c r="E714" s="7">
        <v>2</v>
      </c>
      <c r="F714" s="7">
        <v>2</v>
      </c>
      <c r="G714" s="4"/>
      <c r="H714" s="4"/>
      <c r="I7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4" s="3" t="s">
        <v>7</v>
      </c>
      <c r="K714" s="3" t="s">
        <v>830</v>
      </c>
      <c r="L714" s="3" t="s">
        <v>603</v>
      </c>
      <c r="M714" s="3"/>
      <c r="N714" s="3" t="str">
        <f>IF(ISBLANK(Tabela13[[#This Row],[Gol Time]]),"",IF(Tabela13[[#This Row],[Mandante]]=Tabela13[[#This Row],[Gol Time]],"Casa","Fora"))</f>
        <v>Fora</v>
      </c>
      <c r="O714" s="13" t="str">
        <f>VLOOKUP(Tabela13[[#This Row],[Número]],Tabela1[],12,FALSE)</f>
        <v>Beira-Rio</v>
      </c>
    </row>
    <row r="715" spans="1:15" x14ac:dyDescent="0.25">
      <c r="A715" s="3">
        <v>205</v>
      </c>
      <c r="B715" s="4">
        <v>26440</v>
      </c>
      <c r="C715" s="4" t="s">
        <v>604</v>
      </c>
      <c r="D715" s="4" t="s">
        <v>603</v>
      </c>
      <c r="E715" s="7">
        <v>2</v>
      </c>
      <c r="F715" s="7">
        <v>2</v>
      </c>
      <c r="G715" s="4"/>
      <c r="H715" s="4"/>
      <c r="I7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5" s="3" t="s">
        <v>7</v>
      </c>
      <c r="K715" s="3" t="s">
        <v>829</v>
      </c>
      <c r="L715" s="3" t="s">
        <v>604</v>
      </c>
      <c r="M715" s="3"/>
      <c r="N715" s="3" t="str">
        <f>IF(ISBLANK(Tabela13[[#This Row],[Gol Time]]),"",IF(Tabela13[[#This Row],[Mandante]]=Tabela13[[#This Row],[Gol Time]],"Casa","Fora"))</f>
        <v>Casa</v>
      </c>
      <c r="O715" s="13" t="str">
        <f>VLOOKUP(Tabela13[[#This Row],[Número]],Tabela1[],12,FALSE)</f>
        <v>Beira-Rio</v>
      </c>
    </row>
    <row r="716" spans="1:15" x14ac:dyDescent="0.25">
      <c r="A716" s="3">
        <v>205</v>
      </c>
      <c r="B716" s="4">
        <v>26440</v>
      </c>
      <c r="C716" s="4" t="s">
        <v>604</v>
      </c>
      <c r="D716" s="4" t="s">
        <v>603</v>
      </c>
      <c r="E716" s="7">
        <v>2</v>
      </c>
      <c r="F716" s="7">
        <v>2</v>
      </c>
      <c r="G716" s="4"/>
      <c r="H716" s="4"/>
      <c r="I7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16" s="3" t="s">
        <v>7</v>
      </c>
      <c r="K716" s="3" t="s">
        <v>831</v>
      </c>
      <c r="L716" s="3" t="s">
        <v>604</v>
      </c>
      <c r="M716" s="3"/>
      <c r="N716" s="3" t="str">
        <f>IF(ISBLANK(Tabela13[[#This Row],[Gol Time]]),"",IF(Tabela13[[#This Row],[Mandante]]=Tabela13[[#This Row],[Gol Time]],"Casa","Fora"))</f>
        <v>Casa</v>
      </c>
      <c r="O716" s="13" t="str">
        <f>VLOOKUP(Tabela13[[#This Row],[Número]],Tabela1[],12,FALSE)</f>
        <v>Beira-Rio</v>
      </c>
    </row>
    <row r="717" spans="1:15" x14ac:dyDescent="0.25">
      <c r="A717" s="3">
        <v>206</v>
      </c>
      <c r="B717" s="4">
        <v>26517</v>
      </c>
      <c r="C717" s="4" t="s">
        <v>603</v>
      </c>
      <c r="D717" s="4" t="s">
        <v>604</v>
      </c>
      <c r="E717" s="7">
        <v>0</v>
      </c>
      <c r="F717" s="7">
        <v>1</v>
      </c>
      <c r="G717" s="4"/>
      <c r="H717" s="4"/>
      <c r="I7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17" s="3" t="s">
        <v>7</v>
      </c>
      <c r="K717" s="3" t="s">
        <v>816</v>
      </c>
      <c r="L717" s="3" t="s">
        <v>604</v>
      </c>
      <c r="M717" s="3"/>
      <c r="N717" s="3" t="str">
        <f>IF(ISBLANK(Tabela13[[#This Row],[Gol Time]]),"",IF(Tabela13[[#This Row],[Mandante]]=Tabela13[[#This Row],[Gol Time]],"Casa","Fora"))</f>
        <v>Fora</v>
      </c>
      <c r="O717" s="13" t="str">
        <f>VLOOKUP(Tabela13[[#This Row],[Número]],Tabela1[],12,FALSE)</f>
        <v>Olímpico</v>
      </c>
    </row>
    <row r="718" spans="1:15" x14ac:dyDescent="0.25">
      <c r="A718" s="3">
        <v>207</v>
      </c>
      <c r="B718" s="4">
        <v>26531</v>
      </c>
      <c r="C718" s="4" t="s">
        <v>603</v>
      </c>
      <c r="D718" s="4" t="s">
        <v>604</v>
      </c>
      <c r="E718" s="7">
        <v>0</v>
      </c>
      <c r="F718" s="7">
        <v>1</v>
      </c>
      <c r="G718" s="4"/>
      <c r="H718" s="4"/>
      <c r="I7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18" s="3" t="s">
        <v>316</v>
      </c>
      <c r="K718" s="3" t="s">
        <v>832</v>
      </c>
      <c r="L718" s="3" t="s">
        <v>604</v>
      </c>
      <c r="M718" s="3"/>
      <c r="N718" s="3" t="str">
        <f>IF(ISBLANK(Tabela13[[#This Row],[Gol Time]]),"",IF(Tabela13[[#This Row],[Mandante]]=Tabela13[[#This Row],[Gol Time]],"Casa","Fora"))</f>
        <v>Fora</v>
      </c>
      <c r="O718" s="13" t="str">
        <f>VLOOKUP(Tabela13[[#This Row],[Número]],Tabela1[],12,FALSE)</f>
        <v>Olímpico</v>
      </c>
    </row>
    <row r="719" spans="1:15" x14ac:dyDescent="0.25">
      <c r="A719" s="3">
        <v>208</v>
      </c>
      <c r="B719" s="4">
        <v>26541</v>
      </c>
      <c r="C719" s="4" t="s">
        <v>604</v>
      </c>
      <c r="D719" s="4" t="s">
        <v>603</v>
      </c>
      <c r="E719" s="7">
        <v>2</v>
      </c>
      <c r="F719" s="7">
        <v>0</v>
      </c>
      <c r="G719" s="4"/>
      <c r="H719" s="4"/>
      <c r="I7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19" s="3" t="s">
        <v>316</v>
      </c>
      <c r="K719" s="3" t="s">
        <v>833</v>
      </c>
      <c r="L719" s="3" t="s">
        <v>604</v>
      </c>
      <c r="M719" s="3"/>
      <c r="N719" s="3" t="str">
        <f>IF(ISBLANK(Tabela13[[#This Row],[Gol Time]]),"",IF(Tabela13[[#This Row],[Mandante]]=Tabela13[[#This Row],[Gol Time]],"Casa","Fora"))</f>
        <v>Casa</v>
      </c>
      <c r="O719" s="13" t="str">
        <f>VLOOKUP(Tabela13[[#This Row],[Número]],Tabela1[],12,FALSE)</f>
        <v>Beira-Rio</v>
      </c>
    </row>
    <row r="720" spans="1:15" x14ac:dyDescent="0.25">
      <c r="A720" s="3">
        <v>208</v>
      </c>
      <c r="B720" s="4">
        <v>26541</v>
      </c>
      <c r="C720" s="4" t="s">
        <v>604</v>
      </c>
      <c r="D720" s="4" t="s">
        <v>603</v>
      </c>
      <c r="E720" s="7">
        <v>2</v>
      </c>
      <c r="F720" s="7">
        <v>0</v>
      </c>
      <c r="G720" s="4"/>
      <c r="H720" s="4"/>
      <c r="I7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20" s="3" t="s">
        <v>316</v>
      </c>
      <c r="K720" s="3" t="s">
        <v>818</v>
      </c>
      <c r="L720" s="3" t="s">
        <v>604</v>
      </c>
      <c r="M720" s="3"/>
      <c r="N720" s="3" t="str">
        <f>IF(ISBLANK(Tabela13[[#This Row],[Gol Time]]),"",IF(Tabela13[[#This Row],[Mandante]]=Tabela13[[#This Row],[Gol Time]],"Casa","Fora"))</f>
        <v>Casa</v>
      </c>
      <c r="O720" s="13" t="str">
        <f>VLOOKUP(Tabela13[[#This Row],[Número]],Tabela1[],12,FALSE)</f>
        <v>Beira-Rio</v>
      </c>
    </row>
    <row r="721" spans="1:15" x14ac:dyDescent="0.25">
      <c r="A721" s="3">
        <v>209</v>
      </c>
      <c r="B721" s="4">
        <v>26562</v>
      </c>
      <c r="C721" s="4" t="s">
        <v>604</v>
      </c>
      <c r="D721" s="4" t="s">
        <v>603</v>
      </c>
      <c r="E721" s="7">
        <v>1</v>
      </c>
      <c r="F721" s="7">
        <v>0</v>
      </c>
      <c r="G721" s="4"/>
      <c r="H721" s="4"/>
      <c r="I7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21" s="3" t="s">
        <v>48</v>
      </c>
      <c r="K721" s="3" t="s">
        <v>831</v>
      </c>
      <c r="L721" s="3" t="s">
        <v>604</v>
      </c>
      <c r="M721" s="3"/>
      <c r="N721" s="3" t="str">
        <f>IF(ISBLANK(Tabela13[[#This Row],[Gol Time]]),"",IF(Tabela13[[#This Row],[Mandante]]=Tabela13[[#This Row],[Gol Time]],"Casa","Fora"))</f>
        <v>Casa</v>
      </c>
      <c r="O721" s="13" t="str">
        <f>VLOOKUP(Tabela13[[#This Row],[Número]],Tabela1[],12,FALSE)</f>
        <v>Beira-Rio</v>
      </c>
    </row>
    <row r="722" spans="1:15" x14ac:dyDescent="0.25">
      <c r="A722" s="3">
        <v>210</v>
      </c>
      <c r="B722" s="4">
        <v>26804</v>
      </c>
      <c r="C722" s="4" t="s">
        <v>604</v>
      </c>
      <c r="D722" s="4" t="s">
        <v>603</v>
      </c>
      <c r="E722" s="7">
        <v>1</v>
      </c>
      <c r="F722" s="7">
        <v>1</v>
      </c>
      <c r="G722" s="4"/>
      <c r="H722" s="4"/>
      <c r="I7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22" s="3" t="s">
        <v>7</v>
      </c>
      <c r="K722" s="3" t="s">
        <v>834</v>
      </c>
      <c r="L722" s="3" t="s">
        <v>603</v>
      </c>
      <c r="M722" s="3"/>
      <c r="N722" s="3" t="str">
        <f>IF(ISBLANK(Tabela13[[#This Row],[Gol Time]]),"",IF(Tabela13[[#This Row],[Mandante]]=Tabela13[[#This Row],[Gol Time]],"Casa","Fora"))</f>
        <v>Fora</v>
      </c>
      <c r="O722" s="13" t="str">
        <f>VLOOKUP(Tabela13[[#This Row],[Número]],Tabela1[],12,FALSE)</f>
        <v>Beira-Rio</v>
      </c>
    </row>
    <row r="723" spans="1:15" x14ac:dyDescent="0.25">
      <c r="A723" s="3">
        <v>210</v>
      </c>
      <c r="B723" s="4">
        <v>26804</v>
      </c>
      <c r="C723" s="4" t="s">
        <v>604</v>
      </c>
      <c r="D723" s="4" t="s">
        <v>603</v>
      </c>
      <c r="E723" s="7">
        <v>1</v>
      </c>
      <c r="F723" s="7">
        <v>1</v>
      </c>
      <c r="G723" s="4"/>
      <c r="H723" s="4"/>
      <c r="I7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23" s="3" t="s">
        <v>7</v>
      </c>
      <c r="K723" s="3" t="s">
        <v>835</v>
      </c>
      <c r="L723" s="3" t="s">
        <v>604</v>
      </c>
      <c r="M723" s="3"/>
      <c r="N723" s="3" t="str">
        <f>IF(ISBLANK(Tabela13[[#This Row],[Gol Time]]),"",IF(Tabela13[[#This Row],[Mandante]]=Tabela13[[#This Row],[Gol Time]],"Casa","Fora"))</f>
        <v>Casa</v>
      </c>
      <c r="O723" s="13" t="str">
        <f>VLOOKUP(Tabela13[[#This Row],[Número]],Tabela1[],12,FALSE)</f>
        <v>Beira-Rio</v>
      </c>
    </row>
    <row r="724" spans="1:15" x14ac:dyDescent="0.25">
      <c r="A724" s="3">
        <v>211</v>
      </c>
      <c r="B724" s="4">
        <v>26881</v>
      </c>
      <c r="C724" s="4" t="s">
        <v>603</v>
      </c>
      <c r="D724" s="4" t="s">
        <v>604</v>
      </c>
      <c r="E724" s="7">
        <v>0</v>
      </c>
      <c r="F724" s="7">
        <v>0</v>
      </c>
      <c r="G724" s="4"/>
      <c r="H724" s="4"/>
      <c r="I7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24" s="3" t="s">
        <v>7</v>
      </c>
      <c r="K724" s="3"/>
      <c r="L724" s="3"/>
      <c r="M724" s="3"/>
      <c r="N724" s="3" t="str">
        <f>IF(ISBLANK(Tabela13[[#This Row],[Gol Time]]),"",IF(Tabela13[[#This Row],[Mandante]]=Tabela13[[#This Row],[Gol Time]],"Casa","Fora"))</f>
        <v/>
      </c>
      <c r="O724" s="13" t="str">
        <f>VLOOKUP(Tabela13[[#This Row],[Número]],Tabela1[],12,FALSE)</f>
        <v>Olímpico</v>
      </c>
    </row>
    <row r="725" spans="1:15" x14ac:dyDescent="0.25">
      <c r="A725" s="3">
        <v>212</v>
      </c>
      <c r="B725" s="4">
        <v>26979</v>
      </c>
      <c r="C725" s="4" t="s">
        <v>604</v>
      </c>
      <c r="D725" s="4" t="s">
        <v>603</v>
      </c>
      <c r="E725" s="7">
        <v>1</v>
      </c>
      <c r="F725" s="7">
        <v>1</v>
      </c>
      <c r="G725" s="4"/>
      <c r="H725" s="4"/>
      <c r="I7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25" s="3" t="s">
        <v>48</v>
      </c>
      <c r="K725" s="3" t="s">
        <v>817</v>
      </c>
      <c r="L725" s="3" t="s">
        <v>604</v>
      </c>
      <c r="M725" s="3"/>
      <c r="N725" s="3" t="str">
        <f>IF(ISBLANK(Tabela13[[#This Row],[Gol Time]]),"",IF(Tabela13[[#This Row],[Mandante]]=Tabela13[[#This Row],[Gol Time]],"Casa","Fora"))</f>
        <v>Casa</v>
      </c>
      <c r="O725" s="13" t="str">
        <f>VLOOKUP(Tabela13[[#This Row],[Número]],Tabela1[],12,FALSE)</f>
        <v>Beira-Rio</v>
      </c>
    </row>
    <row r="726" spans="1:15" x14ac:dyDescent="0.25">
      <c r="A726" s="3">
        <v>212</v>
      </c>
      <c r="B726" s="4">
        <v>26979</v>
      </c>
      <c r="C726" s="4" t="s">
        <v>604</v>
      </c>
      <c r="D726" s="4" t="s">
        <v>603</v>
      </c>
      <c r="E726" s="7">
        <v>1</v>
      </c>
      <c r="F726" s="7">
        <v>1</v>
      </c>
      <c r="G726" s="4"/>
      <c r="H726" s="4"/>
      <c r="I7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26" s="3" t="s">
        <v>48</v>
      </c>
      <c r="K726" s="3" t="s">
        <v>830</v>
      </c>
      <c r="L726" s="3" t="s">
        <v>603</v>
      </c>
      <c r="M726" s="3"/>
      <c r="N726" s="3" t="str">
        <f>IF(ISBLANK(Tabela13[[#This Row],[Gol Time]]),"",IF(Tabela13[[#This Row],[Mandante]]=Tabela13[[#This Row],[Gol Time]],"Casa","Fora"))</f>
        <v>Fora</v>
      </c>
      <c r="O726" s="13" t="str">
        <f>VLOOKUP(Tabela13[[#This Row],[Número]],Tabela1[],12,FALSE)</f>
        <v>Beira-Rio</v>
      </c>
    </row>
    <row r="727" spans="1:15" x14ac:dyDescent="0.25">
      <c r="A727" s="3">
        <v>213</v>
      </c>
      <c r="B727" s="4">
        <v>27112</v>
      </c>
      <c r="C727" s="4" t="s">
        <v>604</v>
      </c>
      <c r="D727" s="4" t="s">
        <v>603</v>
      </c>
      <c r="E727" s="7">
        <v>2</v>
      </c>
      <c r="F727" s="7">
        <v>1</v>
      </c>
      <c r="G727" s="4"/>
      <c r="H727" s="4"/>
      <c r="I7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27" s="3" t="s">
        <v>48</v>
      </c>
      <c r="K727" s="3" t="s">
        <v>836</v>
      </c>
      <c r="L727" s="3" t="s">
        <v>603</v>
      </c>
      <c r="M727" s="3"/>
      <c r="N727" s="3" t="str">
        <f>IF(ISBLANK(Tabela13[[#This Row],[Gol Time]]),"",IF(Tabela13[[#This Row],[Mandante]]=Tabela13[[#This Row],[Gol Time]],"Casa","Fora"))</f>
        <v>Fora</v>
      </c>
      <c r="O727" s="13" t="str">
        <f>VLOOKUP(Tabela13[[#This Row],[Número]],Tabela1[],12,FALSE)</f>
        <v>Beira-Rio</v>
      </c>
    </row>
    <row r="728" spans="1:15" x14ac:dyDescent="0.25">
      <c r="A728" s="3">
        <v>213</v>
      </c>
      <c r="B728" s="4">
        <v>27112</v>
      </c>
      <c r="C728" s="4" t="s">
        <v>604</v>
      </c>
      <c r="D728" s="4" t="s">
        <v>603</v>
      </c>
      <c r="E728" s="7">
        <v>2</v>
      </c>
      <c r="F728" s="7">
        <v>1</v>
      </c>
      <c r="G728" s="4"/>
      <c r="H728" s="4"/>
      <c r="I7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28" s="3" t="s">
        <v>48</v>
      </c>
      <c r="K728" s="3" t="s">
        <v>816</v>
      </c>
      <c r="L728" s="3" t="s">
        <v>604</v>
      </c>
      <c r="M728" s="3"/>
      <c r="N728" s="3" t="str">
        <f>IF(ISBLANK(Tabela13[[#This Row],[Gol Time]]),"",IF(Tabela13[[#This Row],[Mandante]]=Tabela13[[#This Row],[Gol Time]],"Casa","Fora"))</f>
        <v>Casa</v>
      </c>
      <c r="O728" s="13" t="str">
        <f>VLOOKUP(Tabela13[[#This Row],[Número]],Tabela1[],12,FALSE)</f>
        <v>Beira-Rio</v>
      </c>
    </row>
    <row r="729" spans="1:15" x14ac:dyDescent="0.25">
      <c r="A729" s="3">
        <v>213</v>
      </c>
      <c r="B729" s="4">
        <v>27112</v>
      </c>
      <c r="C729" s="4" t="s">
        <v>604</v>
      </c>
      <c r="D729" s="4" t="s">
        <v>603</v>
      </c>
      <c r="E729" s="7">
        <v>2</v>
      </c>
      <c r="F729" s="7">
        <v>1</v>
      </c>
      <c r="G729" s="4"/>
      <c r="H729" s="4"/>
      <c r="I7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29" s="3" t="s">
        <v>48</v>
      </c>
      <c r="K729" s="3" t="s">
        <v>817</v>
      </c>
      <c r="L729" s="3" t="s">
        <v>604</v>
      </c>
      <c r="M729" s="3"/>
      <c r="N729" s="3" t="str">
        <f>IF(ISBLANK(Tabela13[[#This Row],[Gol Time]]),"",IF(Tabela13[[#This Row],[Mandante]]=Tabela13[[#This Row],[Gol Time]],"Casa","Fora"))</f>
        <v>Casa</v>
      </c>
      <c r="O729" s="13" t="str">
        <f>VLOOKUP(Tabela13[[#This Row],[Número]],Tabela1[],12,FALSE)</f>
        <v>Beira-Rio</v>
      </c>
    </row>
    <row r="730" spans="1:15" x14ac:dyDescent="0.25">
      <c r="A730" s="3">
        <v>214</v>
      </c>
      <c r="B730" s="4">
        <v>27301</v>
      </c>
      <c r="C730" s="4" t="s">
        <v>603</v>
      </c>
      <c r="D730" s="4" t="s">
        <v>604</v>
      </c>
      <c r="E730" s="7">
        <v>0</v>
      </c>
      <c r="F730" s="7">
        <v>1</v>
      </c>
      <c r="G730" s="4"/>
      <c r="H730" s="4"/>
      <c r="I7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0" s="3" t="s">
        <v>7</v>
      </c>
      <c r="K730" s="3" t="s">
        <v>833</v>
      </c>
      <c r="L730" s="3" t="s">
        <v>604</v>
      </c>
      <c r="M730" s="3"/>
      <c r="N730" s="3" t="str">
        <f>IF(ISBLANK(Tabela13[[#This Row],[Gol Time]]),"",IF(Tabela13[[#This Row],[Mandante]]=Tabela13[[#This Row],[Gol Time]],"Casa","Fora"))</f>
        <v>Fora</v>
      </c>
      <c r="O730" s="13" t="str">
        <f>VLOOKUP(Tabela13[[#This Row],[Número]],Tabela1[],12,FALSE)</f>
        <v>Olímpico</v>
      </c>
    </row>
    <row r="731" spans="1:15" x14ac:dyDescent="0.25">
      <c r="A731" s="3">
        <v>215</v>
      </c>
      <c r="B731" s="4">
        <v>27364</v>
      </c>
      <c r="C731" s="4" t="s">
        <v>604</v>
      </c>
      <c r="D731" s="4" t="s">
        <v>603</v>
      </c>
      <c r="E731" s="7">
        <v>1</v>
      </c>
      <c r="F731" s="7">
        <v>0</v>
      </c>
      <c r="G731" s="4"/>
      <c r="H731" s="4"/>
      <c r="I7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1" s="3" t="s">
        <v>7</v>
      </c>
      <c r="K731" s="3" t="s">
        <v>817</v>
      </c>
      <c r="L731" s="3" t="s">
        <v>604</v>
      </c>
      <c r="M731" s="3"/>
      <c r="N731" s="3" t="str">
        <f>IF(ISBLANK(Tabela13[[#This Row],[Gol Time]]),"",IF(Tabela13[[#This Row],[Mandante]]=Tabela13[[#This Row],[Gol Time]],"Casa","Fora"))</f>
        <v>Casa</v>
      </c>
      <c r="O731" s="13" t="str">
        <f>VLOOKUP(Tabela13[[#This Row],[Número]],Tabela1[],12,FALSE)</f>
        <v>Beira-Rio</v>
      </c>
    </row>
    <row r="732" spans="1:15" x14ac:dyDescent="0.25">
      <c r="A732" s="3">
        <v>216</v>
      </c>
      <c r="B732" s="4">
        <v>27515</v>
      </c>
      <c r="C732" s="4" t="s">
        <v>604</v>
      </c>
      <c r="D732" s="4" t="s">
        <v>603</v>
      </c>
      <c r="E732" s="7">
        <v>2</v>
      </c>
      <c r="F732" s="7">
        <v>0</v>
      </c>
      <c r="G732" s="4"/>
      <c r="H732" s="4"/>
      <c r="I7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2" s="3" t="s">
        <v>202</v>
      </c>
      <c r="K732" s="3" t="s">
        <v>833</v>
      </c>
      <c r="L732" s="3" t="s">
        <v>604</v>
      </c>
      <c r="M732" s="3"/>
      <c r="N732" s="3" t="str">
        <f>IF(ISBLANK(Tabela13[[#This Row],[Gol Time]]),"",IF(Tabela13[[#This Row],[Mandante]]=Tabela13[[#This Row],[Gol Time]],"Casa","Fora"))</f>
        <v>Casa</v>
      </c>
      <c r="O732" s="13" t="str">
        <f>VLOOKUP(Tabela13[[#This Row],[Número]],Tabela1[],12,FALSE)</f>
        <v>Beira-Rio</v>
      </c>
    </row>
    <row r="733" spans="1:15" x14ac:dyDescent="0.25">
      <c r="A733" s="3">
        <v>216</v>
      </c>
      <c r="B733" s="4">
        <v>27515</v>
      </c>
      <c r="C733" s="4" t="s">
        <v>604</v>
      </c>
      <c r="D733" s="4" t="s">
        <v>603</v>
      </c>
      <c r="E733" s="7">
        <v>2</v>
      </c>
      <c r="F733" s="7">
        <v>0</v>
      </c>
      <c r="G733" s="4"/>
      <c r="H733" s="4"/>
      <c r="I7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3" s="3" t="s">
        <v>202</v>
      </c>
      <c r="K733" s="3" t="s">
        <v>833</v>
      </c>
      <c r="L733" s="3" t="s">
        <v>604</v>
      </c>
      <c r="M733" s="3"/>
      <c r="N733" s="3" t="str">
        <f>IF(ISBLANK(Tabela13[[#This Row],[Gol Time]]),"",IF(Tabela13[[#This Row],[Mandante]]=Tabela13[[#This Row],[Gol Time]],"Casa","Fora"))</f>
        <v>Casa</v>
      </c>
      <c r="O733" s="13" t="str">
        <f>VLOOKUP(Tabela13[[#This Row],[Número]],Tabela1[],12,FALSE)</f>
        <v>Beira-Rio</v>
      </c>
    </row>
    <row r="734" spans="1:15" x14ac:dyDescent="0.25">
      <c r="A734" s="3">
        <v>217</v>
      </c>
      <c r="B734" s="4">
        <v>27588</v>
      </c>
      <c r="C734" s="4" t="s">
        <v>603</v>
      </c>
      <c r="D734" s="4" t="s">
        <v>604</v>
      </c>
      <c r="E734" s="7">
        <v>1</v>
      </c>
      <c r="F734" s="7">
        <v>2</v>
      </c>
      <c r="G734" s="4"/>
      <c r="H734" s="4"/>
      <c r="I7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4" s="3" t="s">
        <v>7</v>
      </c>
      <c r="K734" s="3" t="s">
        <v>800</v>
      </c>
      <c r="L734" s="3" t="s">
        <v>604</v>
      </c>
      <c r="M734" s="3"/>
      <c r="N734" s="3" t="str">
        <f>IF(ISBLANK(Tabela13[[#This Row],[Gol Time]]),"",IF(Tabela13[[#This Row],[Mandante]]=Tabela13[[#This Row],[Gol Time]],"Casa","Fora"))</f>
        <v>Fora</v>
      </c>
      <c r="O734" s="13" t="str">
        <f>VLOOKUP(Tabela13[[#This Row],[Número]],Tabela1[],12,FALSE)</f>
        <v>Olímpico</v>
      </c>
    </row>
    <row r="735" spans="1:15" x14ac:dyDescent="0.25">
      <c r="A735" s="3">
        <v>217</v>
      </c>
      <c r="B735" s="4">
        <v>27588</v>
      </c>
      <c r="C735" s="4" t="s">
        <v>603</v>
      </c>
      <c r="D735" s="4" t="s">
        <v>604</v>
      </c>
      <c r="E735" s="7">
        <v>1</v>
      </c>
      <c r="F735" s="7">
        <v>2</v>
      </c>
      <c r="G735" s="4"/>
      <c r="H735" s="4"/>
      <c r="I7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5" s="3" t="s">
        <v>7</v>
      </c>
      <c r="K735" s="3" t="s">
        <v>837</v>
      </c>
      <c r="L735" s="3" t="s">
        <v>604</v>
      </c>
      <c r="M735" s="3"/>
      <c r="N735" s="3" t="str">
        <f>IF(ISBLANK(Tabela13[[#This Row],[Gol Time]]),"",IF(Tabela13[[#This Row],[Mandante]]=Tabela13[[#This Row],[Gol Time]],"Casa","Fora"))</f>
        <v>Fora</v>
      </c>
      <c r="O735" s="13" t="str">
        <f>VLOOKUP(Tabela13[[#This Row],[Número]],Tabela1[],12,FALSE)</f>
        <v>Olímpico</v>
      </c>
    </row>
    <row r="736" spans="1:15" x14ac:dyDescent="0.25">
      <c r="A736" s="3">
        <v>217</v>
      </c>
      <c r="B736" s="4">
        <v>27588</v>
      </c>
      <c r="C736" s="4" t="s">
        <v>603</v>
      </c>
      <c r="D736" s="4" t="s">
        <v>604</v>
      </c>
      <c r="E736" s="7">
        <v>1</v>
      </c>
      <c r="F736" s="7">
        <v>2</v>
      </c>
      <c r="G736" s="4"/>
      <c r="H736" s="4"/>
      <c r="I7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36" s="3" t="s">
        <v>7</v>
      </c>
      <c r="K736" s="3" t="s">
        <v>838</v>
      </c>
      <c r="L736" s="3" t="s">
        <v>603</v>
      </c>
      <c r="M736" s="3" t="s">
        <v>651</v>
      </c>
      <c r="N736" s="3" t="str">
        <f>IF(ISBLANK(Tabela13[[#This Row],[Gol Time]]),"",IF(Tabela13[[#This Row],[Mandante]]=Tabela13[[#This Row],[Gol Time]],"Casa","Fora"))</f>
        <v>Casa</v>
      </c>
      <c r="O736" s="13" t="str">
        <f>VLOOKUP(Tabela13[[#This Row],[Número]],Tabela1[],12,FALSE)</f>
        <v>Olímpico</v>
      </c>
    </row>
    <row r="737" spans="1:15" x14ac:dyDescent="0.25">
      <c r="A737" s="3">
        <v>218</v>
      </c>
      <c r="B737" s="4">
        <v>27598</v>
      </c>
      <c r="C737" s="4" t="s">
        <v>604</v>
      </c>
      <c r="D737" s="4" t="s">
        <v>603</v>
      </c>
      <c r="E737" s="7">
        <v>1</v>
      </c>
      <c r="F737" s="7">
        <v>3</v>
      </c>
      <c r="G737" s="4"/>
      <c r="H737" s="4"/>
      <c r="I7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37" s="3" t="s">
        <v>7</v>
      </c>
      <c r="K737" s="3" t="s">
        <v>839</v>
      </c>
      <c r="L737" s="3" t="s">
        <v>603</v>
      </c>
      <c r="M737" s="3"/>
      <c r="N737" s="3" t="str">
        <f>IF(ISBLANK(Tabela13[[#This Row],[Gol Time]]),"",IF(Tabela13[[#This Row],[Mandante]]=Tabela13[[#This Row],[Gol Time]],"Casa","Fora"))</f>
        <v>Fora</v>
      </c>
      <c r="O737" s="13" t="str">
        <f>VLOOKUP(Tabela13[[#This Row],[Número]],Tabela1[],12,FALSE)</f>
        <v>Beira-Rio</v>
      </c>
    </row>
    <row r="738" spans="1:15" x14ac:dyDescent="0.25">
      <c r="A738" s="3">
        <v>218</v>
      </c>
      <c r="B738" s="4">
        <v>27598</v>
      </c>
      <c r="C738" s="4" t="s">
        <v>604</v>
      </c>
      <c r="D738" s="4" t="s">
        <v>603</v>
      </c>
      <c r="E738" s="7">
        <v>1</v>
      </c>
      <c r="F738" s="7">
        <v>3</v>
      </c>
      <c r="G738" s="4"/>
      <c r="H738" s="4"/>
      <c r="I7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38" s="3" t="s">
        <v>7</v>
      </c>
      <c r="K738" s="3" t="s">
        <v>839</v>
      </c>
      <c r="L738" s="3" t="s">
        <v>603</v>
      </c>
      <c r="M738" s="3"/>
      <c r="N738" s="7" t="str">
        <f>IF(ISBLANK(Tabela13[[#This Row],[Gol Time]]),"",IF(Tabela13[[#This Row],[Mandante]]=Tabela13[[#This Row],[Gol Time]],"Casa","Fora"))</f>
        <v>Fora</v>
      </c>
      <c r="O738" s="13" t="str">
        <f>VLOOKUP(Tabela13[[#This Row],[Número]],Tabela1[],12,FALSE)</f>
        <v>Beira-Rio</v>
      </c>
    </row>
    <row r="739" spans="1:15" x14ac:dyDescent="0.25">
      <c r="A739" s="3">
        <v>218</v>
      </c>
      <c r="B739" s="4">
        <v>27598</v>
      </c>
      <c r="C739" s="4" t="s">
        <v>604</v>
      </c>
      <c r="D739" s="4" t="s">
        <v>603</v>
      </c>
      <c r="E739" s="7">
        <v>1</v>
      </c>
      <c r="F739" s="7">
        <v>3</v>
      </c>
      <c r="G739" s="4"/>
      <c r="H739" s="4"/>
      <c r="I7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39" s="3" t="s">
        <v>7</v>
      </c>
      <c r="K739" s="3" t="s">
        <v>838</v>
      </c>
      <c r="L739" s="3" t="s">
        <v>604</v>
      </c>
      <c r="M739" s="3"/>
      <c r="N739" s="7" t="str">
        <f>IF(ISBLANK(Tabela13[[#This Row],[Gol Time]]),"",IF(Tabela13[[#This Row],[Mandante]]=Tabela13[[#This Row],[Gol Time]],"Casa","Fora"))</f>
        <v>Casa</v>
      </c>
      <c r="O739" s="13" t="str">
        <f>VLOOKUP(Tabela13[[#This Row],[Número]],Tabela1[],12,FALSE)</f>
        <v>Beira-Rio</v>
      </c>
    </row>
    <row r="740" spans="1:15" x14ac:dyDescent="0.25">
      <c r="A740" s="3">
        <v>218</v>
      </c>
      <c r="B740" s="4">
        <v>27598</v>
      </c>
      <c r="C740" s="4" t="s">
        <v>604</v>
      </c>
      <c r="D740" s="4" t="s">
        <v>603</v>
      </c>
      <c r="E740" s="7">
        <v>1</v>
      </c>
      <c r="F740" s="7">
        <v>3</v>
      </c>
      <c r="G740" s="4"/>
      <c r="H740" s="4"/>
      <c r="I7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40" s="3" t="s">
        <v>7</v>
      </c>
      <c r="K740" s="3" t="s">
        <v>840</v>
      </c>
      <c r="L740" s="3" t="s">
        <v>603</v>
      </c>
      <c r="M740" s="3" t="s">
        <v>651</v>
      </c>
      <c r="N740" s="7" t="str">
        <f>IF(ISBLANK(Tabela13[[#This Row],[Gol Time]]),"",IF(Tabela13[[#This Row],[Mandante]]=Tabela13[[#This Row],[Gol Time]],"Casa","Fora"))</f>
        <v>Fora</v>
      </c>
      <c r="O740" s="13" t="str">
        <f>VLOOKUP(Tabela13[[#This Row],[Número]],Tabela1[],12,FALSE)</f>
        <v>Beira-Rio</v>
      </c>
    </row>
    <row r="741" spans="1:15" x14ac:dyDescent="0.25">
      <c r="A741" s="3">
        <v>219</v>
      </c>
      <c r="B741" s="4">
        <v>27612</v>
      </c>
      <c r="C741" s="4" t="s">
        <v>603</v>
      </c>
      <c r="D741" s="4" t="s">
        <v>604</v>
      </c>
      <c r="E741" s="7">
        <v>1</v>
      </c>
      <c r="F741" s="7">
        <v>1</v>
      </c>
      <c r="G741" s="4"/>
      <c r="H741" s="4"/>
      <c r="I7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41" s="3" t="s">
        <v>7</v>
      </c>
      <c r="K741" s="3" t="s">
        <v>649</v>
      </c>
      <c r="L741" s="3" t="s">
        <v>603</v>
      </c>
      <c r="M741" s="3"/>
      <c r="N741" s="3" t="str">
        <f>IF(ISBLANK(Tabela13[[#This Row],[Gol Time]]),"",IF(Tabela13[[#This Row],[Mandante]]=Tabela13[[#This Row],[Gol Time]],"Casa","Fora"))</f>
        <v>Casa</v>
      </c>
      <c r="O741" s="13" t="str">
        <f>VLOOKUP(Tabela13[[#This Row],[Número]],Tabela1[],12,FALSE)</f>
        <v>Olímpico</v>
      </c>
    </row>
    <row r="742" spans="1:15" x14ac:dyDescent="0.25">
      <c r="A742" s="3">
        <v>219</v>
      </c>
      <c r="B742" s="4">
        <v>27612</v>
      </c>
      <c r="C742" s="4" t="s">
        <v>603</v>
      </c>
      <c r="D742" s="4" t="s">
        <v>604</v>
      </c>
      <c r="E742" s="7">
        <v>1</v>
      </c>
      <c r="F742" s="7">
        <v>1</v>
      </c>
      <c r="G742" s="4"/>
      <c r="H742" s="4"/>
      <c r="I7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42" s="3" t="s">
        <v>7</v>
      </c>
      <c r="K742" s="3" t="s">
        <v>831</v>
      </c>
      <c r="L742" s="3" t="s">
        <v>604</v>
      </c>
      <c r="M742" s="3"/>
      <c r="N742" s="7" t="str">
        <f>IF(ISBLANK(Tabela13[[#This Row],[Gol Time]]),"",IF(Tabela13[[#This Row],[Mandante]]=Tabela13[[#This Row],[Gol Time]],"Casa","Fora"))</f>
        <v>Fora</v>
      </c>
      <c r="O742" s="13" t="str">
        <f>VLOOKUP(Tabela13[[#This Row],[Número]],Tabela1[],12,FALSE)</f>
        <v>Olímpico</v>
      </c>
    </row>
    <row r="743" spans="1:15" x14ac:dyDescent="0.25">
      <c r="A743" s="3">
        <v>220</v>
      </c>
      <c r="B743" s="4">
        <v>27616</v>
      </c>
      <c r="C743" s="4" t="s">
        <v>604</v>
      </c>
      <c r="D743" s="4" t="s">
        <v>603</v>
      </c>
      <c r="E743" s="7">
        <v>1</v>
      </c>
      <c r="F743" s="7">
        <v>0</v>
      </c>
      <c r="G743" s="4"/>
      <c r="H743" s="4"/>
      <c r="I7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43" s="3" t="s">
        <v>7</v>
      </c>
      <c r="K743" s="3" t="s">
        <v>800</v>
      </c>
      <c r="L743" s="3" t="s">
        <v>604</v>
      </c>
      <c r="M743" s="3"/>
      <c r="N743" s="3" t="str">
        <f>IF(ISBLANK(Tabela13[[#This Row],[Gol Time]]),"",IF(Tabela13[[#This Row],[Mandante]]=Tabela13[[#This Row],[Gol Time]],"Casa","Fora"))</f>
        <v>Casa</v>
      </c>
      <c r="O743" s="13" t="str">
        <f>VLOOKUP(Tabela13[[#This Row],[Número]],Tabela1[],12,FALSE)</f>
        <v>Beira-Rio</v>
      </c>
    </row>
    <row r="744" spans="1:15" x14ac:dyDescent="0.25">
      <c r="A744" s="3">
        <v>221</v>
      </c>
      <c r="B744" s="4">
        <v>27644</v>
      </c>
      <c r="C744" s="4" t="s">
        <v>604</v>
      </c>
      <c r="D744" s="4" t="s">
        <v>603</v>
      </c>
      <c r="E744" s="7">
        <v>1</v>
      </c>
      <c r="F744" s="7">
        <v>1</v>
      </c>
      <c r="G744" s="4"/>
      <c r="H744" s="4"/>
      <c r="I7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44" s="3" t="s">
        <v>48</v>
      </c>
      <c r="K744" s="3" t="s">
        <v>841</v>
      </c>
      <c r="L744" s="3" t="s">
        <v>604</v>
      </c>
      <c r="M744" s="3"/>
      <c r="N744" s="3" t="str">
        <f>IF(ISBLANK(Tabela13[[#This Row],[Gol Time]]),"",IF(Tabela13[[#This Row],[Mandante]]=Tabela13[[#This Row],[Gol Time]],"Casa","Fora"))</f>
        <v>Casa</v>
      </c>
      <c r="O744" s="13" t="str">
        <f>VLOOKUP(Tabela13[[#This Row],[Número]],Tabela1[],12,FALSE)</f>
        <v>Beira-Rio</v>
      </c>
    </row>
    <row r="745" spans="1:15" x14ac:dyDescent="0.25">
      <c r="A745" s="3">
        <v>221</v>
      </c>
      <c r="B745" s="4">
        <v>27644</v>
      </c>
      <c r="C745" s="4" t="s">
        <v>604</v>
      </c>
      <c r="D745" s="4" t="s">
        <v>603</v>
      </c>
      <c r="E745" s="7">
        <v>1</v>
      </c>
      <c r="F745" s="7">
        <v>1</v>
      </c>
      <c r="G745" s="4"/>
      <c r="H745" s="4"/>
      <c r="I7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45" s="3" t="s">
        <v>48</v>
      </c>
      <c r="K745" s="3" t="s">
        <v>839</v>
      </c>
      <c r="L745" s="3" t="s">
        <v>603</v>
      </c>
      <c r="M745" s="3"/>
      <c r="N745" s="7" t="str">
        <f>IF(ISBLANK(Tabela13[[#This Row],[Gol Time]]),"",IF(Tabela13[[#This Row],[Mandante]]=Tabela13[[#This Row],[Gol Time]],"Casa","Fora"))</f>
        <v>Fora</v>
      </c>
      <c r="O745" s="13" t="str">
        <f>VLOOKUP(Tabela13[[#This Row],[Número]],Tabela1[],12,FALSE)</f>
        <v>Beira-Rio</v>
      </c>
    </row>
    <row r="746" spans="1:15" x14ac:dyDescent="0.25">
      <c r="A746" s="3">
        <v>222</v>
      </c>
      <c r="B746" s="4">
        <v>27721</v>
      </c>
      <c r="C746" s="4" t="s">
        <v>604</v>
      </c>
      <c r="D746" s="4" t="s">
        <v>603</v>
      </c>
      <c r="E746" s="7">
        <v>1</v>
      </c>
      <c r="F746" s="7">
        <v>0</v>
      </c>
      <c r="G746" s="4"/>
      <c r="H746" s="4"/>
      <c r="I7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46" s="3" t="s">
        <v>48</v>
      </c>
      <c r="K746" s="3" t="s">
        <v>843</v>
      </c>
      <c r="L746" s="3" t="s">
        <v>604</v>
      </c>
      <c r="M746" s="3" t="s">
        <v>651</v>
      </c>
      <c r="N746" s="3" t="str">
        <f>IF(ISBLANK(Tabela13[[#This Row],[Gol Time]]),"",IF(Tabela13[[#This Row],[Mandante]]=Tabela13[[#This Row],[Gol Time]],"Casa","Fora"))</f>
        <v>Casa</v>
      </c>
      <c r="O746" s="13" t="str">
        <f>VLOOKUP(Tabela13[[#This Row],[Número]],Tabela1[],12,FALSE)</f>
        <v>Beira-Rio</v>
      </c>
    </row>
    <row r="747" spans="1:15" x14ac:dyDescent="0.25">
      <c r="A747" s="3">
        <v>223</v>
      </c>
      <c r="B747" s="4">
        <v>27966</v>
      </c>
      <c r="C747" s="4" t="s">
        <v>604</v>
      </c>
      <c r="D747" s="4" t="s">
        <v>603</v>
      </c>
      <c r="E747" s="7">
        <v>2</v>
      </c>
      <c r="F747" s="7">
        <v>0</v>
      </c>
      <c r="G747" s="4"/>
      <c r="H747" s="4"/>
      <c r="I7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47" s="3" t="s">
        <v>7</v>
      </c>
      <c r="K747" s="3" t="s">
        <v>831</v>
      </c>
      <c r="L747" s="3" t="s">
        <v>604</v>
      </c>
      <c r="M747" s="3"/>
      <c r="N747" s="3" t="str">
        <f>IF(ISBLANK(Tabela13[[#This Row],[Gol Time]]),"",IF(Tabela13[[#This Row],[Mandante]]=Tabela13[[#This Row],[Gol Time]],"Casa","Fora"))</f>
        <v>Casa</v>
      </c>
      <c r="O747" s="13" t="str">
        <f>VLOOKUP(Tabela13[[#This Row],[Número]],Tabela1[],12,FALSE)</f>
        <v>Beira-Rio</v>
      </c>
    </row>
    <row r="748" spans="1:15" x14ac:dyDescent="0.25">
      <c r="A748" s="3">
        <v>223</v>
      </c>
      <c r="B748" s="4">
        <v>27966</v>
      </c>
      <c r="C748" s="4" t="s">
        <v>604</v>
      </c>
      <c r="D748" s="4" t="s">
        <v>603</v>
      </c>
      <c r="E748" s="7">
        <v>2</v>
      </c>
      <c r="F748" s="7">
        <v>0</v>
      </c>
      <c r="G748" s="4"/>
      <c r="H748" s="4"/>
      <c r="I7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48" s="3" t="s">
        <v>7</v>
      </c>
      <c r="K748" s="3" t="s">
        <v>837</v>
      </c>
      <c r="L748" s="3" t="s">
        <v>604</v>
      </c>
      <c r="M748" s="3"/>
      <c r="N748" s="7" t="str">
        <f>IF(ISBLANK(Tabela13[[#This Row],[Gol Time]]),"",IF(Tabela13[[#This Row],[Mandante]]=Tabela13[[#This Row],[Gol Time]],"Casa","Fora"))</f>
        <v>Casa</v>
      </c>
      <c r="O748" s="13" t="str">
        <f>VLOOKUP(Tabela13[[#This Row],[Número]],Tabela1[],12,FALSE)</f>
        <v>Beira-Rio</v>
      </c>
    </row>
    <row r="749" spans="1:15" x14ac:dyDescent="0.25">
      <c r="A749" s="3">
        <v>224</v>
      </c>
      <c r="B749" s="4">
        <v>27969</v>
      </c>
      <c r="C749" s="4" t="s">
        <v>603</v>
      </c>
      <c r="D749" s="4" t="s">
        <v>604</v>
      </c>
      <c r="E749" s="7">
        <v>2</v>
      </c>
      <c r="F749" s="7">
        <v>0</v>
      </c>
      <c r="G749" s="4"/>
      <c r="H749" s="4"/>
      <c r="I7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49" s="3" t="s">
        <v>7</v>
      </c>
      <c r="K749" s="3" t="s">
        <v>842</v>
      </c>
      <c r="L749" s="3" t="s">
        <v>603</v>
      </c>
      <c r="M749" s="3"/>
      <c r="N749" s="3" t="str">
        <f>IF(ISBLANK(Tabela13[[#This Row],[Gol Time]]),"",IF(Tabela13[[#This Row],[Mandante]]=Tabela13[[#This Row],[Gol Time]],"Casa","Fora"))</f>
        <v>Casa</v>
      </c>
      <c r="O749" s="13" t="str">
        <f>VLOOKUP(Tabela13[[#This Row],[Número]],Tabela1[],12,FALSE)</f>
        <v>Olímpico</v>
      </c>
    </row>
    <row r="750" spans="1:15" x14ac:dyDescent="0.25">
      <c r="A750" s="3">
        <v>224</v>
      </c>
      <c r="B750" s="4">
        <v>27969</v>
      </c>
      <c r="C750" s="4" t="s">
        <v>603</v>
      </c>
      <c r="D750" s="4" t="s">
        <v>604</v>
      </c>
      <c r="E750" s="7">
        <v>2</v>
      </c>
      <c r="F750" s="7">
        <v>0</v>
      </c>
      <c r="G750" s="4"/>
      <c r="H750" s="4"/>
      <c r="I7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50" s="3" t="s">
        <v>7</v>
      </c>
      <c r="K750" s="3" t="s">
        <v>828</v>
      </c>
      <c r="L750" s="3" t="s">
        <v>603</v>
      </c>
      <c r="M750" s="3"/>
      <c r="N750" s="7" t="str">
        <f>IF(ISBLANK(Tabela13[[#This Row],[Gol Time]]),"",IF(Tabela13[[#This Row],[Mandante]]=Tabela13[[#This Row],[Gol Time]],"Casa","Fora"))</f>
        <v>Casa</v>
      </c>
      <c r="O750" s="13" t="str">
        <f>VLOOKUP(Tabela13[[#This Row],[Número]],Tabela1[],12,FALSE)</f>
        <v>Olímpico</v>
      </c>
    </row>
    <row r="751" spans="1:15" x14ac:dyDescent="0.25">
      <c r="A751" s="3">
        <v>225</v>
      </c>
      <c r="B751" s="4">
        <v>27981</v>
      </c>
      <c r="C751" s="4" t="s">
        <v>604</v>
      </c>
      <c r="D751" s="4" t="s">
        <v>603</v>
      </c>
      <c r="E751" s="7">
        <v>1</v>
      </c>
      <c r="F751" s="7">
        <v>0</v>
      </c>
      <c r="G751" s="4"/>
      <c r="H751" s="4"/>
      <c r="I7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1" s="3" t="s">
        <v>7</v>
      </c>
      <c r="K751" s="3" t="s">
        <v>843</v>
      </c>
      <c r="L751" s="3" t="s">
        <v>604</v>
      </c>
      <c r="M751" s="3" t="s">
        <v>651</v>
      </c>
      <c r="N751" s="3" t="str">
        <f>IF(ISBLANK(Tabela13[[#This Row],[Gol Time]]),"",IF(Tabela13[[#This Row],[Mandante]]=Tabela13[[#This Row],[Gol Time]],"Casa","Fora"))</f>
        <v>Casa</v>
      </c>
      <c r="O751" s="13" t="str">
        <f>VLOOKUP(Tabela13[[#This Row],[Número]],Tabela1[],12,FALSE)</f>
        <v>Beira-Rio</v>
      </c>
    </row>
    <row r="752" spans="1:15" x14ac:dyDescent="0.25">
      <c r="A752" s="3">
        <v>226</v>
      </c>
      <c r="B752" s="4">
        <v>27990</v>
      </c>
      <c r="C752" s="4" t="s">
        <v>603</v>
      </c>
      <c r="D752" s="4" t="s">
        <v>604</v>
      </c>
      <c r="E752" s="7">
        <v>1</v>
      </c>
      <c r="F752" s="7">
        <v>1</v>
      </c>
      <c r="G752" s="4"/>
      <c r="H752" s="4"/>
      <c r="I7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52" s="3" t="s">
        <v>7</v>
      </c>
      <c r="K752" s="3" t="s">
        <v>844</v>
      </c>
      <c r="L752" s="3" t="s">
        <v>603</v>
      </c>
      <c r="M752" s="3"/>
      <c r="N752" s="3" t="str">
        <f>IF(ISBLANK(Tabela13[[#This Row],[Gol Time]]),"",IF(Tabela13[[#This Row],[Mandante]]=Tabela13[[#This Row],[Gol Time]],"Casa","Fora"))</f>
        <v>Casa</v>
      </c>
      <c r="O752" s="13" t="str">
        <f>VLOOKUP(Tabela13[[#This Row],[Número]],Tabela1[],12,FALSE)</f>
        <v>Olímpico</v>
      </c>
    </row>
    <row r="753" spans="1:15" x14ac:dyDescent="0.25">
      <c r="A753" s="3">
        <v>226</v>
      </c>
      <c r="B753" s="4">
        <v>27990</v>
      </c>
      <c r="C753" s="4" t="s">
        <v>603</v>
      </c>
      <c r="D753" s="4" t="s">
        <v>604</v>
      </c>
      <c r="E753" s="7">
        <v>1</v>
      </c>
      <c r="F753" s="7">
        <v>1</v>
      </c>
      <c r="G753" s="4"/>
      <c r="H753" s="4"/>
      <c r="I7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53" s="3" t="s">
        <v>7</v>
      </c>
      <c r="K753" s="3" t="s">
        <v>833</v>
      </c>
      <c r="L753" s="3" t="s">
        <v>604</v>
      </c>
      <c r="M753" s="3"/>
      <c r="N753" s="7" t="str">
        <f>IF(ISBLANK(Tabela13[[#This Row],[Gol Time]]),"",IF(Tabela13[[#This Row],[Mandante]]=Tabela13[[#This Row],[Gol Time]],"Casa","Fora"))</f>
        <v>Fora</v>
      </c>
      <c r="O753" s="13" t="str">
        <f>VLOOKUP(Tabela13[[#This Row],[Número]],Tabela1[],12,FALSE)</f>
        <v>Olímpico</v>
      </c>
    </row>
    <row r="754" spans="1:15" x14ac:dyDescent="0.25">
      <c r="A754" s="3">
        <v>227</v>
      </c>
      <c r="B754" s="4">
        <v>27994</v>
      </c>
      <c r="C754" s="4" t="s">
        <v>604</v>
      </c>
      <c r="D754" s="4" t="s">
        <v>603</v>
      </c>
      <c r="E754" s="7">
        <v>2</v>
      </c>
      <c r="F754" s="7">
        <v>0</v>
      </c>
      <c r="G754" s="4"/>
      <c r="H754" s="4"/>
      <c r="I7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4" s="3" t="s">
        <v>7</v>
      </c>
      <c r="K754" s="3" t="s">
        <v>841</v>
      </c>
      <c r="L754" s="3" t="s">
        <v>604</v>
      </c>
      <c r="M754" s="3"/>
      <c r="N754" s="3" t="str">
        <f>IF(ISBLANK(Tabela13[[#This Row],[Gol Time]]),"",IF(Tabela13[[#This Row],[Mandante]]=Tabela13[[#This Row],[Gol Time]],"Casa","Fora"))</f>
        <v>Casa</v>
      </c>
      <c r="O754" s="13" t="str">
        <f>VLOOKUP(Tabela13[[#This Row],[Número]],Tabela1[],12,FALSE)</f>
        <v>Beira-Rio</v>
      </c>
    </row>
    <row r="755" spans="1:15" x14ac:dyDescent="0.25">
      <c r="A755" s="3">
        <v>227</v>
      </c>
      <c r="B755" s="4">
        <v>27994</v>
      </c>
      <c r="C755" s="4" t="s">
        <v>604</v>
      </c>
      <c r="D755" s="4" t="s">
        <v>603</v>
      </c>
      <c r="E755" s="7">
        <v>2</v>
      </c>
      <c r="F755" s="7">
        <v>0</v>
      </c>
      <c r="G755" s="4"/>
      <c r="H755" s="4"/>
      <c r="I7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5" s="3" t="s">
        <v>7</v>
      </c>
      <c r="K755" s="3" t="s">
        <v>665</v>
      </c>
      <c r="L755" s="3" t="s">
        <v>604</v>
      </c>
      <c r="M755" s="3"/>
      <c r="N755" s="7" t="str">
        <f>IF(ISBLANK(Tabela13[[#This Row],[Gol Time]]),"",IF(Tabela13[[#This Row],[Mandante]]=Tabela13[[#This Row],[Gol Time]],"Casa","Fora"))</f>
        <v>Casa</v>
      </c>
      <c r="O755" s="13" t="str">
        <f>VLOOKUP(Tabela13[[#This Row],[Número]],Tabela1[],12,FALSE)</f>
        <v>Beira-Rio</v>
      </c>
    </row>
    <row r="756" spans="1:15" x14ac:dyDescent="0.25">
      <c r="A756" s="3">
        <v>228</v>
      </c>
      <c r="B756" s="4">
        <v>28010</v>
      </c>
      <c r="C756" s="4" t="s">
        <v>604</v>
      </c>
      <c r="D756" s="4" t="s">
        <v>603</v>
      </c>
      <c r="E756" s="7">
        <v>3</v>
      </c>
      <c r="F756" s="7">
        <v>1</v>
      </c>
      <c r="G756" s="4"/>
      <c r="H756" s="4"/>
      <c r="I7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6" s="3" t="s">
        <v>48</v>
      </c>
      <c r="K756" s="3" t="s">
        <v>842</v>
      </c>
      <c r="L756" s="3" t="s">
        <v>603</v>
      </c>
      <c r="M756" s="3"/>
      <c r="N756" s="3" t="str">
        <f>IF(ISBLANK(Tabela13[[#This Row],[Gol Time]]),"",IF(Tabela13[[#This Row],[Mandante]]=Tabela13[[#This Row],[Gol Time]],"Casa","Fora"))</f>
        <v>Fora</v>
      </c>
      <c r="O756" s="13" t="str">
        <f>VLOOKUP(Tabela13[[#This Row],[Número]],Tabela1[],12,FALSE)</f>
        <v>Beira-Rio</v>
      </c>
    </row>
    <row r="757" spans="1:15" x14ac:dyDescent="0.25">
      <c r="A757" s="3">
        <v>228</v>
      </c>
      <c r="B757" s="4">
        <v>28010</v>
      </c>
      <c r="C757" s="4" t="s">
        <v>604</v>
      </c>
      <c r="D757" s="4" t="s">
        <v>603</v>
      </c>
      <c r="E757" s="7">
        <v>3</v>
      </c>
      <c r="F757" s="7">
        <v>1</v>
      </c>
      <c r="G757" s="4"/>
      <c r="H757" s="4"/>
      <c r="I7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7" s="3" t="s">
        <v>48</v>
      </c>
      <c r="K757" s="3" t="s">
        <v>841</v>
      </c>
      <c r="L757" s="3" t="s">
        <v>604</v>
      </c>
      <c r="M757" s="3"/>
      <c r="N757" s="7" t="str">
        <f>IF(ISBLANK(Tabela13[[#This Row],[Gol Time]]),"",IF(Tabela13[[#This Row],[Mandante]]=Tabela13[[#This Row],[Gol Time]],"Casa","Fora"))</f>
        <v>Casa</v>
      </c>
      <c r="O757" s="13" t="str">
        <f>VLOOKUP(Tabela13[[#This Row],[Número]],Tabela1[],12,FALSE)</f>
        <v>Beira-Rio</v>
      </c>
    </row>
    <row r="758" spans="1:15" x14ac:dyDescent="0.25">
      <c r="A758" s="3">
        <v>228</v>
      </c>
      <c r="B758" s="4">
        <v>28010</v>
      </c>
      <c r="C758" s="4" t="s">
        <v>604</v>
      </c>
      <c r="D758" s="4" t="s">
        <v>603</v>
      </c>
      <c r="E758" s="7">
        <v>3</v>
      </c>
      <c r="F758" s="7">
        <v>1</v>
      </c>
      <c r="G758" s="4"/>
      <c r="H758" s="4"/>
      <c r="I7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8" s="3" t="s">
        <v>48</v>
      </c>
      <c r="K758" s="3" t="s">
        <v>846</v>
      </c>
      <c r="L758" s="3" t="s">
        <v>604</v>
      </c>
      <c r="M758" s="3"/>
      <c r="N758" s="7" t="str">
        <f>IF(ISBLANK(Tabela13[[#This Row],[Gol Time]]),"",IF(Tabela13[[#This Row],[Mandante]]=Tabela13[[#This Row],[Gol Time]],"Casa","Fora"))</f>
        <v>Casa</v>
      </c>
      <c r="O758" s="13" t="str">
        <f>VLOOKUP(Tabela13[[#This Row],[Número]],Tabela1[],12,FALSE)</f>
        <v>Beira-Rio</v>
      </c>
    </row>
    <row r="759" spans="1:15" x14ac:dyDescent="0.25">
      <c r="A759" s="3">
        <v>228</v>
      </c>
      <c r="B759" s="4">
        <v>28010</v>
      </c>
      <c r="C759" s="4" t="s">
        <v>604</v>
      </c>
      <c r="D759" s="4" t="s">
        <v>603</v>
      </c>
      <c r="E759" s="7">
        <v>3</v>
      </c>
      <c r="F759" s="7">
        <v>1</v>
      </c>
      <c r="G759" s="4"/>
      <c r="H759" s="4"/>
      <c r="I7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59" s="3" t="s">
        <v>48</v>
      </c>
      <c r="K759" s="3" t="s">
        <v>841</v>
      </c>
      <c r="L759" s="3" t="s">
        <v>604</v>
      </c>
      <c r="M759" s="3"/>
      <c r="N759" s="7" t="str">
        <f>IF(ISBLANK(Tabela13[[#This Row],[Gol Time]]),"",IF(Tabela13[[#This Row],[Mandante]]=Tabela13[[#This Row],[Gol Time]],"Casa","Fora"))</f>
        <v>Casa</v>
      </c>
      <c r="O759" s="13" t="str">
        <f>VLOOKUP(Tabela13[[#This Row],[Número]],Tabela1[],12,FALSE)</f>
        <v>Beira-Rio</v>
      </c>
    </row>
    <row r="760" spans="1:15" x14ac:dyDescent="0.25">
      <c r="A760" s="3">
        <v>229</v>
      </c>
      <c r="B760" s="4">
        <v>28232</v>
      </c>
      <c r="C760" s="4" t="s">
        <v>603</v>
      </c>
      <c r="D760" s="4" t="s">
        <v>604</v>
      </c>
      <c r="E760" s="7">
        <v>3</v>
      </c>
      <c r="F760" s="7">
        <v>0</v>
      </c>
      <c r="G760" s="4"/>
      <c r="H760" s="4"/>
      <c r="I7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0" s="3" t="s">
        <v>7</v>
      </c>
      <c r="K760" s="3" t="s">
        <v>847</v>
      </c>
      <c r="L760" s="3" t="s">
        <v>603</v>
      </c>
      <c r="M760" s="3"/>
      <c r="N760" s="3" t="str">
        <f>IF(ISBLANK(Tabela13[[#This Row],[Gol Time]]),"",IF(Tabela13[[#This Row],[Mandante]]=Tabela13[[#This Row],[Gol Time]],"Casa","Fora"))</f>
        <v>Casa</v>
      </c>
      <c r="O760" s="13" t="str">
        <f>VLOOKUP(Tabela13[[#This Row],[Número]],Tabela1[],12,FALSE)</f>
        <v>Olímpico</v>
      </c>
    </row>
    <row r="761" spans="1:15" x14ac:dyDescent="0.25">
      <c r="A761" s="3">
        <v>229</v>
      </c>
      <c r="B761" s="4">
        <v>28232</v>
      </c>
      <c r="C761" s="4" t="s">
        <v>603</v>
      </c>
      <c r="D761" s="4" t="s">
        <v>604</v>
      </c>
      <c r="E761" s="7">
        <v>3</v>
      </c>
      <c r="F761" s="7">
        <v>0</v>
      </c>
      <c r="G761" s="4"/>
      <c r="H761" s="4"/>
      <c r="I7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1" s="3" t="s">
        <v>7</v>
      </c>
      <c r="K761" s="3" t="s">
        <v>847</v>
      </c>
      <c r="L761" s="3" t="s">
        <v>603</v>
      </c>
      <c r="M761" s="3"/>
      <c r="N761" s="7" t="str">
        <f>IF(ISBLANK(Tabela13[[#This Row],[Gol Time]]),"",IF(Tabela13[[#This Row],[Mandante]]=Tabela13[[#This Row],[Gol Time]],"Casa","Fora"))</f>
        <v>Casa</v>
      </c>
      <c r="O761" s="13" t="str">
        <f>VLOOKUP(Tabela13[[#This Row],[Número]],Tabela1[],12,FALSE)</f>
        <v>Olímpico</v>
      </c>
    </row>
    <row r="762" spans="1:15" x14ac:dyDescent="0.25">
      <c r="A762" s="3">
        <v>229</v>
      </c>
      <c r="B762" s="4">
        <v>28232</v>
      </c>
      <c r="C762" s="4" t="s">
        <v>603</v>
      </c>
      <c r="D762" s="4" t="s">
        <v>604</v>
      </c>
      <c r="E762" s="7">
        <v>3</v>
      </c>
      <c r="F762" s="7">
        <v>0</v>
      </c>
      <c r="G762" s="4"/>
      <c r="H762" s="4"/>
      <c r="I7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2" s="3" t="s">
        <v>7</v>
      </c>
      <c r="K762" s="3" t="s">
        <v>806</v>
      </c>
      <c r="L762" s="3" t="s">
        <v>603</v>
      </c>
      <c r="M762" s="3"/>
      <c r="N762" s="7" t="str">
        <f>IF(ISBLANK(Tabela13[[#This Row],[Gol Time]]),"",IF(Tabela13[[#This Row],[Mandante]]=Tabela13[[#This Row],[Gol Time]],"Casa","Fora"))</f>
        <v>Casa</v>
      </c>
      <c r="O762" s="13" t="str">
        <f>VLOOKUP(Tabela13[[#This Row],[Número]],Tabela1[],12,FALSE)</f>
        <v>Olímpico</v>
      </c>
    </row>
    <row r="763" spans="1:15" x14ac:dyDescent="0.25">
      <c r="A763" s="3">
        <v>230</v>
      </c>
      <c r="B763" s="4">
        <v>28253</v>
      </c>
      <c r="C763" s="4" t="s">
        <v>604</v>
      </c>
      <c r="D763" s="4" t="s">
        <v>603</v>
      </c>
      <c r="E763" s="7">
        <v>1</v>
      </c>
      <c r="F763" s="7">
        <v>0</v>
      </c>
      <c r="G763" s="4"/>
      <c r="H763" s="4"/>
      <c r="I7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63" s="3" t="s">
        <v>7</v>
      </c>
      <c r="K763" s="3" t="s">
        <v>848</v>
      </c>
      <c r="L763" s="3" t="s">
        <v>604</v>
      </c>
      <c r="M763" s="3"/>
      <c r="N763" s="3" t="str">
        <f>IF(ISBLANK(Tabela13[[#This Row],[Gol Time]]),"",IF(Tabela13[[#This Row],[Mandante]]=Tabela13[[#This Row],[Gol Time]],"Casa","Fora"))</f>
        <v>Casa</v>
      </c>
      <c r="O763" s="13" t="str">
        <f>VLOOKUP(Tabela13[[#This Row],[Número]],Tabela1[],12,FALSE)</f>
        <v>Beira-Rio</v>
      </c>
    </row>
    <row r="764" spans="1:15" x14ac:dyDescent="0.25">
      <c r="A764" s="3">
        <v>231</v>
      </c>
      <c r="B764" s="4">
        <v>28274</v>
      </c>
      <c r="C764" s="4" t="s">
        <v>603</v>
      </c>
      <c r="D764" s="4" t="s">
        <v>604</v>
      </c>
      <c r="E764" s="7">
        <v>0</v>
      </c>
      <c r="F764" s="7">
        <v>1</v>
      </c>
      <c r="G764" s="4"/>
      <c r="H764" s="4"/>
      <c r="I7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64" s="3" t="s">
        <v>7</v>
      </c>
      <c r="K764" s="3" t="s">
        <v>665</v>
      </c>
      <c r="L764" s="3" t="s">
        <v>604</v>
      </c>
      <c r="M764" s="3"/>
      <c r="N764" s="3" t="str">
        <f>IF(ISBLANK(Tabela13[[#This Row],[Gol Time]]),"",IF(Tabela13[[#This Row],[Mandante]]=Tabela13[[#This Row],[Gol Time]],"Casa","Fora"))</f>
        <v>Fora</v>
      </c>
      <c r="O764" s="13" t="str">
        <f>VLOOKUP(Tabela13[[#This Row],[Número]],Tabela1[],12,FALSE)</f>
        <v>Olímpico</v>
      </c>
    </row>
    <row r="765" spans="1:15" x14ac:dyDescent="0.25">
      <c r="A765" s="3">
        <v>232</v>
      </c>
      <c r="B765" s="4">
        <v>28279</v>
      </c>
      <c r="C765" s="4" t="s">
        <v>604</v>
      </c>
      <c r="D765" s="4" t="s">
        <v>603</v>
      </c>
      <c r="E765" s="7">
        <v>0</v>
      </c>
      <c r="F765" s="7">
        <v>0</v>
      </c>
      <c r="G765" s="4"/>
      <c r="H765" s="4"/>
      <c r="I7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65" s="3" t="s">
        <v>7</v>
      </c>
      <c r="K765" s="3"/>
      <c r="L765" s="3"/>
      <c r="M765" s="3"/>
      <c r="N765" s="3" t="str">
        <f>IF(ISBLANK(Tabela13[[#This Row],[Gol Time]]),"",IF(Tabela13[[#This Row],[Mandante]]=Tabela13[[#This Row],[Gol Time]],"Casa","Fora"))</f>
        <v/>
      </c>
      <c r="O765" s="13" t="str">
        <f>VLOOKUP(Tabela13[[#This Row],[Número]],Tabela1[],12,FALSE)</f>
        <v>Beira-Rio</v>
      </c>
    </row>
    <row r="766" spans="1:15" x14ac:dyDescent="0.25">
      <c r="A766" s="3">
        <v>233</v>
      </c>
      <c r="B766" s="4">
        <v>28351</v>
      </c>
      <c r="C766" s="4" t="s">
        <v>603</v>
      </c>
      <c r="D766" s="4" t="s">
        <v>604</v>
      </c>
      <c r="E766" s="7">
        <v>2</v>
      </c>
      <c r="F766" s="7">
        <v>1</v>
      </c>
      <c r="G766" s="4"/>
      <c r="H766" s="4"/>
      <c r="I7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6" s="3" t="s">
        <v>7</v>
      </c>
      <c r="K766" s="3" t="s">
        <v>849</v>
      </c>
      <c r="L766" s="3" t="s">
        <v>603</v>
      </c>
      <c r="M766" s="3"/>
      <c r="N766" s="3" t="str">
        <f>IF(ISBLANK(Tabela13[[#This Row],[Gol Time]]),"",IF(Tabela13[[#This Row],[Mandante]]=Tabela13[[#This Row],[Gol Time]],"Casa","Fora"))</f>
        <v>Casa</v>
      </c>
      <c r="O766" s="13" t="str">
        <f>VLOOKUP(Tabela13[[#This Row],[Número]],Tabela1[],12,FALSE)</f>
        <v>Olímpico</v>
      </c>
    </row>
    <row r="767" spans="1:15" x14ac:dyDescent="0.25">
      <c r="A767" s="3">
        <v>233</v>
      </c>
      <c r="B767" s="4">
        <v>28351</v>
      </c>
      <c r="C767" s="4" t="s">
        <v>603</v>
      </c>
      <c r="D767" s="4" t="s">
        <v>604</v>
      </c>
      <c r="E767" s="7">
        <v>2</v>
      </c>
      <c r="F767" s="7">
        <v>1</v>
      </c>
      <c r="G767" s="4"/>
      <c r="H767" s="4"/>
      <c r="I7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7" s="3" t="s">
        <v>7</v>
      </c>
      <c r="K767" s="3" t="s">
        <v>844</v>
      </c>
      <c r="L767" s="3" t="s">
        <v>603</v>
      </c>
      <c r="M767" s="3"/>
      <c r="N767" s="7" t="str">
        <f>IF(ISBLANK(Tabela13[[#This Row],[Gol Time]]),"",IF(Tabela13[[#This Row],[Mandante]]=Tabela13[[#This Row],[Gol Time]],"Casa","Fora"))</f>
        <v>Casa</v>
      </c>
      <c r="O767" s="13" t="str">
        <f>VLOOKUP(Tabela13[[#This Row],[Número]],Tabela1[],12,FALSE)</f>
        <v>Olímpico</v>
      </c>
    </row>
    <row r="768" spans="1:15" x14ac:dyDescent="0.25">
      <c r="A768" s="3">
        <v>233</v>
      </c>
      <c r="B768" s="4">
        <v>28351</v>
      </c>
      <c r="C768" s="4" t="s">
        <v>603</v>
      </c>
      <c r="D768" s="4" t="s">
        <v>604</v>
      </c>
      <c r="E768" s="7">
        <v>2</v>
      </c>
      <c r="F768" s="7">
        <v>1</v>
      </c>
      <c r="G768" s="4"/>
      <c r="H768" s="4"/>
      <c r="I7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8" s="3" t="s">
        <v>7</v>
      </c>
      <c r="K768" s="3" t="s">
        <v>850</v>
      </c>
      <c r="L768" s="3" t="s">
        <v>604</v>
      </c>
      <c r="M768" s="3"/>
      <c r="N768" s="7" t="str">
        <f>IF(ISBLANK(Tabela13[[#This Row],[Gol Time]]),"",IF(Tabela13[[#This Row],[Mandante]]=Tabela13[[#This Row],[Gol Time]],"Casa","Fora"))</f>
        <v>Fora</v>
      </c>
      <c r="O768" s="13" t="str">
        <f>VLOOKUP(Tabela13[[#This Row],[Número]],Tabela1[],12,FALSE)</f>
        <v>Olímpico</v>
      </c>
    </row>
    <row r="769" spans="1:15" x14ac:dyDescent="0.25">
      <c r="A769" s="3">
        <v>234</v>
      </c>
      <c r="B769" s="4">
        <v>28386</v>
      </c>
      <c r="C769" s="4" t="s">
        <v>604</v>
      </c>
      <c r="D769" s="4" t="s">
        <v>603</v>
      </c>
      <c r="E769" s="7">
        <v>0</v>
      </c>
      <c r="F769" s="7">
        <v>2</v>
      </c>
      <c r="G769" s="4"/>
      <c r="H769" s="4"/>
      <c r="I7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69" s="3" t="s">
        <v>7</v>
      </c>
      <c r="K769" s="3" t="s">
        <v>851</v>
      </c>
      <c r="L769" s="3" t="s">
        <v>603</v>
      </c>
      <c r="M769" s="3"/>
      <c r="N769" s="3" t="str">
        <f>IF(ISBLANK(Tabela13[[#This Row],[Gol Time]]),"",IF(Tabela13[[#This Row],[Mandante]]=Tabela13[[#This Row],[Gol Time]],"Casa","Fora"))</f>
        <v>Fora</v>
      </c>
      <c r="O769" s="13" t="str">
        <f>VLOOKUP(Tabela13[[#This Row],[Número]],Tabela1[],12,FALSE)</f>
        <v>Beira-Rio</v>
      </c>
    </row>
    <row r="770" spans="1:15" x14ac:dyDescent="0.25">
      <c r="A770" s="3">
        <v>234</v>
      </c>
      <c r="B770" s="4">
        <v>28386</v>
      </c>
      <c r="C770" s="4" t="s">
        <v>604</v>
      </c>
      <c r="D770" s="4" t="s">
        <v>603</v>
      </c>
      <c r="E770" s="7">
        <v>0</v>
      </c>
      <c r="F770" s="7">
        <v>2</v>
      </c>
      <c r="G770" s="4"/>
      <c r="H770" s="4"/>
      <c r="I7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0" s="3" t="s">
        <v>7</v>
      </c>
      <c r="K770" s="3" t="s">
        <v>844</v>
      </c>
      <c r="L770" s="3" t="s">
        <v>603</v>
      </c>
      <c r="M770" s="3"/>
      <c r="N770" s="7" t="str">
        <f>IF(ISBLANK(Tabela13[[#This Row],[Gol Time]]),"",IF(Tabela13[[#This Row],[Mandante]]=Tabela13[[#This Row],[Gol Time]],"Casa","Fora"))</f>
        <v>Fora</v>
      </c>
      <c r="O770" s="13" t="str">
        <f>VLOOKUP(Tabela13[[#This Row],[Número]],Tabela1[],12,FALSE)</f>
        <v>Beira-Rio</v>
      </c>
    </row>
    <row r="771" spans="1:15" x14ac:dyDescent="0.25">
      <c r="A771" s="3">
        <v>235</v>
      </c>
      <c r="B771" s="4">
        <v>28393</v>
      </c>
      <c r="C771" s="4" t="s">
        <v>603</v>
      </c>
      <c r="D771" s="4" t="s">
        <v>604</v>
      </c>
      <c r="E771" s="7">
        <v>1</v>
      </c>
      <c r="F771" s="7">
        <v>0</v>
      </c>
      <c r="G771" s="4"/>
      <c r="H771" s="4"/>
      <c r="I7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1" s="3" t="s">
        <v>7</v>
      </c>
      <c r="K771" s="3" t="s">
        <v>852</v>
      </c>
      <c r="L771" s="3" t="s">
        <v>603</v>
      </c>
      <c r="M771" s="3"/>
      <c r="N771" s="3" t="str">
        <f>IF(ISBLANK(Tabela13[[#This Row],[Gol Time]]),"",IF(Tabela13[[#This Row],[Mandante]]=Tabela13[[#This Row],[Gol Time]],"Casa","Fora"))</f>
        <v>Casa</v>
      </c>
      <c r="O771" s="13" t="str">
        <f>VLOOKUP(Tabela13[[#This Row],[Número]],Tabela1[],12,FALSE)</f>
        <v>Olímpico</v>
      </c>
    </row>
    <row r="772" spans="1:15" x14ac:dyDescent="0.25">
      <c r="A772" s="3">
        <v>236</v>
      </c>
      <c r="B772" s="4">
        <v>28435</v>
      </c>
      <c r="C772" s="4" t="s">
        <v>604</v>
      </c>
      <c r="D772" s="4" t="s">
        <v>603</v>
      </c>
      <c r="E772" s="7">
        <v>0</v>
      </c>
      <c r="F772" s="7">
        <v>4</v>
      </c>
      <c r="G772" s="4"/>
      <c r="H772" s="4"/>
      <c r="I7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2" s="3" t="s">
        <v>48</v>
      </c>
      <c r="K772" s="3" t="s">
        <v>853</v>
      </c>
      <c r="L772" s="3" t="s">
        <v>603</v>
      </c>
      <c r="M772" s="3"/>
      <c r="N772" s="3" t="str">
        <f>IF(ISBLANK(Tabela13[[#This Row],[Gol Time]]),"",IF(Tabela13[[#This Row],[Mandante]]=Tabela13[[#This Row],[Gol Time]],"Casa","Fora"))</f>
        <v>Fora</v>
      </c>
      <c r="O772" s="13" t="str">
        <f>VLOOKUP(Tabela13[[#This Row],[Número]],Tabela1[],12,FALSE)</f>
        <v>Beira-Rio</v>
      </c>
    </row>
    <row r="773" spans="1:15" x14ac:dyDescent="0.25">
      <c r="A773" s="3">
        <v>236</v>
      </c>
      <c r="B773" s="4">
        <v>28435</v>
      </c>
      <c r="C773" s="4" t="s">
        <v>604</v>
      </c>
      <c r="D773" s="4" t="s">
        <v>603</v>
      </c>
      <c r="E773" s="7">
        <v>0</v>
      </c>
      <c r="F773" s="7">
        <v>4</v>
      </c>
      <c r="G773" s="4"/>
      <c r="H773" s="4"/>
      <c r="I7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3" s="3" t="s">
        <v>48</v>
      </c>
      <c r="K773" s="3" t="s">
        <v>851</v>
      </c>
      <c r="L773" s="3" t="s">
        <v>603</v>
      </c>
      <c r="M773" s="3"/>
      <c r="N773" s="7" t="str">
        <f>IF(ISBLANK(Tabela13[[#This Row],[Gol Time]]),"",IF(Tabela13[[#This Row],[Mandante]]=Tabela13[[#This Row],[Gol Time]],"Casa","Fora"))</f>
        <v>Fora</v>
      </c>
      <c r="O773" s="13" t="str">
        <f>VLOOKUP(Tabela13[[#This Row],[Número]],Tabela1[],12,FALSE)</f>
        <v>Beira-Rio</v>
      </c>
    </row>
    <row r="774" spans="1:15" x14ac:dyDescent="0.25">
      <c r="A774" s="3">
        <v>236</v>
      </c>
      <c r="B774" s="4">
        <v>28435</v>
      </c>
      <c r="C774" s="4" t="s">
        <v>604</v>
      </c>
      <c r="D774" s="4" t="s">
        <v>603</v>
      </c>
      <c r="E774" s="7">
        <v>0</v>
      </c>
      <c r="F774" s="7">
        <v>4</v>
      </c>
      <c r="G774" s="4"/>
      <c r="H774" s="4"/>
      <c r="I7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4" s="3" t="s">
        <v>48</v>
      </c>
      <c r="K774" s="3" t="s">
        <v>853</v>
      </c>
      <c r="L774" s="3" t="s">
        <v>603</v>
      </c>
      <c r="M774" s="3"/>
      <c r="N774" s="7" t="str">
        <f>IF(ISBLANK(Tabela13[[#This Row],[Gol Time]]),"",IF(Tabela13[[#This Row],[Mandante]]=Tabela13[[#This Row],[Gol Time]],"Casa","Fora"))</f>
        <v>Fora</v>
      </c>
      <c r="O774" s="13" t="str">
        <f>VLOOKUP(Tabela13[[#This Row],[Número]],Tabela1[],12,FALSE)</f>
        <v>Beira-Rio</v>
      </c>
    </row>
    <row r="775" spans="1:15" x14ac:dyDescent="0.25">
      <c r="A775" s="3">
        <v>236</v>
      </c>
      <c r="B775" s="4">
        <v>28435</v>
      </c>
      <c r="C775" s="4" t="s">
        <v>604</v>
      </c>
      <c r="D775" s="4" t="s">
        <v>603</v>
      </c>
      <c r="E775" s="7">
        <v>0</v>
      </c>
      <c r="F775" s="7">
        <v>4</v>
      </c>
      <c r="G775" s="4"/>
      <c r="H775" s="4"/>
      <c r="I7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5" s="3" t="s">
        <v>48</v>
      </c>
      <c r="K775" s="3" t="s">
        <v>844</v>
      </c>
      <c r="L775" s="3" t="s">
        <v>603</v>
      </c>
      <c r="M775" s="3"/>
      <c r="N775" s="7" t="str">
        <f>IF(ISBLANK(Tabela13[[#This Row],[Gol Time]]),"",IF(Tabela13[[#This Row],[Mandante]]=Tabela13[[#This Row],[Gol Time]],"Casa","Fora"))</f>
        <v>Fora</v>
      </c>
      <c r="O775" s="13" t="str">
        <f>VLOOKUP(Tabela13[[#This Row],[Número]],Tabela1[],12,FALSE)</f>
        <v>Beira-Rio</v>
      </c>
    </row>
    <row r="776" spans="1:15" x14ac:dyDescent="0.25">
      <c r="A776" s="3">
        <v>237</v>
      </c>
      <c r="B776" s="4">
        <v>28603</v>
      </c>
      <c r="C776" s="4" t="s">
        <v>604</v>
      </c>
      <c r="D776" s="4" t="s">
        <v>603</v>
      </c>
      <c r="E776" s="7">
        <v>2</v>
      </c>
      <c r="F776" s="7">
        <v>3</v>
      </c>
      <c r="G776" s="4"/>
      <c r="H776" s="4"/>
      <c r="I7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6" s="3" t="s">
        <v>48</v>
      </c>
      <c r="K776" s="3" t="s">
        <v>854</v>
      </c>
      <c r="L776" s="3" t="s">
        <v>604</v>
      </c>
      <c r="M776" s="3"/>
      <c r="N776" s="3" t="str">
        <f>IF(ISBLANK(Tabela13[[#This Row],[Gol Time]]),"",IF(Tabela13[[#This Row],[Mandante]]=Tabela13[[#This Row],[Gol Time]],"Casa","Fora"))</f>
        <v>Casa</v>
      </c>
      <c r="O776" s="13" t="str">
        <f>VLOOKUP(Tabela13[[#This Row],[Número]],Tabela1[],12,FALSE)</f>
        <v>Beira-Rio</v>
      </c>
    </row>
    <row r="777" spans="1:15" x14ac:dyDescent="0.25">
      <c r="A777" s="3">
        <v>237</v>
      </c>
      <c r="B777" s="4">
        <v>28603</v>
      </c>
      <c r="C777" s="4" t="s">
        <v>604</v>
      </c>
      <c r="D777" s="4" t="s">
        <v>603</v>
      </c>
      <c r="E777" s="7">
        <v>2</v>
      </c>
      <c r="F777" s="7">
        <v>3</v>
      </c>
      <c r="G777" s="4"/>
      <c r="H777" s="4"/>
      <c r="I7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7" s="3" t="s">
        <v>48</v>
      </c>
      <c r="K777" s="3" t="s">
        <v>852</v>
      </c>
      <c r="L777" s="3" t="s">
        <v>603</v>
      </c>
      <c r="M777" s="3"/>
      <c r="N777" s="7" t="str">
        <f>IF(ISBLANK(Tabela13[[#This Row],[Gol Time]]),"",IF(Tabela13[[#This Row],[Mandante]]=Tabela13[[#This Row],[Gol Time]],"Casa","Fora"))</f>
        <v>Fora</v>
      </c>
      <c r="O777" s="13" t="str">
        <f>VLOOKUP(Tabela13[[#This Row],[Número]],Tabela1[],12,FALSE)</f>
        <v>Beira-Rio</v>
      </c>
    </row>
    <row r="778" spans="1:15" x14ac:dyDescent="0.25">
      <c r="A778" s="3">
        <v>237</v>
      </c>
      <c r="B778" s="4">
        <v>28603</v>
      </c>
      <c r="C778" s="4" t="s">
        <v>604</v>
      </c>
      <c r="D778" s="4" t="s">
        <v>603</v>
      </c>
      <c r="E778" s="7">
        <v>2</v>
      </c>
      <c r="F778" s="7">
        <v>3</v>
      </c>
      <c r="G778" s="4"/>
      <c r="H778" s="4"/>
      <c r="I7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8" s="3" t="s">
        <v>48</v>
      </c>
      <c r="K778" s="3" t="s">
        <v>838</v>
      </c>
      <c r="L778" s="3" t="s">
        <v>604</v>
      </c>
      <c r="M778" s="3"/>
      <c r="N778" s="7" t="str">
        <f>IF(ISBLANK(Tabela13[[#This Row],[Gol Time]]),"",IF(Tabela13[[#This Row],[Mandante]]=Tabela13[[#This Row],[Gol Time]],"Casa","Fora"))</f>
        <v>Casa</v>
      </c>
      <c r="O778" s="13" t="str">
        <f>VLOOKUP(Tabela13[[#This Row],[Número]],Tabela1[],12,FALSE)</f>
        <v>Beira-Rio</v>
      </c>
    </row>
    <row r="779" spans="1:15" x14ac:dyDescent="0.25">
      <c r="A779" s="3">
        <v>237</v>
      </c>
      <c r="B779" s="4">
        <v>28603</v>
      </c>
      <c r="C779" s="4" t="s">
        <v>604</v>
      </c>
      <c r="D779" s="4" t="s">
        <v>603</v>
      </c>
      <c r="E779" s="7">
        <v>2</v>
      </c>
      <c r="F779" s="7">
        <v>3</v>
      </c>
      <c r="G779" s="4"/>
      <c r="H779" s="4"/>
      <c r="I7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79" s="3" t="s">
        <v>48</v>
      </c>
      <c r="K779" s="3" t="s">
        <v>855</v>
      </c>
      <c r="L779" s="3" t="s">
        <v>603</v>
      </c>
      <c r="M779" s="3"/>
      <c r="N779" s="7" t="str">
        <f>IF(ISBLANK(Tabela13[[#This Row],[Gol Time]]),"",IF(Tabela13[[#This Row],[Mandante]]=Tabela13[[#This Row],[Gol Time]],"Casa","Fora"))</f>
        <v>Fora</v>
      </c>
      <c r="O779" s="13" t="str">
        <f>VLOOKUP(Tabela13[[#This Row],[Número]],Tabela1[],12,FALSE)</f>
        <v>Beira-Rio</v>
      </c>
    </row>
    <row r="780" spans="1:15" x14ac:dyDescent="0.25">
      <c r="A780" s="3">
        <v>237</v>
      </c>
      <c r="B780" s="4">
        <v>28603</v>
      </c>
      <c r="C780" s="4" t="s">
        <v>604</v>
      </c>
      <c r="D780" s="4" t="s">
        <v>603</v>
      </c>
      <c r="E780" s="7">
        <v>2</v>
      </c>
      <c r="F780" s="7">
        <v>3</v>
      </c>
      <c r="G780" s="4"/>
      <c r="H780" s="4"/>
      <c r="I7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80" s="3" t="s">
        <v>48</v>
      </c>
      <c r="K780" s="3" t="s">
        <v>856</v>
      </c>
      <c r="L780" s="3" t="s">
        <v>603</v>
      </c>
      <c r="M780" s="3"/>
      <c r="N780" s="7" t="str">
        <f>IF(ISBLANK(Tabela13[[#This Row],[Gol Time]]),"",IF(Tabela13[[#This Row],[Mandante]]=Tabela13[[#This Row],[Gol Time]],"Casa","Fora"))</f>
        <v>Fora</v>
      </c>
      <c r="O780" s="13" t="str">
        <f>VLOOKUP(Tabela13[[#This Row],[Número]],Tabela1[],12,FALSE)</f>
        <v>Beira-Rio</v>
      </c>
    </row>
    <row r="781" spans="1:15" x14ac:dyDescent="0.25">
      <c r="A781" s="3">
        <v>238</v>
      </c>
      <c r="B781" s="4">
        <v>28722</v>
      </c>
      <c r="C781" s="4" t="s">
        <v>603</v>
      </c>
      <c r="D781" s="4" t="s">
        <v>604</v>
      </c>
      <c r="E781" s="7">
        <v>2</v>
      </c>
      <c r="F781" s="7">
        <v>1</v>
      </c>
      <c r="G781" s="4"/>
      <c r="H781" s="4"/>
      <c r="I7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81" s="3" t="s">
        <v>7</v>
      </c>
      <c r="K781" s="3" t="s">
        <v>857</v>
      </c>
      <c r="L781" s="3" t="s">
        <v>604</v>
      </c>
      <c r="M781" s="3"/>
      <c r="N781" s="3" t="str">
        <f>IF(ISBLANK(Tabela13[[#This Row],[Gol Time]]),"",IF(Tabela13[[#This Row],[Mandante]]=Tabela13[[#This Row],[Gol Time]],"Casa","Fora"))</f>
        <v>Fora</v>
      </c>
      <c r="O781" s="13" t="str">
        <f>VLOOKUP(Tabela13[[#This Row],[Número]],Tabela1[],12,FALSE)</f>
        <v>Olímpico</v>
      </c>
    </row>
    <row r="782" spans="1:15" x14ac:dyDescent="0.25">
      <c r="A782" s="3">
        <v>238</v>
      </c>
      <c r="B782" s="4">
        <v>28722</v>
      </c>
      <c r="C782" s="4" t="s">
        <v>603</v>
      </c>
      <c r="D782" s="4" t="s">
        <v>604</v>
      </c>
      <c r="E782" s="7">
        <v>2</v>
      </c>
      <c r="F782" s="7">
        <v>1</v>
      </c>
      <c r="G782" s="4"/>
      <c r="H782" s="4"/>
      <c r="I7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82" s="3" t="s">
        <v>7</v>
      </c>
      <c r="K782" s="3" t="s">
        <v>852</v>
      </c>
      <c r="L782" s="3" t="s">
        <v>603</v>
      </c>
      <c r="M782" s="3"/>
      <c r="N782" s="7" t="str">
        <f>IF(ISBLANK(Tabela13[[#This Row],[Gol Time]]),"",IF(Tabela13[[#This Row],[Mandante]]=Tabela13[[#This Row],[Gol Time]],"Casa","Fora"))</f>
        <v>Casa</v>
      </c>
      <c r="O782" s="13" t="str">
        <f>VLOOKUP(Tabela13[[#This Row],[Número]],Tabela1[],12,FALSE)</f>
        <v>Olímpico</v>
      </c>
    </row>
    <row r="783" spans="1:15" x14ac:dyDescent="0.25">
      <c r="A783" s="3">
        <v>238</v>
      </c>
      <c r="B783" s="4">
        <v>28722</v>
      </c>
      <c r="C783" s="4" t="s">
        <v>603</v>
      </c>
      <c r="D783" s="4" t="s">
        <v>604</v>
      </c>
      <c r="E783" s="7">
        <v>2</v>
      </c>
      <c r="F783" s="7">
        <v>1</v>
      </c>
      <c r="G783" s="4"/>
      <c r="H783" s="4"/>
      <c r="I7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783" s="3" t="s">
        <v>7</v>
      </c>
      <c r="K783" s="3" t="s">
        <v>856</v>
      </c>
      <c r="L783" s="3" t="s">
        <v>603</v>
      </c>
      <c r="M783" s="3"/>
      <c r="N783" s="7" t="str">
        <f>IF(ISBLANK(Tabela13[[#This Row],[Gol Time]]),"",IF(Tabela13[[#This Row],[Mandante]]=Tabela13[[#This Row],[Gol Time]],"Casa","Fora"))</f>
        <v>Casa</v>
      </c>
      <c r="O783" s="13" t="str">
        <f>VLOOKUP(Tabela13[[#This Row],[Número]],Tabela1[],12,FALSE)</f>
        <v>Olímpico</v>
      </c>
    </row>
    <row r="784" spans="1:15" x14ac:dyDescent="0.25">
      <c r="A784" s="3">
        <v>239</v>
      </c>
      <c r="B784" s="4">
        <v>28740</v>
      </c>
      <c r="C784" s="4" t="s">
        <v>604</v>
      </c>
      <c r="D784" s="4" t="s">
        <v>603</v>
      </c>
      <c r="E784" s="7">
        <v>1</v>
      </c>
      <c r="F784" s="7">
        <v>0</v>
      </c>
      <c r="G784" s="4"/>
      <c r="H784" s="4"/>
      <c r="I7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84" s="3" t="s">
        <v>7</v>
      </c>
      <c r="K784" s="3" t="s">
        <v>857</v>
      </c>
      <c r="L784" s="3" t="s">
        <v>604</v>
      </c>
      <c r="M784" s="3"/>
      <c r="N784" s="3" t="str">
        <f>IF(ISBLANK(Tabela13[[#This Row],[Gol Time]]),"",IF(Tabela13[[#This Row],[Mandante]]=Tabela13[[#This Row],[Gol Time]],"Casa","Fora"))</f>
        <v>Casa</v>
      </c>
      <c r="O784" s="13" t="str">
        <f>VLOOKUP(Tabela13[[#This Row],[Número]],Tabela1[],12,FALSE)</f>
        <v>Beira-Rio</v>
      </c>
    </row>
    <row r="785" spans="1:15" x14ac:dyDescent="0.25">
      <c r="A785" s="3">
        <v>240</v>
      </c>
      <c r="B785" s="4">
        <v>28743</v>
      </c>
      <c r="C785" s="4" t="s">
        <v>603</v>
      </c>
      <c r="D785" s="4" t="s">
        <v>604</v>
      </c>
      <c r="E785" s="7">
        <v>2</v>
      </c>
      <c r="F785" s="7">
        <v>2</v>
      </c>
      <c r="G785" s="4"/>
      <c r="H785" s="4"/>
      <c r="I7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85" s="3" t="s">
        <v>7</v>
      </c>
      <c r="K785" s="3" t="s">
        <v>817</v>
      </c>
      <c r="L785" s="3" t="s">
        <v>604</v>
      </c>
      <c r="M785" s="3"/>
      <c r="N785" s="3" t="str">
        <f>IF(ISBLANK(Tabela13[[#This Row],[Gol Time]]),"",IF(Tabela13[[#This Row],[Mandante]]=Tabela13[[#This Row],[Gol Time]],"Casa","Fora"))</f>
        <v>Fora</v>
      </c>
      <c r="O785" s="13" t="str">
        <f>VLOOKUP(Tabela13[[#This Row],[Número]],Tabela1[],12,FALSE)</f>
        <v>Olímpico</v>
      </c>
    </row>
    <row r="786" spans="1:15" x14ac:dyDescent="0.25">
      <c r="A786" s="3">
        <v>240</v>
      </c>
      <c r="B786" s="4">
        <v>28743</v>
      </c>
      <c r="C786" s="4" t="s">
        <v>603</v>
      </c>
      <c r="D786" s="4" t="s">
        <v>604</v>
      </c>
      <c r="E786" s="7">
        <v>2</v>
      </c>
      <c r="F786" s="7">
        <v>2</v>
      </c>
      <c r="G786" s="4"/>
      <c r="H786" s="4"/>
      <c r="I7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86" s="3" t="s">
        <v>7</v>
      </c>
      <c r="K786" s="3" t="s">
        <v>856</v>
      </c>
      <c r="L786" s="3" t="s">
        <v>603</v>
      </c>
      <c r="M786" s="3"/>
      <c r="N786" s="7" t="str">
        <f>IF(ISBLANK(Tabela13[[#This Row],[Gol Time]]),"",IF(Tabela13[[#This Row],[Mandante]]=Tabela13[[#This Row],[Gol Time]],"Casa","Fora"))</f>
        <v>Casa</v>
      </c>
      <c r="O786" s="13" t="str">
        <f>VLOOKUP(Tabela13[[#This Row],[Número]],Tabela1[],12,FALSE)</f>
        <v>Olímpico</v>
      </c>
    </row>
    <row r="787" spans="1:15" x14ac:dyDescent="0.25">
      <c r="A787" s="3">
        <v>240</v>
      </c>
      <c r="B787" s="4">
        <v>28743</v>
      </c>
      <c r="C787" s="4" t="s">
        <v>603</v>
      </c>
      <c r="D787" s="4" t="s">
        <v>604</v>
      </c>
      <c r="E787" s="7">
        <v>2</v>
      </c>
      <c r="F787" s="7">
        <v>2</v>
      </c>
      <c r="G787" s="4"/>
      <c r="H787" s="4"/>
      <c r="I7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87" s="3" t="s">
        <v>7</v>
      </c>
      <c r="K787" s="3" t="s">
        <v>838</v>
      </c>
      <c r="L787" s="3" t="s">
        <v>604</v>
      </c>
      <c r="M787" s="3"/>
      <c r="N787" s="7" t="str">
        <f>IF(ISBLANK(Tabela13[[#This Row],[Gol Time]]),"",IF(Tabela13[[#This Row],[Mandante]]=Tabela13[[#This Row],[Gol Time]],"Casa","Fora"))</f>
        <v>Fora</v>
      </c>
      <c r="O787" s="13" t="str">
        <f>VLOOKUP(Tabela13[[#This Row],[Número]],Tabela1[],12,FALSE)</f>
        <v>Olímpico</v>
      </c>
    </row>
    <row r="788" spans="1:15" x14ac:dyDescent="0.25">
      <c r="A788" s="3">
        <v>240</v>
      </c>
      <c r="B788" s="4">
        <v>28743</v>
      </c>
      <c r="C788" s="4" t="s">
        <v>603</v>
      </c>
      <c r="D788" s="4" t="s">
        <v>604</v>
      </c>
      <c r="E788" s="7">
        <v>2</v>
      </c>
      <c r="F788" s="7">
        <v>2</v>
      </c>
      <c r="G788" s="4"/>
      <c r="H788" s="4"/>
      <c r="I7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88" s="3" t="s">
        <v>7</v>
      </c>
      <c r="K788" s="3" t="s">
        <v>858</v>
      </c>
      <c r="L788" s="3" t="s">
        <v>603</v>
      </c>
      <c r="M788" s="3"/>
      <c r="N788" s="7" t="str">
        <f>IF(ISBLANK(Tabela13[[#This Row],[Gol Time]]),"",IF(Tabela13[[#This Row],[Mandante]]=Tabela13[[#This Row],[Gol Time]],"Casa","Fora"))</f>
        <v>Casa</v>
      </c>
      <c r="O788" s="13" t="str">
        <f>VLOOKUP(Tabela13[[#This Row],[Número]],Tabela1[],12,FALSE)</f>
        <v>Olímpico</v>
      </c>
    </row>
    <row r="789" spans="1:15" x14ac:dyDescent="0.25">
      <c r="A789" s="3">
        <v>241</v>
      </c>
      <c r="B789" s="4">
        <v>28748</v>
      </c>
      <c r="C789" s="4" t="s">
        <v>604</v>
      </c>
      <c r="D789" s="4" t="s">
        <v>603</v>
      </c>
      <c r="E789" s="7">
        <v>1</v>
      </c>
      <c r="F789" s="7">
        <v>0</v>
      </c>
      <c r="G789" s="4"/>
      <c r="H789" s="4"/>
      <c r="I7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89" s="3" t="s">
        <v>7</v>
      </c>
      <c r="K789" s="3" t="s">
        <v>859</v>
      </c>
      <c r="L789" s="3" t="s">
        <v>604</v>
      </c>
      <c r="M789" s="3"/>
      <c r="N789" s="3" t="str">
        <f>IF(ISBLANK(Tabela13[[#This Row],[Gol Time]]),"",IF(Tabela13[[#This Row],[Mandante]]=Tabela13[[#This Row],[Gol Time]],"Casa","Fora"))</f>
        <v>Casa</v>
      </c>
      <c r="O789" s="13" t="str">
        <f>VLOOKUP(Tabela13[[#This Row],[Número]],Tabela1[],12,FALSE)</f>
        <v>Beira-Rio</v>
      </c>
    </row>
    <row r="790" spans="1:15" x14ac:dyDescent="0.25">
      <c r="A790" s="3">
        <v>242</v>
      </c>
      <c r="B790" s="4">
        <v>28799</v>
      </c>
      <c r="C790" s="4" t="s">
        <v>603</v>
      </c>
      <c r="D790" s="4" t="s">
        <v>604</v>
      </c>
      <c r="E790" s="7">
        <v>1</v>
      </c>
      <c r="F790" s="7">
        <v>1</v>
      </c>
      <c r="G790" s="4"/>
      <c r="H790" s="4"/>
      <c r="I7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0" s="3" t="s">
        <v>7</v>
      </c>
      <c r="K790" s="3" t="s">
        <v>860</v>
      </c>
      <c r="L790" s="3" t="s">
        <v>604</v>
      </c>
      <c r="M790" s="3"/>
      <c r="N790" s="3" t="str">
        <f>IF(ISBLANK(Tabela13[[#This Row],[Gol Time]]),"",IF(Tabela13[[#This Row],[Mandante]]=Tabela13[[#This Row],[Gol Time]],"Casa","Fora"))</f>
        <v>Fora</v>
      </c>
      <c r="O790" s="13" t="str">
        <f>VLOOKUP(Tabela13[[#This Row],[Número]],Tabela1[],12,FALSE)</f>
        <v>Olímpico</v>
      </c>
    </row>
    <row r="791" spans="1:15" x14ac:dyDescent="0.25">
      <c r="A791" s="3">
        <v>242</v>
      </c>
      <c r="B791" s="4">
        <v>28799</v>
      </c>
      <c r="C791" s="4" t="s">
        <v>603</v>
      </c>
      <c r="D791" s="4" t="s">
        <v>604</v>
      </c>
      <c r="E791" s="7">
        <v>1</v>
      </c>
      <c r="F791" s="7">
        <v>1</v>
      </c>
      <c r="G791" s="4"/>
      <c r="H791" s="4"/>
      <c r="I7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1" s="3" t="s">
        <v>7</v>
      </c>
      <c r="K791" s="3" t="s">
        <v>852</v>
      </c>
      <c r="L791" s="3" t="s">
        <v>603</v>
      </c>
      <c r="M791" s="3"/>
      <c r="N791" s="7" t="str">
        <f>IF(ISBLANK(Tabela13[[#This Row],[Gol Time]]),"",IF(Tabela13[[#This Row],[Mandante]]=Tabela13[[#This Row],[Gol Time]],"Casa","Fora"))</f>
        <v>Casa</v>
      </c>
      <c r="O791" s="13" t="str">
        <f>VLOOKUP(Tabela13[[#This Row],[Número]],Tabela1[],12,FALSE)</f>
        <v>Olímpico</v>
      </c>
    </row>
    <row r="792" spans="1:15" x14ac:dyDescent="0.25">
      <c r="A792" s="3">
        <v>243</v>
      </c>
      <c r="B792" s="4">
        <v>28802</v>
      </c>
      <c r="C792" s="4" t="s">
        <v>604</v>
      </c>
      <c r="D792" s="4" t="s">
        <v>603</v>
      </c>
      <c r="E792" s="7">
        <v>2</v>
      </c>
      <c r="F792" s="7">
        <v>1</v>
      </c>
      <c r="G792" s="4"/>
      <c r="H792" s="4"/>
      <c r="I7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92" s="3" t="s">
        <v>7</v>
      </c>
      <c r="K792" s="3" t="s">
        <v>846</v>
      </c>
      <c r="L792" s="3" t="s">
        <v>604</v>
      </c>
      <c r="M792" s="3"/>
      <c r="N792" s="3" t="str">
        <f>IF(ISBLANK(Tabela13[[#This Row],[Gol Time]]),"",IF(Tabela13[[#This Row],[Mandante]]=Tabela13[[#This Row],[Gol Time]],"Casa","Fora"))</f>
        <v>Casa</v>
      </c>
      <c r="O792" s="13" t="str">
        <f>VLOOKUP(Tabela13[[#This Row],[Número]],Tabela1[],12,FALSE)</f>
        <v>Beira-Rio</v>
      </c>
    </row>
    <row r="793" spans="1:15" x14ac:dyDescent="0.25">
      <c r="A793" s="3">
        <v>243</v>
      </c>
      <c r="B793" s="4">
        <v>28802</v>
      </c>
      <c r="C793" s="4" t="s">
        <v>604</v>
      </c>
      <c r="D793" s="4" t="s">
        <v>603</v>
      </c>
      <c r="E793" s="7">
        <v>2</v>
      </c>
      <c r="F793" s="7">
        <v>1</v>
      </c>
      <c r="G793" s="4"/>
      <c r="H793" s="4"/>
      <c r="I7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93" s="3" t="s">
        <v>7</v>
      </c>
      <c r="K793" s="3" t="s">
        <v>856</v>
      </c>
      <c r="L793" s="3" t="s">
        <v>603</v>
      </c>
      <c r="M793" s="3"/>
      <c r="N793" s="7" t="str">
        <f>IF(ISBLANK(Tabela13[[#This Row],[Gol Time]]),"",IF(Tabela13[[#This Row],[Mandante]]=Tabela13[[#This Row],[Gol Time]],"Casa","Fora"))</f>
        <v>Fora</v>
      </c>
      <c r="O793" s="13" t="str">
        <f>VLOOKUP(Tabela13[[#This Row],[Número]],Tabela1[],12,FALSE)</f>
        <v>Beira-Rio</v>
      </c>
    </row>
    <row r="794" spans="1:15" x14ac:dyDescent="0.25">
      <c r="A794" s="3">
        <v>243</v>
      </c>
      <c r="B794" s="4">
        <v>28802</v>
      </c>
      <c r="C794" s="4" t="s">
        <v>604</v>
      </c>
      <c r="D794" s="4" t="s">
        <v>603</v>
      </c>
      <c r="E794" s="7">
        <v>2</v>
      </c>
      <c r="F794" s="7">
        <v>1</v>
      </c>
      <c r="G794" s="4"/>
      <c r="H794" s="4"/>
      <c r="I7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794" s="3" t="s">
        <v>7</v>
      </c>
      <c r="K794" s="3" t="s">
        <v>817</v>
      </c>
      <c r="L794" s="3" t="s">
        <v>604</v>
      </c>
      <c r="M794" s="3"/>
      <c r="N794" s="7" t="str">
        <f>IF(ISBLANK(Tabela13[[#This Row],[Gol Time]]),"",IF(Tabela13[[#This Row],[Mandante]]=Tabela13[[#This Row],[Gol Time]],"Casa","Fora"))</f>
        <v>Casa</v>
      </c>
      <c r="O794" s="13" t="str">
        <f>VLOOKUP(Tabela13[[#This Row],[Número]],Tabela1[],12,FALSE)</f>
        <v>Beira-Rio</v>
      </c>
    </row>
    <row r="795" spans="1:15" x14ac:dyDescent="0.25">
      <c r="A795" s="3">
        <v>244</v>
      </c>
      <c r="B795" s="4">
        <v>28820</v>
      </c>
      <c r="C795" s="4" t="s">
        <v>603</v>
      </c>
      <c r="D795" s="4" t="s">
        <v>604</v>
      </c>
      <c r="E795" s="7">
        <v>0</v>
      </c>
      <c r="F795" s="7">
        <v>0</v>
      </c>
      <c r="G795" s="4"/>
      <c r="H795" s="4"/>
      <c r="I7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5" s="3" t="s">
        <v>7</v>
      </c>
      <c r="K795" s="3"/>
      <c r="L795" s="3"/>
      <c r="M795" s="3"/>
      <c r="N795" s="3" t="str">
        <f>IF(ISBLANK(Tabela13[[#This Row],[Gol Time]]),"",IF(Tabela13[[#This Row],[Mandante]]=Tabela13[[#This Row],[Gol Time]],"Casa","Fora"))</f>
        <v/>
      </c>
      <c r="O795" s="13" t="str">
        <f>VLOOKUP(Tabela13[[#This Row],[Número]],Tabela1[],12,FALSE)</f>
        <v>Olímpico</v>
      </c>
    </row>
    <row r="796" spans="1:15" x14ac:dyDescent="0.25">
      <c r="A796" s="3">
        <v>245</v>
      </c>
      <c r="B796" s="4">
        <v>28837</v>
      </c>
      <c r="C796" s="4" t="s">
        <v>604</v>
      </c>
      <c r="D796" s="4" t="s">
        <v>603</v>
      </c>
      <c r="E796" s="7">
        <v>2</v>
      </c>
      <c r="F796" s="7">
        <v>2</v>
      </c>
      <c r="G796" s="4"/>
      <c r="H796" s="4"/>
      <c r="I7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6" s="3" t="s">
        <v>7</v>
      </c>
      <c r="K796" s="3" t="s">
        <v>861</v>
      </c>
      <c r="L796" s="3" t="s">
        <v>604</v>
      </c>
      <c r="M796" s="3"/>
      <c r="N796" s="3" t="str">
        <f>IF(ISBLANK(Tabela13[[#This Row],[Gol Time]]),"",IF(Tabela13[[#This Row],[Mandante]]=Tabela13[[#This Row],[Gol Time]],"Casa","Fora"))</f>
        <v>Casa</v>
      </c>
      <c r="O796" s="3" t="str">
        <f>VLOOKUP(Tabela13[[#This Row],[Número]],Tabela1[],12,FALSE)</f>
        <v>Beira-Rio</v>
      </c>
    </row>
    <row r="797" spans="1:15" x14ac:dyDescent="0.25">
      <c r="A797" s="3">
        <v>245</v>
      </c>
      <c r="B797" s="4">
        <v>28837</v>
      </c>
      <c r="C797" s="4" t="s">
        <v>604</v>
      </c>
      <c r="D797" s="4" t="s">
        <v>603</v>
      </c>
      <c r="E797" s="7">
        <v>2</v>
      </c>
      <c r="F797" s="7">
        <v>2</v>
      </c>
      <c r="G797" s="4"/>
      <c r="H797" s="4"/>
      <c r="I7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7" s="3" t="s">
        <v>7</v>
      </c>
      <c r="K797" s="3" t="s">
        <v>861</v>
      </c>
      <c r="L797" s="3" t="s">
        <v>604</v>
      </c>
      <c r="M797" s="3"/>
      <c r="N797" s="3" t="str">
        <f>IF(ISBLANK(Tabela13[[#This Row],[Gol Time]]),"",IF(Tabela13[[#This Row],[Mandante]]=Tabela13[[#This Row],[Gol Time]],"Casa","Fora"))</f>
        <v>Casa</v>
      </c>
      <c r="O797" s="3" t="str">
        <f>VLOOKUP(Tabela13[[#This Row],[Número]],Tabela1[],12,FALSE)</f>
        <v>Beira-Rio</v>
      </c>
    </row>
    <row r="798" spans="1:15" x14ac:dyDescent="0.25">
      <c r="A798" s="3">
        <v>245</v>
      </c>
      <c r="B798" s="4">
        <v>28837</v>
      </c>
      <c r="C798" s="4" t="s">
        <v>604</v>
      </c>
      <c r="D798" s="4" t="s">
        <v>603</v>
      </c>
      <c r="E798" s="7">
        <v>2</v>
      </c>
      <c r="F798" s="7">
        <v>2</v>
      </c>
      <c r="G798" s="4"/>
      <c r="H798" s="4"/>
      <c r="I7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8" s="3" t="s">
        <v>7</v>
      </c>
      <c r="K798" s="3" t="s">
        <v>849</v>
      </c>
      <c r="L798" s="3" t="s">
        <v>603</v>
      </c>
      <c r="M798" s="3"/>
      <c r="N798" s="3" t="str">
        <f>IF(ISBLANK(Tabela13[[#This Row],[Gol Time]]),"",IF(Tabela13[[#This Row],[Mandante]]=Tabela13[[#This Row],[Gol Time]],"Casa","Fora"))</f>
        <v>Fora</v>
      </c>
      <c r="O798" s="3" t="str">
        <f>VLOOKUP(Tabela13[[#This Row],[Número]],Tabela1[],12,FALSE)</f>
        <v>Beira-Rio</v>
      </c>
    </row>
    <row r="799" spans="1:15" x14ac:dyDescent="0.25">
      <c r="A799" s="3">
        <v>245</v>
      </c>
      <c r="B799" s="4">
        <v>28837</v>
      </c>
      <c r="C799" s="4" t="s">
        <v>604</v>
      </c>
      <c r="D799" s="4" t="s">
        <v>603</v>
      </c>
      <c r="E799" s="7">
        <v>2</v>
      </c>
      <c r="F799" s="7">
        <v>2</v>
      </c>
      <c r="G799" s="4"/>
      <c r="H799" s="4"/>
      <c r="I7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799" s="3" t="s">
        <v>7</v>
      </c>
      <c r="K799" s="3" t="s">
        <v>856</v>
      </c>
      <c r="L799" s="3" t="s">
        <v>603</v>
      </c>
      <c r="M799" s="3"/>
      <c r="N799" s="7" t="str">
        <f>IF(ISBLANK(Tabela13[[#This Row],[Gol Time]]),"",IF(Tabela13[[#This Row],[Mandante]]=Tabela13[[#This Row],[Gol Time]],"Casa","Fora"))</f>
        <v>Fora</v>
      </c>
      <c r="O799" s="13" t="str">
        <f>VLOOKUP(Tabela13[[#This Row],[Número]],Tabela1[],12,FALSE)</f>
        <v>Beira-Rio</v>
      </c>
    </row>
    <row r="800" spans="1:15" x14ac:dyDescent="0.25">
      <c r="A800" s="3">
        <v>246</v>
      </c>
      <c r="B800" s="4">
        <v>28841</v>
      </c>
      <c r="C800" s="4" t="s">
        <v>603</v>
      </c>
      <c r="D800" s="4" t="s">
        <v>604</v>
      </c>
      <c r="E800" s="7">
        <v>1</v>
      </c>
      <c r="F800" s="7">
        <v>2</v>
      </c>
      <c r="G800" s="4"/>
      <c r="H800" s="4"/>
      <c r="I8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00" s="3" t="s">
        <v>7</v>
      </c>
      <c r="K800" s="3" t="s">
        <v>817</v>
      </c>
      <c r="L800" s="3" t="s">
        <v>604</v>
      </c>
      <c r="M800" s="3"/>
      <c r="N800" s="3" t="str">
        <f>IF(ISBLANK(Tabela13[[#This Row],[Gol Time]]),"",IF(Tabela13[[#This Row],[Mandante]]=Tabela13[[#This Row],[Gol Time]],"Casa","Fora"))</f>
        <v>Fora</v>
      </c>
      <c r="O800" s="3" t="str">
        <f>VLOOKUP(Tabela13[[#This Row],[Número]],Tabela1[],12,FALSE)</f>
        <v>Olímpico</v>
      </c>
    </row>
    <row r="801" spans="1:15" x14ac:dyDescent="0.25">
      <c r="A801" s="3">
        <v>246</v>
      </c>
      <c r="B801" s="4">
        <v>28841</v>
      </c>
      <c r="C801" s="4" t="s">
        <v>603</v>
      </c>
      <c r="D801" s="4" t="s">
        <v>604</v>
      </c>
      <c r="E801" s="7">
        <v>1</v>
      </c>
      <c r="F801" s="7">
        <v>2</v>
      </c>
      <c r="G801" s="4"/>
      <c r="H801" s="4"/>
      <c r="I8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01" s="3" t="s">
        <v>7</v>
      </c>
      <c r="K801" s="3" t="s">
        <v>844</v>
      </c>
      <c r="L801" s="3" t="s">
        <v>603</v>
      </c>
      <c r="M801" s="3"/>
      <c r="N801" s="7" t="str">
        <f>IF(ISBLANK(Tabela13[[#This Row],[Gol Time]]),"",IF(Tabela13[[#This Row],[Mandante]]=Tabela13[[#This Row],[Gol Time]],"Casa","Fora"))</f>
        <v>Casa</v>
      </c>
      <c r="O801" s="3" t="str">
        <f>VLOOKUP(Tabela13[[#This Row],[Número]],Tabela1[],12,FALSE)</f>
        <v>Olímpico</v>
      </c>
    </row>
    <row r="802" spans="1:15" x14ac:dyDescent="0.25">
      <c r="A802" s="3">
        <v>246</v>
      </c>
      <c r="B802" s="4">
        <v>28841</v>
      </c>
      <c r="C802" s="4" t="s">
        <v>603</v>
      </c>
      <c r="D802" s="4" t="s">
        <v>604</v>
      </c>
      <c r="E802" s="7">
        <v>1</v>
      </c>
      <c r="F802" s="7">
        <v>2</v>
      </c>
      <c r="G802" s="4"/>
      <c r="H802" s="4"/>
      <c r="I8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02" s="3" t="s">
        <v>7</v>
      </c>
      <c r="K802" s="3" t="s">
        <v>817</v>
      </c>
      <c r="L802" s="3" t="s">
        <v>604</v>
      </c>
      <c r="M802" s="3"/>
      <c r="N802" s="7" t="str">
        <f>IF(ISBLANK(Tabela13[[#This Row],[Gol Time]]),"",IF(Tabela13[[#This Row],[Mandante]]=Tabela13[[#This Row],[Gol Time]],"Casa","Fora"))</f>
        <v>Fora</v>
      </c>
      <c r="O802" s="3" t="str">
        <f>VLOOKUP(Tabela13[[#This Row],[Número]],Tabela1[],12,FALSE)</f>
        <v>Olímpico</v>
      </c>
    </row>
    <row r="803" spans="1:15" x14ac:dyDescent="0.25">
      <c r="A803" s="3">
        <v>247</v>
      </c>
      <c r="B803" s="4">
        <v>28988</v>
      </c>
      <c r="C803" s="4" t="s">
        <v>604</v>
      </c>
      <c r="D803" s="4" t="s">
        <v>603</v>
      </c>
      <c r="E803" s="7">
        <v>0</v>
      </c>
      <c r="F803" s="7">
        <v>0</v>
      </c>
      <c r="G803" s="4"/>
      <c r="H803" s="4"/>
      <c r="I8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03" s="3" t="s">
        <v>7</v>
      </c>
      <c r="K803" s="3"/>
      <c r="L803" s="3"/>
      <c r="M803" s="3"/>
      <c r="N803" s="3" t="str">
        <f>IF(ISBLANK(Tabela13[[#This Row],[Gol Time]]),"",IF(Tabela13[[#This Row],[Mandante]]=Tabela13[[#This Row],[Gol Time]],"Casa","Fora"))</f>
        <v/>
      </c>
      <c r="O803" s="3" t="str">
        <f>VLOOKUP(Tabela13[[#This Row],[Número]],Tabela1[],12,FALSE)</f>
        <v>Beira-Rio</v>
      </c>
    </row>
    <row r="804" spans="1:15" x14ac:dyDescent="0.25">
      <c r="A804" s="3">
        <v>248</v>
      </c>
      <c r="B804" s="4">
        <v>29058</v>
      </c>
      <c r="C804" s="4" t="s">
        <v>603</v>
      </c>
      <c r="D804" s="4" t="s">
        <v>604</v>
      </c>
      <c r="E804" s="7">
        <v>1</v>
      </c>
      <c r="F804" s="7">
        <v>1</v>
      </c>
      <c r="G804" s="4"/>
      <c r="H804" s="4"/>
      <c r="I8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04" s="3" t="s">
        <v>7</v>
      </c>
      <c r="K804" s="3" t="s">
        <v>862</v>
      </c>
      <c r="L804" s="3" t="s">
        <v>604</v>
      </c>
      <c r="M804" s="3"/>
      <c r="N804" s="3" t="str">
        <f>IF(ISBLANK(Tabela13[[#This Row],[Gol Time]]),"",IF(Tabela13[[#This Row],[Mandante]]=Tabela13[[#This Row],[Gol Time]],"Casa","Fora"))</f>
        <v>Fora</v>
      </c>
      <c r="O804" s="3" t="str">
        <f>VLOOKUP(Tabela13[[#This Row],[Número]],Tabela1[],12,FALSE)</f>
        <v>Olímpico</v>
      </c>
    </row>
    <row r="805" spans="1:15" x14ac:dyDescent="0.25">
      <c r="A805" s="3">
        <v>248</v>
      </c>
      <c r="B805" s="4">
        <v>29058</v>
      </c>
      <c r="C805" s="4" t="s">
        <v>603</v>
      </c>
      <c r="D805" s="4" t="s">
        <v>604</v>
      </c>
      <c r="E805" s="7">
        <v>1</v>
      </c>
      <c r="F805" s="7">
        <v>1</v>
      </c>
      <c r="G805" s="4"/>
      <c r="H805" s="4"/>
      <c r="I8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05" s="3" t="s">
        <v>7</v>
      </c>
      <c r="K805" s="3" t="s">
        <v>856</v>
      </c>
      <c r="L805" s="3" t="s">
        <v>603</v>
      </c>
      <c r="M805" s="3"/>
      <c r="N805" s="7" t="str">
        <f>IF(ISBLANK(Tabela13[[#This Row],[Gol Time]]),"",IF(Tabela13[[#This Row],[Mandante]]=Tabela13[[#This Row],[Gol Time]],"Casa","Fora"))</f>
        <v>Casa</v>
      </c>
      <c r="O805" s="3" t="str">
        <f>VLOOKUP(Tabela13[[#This Row],[Número]],Tabela1[],12,FALSE)</f>
        <v>Olímpico</v>
      </c>
    </row>
    <row r="806" spans="1:15" x14ac:dyDescent="0.25">
      <c r="A806" s="3">
        <v>249</v>
      </c>
      <c r="B806" s="4">
        <v>29093</v>
      </c>
      <c r="C806" s="4" t="s">
        <v>604</v>
      </c>
      <c r="D806" s="4" t="s">
        <v>603</v>
      </c>
      <c r="E806" s="7">
        <v>1</v>
      </c>
      <c r="F806" s="7">
        <v>2</v>
      </c>
      <c r="G806" s="4"/>
      <c r="H806" s="4"/>
      <c r="I8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06" s="3" t="s">
        <v>7</v>
      </c>
      <c r="K806" s="3" t="s">
        <v>863</v>
      </c>
      <c r="L806" s="3" t="s">
        <v>603</v>
      </c>
      <c r="M806" s="3"/>
      <c r="N806" s="3" t="str">
        <f>IF(ISBLANK(Tabela13[[#This Row],[Gol Time]]),"",IF(Tabela13[[#This Row],[Mandante]]=Tabela13[[#This Row],[Gol Time]],"Casa","Fora"))</f>
        <v>Fora</v>
      </c>
      <c r="O806" s="3" t="str">
        <f>VLOOKUP(Tabela13[[#This Row],[Número]],Tabela1[],12,FALSE)</f>
        <v>Beira-Rio</v>
      </c>
    </row>
    <row r="807" spans="1:15" x14ac:dyDescent="0.25">
      <c r="A807" s="3">
        <v>249</v>
      </c>
      <c r="B807" s="4">
        <v>29093</v>
      </c>
      <c r="C807" s="4" t="s">
        <v>604</v>
      </c>
      <c r="D807" s="4" t="s">
        <v>603</v>
      </c>
      <c r="E807" s="7">
        <v>1</v>
      </c>
      <c r="F807" s="7">
        <v>2</v>
      </c>
      <c r="G807" s="4"/>
      <c r="H807" s="4"/>
      <c r="I8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07" s="3" t="s">
        <v>7</v>
      </c>
      <c r="K807" s="3" t="s">
        <v>864</v>
      </c>
      <c r="L807" s="3" t="s">
        <v>603</v>
      </c>
      <c r="M807" s="3"/>
      <c r="N807" s="7" t="str">
        <f>IF(ISBLANK(Tabela13[[#This Row],[Gol Time]]),"",IF(Tabela13[[#This Row],[Mandante]]=Tabela13[[#This Row],[Gol Time]],"Casa","Fora"))</f>
        <v>Fora</v>
      </c>
      <c r="O807" s="3" t="str">
        <f>VLOOKUP(Tabela13[[#This Row],[Número]],Tabela1[],12,FALSE)</f>
        <v>Beira-Rio</v>
      </c>
    </row>
    <row r="808" spans="1:15" x14ac:dyDescent="0.25">
      <c r="A808" s="3">
        <v>249</v>
      </c>
      <c r="B808" s="4">
        <v>29093</v>
      </c>
      <c r="C808" s="4" t="s">
        <v>604</v>
      </c>
      <c r="D808" s="4" t="s">
        <v>603</v>
      </c>
      <c r="E808" s="7">
        <v>1</v>
      </c>
      <c r="F808" s="7">
        <v>2</v>
      </c>
      <c r="G808" s="4"/>
      <c r="H808" s="4"/>
      <c r="I8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08" s="3" t="s">
        <v>7</v>
      </c>
      <c r="K808" s="3" t="s">
        <v>865</v>
      </c>
      <c r="L808" s="3" t="s">
        <v>604</v>
      </c>
      <c r="M808" s="3"/>
      <c r="N808" s="7" t="str">
        <f>IF(ISBLANK(Tabela13[[#This Row],[Gol Time]]),"",IF(Tabela13[[#This Row],[Mandante]]=Tabela13[[#This Row],[Gol Time]],"Casa","Fora"))</f>
        <v>Casa</v>
      </c>
      <c r="O808" s="3" t="str">
        <f>VLOOKUP(Tabela13[[#This Row],[Número]],Tabela1[],12,FALSE)</f>
        <v>Beira-Rio</v>
      </c>
    </row>
    <row r="809" spans="1:15" x14ac:dyDescent="0.25">
      <c r="A809" s="3">
        <v>250</v>
      </c>
      <c r="B809" s="4">
        <v>29118</v>
      </c>
      <c r="C809" s="4" t="s">
        <v>603</v>
      </c>
      <c r="D809" s="4" t="s">
        <v>604</v>
      </c>
      <c r="E809" s="7">
        <v>1</v>
      </c>
      <c r="F809" s="7">
        <v>1</v>
      </c>
      <c r="G809" s="4"/>
      <c r="H809" s="4"/>
      <c r="I8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09" s="3" t="s">
        <v>7</v>
      </c>
      <c r="K809" s="3" t="s">
        <v>866</v>
      </c>
      <c r="L809" s="3" t="s">
        <v>603</v>
      </c>
      <c r="M809" s="3"/>
      <c r="N809" s="3" t="str">
        <f>IF(ISBLANK(Tabela13[[#This Row],[Gol Time]]),"",IF(Tabela13[[#This Row],[Mandante]]=Tabela13[[#This Row],[Gol Time]],"Casa","Fora"))</f>
        <v>Casa</v>
      </c>
      <c r="O809" s="3" t="str">
        <f>VLOOKUP(Tabela13[[#This Row],[Número]],Tabela1[],12,FALSE)</f>
        <v>Olímpico</v>
      </c>
    </row>
    <row r="810" spans="1:15" x14ac:dyDescent="0.25">
      <c r="A810" s="3">
        <v>250</v>
      </c>
      <c r="B810" s="4">
        <v>29118</v>
      </c>
      <c r="C810" s="4" t="s">
        <v>603</v>
      </c>
      <c r="D810" s="4" t="s">
        <v>604</v>
      </c>
      <c r="E810" s="7">
        <v>1</v>
      </c>
      <c r="F810" s="7">
        <v>1</v>
      </c>
      <c r="G810" s="4"/>
      <c r="H810" s="4"/>
      <c r="I8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0" s="3" t="s">
        <v>7</v>
      </c>
      <c r="K810" s="3" t="s">
        <v>846</v>
      </c>
      <c r="L810" s="3" t="s">
        <v>604</v>
      </c>
      <c r="M810" s="3"/>
      <c r="N810" s="7" t="str">
        <f>IF(ISBLANK(Tabela13[[#This Row],[Gol Time]]),"",IF(Tabela13[[#This Row],[Mandante]]=Tabela13[[#This Row],[Gol Time]],"Casa","Fora"))</f>
        <v>Fora</v>
      </c>
      <c r="O810" s="3" t="str">
        <f>VLOOKUP(Tabela13[[#This Row],[Número]],Tabela1[],12,FALSE)</f>
        <v>Olímpico</v>
      </c>
    </row>
    <row r="811" spans="1:15" x14ac:dyDescent="0.25">
      <c r="A811" s="3">
        <v>251</v>
      </c>
      <c r="B811" s="4">
        <v>29134</v>
      </c>
      <c r="C811" s="4" t="s">
        <v>604</v>
      </c>
      <c r="D811" s="4" t="s">
        <v>603</v>
      </c>
      <c r="E811" s="7">
        <v>1</v>
      </c>
      <c r="F811" s="7">
        <v>0</v>
      </c>
      <c r="G811" s="4"/>
      <c r="H811" s="4"/>
      <c r="I8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11" s="3" t="s">
        <v>48</v>
      </c>
      <c r="K811" s="3" t="s">
        <v>846</v>
      </c>
      <c r="L811" s="3" t="s">
        <v>604</v>
      </c>
      <c r="M811" s="3"/>
      <c r="N811" s="3" t="str">
        <f>IF(ISBLANK(Tabela13[[#This Row],[Gol Time]]),"",IF(Tabela13[[#This Row],[Mandante]]=Tabela13[[#This Row],[Gol Time]],"Casa","Fora"))</f>
        <v>Casa</v>
      </c>
      <c r="O811" s="3" t="str">
        <f>VLOOKUP(Tabela13[[#This Row],[Número]],Tabela1[],12,FALSE)</f>
        <v>Beira-Rio</v>
      </c>
    </row>
    <row r="812" spans="1:15" x14ac:dyDescent="0.25">
      <c r="A812" s="3">
        <v>252</v>
      </c>
      <c r="B812" s="4">
        <v>29457</v>
      </c>
      <c r="C812" s="4" t="s">
        <v>603</v>
      </c>
      <c r="D812" s="4" t="s">
        <v>604</v>
      </c>
      <c r="E812" s="7">
        <v>2</v>
      </c>
      <c r="F812" s="7">
        <v>2</v>
      </c>
      <c r="G812" s="4"/>
      <c r="H812" s="4"/>
      <c r="I8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2" s="3" t="s">
        <v>7</v>
      </c>
      <c r="K812" s="3" t="s">
        <v>864</v>
      </c>
      <c r="L812" s="3" t="s">
        <v>603</v>
      </c>
      <c r="M812" s="3"/>
      <c r="N812" s="3" t="str">
        <f>IF(ISBLANK(Tabela13[[#This Row],[Gol Time]]),"",IF(Tabela13[[#This Row],[Mandante]]=Tabela13[[#This Row],[Gol Time]],"Casa","Fora"))</f>
        <v>Casa</v>
      </c>
      <c r="O812" s="3" t="str">
        <f>VLOOKUP(Tabela13[[#This Row],[Número]],Tabela1[],12,FALSE)</f>
        <v>Olímpico</v>
      </c>
    </row>
    <row r="813" spans="1:15" x14ac:dyDescent="0.25">
      <c r="A813" s="3">
        <v>252</v>
      </c>
      <c r="B813" s="4">
        <v>29457</v>
      </c>
      <c r="C813" s="4" t="s">
        <v>603</v>
      </c>
      <c r="D813" s="4" t="s">
        <v>604</v>
      </c>
      <c r="E813" s="7">
        <v>2</v>
      </c>
      <c r="F813" s="7">
        <v>2</v>
      </c>
      <c r="G813" s="4"/>
      <c r="H813" s="4"/>
      <c r="I8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3" s="3" t="s">
        <v>7</v>
      </c>
      <c r="K813" s="3" t="s">
        <v>867</v>
      </c>
      <c r="L813" s="3" t="s">
        <v>604</v>
      </c>
      <c r="M813" s="3"/>
      <c r="N813" s="7" t="str">
        <f>IF(ISBLANK(Tabela13[[#This Row],[Gol Time]]),"",IF(Tabela13[[#This Row],[Mandante]]=Tabela13[[#This Row],[Gol Time]],"Casa","Fora"))</f>
        <v>Fora</v>
      </c>
      <c r="O813" s="3" t="str">
        <f>VLOOKUP(Tabela13[[#This Row],[Número]],Tabela1[],12,FALSE)</f>
        <v>Olímpico</v>
      </c>
    </row>
    <row r="814" spans="1:15" x14ac:dyDescent="0.25">
      <c r="A814" s="3">
        <v>252</v>
      </c>
      <c r="B814" s="4">
        <v>29457</v>
      </c>
      <c r="C814" s="4" t="s">
        <v>603</v>
      </c>
      <c r="D814" s="4" t="s">
        <v>604</v>
      </c>
      <c r="E814" s="7">
        <v>2</v>
      </c>
      <c r="F814" s="7">
        <v>2</v>
      </c>
      <c r="G814" s="4"/>
      <c r="H814" s="4"/>
      <c r="I8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4" s="3" t="s">
        <v>7</v>
      </c>
      <c r="K814" s="3" t="s">
        <v>844</v>
      </c>
      <c r="L814" s="3" t="s">
        <v>603</v>
      </c>
      <c r="M814" s="3"/>
      <c r="N814" s="7" t="str">
        <f>IF(ISBLANK(Tabela13[[#This Row],[Gol Time]]),"",IF(Tabela13[[#This Row],[Mandante]]=Tabela13[[#This Row],[Gol Time]],"Casa","Fora"))</f>
        <v>Casa</v>
      </c>
      <c r="O814" s="3" t="str">
        <f>VLOOKUP(Tabela13[[#This Row],[Número]],Tabela1[],12,FALSE)</f>
        <v>Olímpico</v>
      </c>
    </row>
    <row r="815" spans="1:15" x14ac:dyDescent="0.25">
      <c r="A815" s="3">
        <v>252</v>
      </c>
      <c r="B815" s="4">
        <v>29457</v>
      </c>
      <c r="C815" s="4" t="s">
        <v>603</v>
      </c>
      <c r="D815" s="4" t="s">
        <v>604</v>
      </c>
      <c r="E815" s="7">
        <v>2</v>
      </c>
      <c r="F815" s="7">
        <v>2</v>
      </c>
      <c r="G815" s="4"/>
      <c r="H815" s="4"/>
      <c r="I8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5" s="3" t="s">
        <v>7</v>
      </c>
      <c r="K815" s="3" t="s">
        <v>867</v>
      </c>
      <c r="L815" s="3" t="s">
        <v>604</v>
      </c>
      <c r="M815" s="3"/>
      <c r="N815" s="7" t="str">
        <f>IF(ISBLANK(Tabela13[[#This Row],[Gol Time]]),"",IF(Tabela13[[#This Row],[Mandante]]=Tabela13[[#This Row],[Gol Time]],"Casa","Fora"))</f>
        <v>Fora</v>
      </c>
      <c r="O815" s="3" t="str">
        <f>VLOOKUP(Tabela13[[#This Row],[Número]],Tabela1[],12,FALSE)</f>
        <v>Olímpico</v>
      </c>
    </row>
    <row r="816" spans="1:15" x14ac:dyDescent="0.25">
      <c r="A816" s="3">
        <v>253</v>
      </c>
      <c r="B816" s="4">
        <v>29513</v>
      </c>
      <c r="C816" s="4" t="s">
        <v>604</v>
      </c>
      <c r="D816" s="4" t="s">
        <v>603</v>
      </c>
      <c r="E816" s="7">
        <v>1</v>
      </c>
      <c r="F816" s="7">
        <v>0</v>
      </c>
      <c r="G816" s="4"/>
      <c r="H816" s="4"/>
      <c r="I8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16" s="3" t="s">
        <v>7</v>
      </c>
      <c r="K816" s="3" t="s">
        <v>846</v>
      </c>
      <c r="L816" s="3" t="s">
        <v>604</v>
      </c>
      <c r="M816" s="3"/>
      <c r="N816" s="3" t="str">
        <f>IF(ISBLANK(Tabela13[[#This Row],[Gol Time]]),"",IF(Tabela13[[#This Row],[Mandante]]=Tabela13[[#This Row],[Gol Time]],"Casa","Fora"))</f>
        <v>Casa</v>
      </c>
      <c r="O816" s="3" t="str">
        <f>VLOOKUP(Tabela13[[#This Row],[Número]],Tabela1[],12,FALSE)</f>
        <v>Beira-Rio</v>
      </c>
    </row>
    <row r="817" spans="1:15" x14ac:dyDescent="0.25">
      <c r="A817" s="3">
        <v>254</v>
      </c>
      <c r="B817" s="4">
        <v>29530</v>
      </c>
      <c r="C817" s="4" t="s">
        <v>603</v>
      </c>
      <c r="D817" s="4" t="s">
        <v>604</v>
      </c>
      <c r="E817" s="7">
        <v>0</v>
      </c>
      <c r="F817" s="7">
        <v>0</v>
      </c>
      <c r="G817" s="4"/>
      <c r="H817" s="4"/>
      <c r="I8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7" s="3" t="s">
        <v>7</v>
      </c>
      <c r="K817" s="3"/>
      <c r="L817" s="3"/>
      <c r="M817" s="3"/>
      <c r="N817" s="3" t="str">
        <f>IF(ISBLANK(Tabela13[[#This Row],[Gol Time]]),"",IF(Tabela13[[#This Row],[Mandante]]=Tabela13[[#This Row],[Gol Time]],"Casa","Fora"))</f>
        <v/>
      </c>
      <c r="O817" s="3" t="str">
        <f>VLOOKUP(Tabela13[[#This Row],[Número]],Tabela1[],12,FALSE)</f>
        <v>Olímpico</v>
      </c>
    </row>
    <row r="818" spans="1:15" x14ac:dyDescent="0.25">
      <c r="A818" s="3">
        <v>255</v>
      </c>
      <c r="B818" s="4">
        <v>29548</v>
      </c>
      <c r="C818" s="4" t="s">
        <v>604</v>
      </c>
      <c r="D818" s="4" t="s">
        <v>603</v>
      </c>
      <c r="E818" s="7">
        <v>0</v>
      </c>
      <c r="F818" s="7">
        <v>0</v>
      </c>
      <c r="G818" s="4"/>
      <c r="H818" s="4"/>
      <c r="I8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8" s="3" t="s">
        <v>7</v>
      </c>
      <c r="K818" s="3"/>
      <c r="L818" s="3"/>
      <c r="M818" s="3"/>
      <c r="N818" s="3" t="str">
        <f>IF(ISBLANK(Tabela13[[#This Row],[Gol Time]]),"",IF(Tabela13[[#This Row],[Mandante]]=Tabela13[[#This Row],[Gol Time]],"Casa","Fora"))</f>
        <v/>
      </c>
      <c r="O818" s="3" t="str">
        <f>VLOOKUP(Tabela13[[#This Row],[Número]],Tabela1[],12,FALSE)</f>
        <v>Beira-Rio</v>
      </c>
    </row>
    <row r="819" spans="1:15" x14ac:dyDescent="0.25">
      <c r="A819" s="3">
        <v>256</v>
      </c>
      <c r="B819" s="4">
        <v>29793</v>
      </c>
      <c r="C819" s="4" t="s">
        <v>603</v>
      </c>
      <c r="D819" s="4" t="s">
        <v>604</v>
      </c>
      <c r="E819" s="7">
        <v>0</v>
      </c>
      <c r="F819" s="7">
        <v>0</v>
      </c>
      <c r="G819" s="4"/>
      <c r="H819" s="4"/>
      <c r="I8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19" s="3" t="s">
        <v>7</v>
      </c>
      <c r="K819" s="3"/>
      <c r="L819" s="3"/>
      <c r="M819" s="3"/>
      <c r="N819" s="3" t="str">
        <f>IF(ISBLANK(Tabela13[[#This Row],[Gol Time]]),"",IF(Tabela13[[#This Row],[Mandante]]=Tabela13[[#This Row],[Gol Time]],"Casa","Fora"))</f>
        <v/>
      </c>
      <c r="O819" s="3" t="str">
        <f>VLOOKUP(Tabela13[[#This Row],[Número]],Tabela1[],12,FALSE)</f>
        <v>Olímpico</v>
      </c>
    </row>
    <row r="820" spans="1:15" x14ac:dyDescent="0.25">
      <c r="A820" s="3">
        <v>257</v>
      </c>
      <c r="B820" s="4">
        <v>29866</v>
      </c>
      <c r="C820" s="4" t="s">
        <v>604</v>
      </c>
      <c r="D820" s="4" t="s">
        <v>603</v>
      </c>
      <c r="E820" s="7">
        <v>0</v>
      </c>
      <c r="F820" s="7">
        <v>0</v>
      </c>
      <c r="G820" s="4"/>
      <c r="H820" s="4"/>
      <c r="I8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20" s="3" t="s">
        <v>7</v>
      </c>
      <c r="K820" s="3"/>
      <c r="L820" s="3"/>
      <c r="M820" s="3"/>
      <c r="N820" s="3" t="str">
        <f>IF(ISBLANK(Tabela13[[#This Row],[Gol Time]]),"",IF(Tabela13[[#This Row],[Mandante]]=Tabela13[[#This Row],[Gol Time]],"Casa","Fora"))</f>
        <v/>
      </c>
      <c r="O820" s="3" t="str">
        <f>VLOOKUP(Tabela13[[#This Row],[Número]],Tabela1[],12,FALSE)</f>
        <v>Beira-Rio</v>
      </c>
    </row>
    <row r="821" spans="1:15" x14ac:dyDescent="0.25">
      <c r="A821" s="3">
        <v>258</v>
      </c>
      <c r="B821" s="4">
        <v>29894</v>
      </c>
      <c r="C821" s="4" t="s">
        <v>604</v>
      </c>
      <c r="D821" s="4" t="s">
        <v>603</v>
      </c>
      <c r="E821" s="7">
        <v>2</v>
      </c>
      <c r="F821" s="7">
        <v>1</v>
      </c>
      <c r="G821" s="4"/>
      <c r="H821" s="4"/>
      <c r="I8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21" s="3" t="s">
        <v>7</v>
      </c>
      <c r="K821" s="3" t="s">
        <v>868</v>
      </c>
      <c r="L821" s="3" t="s">
        <v>603</v>
      </c>
      <c r="M821" s="3"/>
      <c r="N821" s="3" t="str">
        <f>IF(ISBLANK(Tabela13[[#This Row],[Gol Time]]),"",IF(Tabela13[[#This Row],[Mandante]]=Tabela13[[#This Row],[Gol Time]],"Casa","Fora"))</f>
        <v>Fora</v>
      </c>
      <c r="O821" s="3" t="str">
        <f>VLOOKUP(Tabela13[[#This Row],[Número]],Tabela1[],12,FALSE)</f>
        <v>Beira-Rio</v>
      </c>
    </row>
    <row r="822" spans="1:15" x14ac:dyDescent="0.25">
      <c r="A822" s="3">
        <v>258</v>
      </c>
      <c r="B822" s="4">
        <v>29894</v>
      </c>
      <c r="C822" s="4" t="s">
        <v>604</v>
      </c>
      <c r="D822" s="4" t="s">
        <v>603</v>
      </c>
      <c r="E822" s="7">
        <v>2</v>
      </c>
      <c r="F822" s="7">
        <v>1</v>
      </c>
      <c r="G822" s="4"/>
      <c r="H822" s="4"/>
      <c r="I8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22" s="3" t="s">
        <v>7</v>
      </c>
      <c r="K822" s="3" t="s">
        <v>869</v>
      </c>
      <c r="L822" s="3" t="s">
        <v>604</v>
      </c>
      <c r="M822" s="3"/>
      <c r="N822" s="7" t="str">
        <f>IF(ISBLANK(Tabela13[[#This Row],[Gol Time]]),"",IF(Tabela13[[#This Row],[Mandante]]=Tabela13[[#This Row],[Gol Time]],"Casa","Fora"))</f>
        <v>Casa</v>
      </c>
      <c r="O822" s="3" t="str">
        <f>VLOOKUP(Tabela13[[#This Row],[Número]],Tabela1[],12,FALSE)</f>
        <v>Beira-Rio</v>
      </c>
    </row>
    <row r="823" spans="1:15" x14ac:dyDescent="0.25">
      <c r="A823" s="3">
        <v>258</v>
      </c>
      <c r="B823" s="4">
        <v>29894</v>
      </c>
      <c r="C823" s="4" t="s">
        <v>604</v>
      </c>
      <c r="D823" s="4" t="s">
        <v>603</v>
      </c>
      <c r="E823" s="7">
        <v>2</v>
      </c>
      <c r="F823" s="7">
        <v>1</v>
      </c>
      <c r="G823" s="4"/>
      <c r="H823" s="4"/>
      <c r="I8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23" s="3" t="s">
        <v>7</v>
      </c>
      <c r="K823" s="3" t="s">
        <v>814</v>
      </c>
      <c r="L823" s="3" t="s">
        <v>604</v>
      </c>
      <c r="M823" s="3"/>
      <c r="N823" s="7" t="str">
        <f>IF(ISBLANK(Tabela13[[#This Row],[Gol Time]]),"",IF(Tabela13[[#This Row],[Mandante]]=Tabela13[[#This Row],[Gol Time]],"Casa","Fora"))</f>
        <v>Casa</v>
      </c>
      <c r="O823" s="3" t="str">
        <f>VLOOKUP(Tabela13[[#This Row],[Número]],Tabela1[],12,FALSE)</f>
        <v>Beira-Rio</v>
      </c>
    </row>
    <row r="824" spans="1:15" x14ac:dyDescent="0.25">
      <c r="A824" s="3">
        <v>259</v>
      </c>
      <c r="B824" s="4">
        <v>29919</v>
      </c>
      <c r="C824" s="4" t="s">
        <v>603</v>
      </c>
      <c r="D824" s="4" t="s">
        <v>604</v>
      </c>
      <c r="E824" s="7">
        <v>1</v>
      </c>
      <c r="F824" s="7">
        <v>1</v>
      </c>
      <c r="G824" s="4"/>
      <c r="H824" s="4"/>
      <c r="I8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24" s="3" t="s">
        <v>7</v>
      </c>
      <c r="K824" s="3" t="s">
        <v>870</v>
      </c>
      <c r="L824" s="3" t="s">
        <v>604</v>
      </c>
      <c r="M824" s="3"/>
      <c r="N824" s="3" t="str">
        <f>IF(ISBLANK(Tabela13[[#This Row],[Gol Time]]),"",IF(Tabela13[[#This Row],[Mandante]]=Tabela13[[#This Row],[Gol Time]],"Casa","Fora"))</f>
        <v>Fora</v>
      </c>
      <c r="O824" s="3" t="str">
        <f>VLOOKUP(Tabela13[[#This Row],[Número]],Tabela1[],12,FALSE)</f>
        <v>Olímpico</v>
      </c>
    </row>
    <row r="825" spans="1:15" x14ac:dyDescent="0.25">
      <c r="A825" s="3">
        <v>259</v>
      </c>
      <c r="B825" s="4">
        <v>29919</v>
      </c>
      <c r="C825" s="4" t="s">
        <v>603</v>
      </c>
      <c r="D825" s="4" t="s">
        <v>604</v>
      </c>
      <c r="E825" s="7">
        <v>1</v>
      </c>
      <c r="F825" s="7">
        <v>1</v>
      </c>
      <c r="G825" s="4"/>
      <c r="H825" s="4"/>
      <c r="I8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25" s="3" t="s">
        <v>7</v>
      </c>
      <c r="K825" s="3" t="s">
        <v>864</v>
      </c>
      <c r="L825" s="3" t="s">
        <v>603</v>
      </c>
      <c r="M825" s="3"/>
      <c r="N825" s="7" t="str">
        <f>IF(ISBLANK(Tabela13[[#This Row],[Gol Time]]),"",IF(Tabela13[[#This Row],[Mandante]]=Tabela13[[#This Row],[Gol Time]],"Casa","Fora"))</f>
        <v>Casa</v>
      </c>
      <c r="O825" s="3" t="str">
        <f>VLOOKUP(Tabela13[[#This Row],[Número]],Tabela1[],12,FALSE)</f>
        <v>Olímpico</v>
      </c>
    </row>
    <row r="826" spans="1:15" x14ac:dyDescent="0.25">
      <c r="A826" s="3">
        <v>260</v>
      </c>
      <c r="B826" s="4">
        <v>30166</v>
      </c>
      <c r="C826" s="4" t="s">
        <v>604</v>
      </c>
      <c r="D826" s="4" t="s">
        <v>603</v>
      </c>
      <c r="E826" s="7">
        <v>0</v>
      </c>
      <c r="F826" s="7">
        <v>2</v>
      </c>
      <c r="G826" s="4"/>
      <c r="H826" s="4"/>
      <c r="I8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26" s="3" t="s">
        <v>7</v>
      </c>
      <c r="K826" s="3" t="s">
        <v>871</v>
      </c>
      <c r="L826" s="3" t="s">
        <v>603</v>
      </c>
      <c r="M826" s="3"/>
      <c r="N826" s="3" t="str">
        <f>IF(ISBLANK(Tabela13[[#This Row],[Gol Time]]),"",IF(Tabela13[[#This Row],[Mandante]]=Tabela13[[#This Row],[Gol Time]],"Casa","Fora"))</f>
        <v>Fora</v>
      </c>
      <c r="O826" s="3" t="str">
        <f>VLOOKUP(Tabela13[[#This Row],[Número]],Tabela1[],12,FALSE)</f>
        <v>Beira-Rio</v>
      </c>
    </row>
    <row r="827" spans="1:15" x14ac:dyDescent="0.25">
      <c r="A827" s="3">
        <v>260</v>
      </c>
      <c r="B827" s="4">
        <v>30166</v>
      </c>
      <c r="C827" s="4" t="s">
        <v>604</v>
      </c>
      <c r="D827" s="4" t="s">
        <v>603</v>
      </c>
      <c r="E827" s="7">
        <v>0</v>
      </c>
      <c r="F827" s="7">
        <v>2</v>
      </c>
      <c r="G827" s="4"/>
      <c r="H827" s="4"/>
      <c r="I8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27" s="3" t="s">
        <v>7</v>
      </c>
      <c r="K827" s="3" t="s">
        <v>844</v>
      </c>
      <c r="L827" s="3" t="s">
        <v>603</v>
      </c>
      <c r="M827" s="3"/>
      <c r="N827" s="7" t="str">
        <f>IF(ISBLANK(Tabela13[[#This Row],[Gol Time]]),"",IF(Tabela13[[#This Row],[Mandante]]=Tabela13[[#This Row],[Gol Time]],"Casa","Fora"))</f>
        <v>Fora</v>
      </c>
      <c r="O827" s="3" t="str">
        <f>VLOOKUP(Tabela13[[#This Row],[Número]],Tabela1[],12,FALSE)</f>
        <v>Beira-Rio</v>
      </c>
    </row>
    <row r="828" spans="1:15" x14ac:dyDescent="0.25">
      <c r="A828" s="3">
        <v>261</v>
      </c>
      <c r="B828" s="4">
        <v>30234</v>
      </c>
      <c r="C828" s="4" t="s">
        <v>603</v>
      </c>
      <c r="D828" s="4" t="s">
        <v>604</v>
      </c>
      <c r="E828" s="7">
        <v>2</v>
      </c>
      <c r="F828" s="7">
        <v>2</v>
      </c>
      <c r="G828" s="4"/>
      <c r="H828" s="4"/>
      <c r="I8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28" s="3" t="s">
        <v>7</v>
      </c>
      <c r="K828" s="3" t="s">
        <v>872</v>
      </c>
      <c r="L828" s="3" t="s">
        <v>604</v>
      </c>
      <c r="M828" s="3"/>
      <c r="N828" s="3" t="str">
        <f>IF(ISBLANK(Tabela13[[#This Row],[Gol Time]]),"",IF(Tabela13[[#This Row],[Mandante]]=Tabela13[[#This Row],[Gol Time]],"Casa","Fora"))</f>
        <v>Fora</v>
      </c>
      <c r="O828" s="3" t="str">
        <f>VLOOKUP(Tabela13[[#This Row],[Número]],Tabela1[],12,FALSE)</f>
        <v>Olímpico</v>
      </c>
    </row>
    <row r="829" spans="1:15" x14ac:dyDescent="0.25">
      <c r="A829" s="3">
        <v>261</v>
      </c>
      <c r="B829" s="4">
        <v>30234</v>
      </c>
      <c r="C829" s="4" t="s">
        <v>603</v>
      </c>
      <c r="D829" s="4" t="s">
        <v>604</v>
      </c>
      <c r="E829" s="7">
        <v>2</v>
      </c>
      <c r="F829" s="7">
        <v>2</v>
      </c>
      <c r="G829" s="4"/>
      <c r="H829" s="4"/>
      <c r="I8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29" s="3" t="s">
        <v>7</v>
      </c>
      <c r="K829" s="3" t="s">
        <v>871</v>
      </c>
      <c r="L829" s="3" t="s">
        <v>603</v>
      </c>
      <c r="M829" s="3"/>
      <c r="N829" s="7" t="str">
        <f>IF(ISBLANK(Tabela13[[#This Row],[Gol Time]]),"",IF(Tabela13[[#This Row],[Mandante]]=Tabela13[[#This Row],[Gol Time]],"Casa","Fora"))</f>
        <v>Casa</v>
      </c>
      <c r="O829" s="3" t="str">
        <f>VLOOKUP(Tabela13[[#This Row],[Número]],Tabela1[],12,FALSE)</f>
        <v>Olímpico</v>
      </c>
    </row>
    <row r="830" spans="1:15" x14ac:dyDescent="0.25">
      <c r="A830" s="3">
        <v>261</v>
      </c>
      <c r="B830" s="4">
        <v>30234</v>
      </c>
      <c r="C830" s="4" t="s">
        <v>603</v>
      </c>
      <c r="D830" s="4" t="s">
        <v>604</v>
      </c>
      <c r="E830" s="7">
        <v>2</v>
      </c>
      <c r="F830" s="7">
        <v>2</v>
      </c>
      <c r="G830" s="4"/>
      <c r="H830" s="4"/>
      <c r="I8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30" s="3" t="s">
        <v>7</v>
      </c>
      <c r="K830" s="3" t="s">
        <v>873</v>
      </c>
      <c r="L830" s="3" t="s">
        <v>603</v>
      </c>
      <c r="M830" s="3"/>
      <c r="N830" s="7" t="str">
        <f>IF(ISBLANK(Tabela13[[#This Row],[Gol Time]]),"",IF(Tabela13[[#This Row],[Mandante]]=Tabela13[[#This Row],[Gol Time]],"Casa","Fora"))</f>
        <v>Casa</v>
      </c>
      <c r="O830" s="3" t="str">
        <f>VLOOKUP(Tabela13[[#This Row],[Número]],Tabela1[],12,FALSE)</f>
        <v>Olímpico</v>
      </c>
    </row>
    <row r="831" spans="1:15" x14ac:dyDescent="0.25">
      <c r="A831" s="3">
        <v>261</v>
      </c>
      <c r="B831" s="4">
        <v>30234</v>
      </c>
      <c r="C831" s="4" t="s">
        <v>603</v>
      </c>
      <c r="D831" s="4" t="s">
        <v>604</v>
      </c>
      <c r="E831" s="7">
        <v>2</v>
      </c>
      <c r="F831" s="7">
        <v>2</v>
      </c>
      <c r="G831" s="4"/>
      <c r="H831" s="4"/>
      <c r="I8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31" s="3" t="s">
        <v>7</v>
      </c>
      <c r="K831" s="3" t="s">
        <v>814</v>
      </c>
      <c r="L831" s="3" t="s">
        <v>604</v>
      </c>
      <c r="M831" s="3"/>
      <c r="N831" s="7" t="str">
        <f>IF(ISBLANK(Tabela13[[#This Row],[Gol Time]]),"",IF(Tabela13[[#This Row],[Mandante]]=Tabela13[[#This Row],[Gol Time]],"Casa","Fora"))</f>
        <v>Fora</v>
      </c>
      <c r="O831" s="3" t="str">
        <f>VLOOKUP(Tabela13[[#This Row],[Número]],Tabela1[],12,FALSE)</f>
        <v>Olímpico</v>
      </c>
    </row>
    <row r="832" spans="1:15" x14ac:dyDescent="0.25">
      <c r="A832" s="3">
        <v>262</v>
      </c>
      <c r="B832" s="4">
        <v>30262</v>
      </c>
      <c r="C832" s="4" t="s">
        <v>604</v>
      </c>
      <c r="D832" s="4" t="s">
        <v>603</v>
      </c>
      <c r="E832" s="7">
        <v>3</v>
      </c>
      <c r="F832" s="7">
        <v>1</v>
      </c>
      <c r="G832" s="4"/>
      <c r="H832" s="4"/>
      <c r="I8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2" s="3" t="s">
        <v>7</v>
      </c>
      <c r="K832" s="3" t="s">
        <v>868</v>
      </c>
      <c r="L832" s="3" t="s">
        <v>604</v>
      </c>
      <c r="M832" s="3"/>
      <c r="N832" s="3" t="str">
        <f>IF(ISBLANK(Tabela13[[#This Row],[Gol Time]]),"",IF(Tabela13[[#This Row],[Mandante]]=Tabela13[[#This Row],[Gol Time]],"Casa","Fora"))</f>
        <v>Casa</v>
      </c>
      <c r="O832" s="3" t="str">
        <f>VLOOKUP(Tabela13[[#This Row],[Número]],Tabela1[],12,FALSE)</f>
        <v>Beira-Rio</v>
      </c>
    </row>
    <row r="833" spans="1:15" x14ac:dyDescent="0.25">
      <c r="A833" s="3">
        <v>262</v>
      </c>
      <c r="B833" s="4">
        <v>30262</v>
      </c>
      <c r="C833" s="4" t="s">
        <v>604</v>
      </c>
      <c r="D833" s="4" t="s">
        <v>603</v>
      </c>
      <c r="E833" s="7">
        <v>3</v>
      </c>
      <c r="F833" s="7">
        <v>1</v>
      </c>
      <c r="G833" s="4"/>
      <c r="H833" s="4"/>
      <c r="I8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3" s="3" t="s">
        <v>7</v>
      </c>
      <c r="K833" s="3" t="s">
        <v>868</v>
      </c>
      <c r="L833" s="3" t="s">
        <v>604</v>
      </c>
      <c r="M833" s="3"/>
      <c r="N833" s="7" t="str">
        <f>IF(ISBLANK(Tabela13[[#This Row],[Gol Time]]),"",IF(Tabela13[[#This Row],[Mandante]]=Tabela13[[#This Row],[Gol Time]],"Casa","Fora"))</f>
        <v>Casa</v>
      </c>
      <c r="O833" s="3" t="str">
        <f>VLOOKUP(Tabela13[[#This Row],[Número]],Tabela1[],12,FALSE)</f>
        <v>Beira-Rio</v>
      </c>
    </row>
    <row r="834" spans="1:15" x14ac:dyDescent="0.25">
      <c r="A834" s="3">
        <v>262</v>
      </c>
      <c r="B834" s="4">
        <v>30262</v>
      </c>
      <c r="C834" s="4" t="s">
        <v>604</v>
      </c>
      <c r="D834" s="4" t="s">
        <v>603</v>
      </c>
      <c r="E834" s="7">
        <v>3</v>
      </c>
      <c r="F834" s="7">
        <v>1</v>
      </c>
      <c r="G834" s="4"/>
      <c r="H834" s="4"/>
      <c r="I8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4" s="3" t="s">
        <v>7</v>
      </c>
      <c r="K834" s="3" t="s">
        <v>868</v>
      </c>
      <c r="L834" s="3" t="s">
        <v>604</v>
      </c>
      <c r="M834" s="3"/>
      <c r="N834" s="7" t="str">
        <f>IF(ISBLANK(Tabela13[[#This Row],[Gol Time]]),"",IF(Tabela13[[#This Row],[Mandante]]=Tabela13[[#This Row],[Gol Time]],"Casa","Fora"))</f>
        <v>Casa</v>
      </c>
      <c r="O834" s="3" t="str">
        <f>VLOOKUP(Tabela13[[#This Row],[Número]],Tabela1[],12,FALSE)</f>
        <v>Beira-Rio</v>
      </c>
    </row>
    <row r="835" spans="1:15" x14ac:dyDescent="0.25">
      <c r="A835" s="3">
        <v>262</v>
      </c>
      <c r="B835" s="4">
        <v>30262</v>
      </c>
      <c r="C835" s="4" t="s">
        <v>604</v>
      </c>
      <c r="D835" s="4" t="s">
        <v>603</v>
      </c>
      <c r="E835" s="7">
        <v>3</v>
      </c>
      <c r="F835" s="7">
        <v>1</v>
      </c>
      <c r="G835" s="4"/>
      <c r="H835" s="4"/>
      <c r="I8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5" s="3" t="s">
        <v>7</v>
      </c>
      <c r="K835" s="3" t="s">
        <v>866</v>
      </c>
      <c r="L835" s="3" t="s">
        <v>603</v>
      </c>
      <c r="M835" s="3"/>
      <c r="N835" s="7" t="str">
        <f>IF(ISBLANK(Tabela13[[#This Row],[Gol Time]]),"",IF(Tabela13[[#This Row],[Mandante]]=Tabela13[[#This Row],[Gol Time]],"Casa","Fora"))</f>
        <v>Fora</v>
      </c>
      <c r="O835" s="3" t="str">
        <f>VLOOKUP(Tabela13[[#This Row],[Número]],Tabela1[],12,FALSE)</f>
        <v>Beira-Rio</v>
      </c>
    </row>
    <row r="836" spans="1:15" x14ac:dyDescent="0.25">
      <c r="A836" s="3">
        <v>263</v>
      </c>
      <c r="B836" s="4">
        <v>30283</v>
      </c>
      <c r="C836" s="4" t="s">
        <v>603</v>
      </c>
      <c r="D836" s="4" t="s">
        <v>604</v>
      </c>
      <c r="E836" s="7">
        <v>0</v>
      </c>
      <c r="F836" s="7">
        <v>2</v>
      </c>
      <c r="G836" s="4"/>
      <c r="H836" s="4"/>
      <c r="I8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6" s="3" t="s">
        <v>7</v>
      </c>
      <c r="K836" s="3" t="s">
        <v>868</v>
      </c>
      <c r="L836" s="3" t="s">
        <v>604</v>
      </c>
      <c r="M836" s="3"/>
      <c r="N836" s="3" t="str">
        <f>IF(ISBLANK(Tabela13[[#This Row],[Gol Time]]),"",IF(Tabela13[[#This Row],[Mandante]]=Tabela13[[#This Row],[Gol Time]],"Casa","Fora"))</f>
        <v>Fora</v>
      </c>
      <c r="O836" s="3" t="str">
        <f>VLOOKUP(Tabela13[[#This Row],[Número]],Tabela1[],12,FALSE)</f>
        <v>Olímpico</v>
      </c>
    </row>
    <row r="837" spans="1:15" x14ac:dyDescent="0.25">
      <c r="A837" s="3">
        <v>263</v>
      </c>
      <c r="B837" s="4">
        <v>30283</v>
      </c>
      <c r="C837" s="4" t="s">
        <v>603</v>
      </c>
      <c r="D837" s="4" t="s">
        <v>604</v>
      </c>
      <c r="E837" s="7">
        <v>0</v>
      </c>
      <c r="F837" s="7">
        <v>2</v>
      </c>
      <c r="G837" s="4"/>
      <c r="H837" s="4"/>
      <c r="I8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7" s="3" t="s">
        <v>7</v>
      </c>
      <c r="K837" s="3" t="s">
        <v>868</v>
      </c>
      <c r="L837" s="3" t="s">
        <v>604</v>
      </c>
      <c r="M837" s="3"/>
      <c r="N837" s="7" t="str">
        <f>IF(ISBLANK(Tabela13[[#This Row],[Gol Time]]),"",IF(Tabela13[[#This Row],[Mandante]]=Tabela13[[#This Row],[Gol Time]],"Casa","Fora"))</f>
        <v>Fora</v>
      </c>
      <c r="O837" s="3" t="str">
        <f>VLOOKUP(Tabela13[[#This Row],[Número]],Tabela1[],12,FALSE)</f>
        <v>Olímpico</v>
      </c>
    </row>
    <row r="838" spans="1:15" x14ac:dyDescent="0.25">
      <c r="A838" s="3">
        <v>264</v>
      </c>
      <c r="B838" s="4">
        <v>30527</v>
      </c>
      <c r="C838" s="4" t="s">
        <v>603</v>
      </c>
      <c r="D838" s="4" t="s">
        <v>604</v>
      </c>
      <c r="E838" s="7">
        <v>0</v>
      </c>
      <c r="F838" s="7">
        <v>1</v>
      </c>
      <c r="G838" s="4"/>
      <c r="H838" s="4"/>
      <c r="I8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38" s="3" t="s">
        <v>7</v>
      </c>
      <c r="K838" s="3" t="s">
        <v>874</v>
      </c>
      <c r="L838" s="3" t="s">
        <v>604</v>
      </c>
      <c r="M838" s="3"/>
      <c r="N838" s="3" t="str">
        <f>IF(ISBLANK(Tabela13[[#This Row],[Gol Time]]),"",IF(Tabela13[[#This Row],[Mandante]]=Tabela13[[#This Row],[Gol Time]],"Casa","Fora"))</f>
        <v>Fora</v>
      </c>
      <c r="O838" s="3" t="str">
        <f>VLOOKUP(Tabela13[[#This Row],[Número]],Tabela1[],12,FALSE)</f>
        <v>Olímpico</v>
      </c>
    </row>
    <row r="839" spans="1:15" x14ac:dyDescent="0.25">
      <c r="A839" s="3">
        <v>265</v>
      </c>
      <c r="B839" s="4">
        <v>30591</v>
      </c>
      <c r="C839" s="4" t="s">
        <v>604</v>
      </c>
      <c r="D839" s="4" t="s">
        <v>603</v>
      </c>
      <c r="E839" s="7">
        <v>1</v>
      </c>
      <c r="F839" s="7">
        <v>1</v>
      </c>
      <c r="G839" s="4"/>
      <c r="H839" s="4"/>
      <c r="I8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39" s="3" t="s">
        <v>7</v>
      </c>
      <c r="K839" s="3" t="s">
        <v>875</v>
      </c>
      <c r="L839" s="3" t="s">
        <v>604</v>
      </c>
      <c r="M839" s="3"/>
      <c r="N839" s="3" t="str">
        <f>IF(ISBLANK(Tabela13[[#This Row],[Gol Time]]),"",IF(Tabela13[[#This Row],[Mandante]]=Tabela13[[#This Row],[Gol Time]],"Casa","Fora"))</f>
        <v>Casa</v>
      </c>
      <c r="O839" s="3" t="str">
        <f>VLOOKUP(Tabela13[[#This Row],[Número]],Tabela1[],12,FALSE)</f>
        <v>Beira-Rio</v>
      </c>
    </row>
    <row r="840" spans="1:15" x14ac:dyDescent="0.25">
      <c r="A840" s="3">
        <v>265</v>
      </c>
      <c r="B840" s="4">
        <v>30591</v>
      </c>
      <c r="C840" s="4" t="s">
        <v>604</v>
      </c>
      <c r="D840" s="4" t="s">
        <v>603</v>
      </c>
      <c r="E840" s="7">
        <v>1</v>
      </c>
      <c r="F840" s="7">
        <v>1</v>
      </c>
      <c r="G840" s="4"/>
      <c r="H840" s="4"/>
      <c r="I8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40" s="3" t="s">
        <v>7</v>
      </c>
      <c r="K840" s="3" t="s">
        <v>876</v>
      </c>
      <c r="L840" s="3" t="s">
        <v>603</v>
      </c>
      <c r="M840" s="3"/>
      <c r="N840" s="7" t="str">
        <f>IF(ISBLANK(Tabela13[[#This Row],[Gol Time]]),"",IF(Tabela13[[#This Row],[Mandante]]=Tabela13[[#This Row],[Gol Time]],"Casa","Fora"))</f>
        <v>Fora</v>
      </c>
      <c r="O840" s="3" t="str">
        <f>VLOOKUP(Tabela13[[#This Row],[Número]],Tabela1[],12,FALSE)</f>
        <v>Beira-Rio</v>
      </c>
    </row>
    <row r="841" spans="1:15" x14ac:dyDescent="0.25">
      <c r="A841" s="3">
        <v>266</v>
      </c>
      <c r="B841" s="4">
        <v>30622</v>
      </c>
      <c r="C841" s="4" t="s">
        <v>603</v>
      </c>
      <c r="D841" s="4" t="s">
        <v>604</v>
      </c>
      <c r="E841" s="7">
        <v>0</v>
      </c>
      <c r="F841" s="7">
        <v>0</v>
      </c>
      <c r="G841" s="4"/>
      <c r="H841" s="4"/>
      <c r="I8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41" s="3" t="s">
        <v>7</v>
      </c>
      <c r="K841" s="3"/>
      <c r="L841" s="3"/>
      <c r="M841" s="3"/>
      <c r="N841" s="3" t="str">
        <f>IF(ISBLANK(Tabela13[[#This Row],[Gol Time]]),"",IF(Tabela13[[#This Row],[Mandante]]=Tabela13[[#This Row],[Gol Time]],"Casa","Fora"))</f>
        <v/>
      </c>
      <c r="O841" s="3" t="str">
        <f>VLOOKUP(Tabela13[[#This Row],[Número]],Tabela1[],12,FALSE)</f>
        <v>Olímpico</v>
      </c>
    </row>
    <row r="842" spans="1:15" x14ac:dyDescent="0.25">
      <c r="A842" s="3">
        <v>267</v>
      </c>
      <c r="B842" s="4">
        <v>30647</v>
      </c>
      <c r="C842" s="4" t="s">
        <v>604</v>
      </c>
      <c r="D842" s="4" t="s">
        <v>603</v>
      </c>
      <c r="E842" s="7">
        <v>2</v>
      </c>
      <c r="F842" s="7">
        <v>2</v>
      </c>
      <c r="G842" s="4"/>
      <c r="H842" s="4"/>
      <c r="I8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42" s="3" t="s">
        <v>7</v>
      </c>
      <c r="K842" s="3" t="s">
        <v>874</v>
      </c>
      <c r="L842" s="3" t="s">
        <v>604</v>
      </c>
      <c r="M842" s="3"/>
      <c r="N842" s="3" t="str">
        <f>IF(ISBLANK(Tabela13[[#This Row],[Gol Time]]),"",IF(Tabela13[[#This Row],[Mandante]]=Tabela13[[#This Row],[Gol Time]],"Casa","Fora"))</f>
        <v>Casa</v>
      </c>
      <c r="O842" s="3" t="str">
        <f>VLOOKUP(Tabela13[[#This Row],[Número]],Tabela1[],12,FALSE)</f>
        <v>Beira-Rio</v>
      </c>
    </row>
    <row r="843" spans="1:15" x14ac:dyDescent="0.25">
      <c r="A843" s="3">
        <v>267</v>
      </c>
      <c r="B843" s="4">
        <v>30647</v>
      </c>
      <c r="C843" s="4" t="s">
        <v>604</v>
      </c>
      <c r="D843" s="4" t="s">
        <v>603</v>
      </c>
      <c r="E843" s="7">
        <v>2</v>
      </c>
      <c r="F843" s="7">
        <v>2</v>
      </c>
      <c r="G843" s="4"/>
      <c r="H843" s="4"/>
      <c r="I8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43" s="3" t="s">
        <v>7</v>
      </c>
      <c r="K843" s="3" t="s">
        <v>877</v>
      </c>
      <c r="L843" s="3" t="s">
        <v>604</v>
      </c>
      <c r="M843" s="3"/>
      <c r="N843" s="7" t="str">
        <f>IF(ISBLANK(Tabela13[[#This Row],[Gol Time]]),"",IF(Tabela13[[#This Row],[Mandante]]=Tabela13[[#This Row],[Gol Time]],"Casa","Fora"))</f>
        <v>Casa</v>
      </c>
      <c r="O843" s="3" t="str">
        <f>VLOOKUP(Tabela13[[#This Row],[Número]],Tabela1[],12,FALSE)</f>
        <v>Beira-Rio</v>
      </c>
    </row>
    <row r="844" spans="1:15" x14ac:dyDescent="0.25">
      <c r="A844" s="3">
        <v>267</v>
      </c>
      <c r="B844" s="4">
        <v>30647</v>
      </c>
      <c r="C844" s="4" t="s">
        <v>604</v>
      </c>
      <c r="D844" s="4" t="s">
        <v>603</v>
      </c>
      <c r="E844" s="7">
        <v>2</v>
      </c>
      <c r="F844" s="7">
        <v>2</v>
      </c>
      <c r="G844" s="4"/>
      <c r="H844" s="4"/>
      <c r="I8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44" s="3" t="s">
        <v>7</v>
      </c>
      <c r="K844" s="3" t="s">
        <v>878</v>
      </c>
      <c r="L844" s="3" t="s">
        <v>603</v>
      </c>
      <c r="M844" s="3"/>
      <c r="N844" s="7" t="str">
        <f>IF(ISBLANK(Tabela13[[#This Row],[Gol Time]]),"",IF(Tabela13[[#This Row],[Mandante]]=Tabela13[[#This Row],[Gol Time]],"Casa","Fora"))</f>
        <v>Fora</v>
      </c>
      <c r="O844" s="3" t="str">
        <f>VLOOKUP(Tabela13[[#This Row],[Número]],Tabela1[],12,FALSE)</f>
        <v>Beira-Rio</v>
      </c>
    </row>
    <row r="845" spans="1:15" x14ac:dyDescent="0.25">
      <c r="A845" s="3">
        <v>267</v>
      </c>
      <c r="B845" s="4">
        <v>30647</v>
      </c>
      <c r="C845" s="4" t="s">
        <v>604</v>
      </c>
      <c r="D845" s="4" t="s">
        <v>603</v>
      </c>
      <c r="E845" s="7">
        <v>2</v>
      </c>
      <c r="F845" s="7">
        <v>2</v>
      </c>
      <c r="G845" s="4"/>
      <c r="H845" s="4"/>
      <c r="I8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45" s="3" t="s">
        <v>7</v>
      </c>
      <c r="K845" s="3" t="s">
        <v>878</v>
      </c>
      <c r="L845" s="3" t="s">
        <v>603</v>
      </c>
      <c r="M845" s="3"/>
      <c r="N845" s="7" t="str">
        <f>IF(ISBLANK(Tabela13[[#This Row],[Gol Time]]),"",IF(Tabela13[[#This Row],[Mandante]]=Tabela13[[#This Row],[Gol Time]],"Casa","Fora"))</f>
        <v>Fora</v>
      </c>
      <c r="O845" s="3" t="str">
        <f>VLOOKUP(Tabela13[[#This Row],[Número]],Tabela1[],12,FALSE)</f>
        <v>Beira-Rio</v>
      </c>
    </row>
    <row r="846" spans="1:15" x14ac:dyDescent="0.25">
      <c r="A846" s="3">
        <v>268</v>
      </c>
      <c r="B846" s="4">
        <v>30707</v>
      </c>
      <c r="C846" s="4" t="s">
        <v>603</v>
      </c>
      <c r="D846" s="4" t="s">
        <v>604</v>
      </c>
      <c r="E846" s="7">
        <v>4</v>
      </c>
      <c r="F846" s="7">
        <v>2</v>
      </c>
      <c r="G846" s="4"/>
      <c r="H846" s="4"/>
      <c r="I8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46" s="3" t="s">
        <v>202</v>
      </c>
      <c r="K846" s="3" t="s">
        <v>879</v>
      </c>
      <c r="L846" s="3" t="s">
        <v>603</v>
      </c>
      <c r="M846" s="3"/>
      <c r="N846" s="3" t="str">
        <f>IF(ISBLANK(Tabela13[[#This Row],[Gol Time]]),"",IF(Tabela13[[#This Row],[Mandante]]=Tabela13[[#This Row],[Gol Time]],"Casa","Fora"))</f>
        <v>Casa</v>
      </c>
      <c r="O846" s="3" t="str">
        <f>VLOOKUP(Tabela13[[#This Row],[Número]],Tabela1[],12,FALSE)</f>
        <v>Olímpico</v>
      </c>
    </row>
    <row r="847" spans="1:15" x14ac:dyDescent="0.25">
      <c r="A847" s="3">
        <v>268</v>
      </c>
      <c r="B847" s="4">
        <v>30707</v>
      </c>
      <c r="C847" s="4" t="s">
        <v>603</v>
      </c>
      <c r="D847" s="4" t="s">
        <v>604</v>
      </c>
      <c r="E847" s="7">
        <v>4</v>
      </c>
      <c r="F847" s="7">
        <v>2</v>
      </c>
      <c r="G847" s="4"/>
      <c r="H847" s="4"/>
      <c r="I8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47" s="3" t="s">
        <v>202</v>
      </c>
      <c r="K847" s="3" t="s">
        <v>876</v>
      </c>
      <c r="L847" s="3" t="s">
        <v>603</v>
      </c>
      <c r="M847" s="3"/>
      <c r="N847" s="7" t="str">
        <f>IF(ISBLANK(Tabela13[[#This Row],[Gol Time]]),"",IF(Tabela13[[#This Row],[Mandante]]=Tabela13[[#This Row],[Gol Time]],"Casa","Fora"))</f>
        <v>Casa</v>
      </c>
      <c r="O847" s="3" t="str">
        <f>VLOOKUP(Tabela13[[#This Row],[Número]],Tabela1[],12,FALSE)</f>
        <v>Olímpico</v>
      </c>
    </row>
    <row r="848" spans="1:15" x14ac:dyDescent="0.25">
      <c r="A848" s="3">
        <v>268</v>
      </c>
      <c r="B848" s="4">
        <v>30707</v>
      </c>
      <c r="C848" s="4" t="s">
        <v>603</v>
      </c>
      <c r="D848" s="4" t="s">
        <v>604</v>
      </c>
      <c r="E848" s="7">
        <v>4</v>
      </c>
      <c r="F848" s="7">
        <v>2</v>
      </c>
      <c r="G848" s="4"/>
      <c r="H848" s="4"/>
      <c r="I8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48" s="3" t="s">
        <v>202</v>
      </c>
      <c r="K848" s="3" t="s">
        <v>825</v>
      </c>
      <c r="L848" s="3" t="s">
        <v>603</v>
      </c>
      <c r="M848" s="3"/>
      <c r="N848" s="7" t="str">
        <f>IF(ISBLANK(Tabela13[[#This Row],[Gol Time]]),"",IF(Tabela13[[#This Row],[Mandante]]=Tabela13[[#This Row],[Gol Time]],"Casa","Fora"))</f>
        <v>Casa</v>
      </c>
      <c r="O848" s="3" t="str">
        <f>VLOOKUP(Tabela13[[#This Row],[Número]],Tabela1[],12,FALSE)</f>
        <v>Olímpico</v>
      </c>
    </row>
    <row r="849" spans="1:15" x14ac:dyDescent="0.25">
      <c r="A849" s="3">
        <v>268</v>
      </c>
      <c r="B849" s="4">
        <v>30707</v>
      </c>
      <c r="C849" s="4" t="s">
        <v>603</v>
      </c>
      <c r="D849" s="4" t="s">
        <v>604</v>
      </c>
      <c r="E849" s="7">
        <v>4</v>
      </c>
      <c r="F849" s="7">
        <v>2</v>
      </c>
      <c r="G849" s="4"/>
      <c r="H849" s="4"/>
      <c r="I8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49" s="3" t="s">
        <v>202</v>
      </c>
      <c r="K849" s="3" t="s">
        <v>880</v>
      </c>
      <c r="L849" s="3" t="s">
        <v>603</v>
      </c>
      <c r="M849" s="3"/>
      <c r="N849" s="7" t="str">
        <f>IF(ISBLANK(Tabela13[[#This Row],[Gol Time]]),"",IF(Tabela13[[#This Row],[Mandante]]=Tabela13[[#This Row],[Gol Time]],"Casa","Fora"))</f>
        <v>Casa</v>
      </c>
      <c r="O849" s="3" t="str">
        <f>VLOOKUP(Tabela13[[#This Row],[Número]],Tabela1[],12,FALSE)</f>
        <v>Olímpico</v>
      </c>
    </row>
    <row r="850" spans="1:15" x14ac:dyDescent="0.25">
      <c r="A850" s="3">
        <v>268</v>
      </c>
      <c r="B850" s="4">
        <v>30707</v>
      </c>
      <c r="C850" s="4" t="s">
        <v>603</v>
      </c>
      <c r="D850" s="4" t="s">
        <v>604</v>
      </c>
      <c r="E850" s="7">
        <v>4</v>
      </c>
      <c r="F850" s="7">
        <v>2</v>
      </c>
      <c r="G850" s="4"/>
      <c r="H850" s="4"/>
      <c r="I8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50" s="3" t="s">
        <v>202</v>
      </c>
      <c r="K850" s="3" t="s">
        <v>881</v>
      </c>
      <c r="L850" s="3" t="s">
        <v>604</v>
      </c>
      <c r="M850" s="3" t="s">
        <v>651</v>
      </c>
      <c r="N850" s="7" t="str">
        <f>IF(ISBLANK(Tabela13[[#This Row],[Gol Time]]),"",IF(Tabela13[[#This Row],[Mandante]]=Tabela13[[#This Row],[Gol Time]],"Casa","Fora"))</f>
        <v>Fora</v>
      </c>
      <c r="O850" s="3" t="str">
        <f>VLOOKUP(Tabela13[[#This Row],[Número]],Tabela1[],12,FALSE)</f>
        <v>Olímpico</v>
      </c>
    </row>
    <row r="851" spans="1:15" x14ac:dyDescent="0.25">
      <c r="A851" s="3">
        <v>268</v>
      </c>
      <c r="B851" s="4">
        <v>30707</v>
      </c>
      <c r="C851" s="4" t="s">
        <v>603</v>
      </c>
      <c r="D851" s="4" t="s">
        <v>604</v>
      </c>
      <c r="E851" s="7">
        <v>4</v>
      </c>
      <c r="F851" s="7">
        <v>2</v>
      </c>
      <c r="G851" s="4"/>
      <c r="H851" s="4"/>
      <c r="I8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51" s="3" t="s">
        <v>202</v>
      </c>
      <c r="K851" s="3" t="s">
        <v>882</v>
      </c>
      <c r="L851" s="3" t="s">
        <v>604</v>
      </c>
      <c r="M851" s="3"/>
      <c r="N851" s="7" t="str">
        <f>IF(ISBLANK(Tabela13[[#This Row],[Gol Time]]),"",IF(Tabela13[[#This Row],[Mandante]]=Tabela13[[#This Row],[Gol Time]],"Casa","Fora"))</f>
        <v>Fora</v>
      </c>
      <c r="O851" s="3" t="str">
        <f>VLOOKUP(Tabela13[[#This Row],[Número]],Tabela1[],12,FALSE)</f>
        <v>Olímpico</v>
      </c>
    </row>
    <row r="852" spans="1:15" x14ac:dyDescent="0.25">
      <c r="A852" s="3">
        <v>269</v>
      </c>
      <c r="B852" s="4">
        <v>30948</v>
      </c>
      <c r="C852" s="4" t="s">
        <v>603</v>
      </c>
      <c r="D852" s="4" t="s">
        <v>604</v>
      </c>
      <c r="E852" s="7">
        <v>0</v>
      </c>
      <c r="F852" s="7">
        <v>2</v>
      </c>
      <c r="G852" s="4"/>
      <c r="H852" s="4"/>
      <c r="I8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2" s="3" t="s">
        <v>7</v>
      </c>
      <c r="K852" s="3" t="s">
        <v>883</v>
      </c>
      <c r="L852" s="3" t="s">
        <v>604</v>
      </c>
      <c r="M852" s="3"/>
      <c r="N852" s="3" t="str">
        <f>IF(ISBLANK(Tabela13[[#This Row],[Gol Time]]),"",IF(Tabela13[[#This Row],[Mandante]]=Tabela13[[#This Row],[Gol Time]],"Casa","Fora"))</f>
        <v>Fora</v>
      </c>
      <c r="O852" s="3" t="str">
        <f>VLOOKUP(Tabela13[[#This Row],[Número]],Tabela1[],12,FALSE)</f>
        <v>Olímpico</v>
      </c>
    </row>
    <row r="853" spans="1:15" x14ac:dyDescent="0.25">
      <c r="A853" s="3">
        <v>269</v>
      </c>
      <c r="B853" s="4">
        <v>30948</v>
      </c>
      <c r="C853" s="4" t="s">
        <v>603</v>
      </c>
      <c r="D853" s="4" t="s">
        <v>604</v>
      </c>
      <c r="E853" s="7">
        <v>0</v>
      </c>
      <c r="F853" s="7">
        <v>2</v>
      </c>
      <c r="G853" s="4"/>
      <c r="H853" s="4"/>
      <c r="I8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3" s="3" t="s">
        <v>7</v>
      </c>
      <c r="K853" s="3" t="s">
        <v>882</v>
      </c>
      <c r="L853" s="3" t="s">
        <v>604</v>
      </c>
      <c r="M853" s="3"/>
      <c r="N853" s="7" t="str">
        <f>IF(ISBLANK(Tabela13[[#This Row],[Gol Time]]),"",IF(Tabela13[[#This Row],[Mandante]]=Tabela13[[#This Row],[Gol Time]],"Casa","Fora"))</f>
        <v>Fora</v>
      </c>
      <c r="O853" s="3" t="str">
        <f>VLOOKUP(Tabela13[[#This Row],[Número]],Tabela1[],12,FALSE)</f>
        <v>Olímpico</v>
      </c>
    </row>
    <row r="854" spans="1:15" x14ac:dyDescent="0.25">
      <c r="A854" s="3">
        <v>270</v>
      </c>
      <c r="B854" s="4">
        <v>30994</v>
      </c>
      <c r="C854" s="4" t="s">
        <v>604</v>
      </c>
      <c r="D854" s="4" t="s">
        <v>603</v>
      </c>
      <c r="E854" s="7">
        <v>2</v>
      </c>
      <c r="F854" s="7">
        <v>1</v>
      </c>
      <c r="G854" s="4"/>
      <c r="H854" s="4"/>
      <c r="I8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4" s="3" t="s">
        <v>7</v>
      </c>
      <c r="K854" s="3" t="s">
        <v>882</v>
      </c>
      <c r="L854" s="3" t="s">
        <v>604</v>
      </c>
      <c r="M854" s="3"/>
      <c r="N854" s="3" t="str">
        <f>IF(ISBLANK(Tabela13[[#This Row],[Gol Time]]),"",IF(Tabela13[[#This Row],[Mandante]]=Tabela13[[#This Row],[Gol Time]],"Casa","Fora"))</f>
        <v>Casa</v>
      </c>
      <c r="O854" s="3" t="str">
        <f>VLOOKUP(Tabela13[[#This Row],[Número]],Tabela1[],12,FALSE)</f>
        <v>Beira-Rio</v>
      </c>
    </row>
    <row r="855" spans="1:15" x14ac:dyDescent="0.25">
      <c r="A855" s="3">
        <v>270</v>
      </c>
      <c r="B855" s="4">
        <v>30994</v>
      </c>
      <c r="C855" s="4" t="s">
        <v>604</v>
      </c>
      <c r="D855" s="4" t="s">
        <v>603</v>
      </c>
      <c r="E855" s="7">
        <v>2</v>
      </c>
      <c r="F855" s="7">
        <v>1</v>
      </c>
      <c r="G855" s="4"/>
      <c r="H855" s="4"/>
      <c r="I8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5" s="3" t="s">
        <v>7</v>
      </c>
      <c r="K855" s="3" t="s">
        <v>882</v>
      </c>
      <c r="L855" s="3" t="s">
        <v>604</v>
      </c>
      <c r="M855" s="3"/>
      <c r="N855" s="7" t="str">
        <f>IF(ISBLANK(Tabela13[[#This Row],[Gol Time]]),"",IF(Tabela13[[#This Row],[Mandante]]=Tabela13[[#This Row],[Gol Time]],"Casa","Fora"))</f>
        <v>Casa</v>
      </c>
      <c r="O855" s="3" t="str">
        <f>VLOOKUP(Tabela13[[#This Row],[Número]],Tabela1[],12,FALSE)</f>
        <v>Beira-Rio</v>
      </c>
    </row>
    <row r="856" spans="1:15" x14ac:dyDescent="0.25">
      <c r="A856" s="3">
        <v>270</v>
      </c>
      <c r="B856" s="4">
        <v>30994</v>
      </c>
      <c r="C856" s="4" t="s">
        <v>604</v>
      </c>
      <c r="D856" s="4" t="s">
        <v>603</v>
      </c>
      <c r="E856" s="7">
        <v>2</v>
      </c>
      <c r="F856" s="7">
        <v>1</v>
      </c>
      <c r="G856" s="4"/>
      <c r="H856" s="4"/>
      <c r="I8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6" s="3" t="s">
        <v>7</v>
      </c>
      <c r="K856" s="3" t="s">
        <v>884</v>
      </c>
      <c r="L856" s="3" t="s">
        <v>603</v>
      </c>
      <c r="M856" s="3"/>
      <c r="N856" s="7" t="str">
        <f>IF(ISBLANK(Tabela13[[#This Row],[Gol Time]]),"",IF(Tabela13[[#This Row],[Mandante]]=Tabela13[[#This Row],[Gol Time]],"Casa","Fora"))</f>
        <v>Fora</v>
      </c>
      <c r="O856" s="3" t="str">
        <f>VLOOKUP(Tabela13[[#This Row],[Número]],Tabela1[],12,FALSE)</f>
        <v>Beira-Rio</v>
      </c>
    </row>
    <row r="857" spans="1:15" x14ac:dyDescent="0.25">
      <c r="A857" s="3">
        <v>271</v>
      </c>
      <c r="B857" s="4">
        <v>31011</v>
      </c>
      <c r="C857" s="4" t="s">
        <v>604</v>
      </c>
      <c r="D857" s="4" t="s">
        <v>603</v>
      </c>
      <c r="E857" s="7">
        <v>2</v>
      </c>
      <c r="F857" s="7">
        <v>0</v>
      </c>
      <c r="G857" s="4"/>
      <c r="H857" s="4"/>
      <c r="I8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7" s="3" t="s">
        <v>7</v>
      </c>
      <c r="K857" s="3" t="s">
        <v>875</v>
      </c>
      <c r="L857" s="3" t="s">
        <v>604</v>
      </c>
      <c r="M857" s="3"/>
      <c r="N857" s="3" t="str">
        <f>IF(ISBLANK(Tabela13[[#This Row],[Gol Time]]),"",IF(Tabela13[[#This Row],[Mandante]]=Tabela13[[#This Row],[Gol Time]],"Casa","Fora"))</f>
        <v>Casa</v>
      </c>
      <c r="O857" s="3" t="str">
        <f>VLOOKUP(Tabela13[[#This Row],[Número]],Tabela1[],12,FALSE)</f>
        <v>Beira-Rio</v>
      </c>
    </row>
    <row r="858" spans="1:15" x14ac:dyDescent="0.25">
      <c r="A858" s="3">
        <v>271</v>
      </c>
      <c r="B858" s="4">
        <v>31011</v>
      </c>
      <c r="C858" s="4" t="s">
        <v>604</v>
      </c>
      <c r="D858" s="4" t="s">
        <v>603</v>
      </c>
      <c r="E858" s="7">
        <v>2</v>
      </c>
      <c r="F858" s="7">
        <v>0</v>
      </c>
      <c r="G858" s="4"/>
      <c r="H858" s="4"/>
      <c r="I8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58" s="3" t="s">
        <v>7</v>
      </c>
      <c r="K858" s="3" t="s">
        <v>885</v>
      </c>
      <c r="L858" s="3" t="s">
        <v>604</v>
      </c>
      <c r="M858" s="3"/>
      <c r="N858" s="7" t="str">
        <f>IF(ISBLANK(Tabela13[[#This Row],[Gol Time]]),"",IF(Tabela13[[#This Row],[Mandante]]=Tabela13[[#This Row],[Gol Time]],"Casa","Fora"))</f>
        <v>Casa</v>
      </c>
      <c r="O858" s="3" t="str">
        <f>VLOOKUP(Tabela13[[#This Row],[Número]],Tabela1[],12,FALSE)</f>
        <v>Beira-Rio</v>
      </c>
    </row>
    <row r="859" spans="1:15" x14ac:dyDescent="0.25">
      <c r="A859" s="3">
        <v>272</v>
      </c>
      <c r="B859" s="4">
        <v>31029</v>
      </c>
      <c r="C859" s="4" t="s">
        <v>603</v>
      </c>
      <c r="D859" s="4" t="s">
        <v>604</v>
      </c>
      <c r="E859" s="7">
        <v>1</v>
      </c>
      <c r="F859" s="7">
        <v>1</v>
      </c>
      <c r="G859" s="4"/>
      <c r="H859" s="4"/>
      <c r="I8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59" s="3" t="s">
        <v>7</v>
      </c>
      <c r="K859" s="3" t="s">
        <v>886</v>
      </c>
      <c r="L859" s="3" t="s">
        <v>603</v>
      </c>
      <c r="M859" s="3"/>
      <c r="N859" s="3" t="str">
        <f>IF(ISBLANK(Tabela13[[#This Row],[Gol Time]]),"",IF(Tabela13[[#This Row],[Mandante]]=Tabela13[[#This Row],[Gol Time]],"Casa","Fora"))</f>
        <v>Casa</v>
      </c>
      <c r="O859" s="3" t="str">
        <f>VLOOKUP(Tabela13[[#This Row],[Número]],Tabela1[],12,FALSE)</f>
        <v>Olímpico</v>
      </c>
    </row>
    <row r="860" spans="1:15" x14ac:dyDescent="0.25">
      <c r="A860" s="3">
        <v>272</v>
      </c>
      <c r="B860" s="4">
        <v>31029</v>
      </c>
      <c r="C860" s="4" t="s">
        <v>603</v>
      </c>
      <c r="D860" s="4" t="s">
        <v>604</v>
      </c>
      <c r="E860" s="7">
        <v>1</v>
      </c>
      <c r="F860" s="7">
        <v>1</v>
      </c>
      <c r="G860" s="4"/>
      <c r="H860" s="4"/>
      <c r="I8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60" s="3" t="s">
        <v>7</v>
      </c>
      <c r="K860" s="3" t="s">
        <v>885</v>
      </c>
      <c r="L860" s="3" t="s">
        <v>604</v>
      </c>
      <c r="M860" s="3"/>
      <c r="N860" s="7" t="str">
        <f>IF(ISBLANK(Tabela13[[#This Row],[Gol Time]]),"",IF(Tabela13[[#This Row],[Mandante]]=Tabela13[[#This Row],[Gol Time]],"Casa","Fora"))</f>
        <v>Fora</v>
      </c>
      <c r="O860" s="3" t="str">
        <f>VLOOKUP(Tabela13[[#This Row],[Número]],Tabela1[],12,FALSE)</f>
        <v>Olímpico</v>
      </c>
    </row>
    <row r="861" spans="1:15" x14ac:dyDescent="0.25">
      <c r="A861" s="3">
        <v>273</v>
      </c>
      <c r="B861" s="4">
        <v>31088</v>
      </c>
      <c r="C861" s="4" t="s">
        <v>603</v>
      </c>
      <c r="D861" s="4" t="s">
        <v>604</v>
      </c>
      <c r="E861" s="7">
        <v>2</v>
      </c>
      <c r="F861" s="7">
        <v>0</v>
      </c>
      <c r="G861" s="4"/>
      <c r="H861" s="4"/>
      <c r="I8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1" s="3" t="s">
        <v>48</v>
      </c>
      <c r="K861" s="3" t="s">
        <v>887</v>
      </c>
      <c r="L861" s="3" t="s">
        <v>603</v>
      </c>
      <c r="M861" s="3"/>
      <c r="N861" s="3" t="str">
        <f>IF(ISBLANK(Tabela13[[#This Row],[Gol Time]]),"",IF(Tabela13[[#This Row],[Mandante]]=Tabela13[[#This Row],[Gol Time]],"Casa","Fora"))</f>
        <v>Casa</v>
      </c>
      <c r="O861" s="3" t="str">
        <f>VLOOKUP(Tabela13[[#This Row],[Número]],Tabela1[],12,FALSE)</f>
        <v>Olímpico</v>
      </c>
    </row>
    <row r="862" spans="1:15" x14ac:dyDescent="0.25">
      <c r="A862" s="3">
        <v>273</v>
      </c>
      <c r="B862" s="4">
        <v>31088</v>
      </c>
      <c r="C862" s="4" t="s">
        <v>603</v>
      </c>
      <c r="D862" s="4" t="s">
        <v>604</v>
      </c>
      <c r="E862" s="7">
        <v>2</v>
      </c>
      <c r="F862" s="7">
        <v>0</v>
      </c>
      <c r="G862" s="4"/>
      <c r="H862" s="4"/>
      <c r="I8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2" s="3" t="s">
        <v>48</v>
      </c>
      <c r="K862" s="3" t="s">
        <v>879</v>
      </c>
      <c r="L862" s="3" t="s">
        <v>603</v>
      </c>
      <c r="M862" s="3"/>
      <c r="N862" s="7" t="str">
        <f>IF(ISBLANK(Tabela13[[#This Row],[Gol Time]]),"",IF(Tabela13[[#This Row],[Mandante]]=Tabela13[[#This Row],[Gol Time]],"Casa","Fora"))</f>
        <v>Casa</v>
      </c>
      <c r="O862" s="3" t="str">
        <f>VLOOKUP(Tabela13[[#This Row],[Número]],Tabela1[],12,FALSE)</f>
        <v>Olímpico</v>
      </c>
    </row>
    <row r="863" spans="1:15" x14ac:dyDescent="0.25">
      <c r="A863" s="3">
        <v>274</v>
      </c>
      <c r="B863" s="4">
        <v>31130</v>
      </c>
      <c r="C863" s="4" t="s">
        <v>604</v>
      </c>
      <c r="D863" s="4" t="s">
        <v>603</v>
      </c>
      <c r="E863" s="7">
        <v>0</v>
      </c>
      <c r="F863" s="7">
        <v>1</v>
      </c>
      <c r="G863" s="4"/>
      <c r="H863" s="4"/>
      <c r="I8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3" s="3" t="s">
        <v>48</v>
      </c>
      <c r="K863" s="3" t="s">
        <v>888</v>
      </c>
      <c r="L863" s="3" t="s">
        <v>603</v>
      </c>
      <c r="M863" s="3"/>
      <c r="N863" s="3" t="str">
        <f>IF(ISBLANK(Tabela13[[#This Row],[Gol Time]]),"",IF(Tabela13[[#This Row],[Mandante]]=Tabela13[[#This Row],[Gol Time]],"Casa","Fora"))</f>
        <v>Fora</v>
      </c>
      <c r="O863" s="3" t="str">
        <f>VLOOKUP(Tabela13[[#This Row],[Número]],Tabela1[],12,FALSE)</f>
        <v>Beira-Rio</v>
      </c>
    </row>
    <row r="864" spans="1:15" x14ac:dyDescent="0.25">
      <c r="A864" s="3">
        <v>275</v>
      </c>
      <c r="B864" s="4">
        <v>31340</v>
      </c>
      <c r="C864" s="4" t="s">
        <v>604</v>
      </c>
      <c r="D864" s="4" t="s">
        <v>603</v>
      </c>
      <c r="E864" s="7">
        <v>2</v>
      </c>
      <c r="F864" s="7">
        <v>0</v>
      </c>
      <c r="G864" s="4"/>
      <c r="H864" s="4"/>
      <c r="I8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64" s="3" t="s">
        <v>7</v>
      </c>
      <c r="K864" s="3" t="s">
        <v>889</v>
      </c>
      <c r="L864" s="3" t="s">
        <v>604</v>
      </c>
      <c r="M864" s="3"/>
      <c r="N864" s="3" t="str">
        <f>IF(ISBLANK(Tabela13[[#This Row],[Gol Time]]),"",IF(Tabela13[[#This Row],[Mandante]]=Tabela13[[#This Row],[Gol Time]],"Casa","Fora"))</f>
        <v>Casa</v>
      </c>
      <c r="O864" s="3" t="str">
        <f>VLOOKUP(Tabela13[[#This Row],[Número]],Tabela1[],12,FALSE)</f>
        <v>Beira-Rio</v>
      </c>
    </row>
    <row r="865" spans="1:15" x14ac:dyDescent="0.25">
      <c r="A865" s="3">
        <v>275</v>
      </c>
      <c r="B865" s="4">
        <v>31340</v>
      </c>
      <c r="C865" s="4" t="s">
        <v>604</v>
      </c>
      <c r="D865" s="4" t="s">
        <v>603</v>
      </c>
      <c r="E865" s="7">
        <v>2</v>
      </c>
      <c r="F865" s="7">
        <v>0</v>
      </c>
      <c r="G865" s="4"/>
      <c r="H865" s="4"/>
      <c r="I8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65" s="3" t="s">
        <v>7</v>
      </c>
      <c r="K865" s="3" t="s">
        <v>890</v>
      </c>
      <c r="L865" s="3" t="s">
        <v>604</v>
      </c>
      <c r="M865" s="3"/>
      <c r="N865" s="7" t="str">
        <f>IF(ISBLANK(Tabela13[[#This Row],[Gol Time]]),"",IF(Tabela13[[#This Row],[Mandante]]=Tabela13[[#This Row],[Gol Time]],"Casa","Fora"))</f>
        <v>Casa</v>
      </c>
      <c r="O865" s="3" t="str">
        <f>VLOOKUP(Tabela13[[#This Row],[Número]],Tabela1[],12,FALSE)</f>
        <v>Beira-Rio</v>
      </c>
    </row>
    <row r="866" spans="1:15" x14ac:dyDescent="0.25">
      <c r="A866" s="3">
        <v>276</v>
      </c>
      <c r="B866" s="4">
        <v>31389</v>
      </c>
      <c r="C866" s="4" t="s">
        <v>603</v>
      </c>
      <c r="D866" s="4" t="s">
        <v>604</v>
      </c>
      <c r="E866" s="7">
        <v>2</v>
      </c>
      <c r="F866" s="7">
        <v>1</v>
      </c>
      <c r="G866" s="4"/>
      <c r="H866" s="4"/>
      <c r="I8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6" s="3" t="s">
        <v>7</v>
      </c>
      <c r="K866" s="3" t="s">
        <v>881</v>
      </c>
      <c r="L866" s="3" t="s">
        <v>603</v>
      </c>
      <c r="M866" s="3"/>
      <c r="N866" s="3" t="str">
        <f>IF(ISBLANK(Tabela13[[#This Row],[Gol Time]]),"",IF(Tabela13[[#This Row],[Mandante]]=Tabela13[[#This Row],[Gol Time]],"Casa","Fora"))</f>
        <v>Casa</v>
      </c>
      <c r="O866" s="3" t="str">
        <f>VLOOKUP(Tabela13[[#This Row],[Número]],Tabela1[],12,FALSE)</f>
        <v>Olímpico</v>
      </c>
    </row>
    <row r="867" spans="1:15" x14ac:dyDescent="0.25">
      <c r="A867" s="3">
        <v>276</v>
      </c>
      <c r="B867" s="4">
        <v>31389</v>
      </c>
      <c r="C867" s="4" t="s">
        <v>603</v>
      </c>
      <c r="D867" s="4" t="s">
        <v>604</v>
      </c>
      <c r="E867" s="7">
        <v>2</v>
      </c>
      <c r="F867" s="7">
        <v>1</v>
      </c>
      <c r="G867" s="4"/>
      <c r="H867" s="4"/>
      <c r="I8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7" s="3" t="s">
        <v>7</v>
      </c>
      <c r="K867" s="3" t="s">
        <v>891</v>
      </c>
      <c r="L867" s="3" t="s">
        <v>603</v>
      </c>
      <c r="M867" s="3"/>
      <c r="N867" s="3" t="str">
        <f>IF(ISBLANK(Tabela13[[#This Row],[Gol Time]]),"",IF(Tabela13[[#This Row],[Mandante]]=Tabela13[[#This Row],[Gol Time]],"Casa","Fora"))</f>
        <v>Casa</v>
      </c>
      <c r="O867" s="3" t="str">
        <f>VLOOKUP(Tabela13[[#This Row],[Número]],Tabela1[],12,FALSE)</f>
        <v>Olímpico</v>
      </c>
    </row>
    <row r="868" spans="1:15" x14ac:dyDescent="0.25">
      <c r="A868" s="3">
        <v>276</v>
      </c>
      <c r="B868" s="4">
        <v>31389</v>
      </c>
      <c r="C868" s="4" t="s">
        <v>603</v>
      </c>
      <c r="D868" s="4" t="s">
        <v>604</v>
      </c>
      <c r="E868" s="7">
        <v>2</v>
      </c>
      <c r="F868" s="7">
        <v>1</v>
      </c>
      <c r="G868" s="4"/>
      <c r="H868" s="4"/>
      <c r="I8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8" s="3" t="s">
        <v>7</v>
      </c>
      <c r="K868" s="3" t="s">
        <v>892</v>
      </c>
      <c r="L868" s="3" t="s">
        <v>604</v>
      </c>
      <c r="M868" s="3"/>
      <c r="N868" s="7" t="str">
        <f>IF(ISBLANK(Tabela13[[#This Row],[Gol Time]]),"",IF(Tabela13[[#This Row],[Mandante]]=Tabela13[[#This Row],[Gol Time]],"Casa","Fora"))</f>
        <v>Fora</v>
      </c>
      <c r="O868" s="3" t="str">
        <f>VLOOKUP(Tabela13[[#This Row],[Número]],Tabela1[],12,FALSE)</f>
        <v>Olímpico</v>
      </c>
    </row>
    <row r="869" spans="1:15" x14ac:dyDescent="0.25">
      <c r="A869" s="3">
        <v>277</v>
      </c>
      <c r="B869" s="4">
        <v>31494</v>
      </c>
      <c r="C869" s="4" t="s">
        <v>604</v>
      </c>
      <c r="D869" s="4" t="s">
        <v>603</v>
      </c>
      <c r="E869" s="7">
        <v>0</v>
      </c>
      <c r="F869" s="7">
        <v>1</v>
      </c>
      <c r="G869" s="4"/>
      <c r="H869" s="4"/>
      <c r="I8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69" s="3" t="s">
        <v>7</v>
      </c>
      <c r="K869" s="3" t="s">
        <v>873</v>
      </c>
      <c r="L869" s="3" t="s">
        <v>603</v>
      </c>
      <c r="M869" s="3"/>
      <c r="N869" s="3" t="str">
        <f>IF(ISBLANK(Tabela13[[#This Row],[Gol Time]]),"",IF(Tabela13[[#This Row],[Mandante]]=Tabela13[[#This Row],[Gol Time]],"Casa","Fora"))</f>
        <v>Fora</v>
      </c>
      <c r="O869" s="3" t="str">
        <f>VLOOKUP(Tabela13[[#This Row],[Número]],Tabela1[],12,FALSE)</f>
        <v>Beira-Rio</v>
      </c>
    </row>
    <row r="870" spans="1:15" x14ac:dyDescent="0.25">
      <c r="A870" s="3">
        <v>278</v>
      </c>
      <c r="B870" s="4">
        <v>31543</v>
      </c>
      <c r="C870" s="4" t="s">
        <v>603</v>
      </c>
      <c r="D870" s="4" t="s">
        <v>604</v>
      </c>
      <c r="E870" s="7">
        <v>1</v>
      </c>
      <c r="F870" s="7">
        <v>3</v>
      </c>
      <c r="G870" s="4"/>
      <c r="H870" s="4"/>
      <c r="I8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70" s="3" t="s">
        <v>7</v>
      </c>
      <c r="K870" s="3" t="s">
        <v>879</v>
      </c>
      <c r="L870" s="3" t="s">
        <v>603</v>
      </c>
      <c r="M870" s="3"/>
      <c r="N870" s="3" t="str">
        <f>IF(ISBLANK(Tabela13[[#This Row],[Gol Time]]),"",IF(Tabela13[[#This Row],[Mandante]]=Tabela13[[#This Row],[Gol Time]],"Casa","Fora"))</f>
        <v>Casa</v>
      </c>
      <c r="O870" s="3" t="str">
        <f>VLOOKUP(Tabela13[[#This Row],[Número]],Tabela1[],12,FALSE)</f>
        <v>Olímpico</v>
      </c>
    </row>
    <row r="871" spans="1:15" x14ac:dyDescent="0.25">
      <c r="A871" s="3">
        <v>278</v>
      </c>
      <c r="B871" s="4">
        <v>31543</v>
      </c>
      <c r="C871" s="4" t="s">
        <v>603</v>
      </c>
      <c r="D871" s="4" t="s">
        <v>604</v>
      </c>
      <c r="E871" s="7">
        <v>1</v>
      </c>
      <c r="F871" s="7">
        <v>3</v>
      </c>
      <c r="G871" s="4"/>
      <c r="H871" s="4"/>
      <c r="I8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71" s="3" t="s">
        <v>7</v>
      </c>
      <c r="K871" s="3" t="s">
        <v>893</v>
      </c>
      <c r="L871" s="3" t="s">
        <v>604</v>
      </c>
      <c r="M871" s="3"/>
      <c r="N871" s="7" t="str">
        <f>IF(ISBLANK(Tabela13[[#This Row],[Gol Time]]),"",IF(Tabela13[[#This Row],[Mandante]]=Tabela13[[#This Row],[Gol Time]],"Casa","Fora"))</f>
        <v>Fora</v>
      </c>
      <c r="O871" s="3" t="str">
        <f>VLOOKUP(Tabela13[[#This Row],[Número]],Tabela1[],12,FALSE)</f>
        <v>Olímpico</v>
      </c>
    </row>
    <row r="872" spans="1:15" x14ac:dyDescent="0.25">
      <c r="A872" s="3">
        <v>278</v>
      </c>
      <c r="B872" s="4">
        <v>31543</v>
      </c>
      <c r="C872" s="4" t="s">
        <v>603</v>
      </c>
      <c r="D872" s="4" t="s">
        <v>604</v>
      </c>
      <c r="E872" s="7">
        <v>1</v>
      </c>
      <c r="F872" s="7">
        <v>3</v>
      </c>
      <c r="G872" s="4"/>
      <c r="H872" s="4"/>
      <c r="I8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72" s="3" t="s">
        <v>7</v>
      </c>
      <c r="K872" s="3" t="s">
        <v>770</v>
      </c>
      <c r="L872" s="3" t="s">
        <v>604</v>
      </c>
      <c r="M872" s="3"/>
      <c r="N872" s="7" t="str">
        <f>IF(ISBLANK(Tabela13[[#This Row],[Gol Time]]),"",IF(Tabela13[[#This Row],[Mandante]]=Tabela13[[#This Row],[Gol Time]],"Casa","Fora"))</f>
        <v>Fora</v>
      </c>
      <c r="O872" s="3" t="str">
        <f>VLOOKUP(Tabela13[[#This Row],[Número]],Tabela1[],12,FALSE)</f>
        <v>Olímpico</v>
      </c>
    </row>
    <row r="873" spans="1:15" x14ac:dyDescent="0.25">
      <c r="A873" s="3">
        <v>278</v>
      </c>
      <c r="B873" s="4">
        <v>31543</v>
      </c>
      <c r="C873" s="4" t="s">
        <v>603</v>
      </c>
      <c r="D873" s="4" t="s">
        <v>604</v>
      </c>
      <c r="E873" s="7">
        <v>1</v>
      </c>
      <c r="F873" s="7">
        <v>3</v>
      </c>
      <c r="G873" s="4"/>
      <c r="H873" s="4"/>
      <c r="I8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73" s="3" t="s">
        <v>7</v>
      </c>
      <c r="K873" s="3" t="s">
        <v>894</v>
      </c>
      <c r="L873" s="3" t="s">
        <v>604</v>
      </c>
      <c r="M873" s="3"/>
      <c r="N873" s="7" t="str">
        <f>IF(ISBLANK(Tabela13[[#This Row],[Gol Time]]),"",IF(Tabela13[[#This Row],[Mandante]]=Tabela13[[#This Row],[Gol Time]],"Casa","Fora"))</f>
        <v>Fora</v>
      </c>
      <c r="O873" s="3" t="str">
        <f>VLOOKUP(Tabela13[[#This Row],[Número]],Tabela1[],12,FALSE)</f>
        <v>Olímpico</v>
      </c>
    </row>
    <row r="874" spans="1:15" x14ac:dyDescent="0.25">
      <c r="A874" s="3">
        <v>279</v>
      </c>
      <c r="B874" s="4">
        <v>31602</v>
      </c>
      <c r="C874" s="4" t="s">
        <v>604</v>
      </c>
      <c r="D874" s="4" t="s">
        <v>603</v>
      </c>
      <c r="E874" s="7">
        <v>2</v>
      </c>
      <c r="F874" s="7">
        <v>2</v>
      </c>
      <c r="G874" s="4"/>
      <c r="H874" s="4"/>
      <c r="I8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74" s="3" t="s">
        <v>7</v>
      </c>
      <c r="K874" s="3" t="s">
        <v>873</v>
      </c>
      <c r="L874" s="3" t="s">
        <v>604</v>
      </c>
      <c r="M874" s="3" t="s">
        <v>651</v>
      </c>
      <c r="N874" s="3" t="str">
        <f>IF(ISBLANK(Tabela13[[#This Row],[Gol Time]]),"",IF(Tabela13[[#This Row],[Mandante]]=Tabela13[[#This Row],[Gol Time]],"Casa","Fora"))</f>
        <v>Casa</v>
      </c>
      <c r="O874" s="3" t="str">
        <f>VLOOKUP(Tabela13[[#This Row],[Número]],Tabela1[],12,FALSE)</f>
        <v>Beira-Rio</v>
      </c>
    </row>
    <row r="875" spans="1:15" x14ac:dyDescent="0.25">
      <c r="A875" s="3">
        <v>279</v>
      </c>
      <c r="B875" s="4">
        <v>31602</v>
      </c>
      <c r="C875" s="4" t="s">
        <v>604</v>
      </c>
      <c r="D875" s="4" t="s">
        <v>603</v>
      </c>
      <c r="E875" s="7">
        <v>2</v>
      </c>
      <c r="F875" s="7">
        <v>2</v>
      </c>
      <c r="G875" s="4"/>
      <c r="H875" s="4"/>
      <c r="I8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75" s="3" t="s">
        <v>7</v>
      </c>
      <c r="K875" s="3" t="s">
        <v>886</v>
      </c>
      <c r="L875" s="3" t="s">
        <v>603</v>
      </c>
      <c r="M875" s="3"/>
      <c r="N875" s="7" t="str">
        <f>IF(ISBLANK(Tabela13[[#This Row],[Gol Time]]),"",IF(Tabela13[[#This Row],[Mandante]]=Tabela13[[#This Row],[Gol Time]],"Casa","Fora"))</f>
        <v>Fora</v>
      </c>
      <c r="O875" s="3" t="str">
        <f>VLOOKUP(Tabela13[[#This Row],[Número]],Tabela1[],12,FALSE)</f>
        <v>Beira-Rio</v>
      </c>
    </row>
    <row r="876" spans="1:15" x14ac:dyDescent="0.25">
      <c r="A876" s="3">
        <v>279</v>
      </c>
      <c r="B876" s="4">
        <v>31602</v>
      </c>
      <c r="C876" s="4" t="s">
        <v>604</v>
      </c>
      <c r="D876" s="4" t="s">
        <v>603</v>
      </c>
      <c r="E876" s="7">
        <v>2</v>
      </c>
      <c r="F876" s="7">
        <v>2</v>
      </c>
      <c r="G876" s="4"/>
      <c r="H876" s="4"/>
      <c r="I8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76" s="3" t="s">
        <v>7</v>
      </c>
      <c r="K876" s="3" t="s">
        <v>894</v>
      </c>
      <c r="L876" s="3" t="s">
        <v>604</v>
      </c>
      <c r="M876" s="3"/>
      <c r="N876" s="7" t="str">
        <f>IF(ISBLANK(Tabela13[[#This Row],[Gol Time]]),"",IF(Tabela13[[#This Row],[Mandante]]=Tabela13[[#This Row],[Gol Time]],"Casa","Fora"))</f>
        <v>Casa</v>
      </c>
      <c r="O876" s="3" t="str">
        <f>VLOOKUP(Tabela13[[#This Row],[Número]],Tabela1[],12,FALSE)</f>
        <v>Beira-Rio</v>
      </c>
    </row>
    <row r="877" spans="1:15" x14ac:dyDescent="0.25">
      <c r="A877" s="3">
        <v>279</v>
      </c>
      <c r="B877" s="4">
        <v>31602</v>
      </c>
      <c r="C877" s="4" t="s">
        <v>604</v>
      </c>
      <c r="D877" s="4" t="s">
        <v>603</v>
      </c>
      <c r="E877" s="7">
        <v>2</v>
      </c>
      <c r="F877" s="7">
        <v>2</v>
      </c>
      <c r="G877" s="4"/>
      <c r="H877" s="4"/>
      <c r="I8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77" s="3" t="s">
        <v>7</v>
      </c>
      <c r="K877" s="3" t="s">
        <v>875</v>
      </c>
      <c r="L877" s="3" t="s">
        <v>603</v>
      </c>
      <c r="M877" s="3" t="s">
        <v>651</v>
      </c>
      <c r="N877" s="7" t="str">
        <f>IF(ISBLANK(Tabela13[[#This Row],[Gol Time]]),"",IF(Tabela13[[#This Row],[Mandante]]=Tabela13[[#This Row],[Gol Time]],"Casa","Fora"))</f>
        <v>Fora</v>
      </c>
      <c r="O877" s="3" t="str">
        <f>VLOOKUP(Tabela13[[#This Row],[Número]],Tabela1[],12,FALSE)</f>
        <v>Beira-Rio</v>
      </c>
    </row>
    <row r="878" spans="1:15" x14ac:dyDescent="0.25">
      <c r="A878" s="3">
        <v>280</v>
      </c>
      <c r="B878" s="4">
        <v>31613</v>
      </c>
      <c r="C878" s="4" t="s">
        <v>603</v>
      </c>
      <c r="D878" s="4" t="s">
        <v>604</v>
      </c>
      <c r="E878" s="7">
        <v>1</v>
      </c>
      <c r="F878" s="7">
        <v>0</v>
      </c>
      <c r="G878" s="4"/>
      <c r="H878" s="4"/>
      <c r="I8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78" s="3" t="s">
        <v>7</v>
      </c>
      <c r="K878" s="3" t="s">
        <v>876</v>
      </c>
      <c r="L878" s="3" t="s">
        <v>603</v>
      </c>
      <c r="M878" s="3"/>
      <c r="N878" s="3" t="str">
        <f>IF(ISBLANK(Tabela13[[#This Row],[Gol Time]]),"",IF(Tabela13[[#This Row],[Mandante]]=Tabela13[[#This Row],[Gol Time]],"Casa","Fora"))</f>
        <v>Casa</v>
      </c>
      <c r="O878" s="3" t="str">
        <f>VLOOKUP(Tabela13[[#This Row],[Número]],Tabela1[],12,FALSE)</f>
        <v>Olímpico</v>
      </c>
    </row>
    <row r="879" spans="1:15" x14ac:dyDescent="0.25">
      <c r="A879" s="3">
        <v>281</v>
      </c>
      <c r="B879" s="4">
        <v>31854</v>
      </c>
      <c r="C879" s="4" t="s">
        <v>604</v>
      </c>
      <c r="D879" s="4" t="s">
        <v>603</v>
      </c>
      <c r="E879" s="7">
        <v>2</v>
      </c>
      <c r="F879" s="7">
        <v>2</v>
      </c>
      <c r="G879" s="4"/>
      <c r="H879" s="4"/>
      <c r="I8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79" s="3" t="s">
        <v>7</v>
      </c>
      <c r="K879" s="3" t="s">
        <v>888</v>
      </c>
      <c r="L879" s="3" t="s">
        <v>604</v>
      </c>
      <c r="M879" s="3"/>
      <c r="N879" s="3" t="str">
        <f>IF(ISBLANK(Tabela13[[#This Row],[Gol Time]]),"",IF(Tabela13[[#This Row],[Mandante]]=Tabela13[[#This Row],[Gol Time]],"Casa","Fora"))</f>
        <v>Casa</v>
      </c>
      <c r="O879" s="3" t="str">
        <f>VLOOKUP(Tabela13[[#This Row],[Número]],Tabela1[],12,FALSE)</f>
        <v>Beira-Rio</v>
      </c>
    </row>
    <row r="880" spans="1:15" x14ac:dyDescent="0.25">
      <c r="A880" s="3">
        <v>281</v>
      </c>
      <c r="B880" s="4">
        <v>31854</v>
      </c>
      <c r="C880" s="4" t="s">
        <v>604</v>
      </c>
      <c r="D880" s="4" t="s">
        <v>603</v>
      </c>
      <c r="E880" s="7">
        <v>2</v>
      </c>
      <c r="F880" s="7">
        <v>2</v>
      </c>
      <c r="G880" s="4"/>
      <c r="H880" s="4"/>
      <c r="I8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80" s="3" t="s">
        <v>7</v>
      </c>
      <c r="K880" s="3" t="s">
        <v>895</v>
      </c>
      <c r="L880" s="3" t="s">
        <v>604</v>
      </c>
      <c r="M880" s="3"/>
      <c r="N880" s="7" t="str">
        <f>IF(ISBLANK(Tabela13[[#This Row],[Gol Time]]),"",IF(Tabela13[[#This Row],[Mandante]]=Tabela13[[#This Row],[Gol Time]],"Casa","Fora"))</f>
        <v>Casa</v>
      </c>
      <c r="O880" s="3" t="str">
        <f>VLOOKUP(Tabela13[[#This Row],[Número]],Tabela1[],12,FALSE)</f>
        <v>Beira-Rio</v>
      </c>
    </row>
    <row r="881" spans="1:15" x14ac:dyDescent="0.25">
      <c r="A881" s="3">
        <v>281</v>
      </c>
      <c r="B881" s="4">
        <v>31854</v>
      </c>
      <c r="C881" s="4" t="s">
        <v>604</v>
      </c>
      <c r="D881" s="4" t="s">
        <v>603</v>
      </c>
      <c r="E881" s="7">
        <v>2</v>
      </c>
      <c r="F881" s="7">
        <v>2</v>
      </c>
      <c r="G881" s="4"/>
      <c r="H881" s="4"/>
      <c r="I8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81" s="3" t="s">
        <v>7</v>
      </c>
      <c r="K881" s="3" t="s">
        <v>891</v>
      </c>
      <c r="L881" s="3" t="s">
        <v>603</v>
      </c>
      <c r="M881" s="3"/>
      <c r="N881" s="7" t="str">
        <f>IF(ISBLANK(Tabela13[[#This Row],[Gol Time]]),"",IF(Tabela13[[#This Row],[Mandante]]=Tabela13[[#This Row],[Gol Time]],"Casa","Fora"))</f>
        <v>Fora</v>
      </c>
      <c r="O881" s="3" t="str">
        <f>VLOOKUP(Tabela13[[#This Row],[Número]],Tabela1[],12,FALSE)</f>
        <v>Beira-Rio</v>
      </c>
    </row>
    <row r="882" spans="1:15" x14ac:dyDescent="0.25">
      <c r="A882" s="3">
        <v>281</v>
      </c>
      <c r="B882" s="4">
        <v>31854</v>
      </c>
      <c r="C882" s="4" t="s">
        <v>604</v>
      </c>
      <c r="D882" s="4" t="s">
        <v>603</v>
      </c>
      <c r="E882" s="7">
        <v>2</v>
      </c>
      <c r="F882" s="7">
        <v>2</v>
      </c>
      <c r="G882" s="4"/>
      <c r="H882" s="4"/>
      <c r="I8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82" s="3" t="s">
        <v>7</v>
      </c>
      <c r="K882" s="3" t="s">
        <v>873</v>
      </c>
      <c r="L882" s="3" t="s">
        <v>603</v>
      </c>
      <c r="M882" s="3"/>
      <c r="N882" s="7" t="str">
        <f>IF(ISBLANK(Tabela13[[#This Row],[Gol Time]]),"",IF(Tabela13[[#This Row],[Mandante]]=Tabela13[[#This Row],[Gol Time]],"Casa","Fora"))</f>
        <v>Fora</v>
      </c>
      <c r="O882" s="3" t="str">
        <f>VLOOKUP(Tabela13[[#This Row],[Número]],Tabela1[],12,FALSE)</f>
        <v>Beira-Rio</v>
      </c>
    </row>
    <row r="883" spans="1:15" x14ac:dyDescent="0.25">
      <c r="A883" s="3">
        <v>282</v>
      </c>
      <c r="B883" s="4">
        <v>31865</v>
      </c>
      <c r="C883" s="4" t="s">
        <v>603</v>
      </c>
      <c r="D883" s="4" t="s">
        <v>604</v>
      </c>
      <c r="E883" s="7">
        <v>2</v>
      </c>
      <c r="F883" s="7">
        <v>1</v>
      </c>
      <c r="G883" s="4"/>
      <c r="H883" s="4"/>
      <c r="I8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83" s="3" t="s">
        <v>7</v>
      </c>
      <c r="K883" s="3" t="s">
        <v>896</v>
      </c>
      <c r="L883" s="3" t="s">
        <v>603</v>
      </c>
      <c r="M883" s="3"/>
      <c r="N883" s="3" t="str">
        <f>IF(ISBLANK(Tabela13[[#This Row],[Gol Time]]),"",IF(Tabela13[[#This Row],[Mandante]]=Tabela13[[#This Row],[Gol Time]],"Casa","Fora"))</f>
        <v>Casa</v>
      </c>
      <c r="O883" s="3" t="str">
        <f>VLOOKUP(Tabela13[[#This Row],[Número]],Tabela1[],12,FALSE)</f>
        <v>Olímpico</v>
      </c>
    </row>
    <row r="884" spans="1:15" x14ac:dyDescent="0.25">
      <c r="A884" s="3">
        <v>282</v>
      </c>
      <c r="B884" s="4">
        <v>31865</v>
      </c>
      <c r="C884" s="4" t="s">
        <v>603</v>
      </c>
      <c r="D884" s="4" t="s">
        <v>604</v>
      </c>
      <c r="E884" s="7">
        <v>2</v>
      </c>
      <c r="F884" s="7">
        <v>1</v>
      </c>
      <c r="G884" s="4"/>
      <c r="H884" s="4"/>
      <c r="I8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84" s="3" t="s">
        <v>7</v>
      </c>
      <c r="K884" s="3" t="s">
        <v>896</v>
      </c>
      <c r="L884" s="3" t="s">
        <v>603</v>
      </c>
      <c r="M884" s="3"/>
      <c r="N884" s="7" t="str">
        <f>IF(ISBLANK(Tabela13[[#This Row],[Gol Time]]),"",IF(Tabela13[[#This Row],[Mandante]]=Tabela13[[#This Row],[Gol Time]],"Casa","Fora"))</f>
        <v>Casa</v>
      </c>
      <c r="O884" s="3" t="str">
        <f>VLOOKUP(Tabela13[[#This Row],[Número]],Tabela1[],12,FALSE)</f>
        <v>Olímpico</v>
      </c>
    </row>
    <row r="885" spans="1:15" x14ac:dyDescent="0.25">
      <c r="A885" s="3">
        <v>282</v>
      </c>
      <c r="B885" s="4">
        <v>31865</v>
      </c>
      <c r="C885" s="4" t="s">
        <v>603</v>
      </c>
      <c r="D885" s="4" t="s">
        <v>604</v>
      </c>
      <c r="E885" s="7">
        <v>2</v>
      </c>
      <c r="F885" s="7">
        <v>1</v>
      </c>
      <c r="G885" s="4"/>
      <c r="H885" s="4"/>
      <c r="I8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85" s="3" t="s">
        <v>7</v>
      </c>
      <c r="K885" s="3" t="s">
        <v>897</v>
      </c>
      <c r="L885" s="3" t="s">
        <v>604</v>
      </c>
      <c r="M885" s="3"/>
      <c r="N885" s="7" t="str">
        <f>IF(ISBLANK(Tabela13[[#This Row],[Gol Time]]),"",IF(Tabela13[[#This Row],[Mandante]]=Tabela13[[#This Row],[Gol Time]],"Casa","Fora"))</f>
        <v>Fora</v>
      </c>
      <c r="O885" s="3" t="str">
        <f>VLOOKUP(Tabela13[[#This Row],[Número]],Tabela1[],12,FALSE)</f>
        <v>Olímpico</v>
      </c>
    </row>
    <row r="886" spans="1:15" x14ac:dyDescent="0.25">
      <c r="A886" s="3">
        <v>283</v>
      </c>
      <c r="B886" s="4">
        <v>31872</v>
      </c>
      <c r="C886" s="4" t="s">
        <v>604</v>
      </c>
      <c r="D886" s="4" t="s">
        <v>603</v>
      </c>
      <c r="E886" s="7">
        <v>0</v>
      </c>
      <c r="F886" s="7">
        <v>1</v>
      </c>
      <c r="G886" s="4"/>
      <c r="H886" s="4"/>
      <c r="I8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86" s="3" t="s">
        <v>7</v>
      </c>
      <c r="K886" s="3" t="s">
        <v>891</v>
      </c>
      <c r="L886" s="3" t="s">
        <v>603</v>
      </c>
      <c r="M886" s="3"/>
      <c r="N886" s="3" t="str">
        <f>IF(ISBLANK(Tabela13[[#This Row],[Gol Time]]),"",IF(Tabela13[[#This Row],[Mandante]]=Tabela13[[#This Row],[Gol Time]],"Casa","Fora"))</f>
        <v>Fora</v>
      </c>
      <c r="O886" s="3" t="str">
        <f>VLOOKUP(Tabela13[[#This Row],[Número]],Tabela1[],12,FALSE)</f>
        <v>Beira-Rio</v>
      </c>
    </row>
    <row r="887" spans="1:15" x14ac:dyDescent="0.25">
      <c r="A887" s="3">
        <v>284</v>
      </c>
      <c r="B887" s="4">
        <v>31907</v>
      </c>
      <c r="C887" s="4" t="s">
        <v>603</v>
      </c>
      <c r="D887" s="4" t="s">
        <v>604</v>
      </c>
      <c r="E887" s="7">
        <v>0</v>
      </c>
      <c r="F887" s="7">
        <v>1</v>
      </c>
      <c r="G887" s="4"/>
      <c r="H887" s="4"/>
      <c r="I8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887" s="3" t="s">
        <v>7</v>
      </c>
      <c r="K887" s="3" t="s">
        <v>893</v>
      </c>
      <c r="L887" s="3" t="s">
        <v>604</v>
      </c>
      <c r="M887" s="3"/>
      <c r="N887" s="3" t="str">
        <f>IF(ISBLANK(Tabela13[[#This Row],[Gol Time]]),"",IF(Tabela13[[#This Row],[Mandante]]=Tabela13[[#This Row],[Gol Time]],"Casa","Fora"))</f>
        <v>Fora</v>
      </c>
      <c r="O887" s="3" t="str">
        <f>VLOOKUP(Tabela13[[#This Row],[Número]],Tabela1[],12,FALSE)</f>
        <v>Olímpico</v>
      </c>
    </row>
    <row r="888" spans="1:15" x14ac:dyDescent="0.25">
      <c r="A888" s="3">
        <v>285</v>
      </c>
      <c r="B888" s="4">
        <v>31928</v>
      </c>
      <c r="C888" s="4" t="s">
        <v>604</v>
      </c>
      <c r="D888" s="4" t="s">
        <v>603</v>
      </c>
      <c r="E888" s="7">
        <v>1</v>
      </c>
      <c r="F888" s="7">
        <v>1</v>
      </c>
      <c r="G888" s="4"/>
      <c r="H888" s="4"/>
      <c r="I8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88" s="3" t="s">
        <v>7</v>
      </c>
      <c r="K888" s="3" t="s">
        <v>891</v>
      </c>
      <c r="L888" s="3" t="s">
        <v>603</v>
      </c>
      <c r="M888" s="3"/>
      <c r="N888" s="3" t="str">
        <f>IF(ISBLANK(Tabela13[[#This Row],[Gol Time]]),"",IF(Tabela13[[#This Row],[Mandante]]=Tabela13[[#This Row],[Gol Time]],"Casa","Fora"))</f>
        <v>Fora</v>
      </c>
      <c r="O888" s="3" t="str">
        <f>VLOOKUP(Tabela13[[#This Row],[Número]],Tabela1[],12,FALSE)</f>
        <v>Beira-Rio</v>
      </c>
    </row>
    <row r="889" spans="1:15" x14ac:dyDescent="0.25">
      <c r="A889" s="3">
        <v>285</v>
      </c>
      <c r="B889" s="4">
        <v>31928</v>
      </c>
      <c r="C889" s="4" t="s">
        <v>604</v>
      </c>
      <c r="D889" s="4" t="s">
        <v>603</v>
      </c>
      <c r="E889" s="7">
        <v>1</v>
      </c>
      <c r="F889" s="7">
        <v>1</v>
      </c>
      <c r="G889" s="4"/>
      <c r="H889" s="4"/>
      <c r="I8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89" s="3" t="s">
        <v>7</v>
      </c>
      <c r="K889" s="3" t="s">
        <v>897</v>
      </c>
      <c r="L889" s="3" t="s">
        <v>604</v>
      </c>
      <c r="M889" s="3"/>
      <c r="N889" s="7" t="str">
        <f>IF(ISBLANK(Tabela13[[#This Row],[Gol Time]]),"",IF(Tabela13[[#This Row],[Mandante]]=Tabela13[[#This Row],[Gol Time]],"Casa","Fora"))</f>
        <v>Casa</v>
      </c>
      <c r="O889" s="3" t="str">
        <f>VLOOKUP(Tabela13[[#This Row],[Número]],Tabela1[],12,FALSE)</f>
        <v>Beira-Rio</v>
      </c>
    </row>
    <row r="890" spans="1:15" x14ac:dyDescent="0.25">
      <c r="A890" s="3">
        <v>286</v>
      </c>
      <c r="B890" s="4">
        <v>31942</v>
      </c>
      <c r="C890" s="4" t="s">
        <v>603</v>
      </c>
      <c r="D890" s="4" t="s">
        <v>604</v>
      </c>
      <c r="E890" s="7">
        <v>3</v>
      </c>
      <c r="F890" s="7">
        <v>0</v>
      </c>
      <c r="G890" s="4"/>
      <c r="H890" s="4"/>
      <c r="I8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0" s="3" t="s">
        <v>7</v>
      </c>
      <c r="K890" s="3" t="s">
        <v>898</v>
      </c>
      <c r="L890" s="3" t="s">
        <v>603</v>
      </c>
      <c r="M890" s="3"/>
      <c r="N890" s="3" t="str">
        <f>IF(ISBLANK(Tabela13[[#This Row],[Gol Time]]),"",IF(Tabela13[[#This Row],[Mandante]]=Tabela13[[#This Row],[Gol Time]],"Casa","Fora"))</f>
        <v>Casa</v>
      </c>
      <c r="O890" s="3" t="str">
        <f>VLOOKUP(Tabela13[[#This Row],[Número]],Tabela1[],12,FALSE)</f>
        <v>Olímpico</v>
      </c>
    </row>
    <row r="891" spans="1:15" x14ac:dyDescent="0.25">
      <c r="A891" s="3">
        <v>286</v>
      </c>
      <c r="B891" s="4">
        <v>31942</v>
      </c>
      <c r="C891" s="4" t="s">
        <v>603</v>
      </c>
      <c r="D891" s="4" t="s">
        <v>604</v>
      </c>
      <c r="E891" s="7">
        <v>3</v>
      </c>
      <c r="F891" s="7">
        <v>0</v>
      </c>
      <c r="G891" s="4"/>
      <c r="H891" s="4"/>
      <c r="I8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1" s="3" t="s">
        <v>7</v>
      </c>
      <c r="K891" s="3" t="s">
        <v>899</v>
      </c>
      <c r="L891" s="3" t="s">
        <v>603</v>
      </c>
      <c r="M891" s="3"/>
      <c r="N891" s="7" t="str">
        <f>IF(ISBLANK(Tabela13[[#This Row],[Gol Time]]),"",IF(Tabela13[[#This Row],[Mandante]]=Tabela13[[#This Row],[Gol Time]],"Casa","Fora"))</f>
        <v>Casa</v>
      </c>
      <c r="O891" s="3" t="str">
        <f>VLOOKUP(Tabela13[[#This Row],[Número]],Tabela1[],12,FALSE)</f>
        <v>Olímpico</v>
      </c>
    </row>
    <row r="892" spans="1:15" x14ac:dyDescent="0.25">
      <c r="A892" s="3">
        <v>286</v>
      </c>
      <c r="B892" s="4">
        <v>31942</v>
      </c>
      <c r="C892" s="4" t="s">
        <v>603</v>
      </c>
      <c r="D892" s="4" t="s">
        <v>604</v>
      </c>
      <c r="E892" s="7">
        <v>3</v>
      </c>
      <c r="F892" s="7">
        <v>0</v>
      </c>
      <c r="G892" s="4"/>
      <c r="H892" s="4"/>
      <c r="I8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2" s="3" t="s">
        <v>7</v>
      </c>
      <c r="K892" s="3" t="s">
        <v>900</v>
      </c>
      <c r="L892" s="3" t="s">
        <v>603</v>
      </c>
      <c r="M892" s="3"/>
      <c r="N892" s="7" t="str">
        <f>IF(ISBLANK(Tabela13[[#This Row],[Gol Time]]),"",IF(Tabela13[[#This Row],[Mandante]]=Tabela13[[#This Row],[Gol Time]],"Casa","Fora"))</f>
        <v>Casa</v>
      </c>
      <c r="O892" s="3" t="str">
        <f>VLOOKUP(Tabela13[[#This Row],[Número]],Tabela1[],12,FALSE)</f>
        <v>Olímpico</v>
      </c>
    </row>
    <row r="893" spans="1:15" x14ac:dyDescent="0.25">
      <c r="A893" s="3">
        <v>287</v>
      </c>
      <c r="B893" s="4">
        <v>31944</v>
      </c>
      <c r="C893" s="4" t="s">
        <v>603</v>
      </c>
      <c r="D893" s="4" t="s">
        <v>604</v>
      </c>
      <c r="E893" s="7">
        <v>0</v>
      </c>
      <c r="F893" s="7">
        <v>0</v>
      </c>
      <c r="G893" s="4"/>
      <c r="H893" s="4"/>
      <c r="I8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93" s="3" t="s">
        <v>7</v>
      </c>
      <c r="K893" s="3"/>
      <c r="L893" s="3"/>
      <c r="M893" s="3"/>
      <c r="N893" s="3" t="str">
        <f>IF(ISBLANK(Tabela13[[#This Row],[Gol Time]]),"",IF(Tabela13[[#This Row],[Mandante]]=Tabela13[[#This Row],[Gol Time]],"Casa","Fora"))</f>
        <v/>
      </c>
      <c r="O893" s="3" t="str">
        <f>VLOOKUP(Tabela13[[#This Row],[Número]],Tabela1[],12,FALSE)</f>
        <v>Olímpico</v>
      </c>
    </row>
    <row r="894" spans="1:15" x14ac:dyDescent="0.25">
      <c r="A894" s="3">
        <v>288</v>
      </c>
      <c r="B894" s="4">
        <v>31956</v>
      </c>
      <c r="C894" s="4" t="s">
        <v>604</v>
      </c>
      <c r="D894" s="4" t="s">
        <v>603</v>
      </c>
      <c r="E894" s="7">
        <v>0</v>
      </c>
      <c r="F894" s="7">
        <v>0</v>
      </c>
      <c r="G894" s="4"/>
      <c r="H894" s="4"/>
      <c r="I8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894" s="3" t="s">
        <v>7</v>
      </c>
      <c r="K894" s="3"/>
      <c r="L894" s="3"/>
      <c r="M894" s="3"/>
      <c r="N894" s="3" t="str">
        <f>IF(ISBLANK(Tabela13[[#This Row],[Gol Time]]),"",IF(Tabela13[[#This Row],[Mandante]]=Tabela13[[#This Row],[Gol Time]],"Casa","Fora"))</f>
        <v/>
      </c>
      <c r="O894" s="3" t="str">
        <f>VLOOKUP(Tabela13[[#This Row],[Número]],Tabela1[],12,FALSE)</f>
        <v>Beira-Rio</v>
      </c>
    </row>
    <row r="895" spans="1:15" x14ac:dyDescent="0.25">
      <c r="A895" s="3">
        <v>289</v>
      </c>
      <c r="B895" s="4">
        <v>31977</v>
      </c>
      <c r="C895" s="4" t="s">
        <v>603</v>
      </c>
      <c r="D895" s="4" t="s">
        <v>604</v>
      </c>
      <c r="E895" s="7">
        <v>3</v>
      </c>
      <c r="F895" s="7">
        <v>2</v>
      </c>
      <c r="G895" s="4"/>
      <c r="H895" s="4"/>
      <c r="I8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5" s="3" t="s">
        <v>7</v>
      </c>
      <c r="K895" s="3" t="s">
        <v>896</v>
      </c>
      <c r="L895" s="3" t="s">
        <v>603</v>
      </c>
      <c r="M895" s="3"/>
      <c r="N895" s="3" t="str">
        <f>IF(ISBLANK(Tabela13[[#This Row],[Gol Time]]),"",IF(Tabela13[[#This Row],[Mandante]]=Tabela13[[#This Row],[Gol Time]],"Casa","Fora"))</f>
        <v>Casa</v>
      </c>
      <c r="O895" s="3" t="str">
        <f>VLOOKUP(Tabela13[[#This Row],[Número]],Tabela1[],12,FALSE)</f>
        <v>Olímpico</v>
      </c>
    </row>
    <row r="896" spans="1:15" x14ac:dyDescent="0.25">
      <c r="A896" s="3">
        <v>289</v>
      </c>
      <c r="B896" s="4">
        <v>31977</v>
      </c>
      <c r="C896" s="4" t="s">
        <v>603</v>
      </c>
      <c r="D896" s="4" t="s">
        <v>604</v>
      </c>
      <c r="E896" s="7">
        <v>3</v>
      </c>
      <c r="F896" s="7">
        <v>2</v>
      </c>
      <c r="G896" s="4"/>
      <c r="H896" s="4"/>
      <c r="I8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6" s="3" t="s">
        <v>7</v>
      </c>
      <c r="K896" s="3" t="s">
        <v>899</v>
      </c>
      <c r="L896" s="3" t="s">
        <v>603</v>
      </c>
      <c r="M896" s="3"/>
      <c r="N896" s="7" t="str">
        <f>IF(ISBLANK(Tabela13[[#This Row],[Gol Time]]),"",IF(Tabela13[[#This Row],[Mandante]]=Tabela13[[#This Row],[Gol Time]],"Casa","Fora"))</f>
        <v>Casa</v>
      </c>
      <c r="O896" s="3" t="str">
        <f>VLOOKUP(Tabela13[[#This Row],[Número]],Tabela1[],12,FALSE)</f>
        <v>Olímpico</v>
      </c>
    </row>
    <row r="897" spans="1:15" x14ac:dyDescent="0.25">
      <c r="A897" s="3">
        <v>289</v>
      </c>
      <c r="B897" s="4">
        <v>31977</v>
      </c>
      <c r="C897" s="4" t="s">
        <v>603</v>
      </c>
      <c r="D897" s="4" t="s">
        <v>604</v>
      </c>
      <c r="E897" s="7">
        <v>3</v>
      </c>
      <c r="F897" s="7">
        <v>2</v>
      </c>
      <c r="G897" s="4"/>
      <c r="H897" s="4"/>
      <c r="I8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7" s="3" t="s">
        <v>7</v>
      </c>
      <c r="K897" s="3" t="s">
        <v>899</v>
      </c>
      <c r="L897" s="3" t="s">
        <v>603</v>
      </c>
      <c r="M897" s="3"/>
      <c r="N897" s="7" t="str">
        <f>IF(ISBLANK(Tabela13[[#This Row],[Gol Time]]),"",IF(Tabela13[[#This Row],[Mandante]]=Tabela13[[#This Row],[Gol Time]],"Casa","Fora"))</f>
        <v>Casa</v>
      </c>
      <c r="O897" s="3" t="str">
        <f>VLOOKUP(Tabela13[[#This Row],[Número]],Tabela1[],12,FALSE)</f>
        <v>Olímpico</v>
      </c>
    </row>
    <row r="898" spans="1:15" x14ac:dyDescent="0.25">
      <c r="A898" s="3">
        <v>289</v>
      </c>
      <c r="B898" s="4">
        <v>31977</v>
      </c>
      <c r="C898" s="4" t="s">
        <v>603</v>
      </c>
      <c r="D898" s="4" t="s">
        <v>604</v>
      </c>
      <c r="E898" s="7">
        <v>3</v>
      </c>
      <c r="F898" s="7">
        <v>2</v>
      </c>
      <c r="G898" s="4"/>
      <c r="H898" s="4"/>
      <c r="I8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8" s="3" t="s">
        <v>7</v>
      </c>
      <c r="K898" s="3" t="s">
        <v>901</v>
      </c>
      <c r="L898" s="3" t="s">
        <v>604</v>
      </c>
      <c r="M898" s="3"/>
      <c r="N898" s="7" t="str">
        <f>IF(ISBLANK(Tabela13[[#This Row],[Gol Time]]),"",IF(Tabela13[[#This Row],[Mandante]]=Tabela13[[#This Row],[Gol Time]],"Casa","Fora"))</f>
        <v>Fora</v>
      </c>
      <c r="O898" s="3" t="str">
        <f>VLOOKUP(Tabela13[[#This Row],[Número]],Tabela1[],12,FALSE)</f>
        <v>Olímpico</v>
      </c>
    </row>
    <row r="899" spans="1:15" x14ac:dyDescent="0.25">
      <c r="A899" s="3">
        <v>289</v>
      </c>
      <c r="B899" s="4">
        <v>31977</v>
      </c>
      <c r="C899" s="4" t="s">
        <v>603</v>
      </c>
      <c r="D899" s="4" t="s">
        <v>604</v>
      </c>
      <c r="E899" s="7">
        <v>3</v>
      </c>
      <c r="F899" s="7">
        <v>2</v>
      </c>
      <c r="G899" s="4"/>
      <c r="H899" s="4"/>
      <c r="I8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899" s="3" t="s">
        <v>7</v>
      </c>
      <c r="K899" s="3" t="s">
        <v>902</v>
      </c>
      <c r="L899" s="3" t="s">
        <v>604</v>
      </c>
      <c r="M899" s="3"/>
      <c r="N899" s="7" t="str">
        <f>IF(ISBLANK(Tabela13[[#This Row],[Gol Time]]),"",IF(Tabela13[[#This Row],[Mandante]]=Tabela13[[#This Row],[Gol Time]],"Casa","Fora"))</f>
        <v>Fora</v>
      </c>
      <c r="O899" s="3" t="str">
        <f>VLOOKUP(Tabela13[[#This Row],[Número]],Tabela1[],12,FALSE)</f>
        <v>Olímpico</v>
      </c>
    </row>
    <row r="900" spans="1:15" x14ac:dyDescent="0.25">
      <c r="A900" s="3">
        <v>290</v>
      </c>
      <c r="B900" s="4">
        <v>32062</v>
      </c>
      <c r="C900" s="4" t="s">
        <v>604</v>
      </c>
      <c r="D900" s="4" t="s">
        <v>603</v>
      </c>
      <c r="E900" s="7">
        <v>0</v>
      </c>
      <c r="F900" s="7">
        <v>1</v>
      </c>
      <c r="G900" s="4"/>
      <c r="H900" s="4"/>
      <c r="I9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0" s="3" t="s">
        <v>48</v>
      </c>
      <c r="K900" s="3" t="s">
        <v>896</v>
      </c>
      <c r="L900" s="3" t="s">
        <v>603</v>
      </c>
      <c r="M900" s="3"/>
      <c r="N900" s="3" t="str">
        <f>IF(ISBLANK(Tabela13[[#This Row],[Gol Time]]),"",IF(Tabela13[[#This Row],[Mandante]]=Tabela13[[#This Row],[Gol Time]],"Casa","Fora"))</f>
        <v>Fora</v>
      </c>
      <c r="O900" s="3" t="str">
        <f>VLOOKUP(Tabela13[[#This Row],[Número]],Tabela1[],12,FALSE)</f>
        <v>Beira-Rio</v>
      </c>
    </row>
    <row r="901" spans="1:15" x14ac:dyDescent="0.25">
      <c r="A901" s="3">
        <v>291</v>
      </c>
      <c r="B901" s="4">
        <v>32214</v>
      </c>
      <c r="C901" s="4" t="s">
        <v>603</v>
      </c>
      <c r="D901" s="4" t="s">
        <v>604</v>
      </c>
      <c r="E901" s="7">
        <v>1</v>
      </c>
      <c r="F901" s="7">
        <v>0</v>
      </c>
      <c r="G901" s="4"/>
      <c r="H901" s="4"/>
      <c r="I9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1" s="3" t="s">
        <v>7</v>
      </c>
      <c r="K901" s="3" t="s">
        <v>901</v>
      </c>
      <c r="L901" s="3" t="s">
        <v>603</v>
      </c>
      <c r="M901" s="3" t="s">
        <v>651</v>
      </c>
      <c r="N901" s="3" t="str">
        <f>IF(ISBLANK(Tabela13[[#This Row],[Gol Time]]),"",IF(Tabela13[[#This Row],[Mandante]]=Tabela13[[#This Row],[Gol Time]],"Casa","Fora"))</f>
        <v>Casa</v>
      </c>
      <c r="O901" s="3" t="str">
        <f>VLOOKUP(Tabela13[[#This Row],[Número]],Tabela1[],12,FALSE)</f>
        <v>Olímpico</v>
      </c>
    </row>
    <row r="902" spans="1:15" x14ac:dyDescent="0.25">
      <c r="A902" s="3">
        <v>292</v>
      </c>
      <c r="B902" s="4">
        <v>32261</v>
      </c>
      <c r="C902" s="4" t="s">
        <v>603</v>
      </c>
      <c r="D902" s="4" t="s">
        <v>604</v>
      </c>
      <c r="E902" s="7">
        <v>3</v>
      </c>
      <c r="F902" s="7">
        <v>1</v>
      </c>
      <c r="G902" s="4"/>
      <c r="H902" s="4"/>
      <c r="I9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2" s="3" t="s">
        <v>7</v>
      </c>
      <c r="K902" s="3" t="s">
        <v>903</v>
      </c>
      <c r="L902" s="3" t="s">
        <v>604</v>
      </c>
      <c r="M902" s="3"/>
      <c r="N902" s="3" t="str">
        <f>IF(ISBLANK(Tabela13[[#This Row],[Gol Time]]),"",IF(Tabela13[[#This Row],[Mandante]]=Tabela13[[#This Row],[Gol Time]],"Casa","Fora"))</f>
        <v>Fora</v>
      </c>
      <c r="O902" s="3" t="str">
        <f>VLOOKUP(Tabela13[[#This Row],[Número]],Tabela1[],12,FALSE)</f>
        <v>Olímpico</v>
      </c>
    </row>
    <row r="903" spans="1:15" x14ac:dyDescent="0.25">
      <c r="A903" s="3">
        <v>292</v>
      </c>
      <c r="B903" s="4">
        <v>32261</v>
      </c>
      <c r="C903" s="4" t="s">
        <v>603</v>
      </c>
      <c r="D903" s="4" t="s">
        <v>604</v>
      </c>
      <c r="E903" s="7">
        <v>3</v>
      </c>
      <c r="F903" s="7">
        <v>1</v>
      </c>
      <c r="G903" s="4"/>
      <c r="H903" s="4"/>
      <c r="I9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3" s="3" t="s">
        <v>7</v>
      </c>
      <c r="K903" s="3" t="s">
        <v>899</v>
      </c>
      <c r="L903" s="3" t="s">
        <v>603</v>
      </c>
      <c r="M903" s="3"/>
      <c r="N903" s="7" t="str">
        <f>IF(ISBLANK(Tabela13[[#This Row],[Gol Time]]),"",IF(Tabela13[[#This Row],[Mandante]]=Tabela13[[#This Row],[Gol Time]],"Casa","Fora"))</f>
        <v>Casa</v>
      </c>
      <c r="O903" s="3" t="str">
        <f>VLOOKUP(Tabela13[[#This Row],[Número]],Tabela1[],12,FALSE)</f>
        <v>Olímpico</v>
      </c>
    </row>
    <row r="904" spans="1:15" x14ac:dyDescent="0.25">
      <c r="A904" s="3">
        <v>292</v>
      </c>
      <c r="B904" s="4">
        <v>32261</v>
      </c>
      <c r="C904" s="4" t="s">
        <v>603</v>
      </c>
      <c r="D904" s="4" t="s">
        <v>604</v>
      </c>
      <c r="E904" s="7">
        <v>3</v>
      </c>
      <c r="F904" s="7">
        <v>1</v>
      </c>
      <c r="G904" s="4"/>
      <c r="H904" s="4"/>
      <c r="I9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4" s="3" t="s">
        <v>7</v>
      </c>
      <c r="K904" s="3" t="s">
        <v>899</v>
      </c>
      <c r="L904" s="3" t="s">
        <v>603</v>
      </c>
      <c r="M904" s="3"/>
      <c r="N904" s="7" t="str">
        <f>IF(ISBLANK(Tabela13[[#This Row],[Gol Time]]),"",IF(Tabela13[[#This Row],[Mandante]]=Tabela13[[#This Row],[Gol Time]],"Casa","Fora"))</f>
        <v>Casa</v>
      </c>
      <c r="O904" s="3" t="str">
        <f>VLOOKUP(Tabela13[[#This Row],[Número]],Tabela1[],12,FALSE)</f>
        <v>Olímpico</v>
      </c>
    </row>
    <row r="905" spans="1:15" x14ac:dyDescent="0.25">
      <c r="A905" s="3">
        <v>292</v>
      </c>
      <c r="B905" s="4">
        <v>32261</v>
      </c>
      <c r="C905" s="4" t="s">
        <v>603</v>
      </c>
      <c r="D905" s="4" t="s">
        <v>604</v>
      </c>
      <c r="E905" s="7">
        <v>3</v>
      </c>
      <c r="F905" s="7">
        <v>1</v>
      </c>
      <c r="G905" s="4"/>
      <c r="H905" s="4"/>
      <c r="I9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05" s="3" t="s">
        <v>7</v>
      </c>
      <c r="K905" s="3" t="s">
        <v>886</v>
      </c>
      <c r="L905" s="3" t="s">
        <v>603</v>
      </c>
      <c r="M905" s="3"/>
      <c r="N905" s="7" t="str">
        <f>IF(ISBLANK(Tabela13[[#This Row],[Gol Time]]),"",IF(Tabela13[[#This Row],[Mandante]]=Tabela13[[#This Row],[Gol Time]],"Casa","Fora"))</f>
        <v>Casa</v>
      </c>
      <c r="O905" s="3" t="str">
        <f>VLOOKUP(Tabela13[[#This Row],[Número]],Tabela1[],12,FALSE)</f>
        <v>Olímpico</v>
      </c>
    </row>
    <row r="906" spans="1:15" x14ac:dyDescent="0.25">
      <c r="A906" s="3">
        <v>293</v>
      </c>
      <c r="B906" s="4">
        <v>32285</v>
      </c>
      <c r="C906" s="4" t="s">
        <v>604</v>
      </c>
      <c r="D906" s="4" t="s">
        <v>603</v>
      </c>
      <c r="E906" s="7">
        <v>0</v>
      </c>
      <c r="F906" s="7">
        <v>0</v>
      </c>
      <c r="G906" s="4"/>
      <c r="H906" s="4"/>
      <c r="I9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06" s="3" t="s">
        <v>7</v>
      </c>
      <c r="K906" s="3" t="s">
        <v>11</v>
      </c>
      <c r="L906" s="3"/>
      <c r="M906" s="3"/>
      <c r="N906" s="3" t="str">
        <f>IF(ISBLANK(Tabela13[[#This Row],[Gol Time]]),"",IF(Tabela13[[#This Row],[Mandante]]=Tabela13[[#This Row],[Gol Time]],"Casa","Fora"))</f>
        <v/>
      </c>
      <c r="O906" s="3">
        <f>VLOOKUP(Tabela13[[#This Row],[Número]],Tabela1[],12,FALSE)</f>
        <v>0</v>
      </c>
    </row>
    <row r="907" spans="1:15" x14ac:dyDescent="0.25">
      <c r="A907" s="3">
        <v>294</v>
      </c>
      <c r="B907" s="4">
        <v>32313</v>
      </c>
      <c r="C907" s="4" t="s">
        <v>603</v>
      </c>
      <c r="D907" s="4" t="s">
        <v>604</v>
      </c>
      <c r="E907" s="7">
        <v>3</v>
      </c>
      <c r="F907" s="7">
        <v>3</v>
      </c>
      <c r="G907" s="4"/>
      <c r="H907" s="4"/>
      <c r="I9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07" s="3" t="s">
        <v>7</v>
      </c>
      <c r="K907" s="3" t="s">
        <v>899</v>
      </c>
      <c r="L907" s="3" t="s">
        <v>603</v>
      </c>
      <c r="M907" s="3"/>
      <c r="N907" s="3" t="str">
        <f>IF(ISBLANK(Tabela13[[#This Row],[Gol Time]]),"",IF(Tabela13[[#This Row],[Mandante]]=Tabela13[[#This Row],[Gol Time]],"Casa","Fora"))</f>
        <v>Casa</v>
      </c>
      <c r="O907" s="3" t="str">
        <f>VLOOKUP(Tabela13[[#This Row],[Número]],Tabela1[],12,FALSE)</f>
        <v>Olímpico</v>
      </c>
    </row>
    <row r="908" spans="1:15" x14ac:dyDescent="0.25">
      <c r="A908" s="3">
        <v>294</v>
      </c>
      <c r="B908" s="4">
        <v>32313</v>
      </c>
      <c r="C908" s="4" t="s">
        <v>603</v>
      </c>
      <c r="D908" s="4" t="s">
        <v>604</v>
      </c>
      <c r="E908" s="7">
        <v>3</v>
      </c>
      <c r="F908" s="7">
        <v>3</v>
      </c>
      <c r="G908" s="4"/>
      <c r="H908" s="4"/>
      <c r="I9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08" s="3" t="s">
        <v>7</v>
      </c>
      <c r="K908" s="3" t="s">
        <v>897</v>
      </c>
      <c r="L908" s="3" t="s">
        <v>604</v>
      </c>
      <c r="M908" s="3"/>
      <c r="N908" s="7" t="str">
        <f>IF(ISBLANK(Tabela13[[#This Row],[Gol Time]]),"",IF(Tabela13[[#This Row],[Mandante]]=Tabela13[[#This Row],[Gol Time]],"Casa","Fora"))</f>
        <v>Fora</v>
      </c>
      <c r="O908" s="3" t="str">
        <f>VLOOKUP(Tabela13[[#This Row],[Número]],Tabela1[],12,FALSE)</f>
        <v>Olímpico</v>
      </c>
    </row>
    <row r="909" spans="1:15" x14ac:dyDescent="0.25">
      <c r="A909" s="3">
        <v>294</v>
      </c>
      <c r="B909" s="4">
        <v>32313</v>
      </c>
      <c r="C909" s="4" t="s">
        <v>603</v>
      </c>
      <c r="D909" s="4" t="s">
        <v>604</v>
      </c>
      <c r="E909" s="7">
        <v>3</v>
      </c>
      <c r="F909" s="7">
        <v>3</v>
      </c>
      <c r="G909" s="4"/>
      <c r="H909" s="4"/>
      <c r="I9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09" s="3" t="s">
        <v>7</v>
      </c>
      <c r="K909" s="3" t="s">
        <v>899</v>
      </c>
      <c r="L909" s="3" t="s">
        <v>603</v>
      </c>
      <c r="M909" s="3"/>
      <c r="N909" s="7" t="str">
        <f>IF(ISBLANK(Tabela13[[#This Row],[Gol Time]]),"",IF(Tabela13[[#This Row],[Mandante]]=Tabela13[[#This Row],[Gol Time]],"Casa","Fora"))</f>
        <v>Casa</v>
      </c>
      <c r="O909" s="3" t="str">
        <f>VLOOKUP(Tabela13[[#This Row],[Número]],Tabela1[],12,FALSE)</f>
        <v>Olímpico</v>
      </c>
    </row>
    <row r="910" spans="1:15" x14ac:dyDescent="0.25">
      <c r="A910" s="3">
        <v>294</v>
      </c>
      <c r="B910" s="4">
        <v>32313</v>
      </c>
      <c r="C910" s="4" t="s">
        <v>603</v>
      </c>
      <c r="D910" s="4" t="s">
        <v>604</v>
      </c>
      <c r="E910" s="7">
        <v>3</v>
      </c>
      <c r="F910" s="7">
        <v>3</v>
      </c>
      <c r="G910" s="4"/>
      <c r="H910" s="4"/>
      <c r="I9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10" s="3" t="s">
        <v>7</v>
      </c>
      <c r="K910" s="3" t="s">
        <v>904</v>
      </c>
      <c r="L910" s="3" t="s">
        <v>604</v>
      </c>
      <c r="M910" s="3"/>
      <c r="N910" s="7" t="str">
        <f>IF(ISBLANK(Tabela13[[#This Row],[Gol Time]]),"",IF(Tabela13[[#This Row],[Mandante]]=Tabela13[[#This Row],[Gol Time]],"Casa","Fora"))</f>
        <v>Fora</v>
      </c>
      <c r="O910" s="3" t="str">
        <f>VLOOKUP(Tabela13[[#This Row],[Número]],Tabela1[],12,FALSE)</f>
        <v>Olímpico</v>
      </c>
    </row>
    <row r="911" spans="1:15" x14ac:dyDescent="0.25">
      <c r="A911" s="3">
        <v>294</v>
      </c>
      <c r="B911" s="4">
        <v>32313</v>
      </c>
      <c r="C911" s="4" t="s">
        <v>603</v>
      </c>
      <c r="D911" s="4" t="s">
        <v>604</v>
      </c>
      <c r="E911" s="7">
        <v>3</v>
      </c>
      <c r="F911" s="7">
        <v>3</v>
      </c>
      <c r="G911" s="4"/>
      <c r="H911" s="4"/>
      <c r="I9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11" s="3" t="s">
        <v>7</v>
      </c>
      <c r="K911" s="3" t="s">
        <v>905</v>
      </c>
      <c r="L911" s="3" t="s">
        <v>603</v>
      </c>
      <c r="M911" s="3"/>
      <c r="N911" s="7" t="str">
        <f>IF(ISBLANK(Tabela13[[#This Row],[Gol Time]]),"",IF(Tabela13[[#This Row],[Mandante]]=Tabela13[[#This Row],[Gol Time]],"Casa","Fora"))</f>
        <v>Casa</v>
      </c>
      <c r="O911" s="3" t="str">
        <f>VLOOKUP(Tabela13[[#This Row],[Número]],Tabela1[],12,FALSE)</f>
        <v>Olímpico</v>
      </c>
    </row>
    <row r="912" spans="1:15" x14ac:dyDescent="0.25">
      <c r="A912" s="3">
        <v>294</v>
      </c>
      <c r="B912" s="4">
        <v>32313</v>
      </c>
      <c r="C912" s="4" t="s">
        <v>603</v>
      </c>
      <c r="D912" s="4" t="s">
        <v>604</v>
      </c>
      <c r="E912" s="7">
        <v>3</v>
      </c>
      <c r="F912" s="7">
        <v>3</v>
      </c>
      <c r="G912" s="4"/>
      <c r="H912" s="4"/>
      <c r="I9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12" s="3" t="s">
        <v>7</v>
      </c>
      <c r="K912" s="3" t="s">
        <v>903</v>
      </c>
      <c r="L912" s="3" t="s">
        <v>604</v>
      </c>
      <c r="M912" s="3"/>
      <c r="N912" s="7" t="str">
        <f>IF(ISBLANK(Tabela13[[#This Row],[Gol Time]]),"",IF(Tabela13[[#This Row],[Mandante]]=Tabela13[[#This Row],[Gol Time]],"Casa","Fora"))</f>
        <v>Fora</v>
      </c>
      <c r="O912" s="3" t="str">
        <f>VLOOKUP(Tabela13[[#This Row],[Número]],Tabela1[],12,FALSE)</f>
        <v>Olímpico</v>
      </c>
    </row>
    <row r="913" spans="1:15" x14ac:dyDescent="0.25">
      <c r="A913" s="3">
        <v>295</v>
      </c>
      <c r="B913" s="4">
        <v>32390</v>
      </c>
      <c r="C913" s="4" t="s">
        <v>603</v>
      </c>
      <c r="D913" s="4" t="s">
        <v>604</v>
      </c>
      <c r="E913" s="7">
        <v>1</v>
      </c>
      <c r="F913" s="7">
        <v>0</v>
      </c>
      <c r="G913" s="4"/>
      <c r="H913" s="4"/>
      <c r="I9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13" s="3" t="s">
        <v>48</v>
      </c>
      <c r="K913" s="3" t="s">
        <v>905</v>
      </c>
      <c r="L913" s="3" t="s">
        <v>603</v>
      </c>
      <c r="M913" s="3"/>
      <c r="N913" s="3" t="str">
        <f>IF(ISBLANK(Tabela13[[#This Row],[Gol Time]]),"",IF(Tabela13[[#This Row],[Mandante]]=Tabela13[[#This Row],[Gol Time]],"Casa","Fora"))</f>
        <v>Casa</v>
      </c>
      <c r="O913" s="3" t="str">
        <f>VLOOKUP(Tabela13[[#This Row],[Número]],Tabela1[],12,FALSE)</f>
        <v>Olímpico</v>
      </c>
    </row>
    <row r="914" spans="1:15" x14ac:dyDescent="0.25">
      <c r="A914" s="3">
        <v>296</v>
      </c>
      <c r="B914" s="4">
        <v>32548</v>
      </c>
      <c r="C914" s="4" t="s">
        <v>603</v>
      </c>
      <c r="D914" s="4" t="s">
        <v>604</v>
      </c>
      <c r="E914" s="7">
        <v>0</v>
      </c>
      <c r="F914" s="7">
        <v>0</v>
      </c>
      <c r="G914" s="4"/>
      <c r="H914" s="4"/>
      <c r="I9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14" s="3" t="s">
        <v>48</v>
      </c>
      <c r="K914" s="3"/>
      <c r="L914" s="3"/>
      <c r="M914" s="3"/>
      <c r="N914" s="3" t="str">
        <f>IF(ISBLANK(Tabela13[[#This Row],[Gol Time]]),"",IF(Tabela13[[#This Row],[Mandante]]=Tabela13[[#This Row],[Gol Time]],"Casa","Fora"))</f>
        <v/>
      </c>
      <c r="O914" s="3" t="str">
        <f>VLOOKUP(Tabela13[[#This Row],[Número]],Tabela1[],12,FALSE)</f>
        <v>Olímpico</v>
      </c>
    </row>
    <row r="915" spans="1:15" x14ac:dyDescent="0.25">
      <c r="A915" s="3">
        <v>297</v>
      </c>
      <c r="B915" s="4">
        <v>32551</v>
      </c>
      <c r="C915" s="4" t="s">
        <v>604</v>
      </c>
      <c r="D915" s="4" t="s">
        <v>603</v>
      </c>
      <c r="E915" s="7">
        <v>2</v>
      </c>
      <c r="F915" s="7">
        <v>1</v>
      </c>
      <c r="G915" s="4"/>
      <c r="H915" s="4"/>
      <c r="I9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15" s="3" t="s">
        <v>48</v>
      </c>
      <c r="K915" s="3" t="s">
        <v>906</v>
      </c>
      <c r="L915" s="3" t="s">
        <v>603</v>
      </c>
      <c r="M915" s="3"/>
      <c r="N915" s="3" t="str">
        <f>IF(ISBLANK(Tabela13[[#This Row],[Gol Time]]),"",IF(Tabela13[[#This Row],[Mandante]]=Tabela13[[#This Row],[Gol Time]],"Casa","Fora"))</f>
        <v>Fora</v>
      </c>
      <c r="O915" s="3" t="str">
        <f>VLOOKUP(Tabela13[[#This Row],[Número]],Tabela1[],12,FALSE)</f>
        <v>Beira-Rio</v>
      </c>
    </row>
    <row r="916" spans="1:15" x14ac:dyDescent="0.25">
      <c r="A916" s="3">
        <v>297</v>
      </c>
      <c r="B916" s="4">
        <v>32551</v>
      </c>
      <c r="C916" s="4" t="s">
        <v>604</v>
      </c>
      <c r="D916" s="4" t="s">
        <v>603</v>
      </c>
      <c r="E916" s="7">
        <v>2</v>
      </c>
      <c r="F916" s="7">
        <v>1</v>
      </c>
      <c r="G916" s="4"/>
      <c r="H916" s="4"/>
      <c r="I9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16" s="3" t="s">
        <v>48</v>
      </c>
      <c r="K916" s="3" t="s">
        <v>907</v>
      </c>
      <c r="L916" s="3" t="s">
        <v>604</v>
      </c>
      <c r="M916" s="3"/>
      <c r="N916" s="7" t="str">
        <f>IF(ISBLANK(Tabela13[[#This Row],[Gol Time]]),"",IF(Tabela13[[#This Row],[Mandante]]=Tabela13[[#This Row],[Gol Time]],"Casa","Fora"))</f>
        <v>Casa</v>
      </c>
      <c r="O916" s="3" t="str">
        <f>VLOOKUP(Tabela13[[#This Row],[Número]],Tabela1[],12,FALSE)</f>
        <v>Beira-Rio</v>
      </c>
    </row>
    <row r="917" spans="1:15" x14ac:dyDescent="0.25">
      <c r="A917" s="3">
        <v>297</v>
      </c>
      <c r="B917" s="4">
        <v>32551</v>
      </c>
      <c r="C917" s="4" t="s">
        <v>604</v>
      </c>
      <c r="D917" s="4" t="s">
        <v>603</v>
      </c>
      <c r="E917" s="7">
        <v>2</v>
      </c>
      <c r="F917" s="7">
        <v>1</v>
      </c>
      <c r="G917" s="4"/>
      <c r="H917" s="4"/>
      <c r="I9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17" s="3" t="s">
        <v>48</v>
      </c>
      <c r="K917" s="3" t="s">
        <v>907</v>
      </c>
      <c r="L917" s="3" t="s">
        <v>604</v>
      </c>
      <c r="M917" s="3"/>
      <c r="N917" s="7" t="str">
        <f>IF(ISBLANK(Tabela13[[#This Row],[Gol Time]]),"",IF(Tabela13[[#This Row],[Mandante]]=Tabela13[[#This Row],[Gol Time]],"Casa","Fora"))</f>
        <v>Casa</v>
      </c>
      <c r="O917" s="3" t="str">
        <f>VLOOKUP(Tabela13[[#This Row],[Número]],Tabela1[],12,FALSE)</f>
        <v>Beira-Rio</v>
      </c>
    </row>
    <row r="918" spans="1:15" x14ac:dyDescent="0.25">
      <c r="A918" s="3">
        <v>298</v>
      </c>
      <c r="B918" s="4">
        <v>32586</v>
      </c>
      <c r="C918" s="4" t="s">
        <v>604</v>
      </c>
      <c r="D918" s="4" t="s">
        <v>603</v>
      </c>
      <c r="E918" s="7">
        <v>1</v>
      </c>
      <c r="F918" s="7">
        <v>1</v>
      </c>
      <c r="G918" s="4"/>
      <c r="H918" s="4"/>
      <c r="I9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18" s="3" t="s">
        <v>7</v>
      </c>
      <c r="K918" s="3" t="s">
        <v>908</v>
      </c>
      <c r="L918" s="3" t="s">
        <v>603</v>
      </c>
      <c r="M918" s="3"/>
      <c r="N918" s="3" t="str">
        <f>IF(ISBLANK(Tabela13[[#This Row],[Gol Time]]),"",IF(Tabela13[[#This Row],[Mandante]]=Tabela13[[#This Row],[Gol Time]],"Casa","Fora"))</f>
        <v>Fora</v>
      </c>
      <c r="O918" s="3" t="str">
        <f>VLOOKUP(Tabela13[[#This Row],[Número]],Tabela1[],12,FALSE)</f>
        <v>Beira-Rio</v>
      </c>
    </row>
    <row r="919" spans="1:15" x14ac:dyDescent="0.25">
      <c r="A919" s="3">
        <v>298</v>
      </c>
      <c r="B919" s="4">
        <v>32586</v>
      </c>
      <c r="C919" s="4" t="s">
        <v>604</v>
      </c>
      <c r="D919" s="4" t="s">
        <v>603</v>
      </c>
      <c r="E919" s="7">
        <v>1</v>
      </c>
      <c r="F919" s="7">
        <v>1</v>
      </c>
      <c r="G919" s="4"/>
      <c r="H919" s="4"/>
      <c r="I9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19" s="3" t="s">
        <v>7</v>
      </c>
      <c r="K919" s="3" t="s">
        <v>909</v>
      </c>
      <c r="L919" s="3" t="s">
        <v>604</v>
      </c>
      <c r="M919" s="3"/>
      <c r="N919" s="7" t="str">
        <f>IF(ISBLANK(Tabela13[[#This Row],[Gol Time]]),"",IF(Tabela13[[#This Row],[Mandante]]=Tabela13[[#This Row],[Gol Time]],"Casa","Fora"))</f>
        <v>Casa</v>
      </c>
      <c r="O919" s="3" t="str">
        <f>VLOOKUP(Tabela13[[#This Row],[Número]],Tabela1[],12,FALSE)</f>
        <v>Beira-Rio</v>
      </c>
    </row>
    <row r="920" spans="1:15" x14ac:dyDescent="0.25">
      <c r="A920" s="3">
        <v>299</v>
      </c>
      <c r="B920" s="4">
        <v>32656</v>
      </c>
      <c r="C920" s="4" t="s">
        <v>604</v>
      </c>
      <c r="D920" s="4" t="s">
        <v>603</v>
      </c>
      <c r="E920" s="7">
        <v>1</v>
      </c>
      <c r="F920" s="7">
        <v>3</v>
      </c>
      <c r="G920" s="4"/>
      <c r="H920" s="4"/>
      <c r="I9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20" s="3" t="s">
        <v>7</v>
      </c>
      <c r="K920" s="3" t="s">
        <v>903</v>
      </c>
      <c r="L920" s="3" t="s">
        <v>604</v>
      </c>
      <c r="M920" s="3"/>
      <c r="N920" s="3" t="str">
        <f>IF(ISBLANK(Tabela13[[#This Row],[Gol Time]]),"",IF(Tabela13[[#This Row],[Mandante]]=Tabela13[[#This Row],[Gol Time]],"Casa","Fora"))</f>
        <v>Casa</v>
      </c>
      <c r="O920" s="3" t="str">
        <f>VLOOKUP(Tabela13[[#This Row],[Número]],Tabela1[],12,FALSE)</f>
        <v>Beira-Rio</v>
      </c>
    </row>
    <row r="921" spans="1:15" x14ac:dyDescent="0.25">
      <c r="A921" s="3">
        <v>299</v>
      </c>
      <c r="B921" s="4">
        <v>32656</v>
      </c>
      <c r="C921" s="4" t="s">
        <v>604</v>
      </c>
      <c r="D921" s="4" t="s">
        <v>603</v>
      </c>
      <c r="E921" s="7">
        <v>1</v>
      </c>
      <c r="F921" s="7">
        <v>3</v>
      </c>
      <c r="G921" s="4"/>
      <c r="H921" s="4"/>
      <c r="I9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21" s="3" t="s">
        <v>7</v>
      </c>
      <c r="K921" s="3" t="s">
        <v>885</v>
      </c>
      <c r="L921" s="3" t="s">
        <v>603</v>
      </c>
      <c r="M921" s="3"/>
      <c r="N921" s="7" t="str">
        <f>IF(ISBLANK(Tabela13[[#This Row],[Gol Time]]),"",IF(Tabela13[[#This Row],[Mandante]]=Tabela13[[#This Row],[Gol Time]],"Casa","Fora"))</f>
        <v>Fora</v>
      </c>
      <c r="O921" s="3" t="str">
        <f>VLOOKUP(Tabela13[[#This Row],[Número]],Tabela1[],12,FALSE)</f>
        <v>Beira-Rio</v>
      </c>
    </row>
    <row r="922" spans="1:15" x14ac:dyDescent="0.25">
      <c r="A922" s="3">
        <v>299</v>
      </c>
      <c r="B922" s="4">
        <v>32656</v>
      </c>
      <c r="C922" s="4" t="s">
        <v>604</v>
      </c>
      <c r="D922" s="4" t="s">
        <v>603</v>
      </c>
      <c r="E922" s="7">
        <v>1</v>
      </c>
      <c r="F922" s="7">
        <v>3</v>
      </c>
      <c r="G922" s="4"/>
      <c r="H922" s="4"/>
      <c r="I9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22" s="3" t="s">
        <v>7</v>
      </c>
      <c r="K922" s="3" t="s">
        <v>910</v>
      </c>
      <c r="L922" s="3" t="s">
        <v>603</v>
      </c>
      <c r="M922" s="3"/>
      <c r="N922" s="7" t="str">
        <f>IF(ISBLANK(Tabela13[[#This Row],[Gol Time]]),"",IF(Tabela13[[#This Row],[Mandante]]=Tabela13[[#This Row],[Gol Time]],"Casa","Fora"))</f>
        <v>Fora</v>
      </c>
      <c r="O922" s="3" t="str">
        <f>VLOOKUP(Tabela13[[#This Row],[Número]],Tabela1[],12,FALSE)</f>
        <v>Beira-Rio</v>
      </c>
    </row>
    <row r="923" spans="1:15" x14ac:dyDescent="0.25">
      <c r="A923" s="3">
        <v>299</v>
      </c>
      <c r="B923" s="4">
        <v>32656</v>
      </c>
      <c r="C923" s="4" t="s">
        <v>604</v>
      </c>
      <c r="D923" s="4" t="s">
        <v>603</v>
      </c>
      <c r="E923" s="7">
        <v>1</v>
      </c>
      <c r="F923" s="7">
        <v>3</v>
      </c>
      <c r="G923" s="4"/>
      <c r="H923" s="4"/>
      <c r="I9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23" s="3" t="s">
        <v>7</v>
      </c>
      <c r="K923" s="3" t="s">
        <v>911</v>
      </c>
      <c r="L923" s="3" t="s">
        <v>603</v>
      </c>
      <c r="M923" s="3"/>
      <c r="N923" s="7" t="str">
        <f>IF(ISBLANK(Tabela13[[#This Row],[Gol Time]]),"",IF(Tabela13[[#This Row],[Mandante]]=Tabela13[[#This Row],[Gol Time]],"Casa","Fora"))</f>
        <v>Fora</v>
      </c>
      <c r="O923" s="3" t="str">
        <f>VLOOKUP(Tabela13[[#This Row],[Número]],Tabela1[],12,FALSE)</f>
        <v>Beira-Rio</v>
      </c>
    </row>
    <row r="924" spans="1:15" x14ac:dyDescent="0.25">
      <c r="A924" s="3">
        <v>300</v>
      </c>
      <c r="B924" s="4">
        <v>32677</v>
      </c>
      <c r="C924" s="4" t="s">
        <v>603</v>
      </c>
      <c r="D924" s="4" t="s">
        <v>604</v>
      </c>
      <c r="E924" s="7">
        <v>0</v>
      </c>
      <c r="F924" s="7">
        <v>0</v>
      </c>
      <c r="G924" s="4"/>
      <c r="H924" s="4"/>
      <c r="I9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24" s="3" t="s">
        <v>7</v>
      </c>
      <c r="K924" s="3"/>
      <c r="L924" s="3"/>
      <c r="M924" s="3"/>
      <c r="N924" s="3" t="str">
        <f>IF(ISBLANK(Tabela13[[#This Row],[Gol Time]]),"",IF(Tabela13[[#This Row],[Mandante]]=Tabela13[[#This Row],[Gol Time]],"Casa","Fora"))</f>
        <v/>
      </c>
      <c r="O924" s="3" t="str">
        <f>VLOOKUP(Tabela13[[#This Row],[Número]],Tabela1[],12,FALSE)</f>
        <v>Olímpico</v>
      </c>
    </row>
    <row r="925" spans="1:15" x14ac:dyDescent="0.25">
      <c r="A925" s="3">
        <v>301</v>
      </c>
      <c r="B925" s="4">
        <v>32841</v>
      </c>
      <c r="C925" s="4" t="s">
        <v>604</v>
      </c>
      <c r="D925" s="4" t="s">
        <v>603</v>
      </c>
      <c r="E925" s="7">
        <v>2</v>
      </c>
      <c r="F925" s="7">
        <v>0</v>
      </c>
      <c r="G925" s="4"/>
      <c r="H925" s="4"/>
      <c r="I9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25" s="3" t="s">
        <v>48</v>
      </c>
      <c r="K925" s="3" t="s">
        <v>912</v>
      </c>
      <c r="L925" s="3" t="s">
        <v>604</v>
      </c>
      <c r="M925" s="3"/>
      <c r="N925" s="3" t="str">
        <f>IF(ISBLANK(Tabela13[[#This Row],[Gol Time]]),"",IF(Tabela13[[#This Row],[Mandante]]=Tabela13[[#This Row],[Gol Time]],"Casa","Fora"))</f>
        <v>Casa</v>
      </c>
      <c r="O925" s="3" t="str">
        <f>VLOOKUP(Tabela13[[#This Row],[Número]],Tabela1[],12,FALSE)</f>
        <v>Beira-Rio</v>
      </c>
    </row>
    <row r="926" spans="1:15" x14ac:dyDescent="0.25">
      <c r="A926" s="3">
        <v>301</v>
      </c>
      <c r="B926" s="4">
        <v>32841</v>
      </c>
      <c r="C926" s="4" t="s">
        <v>604</v>
      </c>
      <c r="D926" s="4" t="s">
        <v>603</v>
      </c>
      <c r="E926" s="7">
        <v>2</v>
      </c>
      <c r="F926" s="7">
        <v>0</v>
      </c>
      <c r="G926" s="4"/>
      <c r="H926" s="4"/>
      <c r="I9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26" s="3" t="s">
        <v>48</v>
      </c>
      <c r="K926" s="3" t="s">
        <v>912</v>
      </c>
      <c r="L926" s="3" t="s">
        <v>604</v>
      </c>
      <c r="M926" s="3"/>
      <c r="N926" s="7" t="str">
        <f>IF(ISBLANK(Tabela13[[#This Row],[Gol Time]]),"",IF(Tabela13[[#This Row],[Mandante]]=Tabela13[[#This Row],[Gol Time]],"Casa","Fora"))</f>
        <v>Casa</v>
      </c>
      <c r="O926" s="3" t="str">
        <f>VLOOKUP(Tabela13[[#This Row],[Número]],Tabela1[],12,FALSE)</f>
        <v>Beira-Rio</v>
      </c>
    </row>
    <row r="927" spans="1:15" x14ac:dyDescent="0.25">
      <c r="A927" s="3">
        <v>302</v>
      </c>
      <c r="B927" s="4">
        <v>32954</v>
      </c>
      <c r="C927" s="4" t="s">
        <v>603</v>
      </c>
      <c r="D927" s="4" t="s">
        <v>604</v>
      </c>
      <c r="E927" s="7">
        <v>0</v>
      </c>
      <c r="F927" s="7">
        <v>1</v>
      </c>
      <c r="G927" s="4"/>
      <c r="H927" s="4"/>
      <c r="I9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27" s="3" t="s">
        <v>7</v>
      </c>
      <c r="K927" s="3" t="s">
        <v>912</v>
      </c>
      <c r="L927" s="3" t="s">
        <v>604</v>
      </c>
      <c r="M927" s="3"/>
      <c r="N927" s="3" t="str">
        <f>IF(ISBLANK(Tabela13[[#This Row],[Gol Time]]),"",IF(Tabela13[[#This Row],[Mandante]]=Tabela13[[#This Row],[Gol Time]],"Casa","Fora"))</f>
        <v>Fora</v>
      </c>
      <c r="O927" s="3" t="str">
        <f>VLOOKUP(Tabela13[[#This Row],[Número]],Tabela1[],12,FALSE)</f>
        <v>Olímpico</v>
      </c>
    </row>
    <row r="928" spans="1:15" x14ac:dyDescent="0.25">
      <c r="A928" s="3">
        <v>303</v>
      </c>
      <c r="B928" s="4">
        <v>33027</v>
      </c>
      <c r="C928" s="4" t="s">
        <v>604</v>
      </c>
      <c r="D928" s="4" t="s">
        <v>603</v>
      </c>
      <c r="E928" s="7">
        <v>1</v>
      </c>
      <c r="F928" s="7">
        <v>0</v>
      </c>
      <c r="G928" s="4"/>
      <c r="H928" s="4"/>
      <c r="I9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28" s="3" t="s">
        <v>7</v>
      </c>
      <c r="K928" s="3" t="s">
        <v>913</v>
      </c>
      <c r="L928" s="3" t="s">
        <v>604</v>
      </c>
      <c r="M928" s="3"/>
      <c r="N928" s="3" t="str">
        <f>IF(ISBLANK(Tabela13[[#This Row],[Gol Time]]),"",IF(Tabela13[[#This Row],[Mandante]]=Tabela13[[#This Row],[Gol Time]],"Casa","Fora"))</f>
        <v>Casa</v>
      </c>
      <c r="O928" s="3" t="str">
        <f>VLOOKUP(Tabela13[[#This Row],[Número]],Tabela1[],12,FALSE)</f>
        <v>Beira-Rio</v>
      </c>
    </row>
    <row r="929" spans="1:15" x14ac:dyDescent="0.25">
      <c r="A929" s="3">
        <v>304</v>
      </c>
      <c r="B929" s="4">
        <v>33069</v>
      </c>
      <c r="C929" s="4" t="s">
        <v>604</v>
      </c>
      <c r="D929" s="4" t="s">
        <v>603</v>
      </c>
      <c r="E929" s="7">
        <v>0</v>
      </c>
      <c r="F929" s="7">
        <v>1</v>
      </c>
      <c r="G929" s="4"/>
      <c r="H929" s="4"/>
      <c r="I9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29" s="3" t="s">
        <v>7</v>
      </c>
      <c r="K929" s="3" t="s">
        <v>907</v>
      </c>
      <c r="L929" s="3" t="s">
        <v>603</v>
      </c>
      <c r="M929" s="3"/>
      <c r="N929" s="3" t="str">
        <f>IF(ISBLANK(Tabela13[[#This Row],[Gol Time]]),"",IF(Tabela13[[#This Row],[Mandante]]=Tabela13[[#This Row],[Gol Time]],"Casa","Fora"))</f>
        <v>Fora</v>
      </c>
      <c r="O929" s="3" t="str">
        <f>VLOOKUP(Tabela13[[#This Row],[Número]],Tabela1[],12,FALSE)</f>
        <v>Beira-Rio</v>
      </c>
    </row>
    <row r="930" spans="1:15" x14ac:dyDescent="0.25">
      <c r="A930" s="3">
        <v>305</v>
      </c>
      <c r="B930" s="4">
        <v>33083</v>
      </c>
      <c r="C930" s="4" t="s">
        <v>603</v>
      </c>
      <c r="D930" s="4" t="s">
        <v>604</v>
      </c>
      <c r="E930" s="7">
        <v>4</v>
      </c>
      <c r="F930" s="7">
        <v>1</v>
      </c>
      <c r="G930" s="4"/>
      <c r="H930" s="4"/>
      <c r="I9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0" s="3" t="s">
        <v>7</v>
      </c>
      <c r="K930" s="3" t="s">
        <v>718</v>
      </c>
      <c r="L930" s="3" t="s">
        <v>603</v>
      </c>
      <c r="M930" s="3"/>
      <c r="N930" s="3" t="str">
        <f>IF(ISBLANK(Tabela13[[#This Row],[Gol Time]]),"",IF(Tabela13[[#This Row],[Mandante]]=Tabela13[[#This Row],[Gol Time]],"Casa","Fora"))</f>
        <v>Casa</v>
      </c>
      <c r="O930" s="3" t="str">
        <f>VLOOKUP(Tabela13[[#This Row],[Número]],Tabela1[],12,FALSE)</f>
        <v>Olímpico</v>
      </c>
    </row>
    <row r="931" spans="1:15" x14ac:dyDescent="0.25">
      <c r="A931" s="3">
        <v>305</v>
      </c>
      <c r="B931" s="4">
        <v>33083</v>
      </c>
      <c r="C931" s="4" t="s">
        <v>603</v>
      </c>
      <c r="D931" s="4" t="s">
        <v>604</v>
      </c>
      <c r="E931" s="7">
        <v>4</v>
      </c>
      <c r="F931" s="7">
        <v>1</v>
      </c>
      <c r="G931" s="4"/>
      <c r="H931" s="4"/>
      <c r="I9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1" s="3" t="s">
        <v>7</v>
      </c>
      <c r="K931" s="3" t="s">
        <v>910</v>
      </c>
      <c r="L931" s="3" t="s">
        <v>603</v>
      </c>
      <c r="M931" s="3"/>
      <c r="N931" s="7" t="str">
        <f>IF(ISBLANK(Tabela13[[#This Row],[Gol Time]]),"",IF(Tabela13[[#This Row],[Mandante]]=Tabela13[[#This Row],[Gol Time]],"Casa","Fora"))</f>
        <v>Casa</v>
      </c>
      <c r="O931" s="3" t="str">
        <f>VLOOKUP(Tabela13[[#This Row],[Número]],Tabela1[],12,FALSE)</f>
        <v>Olímpico</v>
      </c>
    </row>
    <row r="932" spans="1:15" x14ac:dyDescent="0.25">
      <c r="A932" s="3">
        <v>305</v>
      </c>
      <c r="B932" s="4">
        <v>33083</v>
      </c>
      <c r="C932" s="4" t="s">
        <v>603</v>
      </c>
      <c r="D932" s="4" t="s">
        <v>604</v>
      </c>
      <c r="E932" s="7">
        <v>4</v>
      </c>
      <c r="F932" s="7">
        <v>1</v>
      </c>
      <c r="G932" s="4"/>
      <c r="H932" s="4"/>
      <c r="I9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2" s="3" t="s">
        <v>7</v>
      </c>
      <c r="K932" s="3" t="s">
        <v>914</v>
      </c>
      <c r="L932" s="3" t="s">
        <v>603</v>
      </c>
      <c r="M932" s="3"/>
      <c r="N932" s="7" t="str">
        <f>IF(ISBLANK(Tabela13[[#This Row],[Gol Time]]),"",IF(Tabela13[[#This Row],[Mandante]]=Tabela13[[#This Row],[Gol Time]],"Casa","Fora"))</f>
        <v>Casa</v>
      </c>
      <c r="O932" s="3" t="str">
        <f>VLOOKUP(Tabela13[[#This Row],[Número]],Tabela1[],12,FALSE)</f>
        <v>Olímpico</v>
      </c>
    </row>
    <row r="933" spans="1:15" x14ac:dyDescent="0.25">
      <c r="A933" s="3">
        <v>305</v>
      </c>
      <c r="B933" s="4">
        <v>33083</v>
      </c>
      <c r="C933" s="4" t="s">
        <v>603</v>
      </c>
      <c r="D933" s="4" t="s">
        <v>604</v>
      </c>
      <c r="E933" s="7">
        <v>4</v>
      </c>
      <c r="F933" s="7">
        <v>1</v>
      </c>
      <c r="G933" s="4"/>
      <c r="H933" s="4"/>
      <c r="I9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3" s="3" t="s">
        <v>7</v>
      </c>
      <c r="K933" s="3" t="s">
        <v>915</v>
      </c>
      <c r="L933" s="3" t="s">
        <v>604</v>
      </c>
      <c r="M933" s="3"/>
      <c r="N933" s="7" t="str">
        <f>IF(ISBLANK(Tabela13[[#This Row],[Gol Time]]),"",IF(Tabela13[[#This Row],[Mandante]]=Tabela13[[#This Row],[Gol Time]],"Casa","Fora"))</f>
        <v>Fora</v>
      </c>
      <c r="O933" s="3" t="str">
        <f>VLOOKUP(Tabela13[[#This Row],[Número]],Tabela1[],12,FALSE)</f>
        <v>Olímpico</v>
      </c>
    </row>
    <row r="934" spans="1:15" x14ac:dyDescent="0.25">
      <c r="A934" s="3">
        <v>305</v>
      </c>
      <c r="B934" s="4">
        <v>33083</v>
      </c>
      <c r="C934" s="4" t="s">
        <v>603</v>
      </c>
      <c r="D934" s="4" t="s">
        <v>604</v>
      </c>
      <c r="E934" s="7">
        <v>4</v>
      </c>
      <c r="F934" s="7">
        <v>1</v>
      </c>
      <c r="G934" s="4"/>
      <c r="H934" s="4"/>
      <c r="I9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4" s="3" t="s">
        <v>7</v>
      </c>
      <c r="K934" s="3" t="s">
        <v>910</v>
      </c>
      <c r="L934" s="3" t="s">
        <v>603</v>
      </c>
      <c r="M934" s="3"/>
      <c r="N934" s="7" t="str">
        <f>IF(ISBLANK(Tabela13[[#This Row],[Gol Time]]),"",IF(Tabela13[[#This Row],[Mandante]]=Tabela13[[#This Row],[Gol Time]],"Casa","Fora"))</f>
        <v>Casa</v>
      </c>
      <c r="O934" s="3" t="str">
        <f>VLOOKUP(Tabela13[[#This Row],[Número]],Tabela1[],12,FALSE)</f>
        <v>Olímpico</v>
      </c>
    </row>
    <row r="935" spans="1:15" x14ac:dyDescent="0.25">
      <c r="A935" s="3">
        <v>306</v>
      </c>
      <c r="B935" s="4">
        <v>33111</v>
      </c>
      <c r="C935" s="4" t="s">
        <v>604</v>
      </c>
      <c r="D935" s="4" t="s">
        <v>603</v>
      </c>
      <c r="E935" s="7">
        <v>0</v>
      </c>
      <c r="F935" s="7">
        <v>1</v>
      </c>
      <c r="G935" s="4"/>
      <c r="H935" s="4"/>
      <c r="I9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5" s="3" t="s">
        <v>48</v>
      </c>
      <c r="K935" s="3" t="s">
        <v>907</v>
      </c>
      <c r="L935" s="3" t="s">
        <v>603</v>
      </c>
      <c r="M935" s="3"/>
      <c r="N935" s="3" t="str">
        <f>IF(ISBLANK(Tabela13[[#This Row],[Gol Time]]),"",IF(Tabela13[[#This Row],[Mandante]]=Tabela13[[#This Row],[Gol Time]],"Casa","Fora"))</f>
        <v>Fora</v>
      </c>
      <c r="O935" s="3" t="str">
        <f>VLOOKUP(Tabela13[[#This Row],[Número]],Tabela1[],12,FALSE)</f>
        <v>Beira-Rio</v>
      </c>
    </row>
    <row r="936" spans="1:15" x14ac:dyDescent="0.25">
      <c r="A936" s="3">
        <v>307</v>
      </c>
      <c r="B936" s="4">
        <v>33285</v>
      </c>
      <c r="C936" s="4" t="s">
        <v>603</v>
      </c>
      <c r="D936" s="4" t="s">
        <v>604</v>
      </c>
      <c r="E936" s="7">
        <v>0</v>
      </c>
      <c r="F936" s="7">
        <v>0</v>
      </c>
      <c r="G936" s="4"/>
      <c r="H936" s="4"/>
      <c r="I9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36" s="3" t="s">
        <v>48</v>
      </c>
      <c r="K936" s="3"/>
      <c r="L936" s="3"/>
      <c r="M936" s="3"/>
      <c r="N936" s="3" t="str">
        <f>IF(ISBLANK(Tabela13[[#This Row],[Gol Time]]),"",IF(Tabela13[[#This Row],[Mandante]]=Tabela13[[#This Row],[Gol Time]],"Casa","Fora"))</f>
        <v/>
      </c>
      <c r="O936" s="3" t="str">
        <f>VLOOKUP(Tabela13[[#This Row],[Número]],Tabela1[],12,FALSE)</f>
        <v>Olímpico</v>
      </c>
    </row>
    <row r="937" spans="1:15" x14ac:dyDescent="0.25">
      <c r="A937" s="3">
        <v>308</v>
      </c>
      <c r="B937" s="4">
        <v>33503</v>
      </c>
      <c r="C937" s="4" t="s">
        <v>603</v>
      </c>
      <c r="D937" s="4" t="s">
        <v>604</v>
      </c>
      <c r="E937" s="7">
        <v>2</v>
      </c>
      <c r="F937" s="7">
        <v>1</v>
      </c>
      <c r="G937" s="4"/>
      <c r="H937" s="4"/>
      <c r="I9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7" s="3" t="s">
        <v>7</v>
      </c>
      <c r="K937" s="3" t="s">
        <v>825</v>
      </c>
      <c r="L937" s="3" t="s">
        <v>603</v>
      </c>
      <c r="M937" s="3"/>
      <c r="N937" s="3" t="str">
        <f>IF(ISBLANK(Tabela13[[#This Row],[Gol Time]]),"",IF(Tabela13[[#This Row],[Mandante]]=Tabela13[[#This Row],[Gol Time]],"Casa","Fora"))</f>
        <v>Casa</v>
      </c>
      <c r="O937" s="3" t="str">
        <f>VLOOKUP(Tabela13[[#This Row],[Número]],Tabela1[],12,FALSE)</f>
        <v>Olímpico</v>
      </c>
    </row>
    <row r="938" spans="1:15" x14ac:dyDescent="0.25">
      <c r="A938" s="3">
        <v>308</v>
      </c>
      <c r="B938" s="4">
        <v>33503</v>
      </c>
      <c r="C938" s="4" t="s">
        <v>603</v>
      </c>
      <c r="D938" s="4" t="s">
        <v>604</v>
      </c>
      <c r="E938" s="7">
        <v>2</v>
      </c>
      <c r="F938" s="7">
        <v>1</v>
      </c>
      <c r="G938" s="4"/>
      <c r="H938" s="4"/>
      <c r="I9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8" s="3" t="s">
        <v>7</v>
      </c>
      <c r="K938" s="3" t="s">
        <v>825</v>
      </c>
      <c r="L938" s="3" t="s">
        <v>603</v>
      </c>
      <c r="M938" s="3"/>
      <c r="N938" s="7" t="str">
        <f>IF(ISBLANK(Tabela13[[#This Row],[Gol Time]]),"",IF(Tabela13[[#This Row],[Mandante]]=Tabela13[[#This Row],[Gol Time]],"Casa","Fora"))</f>
        <v>Casa</v>
      </c>
      <c r="O938" s="3" t="str">
        <f>VLOOKUP(Tabela13[[#This Row],[Número]],Tabela1[],12,FALSE)</f>
        <v>Olímpico</v>
      </c>
    </row>
    <row r="939" spans="1:15" x14ac:dyDescent="0.25">
      <c r="A939" s="3">
        <v>308</v>
      </c>
      <c r="B939" s="4">
        <v>33503</v>
      </c>
      <c r="C939" s="4" t="s">
        <v>603</v>
      </c>
      <c r="D939" s="4" t="s">
        <v>604</v>
      </c>
      <c r="E939" s="7">
        <v>2</v>
      </c>
      <c r="F939" s="7">
        <v>1</v>
      </c>
      <c r="G939" s="4"/>
      <c r="H939" s="4"/>
      <c r="I9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39" s="3" t="s">
        <v>7</v>
      </c>
      <c r="K939" s="3" t="s">
        <v>916</v>
      </c>
      <c r="L939" s="3" t="s">
        <v>604</v>
      </c>
      <c r="M939" s="3"/>
      <c r="N939" s="7" t="str">
        <f>IF(ISBLANK(Tabela13[[#This Row],[Gol Time]]),"",IF(Tabela13[[#This Row],[Mandante]]=Tabela13[[#This Row],[Gol Time]],"Casa","Fora"))</f>
        <v>Fora</v>
      </c>
      <c r="O939" s="3" t="str">
        <f>VLOOKUP(Tabela13[[#This Row],[Número]],Tabela1[],12,FALSE)</f>
        <v>Olímpico</v>
      </c>
    </row>
    <row r="940" spans="1:15" x14ac:dyDescent="0.25">
      <c r="A940" s="3">
        <v>309</v>
      </c>
      <c r="B940" s="4">
        <v>33573</v>
      </c>
      <c r="C940" s="4" t="s">
        <v>603</v>
      </c>
      <c r="D940" s="4" t="s">
        <v>604</v>
      </c>
      <c r="E940" s="7">
        <v>0</v>
      </c>
      <c r="F940" s="7">
        <v>1</v>
      </c>
      <c r="G940" s="4"/>
      <c r="H940" s="4"/>
      <c r="I9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40" s="3" t="s">
        <v>7</v>
      </c>
      <c r="K940" s="3" t="s">
        <v>917</v>
      </c>
      <c r="L940" s="3" t="s">
        <v>604</v>
      </c>
      <c r="M940" s="3"/>
      <c r="N940" s="3" t="str">
        <f>IF(ISBLANK(Tabela13[[#This Row],[Gol Time]]),"",IF(Tabela13[[#This Row],[Mandante]]=Tabela13[[#This Row],[Gol Time]],"Casa","Fora"))</f>
        <v>Fora</v>
      </c>
      <c r="O940" s="3" t="str">
        <f>VLOOKUP(Tabela13[[#This Row],[Número]],Tabela1[],12,FALSE)</f>
        <v>Olímpico</v>
      </c>
    </row>
    <row r="941" spans="1:15" x14ac:dyDescent="0.25">
      <c r="A941" s="3">
        <v>310</v>
      </c>
      <c r="B941" s="4">
        <v>33580</v>
      </c>
      <c r="C941" s="4" t="s">
        <v>604</v>
      </c>
      <c r="D941" s="4" t="s">
        <v>603</v>
      </c>
      <c r="E941" s="7">
        <v>0</v>
      </c>
      <c r="F941" s="7">
        <v>2</v>
      </c>
      <c r="G941" s="4"/>
      <c r="H941" s="4"/>
      <c r="I9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41" s="3" t="s">
        <v>7</v>
      </c>
      <c r="K941" s="3" t="s">
        <v>718</v>
      </c>
      <c r="L941" s="3" t="s">
        <v>603</v>
      </c>
      <c r="M941" s="3"/>
      <c r="N941" s="3" t="str">
        <f>IF(ISBLANK(Tabela13[[#This Row],[Gol Time]]),"",IF(Tabela13[[#This Row],[Mandante]]=Tabela13[[#This Row],[Gol Time]],"Casa","Fora"))</f>
        <v>Fora</v>
      </c>
      <c r="O941" s="3" t="str">
        <f>VLOOKUP(Tabela13[[#This Row],[Número]],Tabela1[],12,FALSE)</f>
        <v>Beira-Rio</v>
      </c>
    </row>
    <row r="942" spans="1:15" x14ac:dyDescent="0.25">
      <c r="A942" s="3">
        <v>310</v>
      </c>
      <c r="B942" s="4">
        <v>33580</v>
      </c>
      <c r="C942" s="4" t="s">
        <v>604</v>
      </c>
      <c r="D942" s="4" t="s">
        <v>603</v>
      </c>
      <c r="E942" s="7">
        <v>0</v>
      </c>
      <c r="F942" s="7">
        <v>2</v>
      </c>
      <c r="G942" s="4"/>
      <c r="H942" s="4"/>
      <c r="I9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42" s="3" t="s">
        <v>7</v>
      </c>
      <c r="K942" s="3" t="s">
        <v>918</v>
      </c>
      <c r="L942" s="3" t="s">
        <v>603</v>
      </c>
      <c r="M942" s="3"/>
      <c r="N942" s="7" t="str">
        <f>IF(ISBLANK(Tabela13[[#This Row],[Gol Time]]),"",IF(Tabela13[[#This Row],[Mandante]]=Tabela13[[#This Row],[Gol Time]],"Casa","Fora"))</f>
        <v>Fora</v>
      </c>
      <c r="O942" s="3" t="str">
        <f>VLOOKUP(Tabela13[[#This Row],[Número]],Tabela1[],12,FALSE)</f>
        <v>Beira-Rio</v>
      </c>
    </row>
    <row r="943" spans="1:15" x14ac:dyDescent="0.25">
      <c r="A943" s="3">
        <v>311</v>
      </c>
      <c r="B943" s="4">
        <v>33587</v>
      </c>
      <c r="C943" s="4" t="s">
        <v>604</v>
      </c>
      <c r="D943" s="4" t="s">
        <v>603</v>
      </c>
      <c r="E943" s="7">
        <v>0</v>
      </c>
      <c r="F943" s="7">
        <v>0</v>
      </c>
      <c r="G943" s="4"/>
      <c r="H943" s="4"/>
      <c r="I9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43" s="3" t="s">
        <v>7</v>
      </c>
      <c r="K943" s="3"/>
      <c r="L943" s="3"/>
      <c r="M943" s="3"/>
      <c r="N943" s="3" t="str">
        <f>IF(ISBLANK(Tabela13[[#This Row],[Gol Time]]),"",IF(Tabela13[[#This Row],[Mandante]]=Tabela13[[#This Row],[Gol Time]],"Casa","Fora"))</f>
        <v/>
      </c>
      <c r="O943" s="3" t="str">
        <f>VLOOKUP(Tabela13[[#This Row],[Número]],Tabela1[],12,FALSE)</f>
        <v>Beira-Rio</v>
      </c>
    </row>
    <row r="944" spans="1:15" x14ac:dyDescent="0.25">
      <c r="A944" s="3">
        <v>312</v>
      </c>
      <c r="B944" s="4">
        <v>33769</v>
      </c>
      <c r="C944" s="4" t="s">
        <v>603</v>
      </c>
      <c r="D944" s="4" t="s">
        <v>604</v>
      </c>
      <c r="E944" s="7">
        <v>2</v>
      </c>
      <c r="F944" s="7">
        <v>0</v>
      </c>
      <c r="G944" s="4"/>
      <c r="H944" s="4"/>
      <c r="I9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44" s="3" t="s">
        <v>202</v>
      </c>
      <c r="K944" s="3" t="s">
        <v>911</v>
      </c>
      <c r="L944" s="3" t="s">
        <v>603</v>
      </c>
      <c r="M944" s="3"/>
      <c r="N944" s="3" t="str">
        <f>IF(ISBLANK(Tabela13[[#This Row],[Gol Time]]),"",IF(Tabela13[[#This Row],[Mandante]]=Tabela13[[#This Row],[Gol Time]],"Casa","Fora"))</f>
        <v>Casa</v>
      </c>
      <c r="O944" s="3" t="str">
        <f>VLOOKUP(Tabela13[[#This Row],[Número]],Tabela1[],12,FALSE)</f>
        <v>Olímpico</v>
      </c>
    </row>
    <row r="945" spans="1:15" x14ac:dyDescent="0.25">
      <c r="A945" s="3">
        <v>312</v>
      </c>
      <c r="B945" s="4">
        <v>33769</v>
      </c>
      <c r="C945" s="4" t="s">
        <v>603</v>
      </c>
      <c r="D945" s="4" t="s">
        <v>604</v>
      </c>
      <c r="E945" s="7">
        <v>2</v>
      </c>
      <c r="F945" s="7">
        <v>0</v>
      </c>
      <c r="G945" s="4"/>
      <c r="H945" s="4"/>
      <c r="I9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45" s="3" t="s">
        <v>202</v>
      </c>
      <c r="K945" s="3" t="s">
        <v>918</v>
      </c>
      <c r="L945" s="3" t="s">
        <v>603</v>
      </c>
      <c r="M945" s="3"/>
      <c r="N945" s="7" t="str">
        <f>IF(ISBLANK(Tabela13[[#This Row],[Gol Time]]),"",IF(Tabela13[[#This Row],[Mandante]]=Tabela13[[#This Row],[Gol Time]],"Casa","Fora"))</f>
        <v>Casa</v>
      </c>
      <c r="O945" s="3" t="str">
        <f>VLOOKUP(Tabela13[[#This Row],[Número]],Tabela1[],12,FALSE)</f>
        <v>Olímpico</v>
      </c>
    </row>
    <row r="946" spans="1:15" x14ac:dyDescent="0.25">
      <c r="A946" s="3">
        <v>313</v>
      </c>
      <c r="B946" s="4">
        <v>33773</v>
      </c>
      <c r="C946" s="4" t="s">
        <v>604</v>
      </c>
      <c r="D946" s="4" t="s">
        <v>603</v>
      </c>
      <c r="E946" s="7">
        <v>0</v>
      </c>
      <c r="F946" s="7">
        <v>0</v>
      </c>
      <c r="G946" s="4"/>
      <c r="H946" s="4"/>
      <c r="I9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46" s="3" t="s">
        <v>202</v>
      </c>
      <c r="K946" s="3" t="s">
        <v>11</v>
      </c>
      <c r="L946" s="3"/>
      <c r="M946" s="3"/>
      <c r="N946" s="3" t="str">
        <f>IF(ISBLANK(Tabela13[[#This Row],[Gol Time]]),"",IF(Tabela13[[#This Row],[Mandante]]=Tabela13[[#This Row],[Gol Time]],"Casa","Fora"))</f>
        <v/>
      </c>
      <c r="O946" s="3">
        <f>VLOOKUP(Tabela13[[#This Row],[Número]],Tabela1[],12,FALSE)</f>
        <v>0</v>
      </c>
    </row>
    <row r="947" spans="1:15" x14ac:dyDescent="0.25">
      <c r="A947" s="3">
        <v>314</v>
      </c>
      <c r="B947" s="4">
        <v>33776</v>
      </c>
      <c r="C947" s="4" t="s">
        <v>603</v>
      </c>
      <c r="D947" s="4" t="s">
        <v>604</v>
      </c>
      <c r="E947" s="7">
        <v>0</v>
      </c>
      <c r="F947" s="7">
        <v>0</v>
      </c>
      <c r="G947" s="4"/>
      <c r="H947" s="4"/>
      <c r="I9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47" s="3" t="s">
        <v>202</v>
      </c>
      <c r="K947" s="3"/>
      <c r="L947" s="3"/>
      <c r="M947" s="3"/>
      <c r="N947" s="3" t="str">
        <f>IF(ISBLANK(Tabela13[[#This Row],[Gol Time]]),"",IF(Tabela13[[#This Row],[Mandante]]=Tabela13[[#This Row],[Gol Time]],"Casa","Fora"))</f>
        <v/>
      </c>
      <c r="O947" s="3" t="str">
        <f>VLOOKUP(Tabela13[[#This Row],[Número]],Tabela1[],12,FALSE)</f>
        <v>Colosso da Lagoa</v>
      </c>
    </row>
    <row r="948" spans="1:15" x14ac:dyDescent="0.25">
      <c r="A948" s="3">
        <v>315</v>
      </c>
      <c r="B948" s="4">
        <v>33860</v>
      </c>
      <c r="C948" s="4" t="s">
        <v>604</v>
      </c>
      <c r="D948" s="4" t="s">
        <v>603</v>
      </c>
      <c r="E948" s="7">
        <v>1</v>
      </c>
      <c r="F948" s="7">
        <v>1</v>
      </c>
      <c r="G948" s="4"/>
      <c r="H948" s="4"/>
      <c r="I9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48" s="3" t="s">
        <v>7</v>
      </c>
      <c r="K948" s="3" t="s">
        <v>806</v>
      </c>
      <c r="L948" s="3" t="s">
        <v>603</v>
      </c>
      <c r="M948" s="3"/>
      <c r="N948" s="3" t="str">
        <f>IF(ISBLANK(Tabela13[[#This Row],[Gol Time]]),"",IF(Tabela13[[#This Row],[Mandante]]=Tabela13[[#This Row],[Gol Time]],"Casa","Fora"))</f>
        <v>Fora</v>
      </c>
      <c r="O948" s="3" t="str">
        <f>VLOOKUP(Tabela13[[#This Row],[Número]],Tabela1[],12,FALSE)</f>
        <v>Beira-Rio</v>
      </c>
    </row>
    <row r="949" spans="1:15" x14ac:dyDescent="0.25">
      <c r="A949" s="3">
        <v>315</v>
      </c>
      <c r="B949" s="4">
        <v>33860</v>
      </c>
      <c r="C949" s="4" t="s">
        <v>604</v>
      </c>
      <c r="D949" s="4" t="s">
        <v>603</v>
      </c>
      <c r="E949" s="7">
        <v>1</v>
      </c>
      <c r="F949" s="7">
        <v>1</v>
      </c>
      <c r="G949" s="4"/>
      <c r="H949" s="4"/>
      <c r="I9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49" s="3" t="s">
        <v>7</v>
      </c>
      <c r="K949" s="3" t="s">
        <v>919</v>
      </c>
      <c r="L949" s="3" t="s">
        <v>604</v>
      </c>
      <c r="M949" s="3"/>
      <c r="N949" s="7" t="str">
        <f>IF(ISBLANK(Tabela13[[#This Row],[Gol Time]]),"",IF(Tabela13[[#This Row],[Mandante]]=Tabela13[[#This Row],[Gol Time]],"Casa","Fora"))</f>
        <v>Casa</v>
      </c>
      <c r="O949" s="3" t="str">
        <f>VLOOKUP(Tabela13[[#This Row],[Número]],Tabela1[],12,FALSE)</f>
        <v>Beira-Rio</v>
      </c>
    </row>
    <row r="950" spans="1:15" x14ac:dyDescent="0.25">
      <c r="A950" s="3">
        <v>316</v>
      </c>
      <c r="B950" s="4">
        <v>33914</v>
      </c>
      <c r="C950" s="4" t="s">
        <v>603</v>
      </c>
      <c r="D950" s="4" t="s">
        <v>604</v>
      </c>
      <c r="E950" s="7">
        <v>1</v>
      </c>
      <c r="F950" s="7">
        <v>1</v>
      </c>
      <c r="G950" s="4"/>
      <c r="H950" s="4"/>
      <c r="I9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50" s="3" t="s">
        <v>197</v>
      </c>
      <c r="K950" s="3" t="s">
        <v>806</v>
      </c>
      <c r="L950" s="3" t="s">
        <v>603</v>
      </c>
      <c r="M950" s="3"/>
      <c r="N950" s="3" t="str">
        <f>IF(ISBLANK(Tabela13[[#This Row],[Gol Time]]),"",IF(Tabela13[[#This Row],[Mandante]]=Tabela13[[#This Row],[Gol Time]],"Casa","Fora"))</f>
        <v>Casa</v>
      </c>
      <c r="O950" s="3" t="str">
        <f>VLOOKUP(Tabela13[[#This Row],[Número]],Tabela1[],12,FALSE)</f>
        <v>Olímpico</v>
      </c>
    </row>
    <row r="951" spans="1:15" x14ac:dyDescent="0.25">
      <c r="A951" s="3">
        <v>316</v>
      </c>
      <c r="B951" s="4">
        <v>33914</v>
      </c>
      <c r="C951" s="4" t="s">
        <v>603</v>
      </c>
      <c r="D951" s="4" t="s">
        <v>604</v>
      </c>
      <c r="E951" s="7">
        <v>1</v>
      </c>
      <c r="F951" s="7">
        <v>1</v>
      </c>
      <c r="G951" s="4"/>
      <c r="H951" s="4"/>
      <c r="I9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51" s="3" t="s">
        <v>197</v>
      </c>
      <c r="K951" s="3" t="s">
        <v>874</v>
      </c>
      <c r="L951" s="3" t="s">
        <v>604</v>
      </c>
      <c r="M951" s="3"/>
      <c r="N951" s="7" t="str">
        <f>IF(ISBLANK(Tabela13[[#This Row],[Gol Time]]),"",IF(Tabela13[[#This Row],[Mandante]]=Tabela13[[#This Row],[Gol Time]],"Casa","Fora"))</f>
        <v>Fora</v>
      </c>
      <c r="O951" s="3" t="str">
        <f>VLOOKUP(Tabela13[[#This Row],[Número]],Tabela1[],12,FALSE)</f>
        <v>Olímpico</v>
      </c>
    </row>
    <row r="952" spans="1:15" x14ac:dyDescent="0.25">
      <c r="A952" s="3">
        <v>317</v>
      </c>
      <c r="B952" s="4">
        <v>33925</v>
      </c>
      <c r="C952" s="4" t="s">
        <v>604</v>
      </c>
      <c r="D952" s="4" t="s">
        <v>603</v>
      </c>
      <c r="E952" s="7">
        <v>1</v>
      </c>
      <c r="F952" s="7">
        <v>1</v>
      </c>
      <c r="G952" s="4"/>
      <c r="H952" s="4"/>
      <c r="I9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52" s="3" t="s">
        <v>197</v>
      </c>
      <c r="K952" s="3" t="s">
        <v>813</v>
      </c>
      <c r="L952" s="3" t="s">
        <v>604</v>
      </c>
      <c r="M952" s="3"/>
      <c r="N952" s="3" t="str">
        <f>IF(ISBLANK(Tabela13[[#This Row],[Gol Time]]),"",IF(Tabela13[[#This Row],[Mandante]]=Tabela13[[#This Row],[Gol Time]],"Casa","Fora"))</f>
        <v>Casa</v>
      </c>
      <c r="O952" s="3" t="str">
        <f>VLOOKUP(Tabela13[[#This Row],[Número]],Tabela1[],12,FALSE)</f>
        <v>Beira-Rio</v>
      </c>
    </row>
    <row r="953" spans="1:15" x14ac:dyDescent="0.25">
      <c r="A953" s="3">
        <v>317</v>
      </c>
      <c r="B953" s="4">
        <v>33925</v>
      </c>
      <c r="C953" s="4" t="s">
        <v>604</v>
      </c>
      <c r="D953" s="4" t="s">
        <v>603</v>
      </c>
      <c r="E953" s="7">
        <v>1</v>
      </c>
      <c r="F953" s="7">
        <v>1</v>
      </c>
      <c r="G953" s="4"/>
      <c r="H953" s="4"/>
      <c r="I9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53" s="3" t="s">
        <v>197</v>
      </c>
      <c r="K953" s="3" t="s">
        <v>813</v>
      </c>
      <c r="L953" s="3" t="s">
        <v>603</v>
      </c>
      <c r="M953" s="3"/>
      <c r="N953" s="7" t="str">
        <f>IF(ISBLANK(Tabela13[[#This Row],[Gol Time]]),"",IF(Tabela13[[#This Row],[Mandante]]=Tabela13[[#This Row],[Gol Time]],"Casa","Fora"))</f>
        <v>Fora</v>
      </c>
      <c r="O953" s="3" t="str">
        <f>VLOOKUP(Tabela13[[#This Row],[Número]],Tabela1[],12,FALSE)</f>
        <v>Beira-Rio</v>
      </c>
    </row>
    <row r="954" spans="1:15" x14ac:dyDescent="0.25">
      <c r="A954" s="3">
        <v>318</v>
      </c>
      <c r="B954" s="4">
        <v>33958</v>
      </c>
      <c r="C954" s="4" t="s">
        <v>603</v>
      </c>
      <c r="D954" s="4" t="s">
        <v>604</v>
      </c>
      <c r="E954" s="7">
        <v>1</v>
      </c>
      <c r="F954" s="7">
        <v>3</v>
      </c>
      <c r="G954" s="4"/>
      <c r="H954" s="4"/>
      <c r="I9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54" s="3" t="s">
        <v>7</v>
      </c>
      <c r="K954" s="3" t="s">
        <v>916</v>
      </c>
      <c r="L954" s="3" t="s">
        <v>604</v>
      </c>
      <c r="M954" s="3"/>
      <c r="N954" s="3" t="str">
        <f>IF(ISBLANK(Tabela13[[#This Row],[Gol Time]]),"",IF(Tabela13[[#This Row],[Mandante]]=Tabela13[[#This Row],[Gol Time]],"Casa","Fora"))</f>
        <v>Fora</v>
      </c>
      <c r="O954" s="3" t="str">
        <f>VLOOKUP(Tabela13[[#This Row],[Número]],Tabela1[],12,FALSE)</f>
        <v>Olímpico</v>
      </c>
    </row>
    <row r="955" spans="1:15" x14ac:dyDescent="0.25">
      <c r="A955" s="3">
        <v>318</v>
      </c>
      <c r="B955" s="4">
        <v>33958</v>
      </c>
      <c r="C955" s="4" t="s">
        <v>603</v>
      </c>
      <c r="D955" s="4" t="s">
        <v>604</v>
      </c>
      <c r="E955" s="7">
        <v>1</v>
      </c>
      <c r="F955" s="7">
        <v>3</v>
      </c>
      <c r="G955" s="4"/>
      <c r="H955" s="4"/>
      <c r="I9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55" s="3" t="s">
        <v>7</v>
      </c>
      <c r="K955" s="3" t="s">
        <v>806</v>
      </c>
      <c r="L955" s="3" t="s">
        <v>603</v>
      </c>
      <c r="M955" s="3"/>
      <c r="N955" s="7" t="str">
        <f>IF(ISBLANK(Tabela13[[#This Row],[Gol Time]]),"",IF(Tabela13[[#This Row],[Mandante]]=Tabela13[[#This Row],[Gol Time]],"Casa","Fora"))</f>
        <v>Casa</v>
      </c>
      <c r="O955" s="3" t="str">
        <f>VLOOKUP(Tabela13[[#This Row],[Número]],Tabela1[],12,FALSE)</f>
        <v>Olímpico</v>
      </c>
    </row>
    <row r="956" spans="1:15" x14ac:dyDescent="0.25">
      <c r="A956" s="3">
        <v>318</v>
      </c>
      <c r="B956" s="4">
        <v>33958</v>
      </c>
      <c r="C956" s="4" t="s">
        <v>603</v>
      </c>
      <c r="D956" s="4" t="s">
        <v>604</v>
      </c>
      <c r="E956" s="7">
        <v>1</v>
      </c>
      <c r="F956" s="7">
        <v>3</v>
      </c>
      <c r="G956" s="4"/>
      <c r="H956" s="4"/>
      <c r="I9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56" s="3" t="s">
        <v>7</v>
      </c>
      <c r="K956" s="3" t="s">
        <v>920</v>
      </c>
      <c r="L956" s="3" t="s">
        <v>604</v>
      </c>
      <c r="M956" s="3"/>
      <c r="N956" s="7" t="str">
        <f>IF(ISBLANK(Tabela13[[#This Row],[Gol Time]]),"",IF(Tabela13[[#This Row],[Mandante]]=Tabela13[[#This Row],[Gol Time]],"Casa","Fora"))</f>
        <v>Fora</v>
      </c>
      <c r="O956" s="3" t="str">
        <f>VLOOKUP(Tabela13[[#This Row],[Número]],Tabela1[],12,FALSE)</f>
        <v>Olímpico</v>
      </c>
    </row>
    <row r="957" spans="1:15" x14ac:dyDescent="0.25">
      <c r="A957" s="3">
        <v>318</v>
      </c>
      <c r="B957" s="4">
        <v>33958</v>
      </c>
      <c r="C957" s="4" t="s">
        <v>603</v>
      </c>
      <c r="D957" s="4" t="s">
        <v>604</v>
      </c>
      <c r="E957" s="7">
        <v>1</v>
      </c>
      <c r="F957" s="7">
        <v>3</v>
      </c>
      <c r="G957" s="4"/>
      <c r="H957" s="4"/>
      <c r="I9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57" s="3" t="s">
        <v>7</v>
      </c>
      <c r="K957" s="3" t="s">
        <v>920</v>
      </c>
      <c r="L957" s="3" t="s">
        <v>604</v>
      </c>
      <c r="M957" s="3"/>
      <c r="N957" s="7" t="str">
        <f>IF(ISBLANK(Tabela13[[#This Row],[Gol Time]]),"",IF(Tabela13[[#This Row],[Mandante]]=Tabela13[[#This Row],[Gol Time]],"Casa","Fora"))</f>
        <v>Fora</v>
      </c>
      <c r="O957" s="3" t="str">
        <f>VLOOKUP(Tabela13[[#This Row],[Número]],Tabela1[],12,FALSE)</f>
        <v>Olímpico</v>
      </c>
    </row>
    <row r="958" spans="1:15" x14ac:dyDescent="0.25">
      <c r="A958" s="3">
        <v>319</v>
      </c>
      <c r="B958" s="4">
        <v>33961</v>
      </c>
      <c r="C958" s="4" t="s">
        <v>604</v>
      </c>
      <c r="D958" s="4" t="s">
        <v>603</v>
      </c>
      <c r="E958" s="7">
        <v>0</v>
      </c>
      <c r="F958" s="7">
        <v>0</v>
      </c>
      <c r="G958" s="4"/>
      <c r="H958" s="4"/>
      <c r="I9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58" s="3" t="s">
        <v>7</v>
      </c>
      <c r="K958" s="3"/>
      <c r="L958" s="3"/>
      <c r="M958" s="3"/>
      <c r="N958" s="3" t="str">
        <f>IF(ISBLANK(Tabela13[[#This Row],[Gol Time]]),"",IF(Tabela13[[#This Row],[Mandante]]=Tabela13[[#This Row],[Gol Time]],"Casa","Fora"))</f>
        <v/>
      </c>
      <c r="O958" s="3" t="str">
        <f>VLOOKUP(Tabela13[[#This Row],[Número]],Tabela1[],12,FALSE)</f>
        <v>Beira-Rio</v>
      </c>
    </row>
    <row r="959" spans="1:15" x14ac:dyDescent="0.25">
      <c r="A959" s="3">
        <v>320</v>
      </c>
      <c r="B959" s="4">
        <v>34147</v>
      </c>
      <c r="C959" s="4" t="s">
        <v>604</v>
      </c>
      <c r="D959" s="4" t="s">
        <v>603</v>
      </c>
      <c r="E959" s="7">
        <v>0</v>
      </c>
      <c r="F959" s="7">
        <v>1</v>
      </c>
      <c r="G959" s="4"/>
      <c r="H959" s="4"/>
      <c r="I9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59" s="3" t="s">
        <v>7</v>
      </c>
      <c r="K959" s="3" t="s">
        <v>921</v>
      </c>
      <c r="L959" s="3" t="s">
        <v>603</v>
      </c>
      <c r="M959" s="3"/>
      <c r="N959" s="3" t="str">
        <f>IF(ISBLANK(Tabela13[[#This Row],[Gol Time]]),"",IF(Tabela13[[#This Row],[Mandante]]=Tabela13[[#This Row],[Gol Time]],"Casa","Fora"))</f>
        <v>Fora</v>
      </c>
      <c r="O959" s="3" t="str">
        <f>VLOOKUP(Tabela13[[#This Row],[Número]],Tabela1[],12,FALSE)</f>
        <v>Beira-Rio</v>
      </c>
    </row>
    <row r="960" spans="1:15" x14ac:dyDescent="0.25">
      <c r="A960" s="3">
        <v>321</v>
      </c>
      <c r="B960" s="4">
        <v>34168</v>
      </c>
      <c r="C960" s="4" t="s">
        <v>603</v>
      </c>
      <c r="D960" s="4" t="s">
        <v>604</v>
      </c>
      <c r="E960" s="7">
        <v>0</v>
      </c>
      <c r="F960" s="7">
        <v>0</v>
      </c>
      <c r="G960" s="4"/>
      <c r="H960" s="4"/>
      <c r="I9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60" s="3" t="s">
        <v>7</v>
      </c>
      <c r="K960" s="3"/>
      <c r="L960" s="3"/>
      <c r="M960" s="3"/>
      <c r="N960" s="3" t="str">
        <f>IF(ISBLANK(Tabela13[[#This Row],[Gol Time]]),"",IF(Tabela13[[#This Row],[Mandante]]=Tabela13[[#This Row],[Gol Time]],"Casa","Fora"))</f>
        <v/>
      </c>
      <c r="O960" s="3" t="str">
        <f>VLOOKUP(Tabela13[[#This Row],[Número]],Tabela1[],12,FALSE)</f>
        <v>Olímpico</v>
      </c>
    </row>
    <row r="961" spans="1:15" x14ac:dyDescent="0.25">
      <c r="A961" s="3">
        <v>322</v>
      </c>
      <c r="B961" s="4">
        <v>34497</v>
      </c>
      <c r="C961" s="4" t="s">
        <v>604</v>
      </c>
      <c r="D961" s="4" t="s">
        <v>603</v>
      </c>
      <c r="E961" s="7">
        <v>1</v>
      </c>
      <c r="F961" s="7">
        <v>0</v>
      </c>
      <c r="G961" s="4"/>
      <c r="H961" s="4"/>
      <c r="I9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1" s="3" t="s">
        <v>7</v>
      </c>
      <c r="K961" s="3" t="s">
        <v>922</v>
      </c>
      <c r="L961" s="3" t="s">
        <v>604</v>
      </c>
      <c r="M961" s="3"/>
      <c r="N961" s="3" t="str">
        <f>IF(ISBLANK(Tabela13[[#This Row],[Gol Time]]),"",IF(Tabela13[[#This Row],[Mandante]]=Tabela13[[#This Row],[Gol Time]],"Casa","Fora"))</f>
        <v>Casa</v>
      </c>
      <c r="O961" s="3" t="str">
        <f>VLOOKUP(Tabela13[[#This Row],[Número]],Tabela1[],12,FALSE)</f>
        <v>Beira-Rio</v>
      </c>
    </row>
    <row r="962" spans="1:15" x14ac:dyDescent="0.25">
      <c r="A962" s="3">
        <v>323</v>
      </c>
      <c r="B962" s="4">
        <v>34623</v>
      </c>
      <c r="C962" s="4" t="s">
        <v>603</v>
      </c>
      <c r="D962" s="4" t="s">
        <v>604</v>
      </c>
      <c r="E962" s="7">
        <v>1</v>
      </c>
      <c r="F962" s="7">
        <v>1</v>
      </c>
      <c r="G962" s="4"/>
      <c r="H962" s="4"/>
      <c r="I9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62" s="3" t="s">
        <v>48</v>
      </c>
      <c r="K962" s="3" t="s">
        <v>920</v>
      </c>
      <c r="L962" s="3" t="s">
        <v>604</v>
      </c>
      <c r="M962" s="3"/>
      <c r="N962" s="3" t="str">
        <f>IF(ISBLANK(Tabela13[[#This Row],[Gol Time]]),"",IF(Tabela13[[#This Row],[Mandante]]=Tabela13[[#This Row],[Gol Time]],"Casa","Fora"))</f>
        <v>Fora</v>
      </c>
      <c r="O962" s="3" t="str">
        <f>VLOOKUP(Tabela13[[#This Row],[Número]],Tabela1[],12,FALSE)</f>
        <v>Olímpico</v>
      </c>
    </row>
    <row r="963" spans="1:15" x14ac:dyDescent="0.25">
      <c r="A963" s="3">
        <v>323</v>
      </c>
      <c r="B963" s="4">
        <v>34623</v>
      </c>
      <c r="C963" s="4" t="s">
        <v>603</v>
      </c>
      <c r="D963" s="4" t="s">
        <v>604</v>
      </c>
      <c r="E963" s="7">
        <v>1</v>
      </c>
      <c r="F963" s="7">
        <v>1</v>
      </c>
      <c r="G963" s="4"/>
      <c r="H963" s="4"/>
      <c r="I9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63" s="3" t="s">
        <v>48</v>
      </c>
      <c r="K963" s="3" t="s">
        <v>923</v>
      </c>
      <c r="L963" s="3" t="s">
        <v>603</v>
      </c>
      <c r="M963" s="3"/>
      <c r="N963" s="7" t="str">
        <f>IF(ISBLANK(Tabela13[[#This Row],[Gol Time]]),"",IF(Tabela13[[#This Row],[Mandante]]=Tabela13[[#This Row],[Gol Time]],"Casa","Fora"))</f>
        <v>Casa</v>
      </c>
      <c r="O963" s="3" t="str">
        <f>VLOOKUP(Tabela13[[#This Row],[Número]],Tabela1[],12,FALSE)</f>
        <v>Olímpico</v>
      </c>
    </row>
    <row r="964" spans="1:15" x14ac:dyDescent="0.25">
      <c r="A964" s="3">
        <v>324</v>
      </c>
      <c r="B964" s="4">
        <v>34685</v>
      </c>
      <c r="C964" s="4" t="s">
        <v>603</v>
      </c>
      <c r="D964" s="4" t="s">
        <v>604</v>
      </c>
      <c r="E964" s="7">
        <v>1</v>
      </c>
      <c r="F964" s="7">
        <v>4</v>
      </c>
      <c r="G964" s="4"/>
      <c r="H964" s="4"/>
      <c r="I9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4" s="3" t="s">
        <v>7</v>
      </c>
      <c r="K964" s="3" t="s">
        <v>924</v>
      </c>
      <c r="L964" s="3" t="s">
        <v>604</v>
      </c>
      <c r="M964" s="3"/>
      <c r="N964" s="3" t="str">
        <f>IF(ISBLANK(Tabela13[[#This Row],[Gol Time]]),"",IF(Tabela13[[#This Row],[Mandante]]=Tabela13[[#This Row],[Gol Time]],"Casa","Fora"))</f>
        <v>Fora</v>
      </c>
      <c r="O964" s="3" t="str">
        <f>VLOOKUP(Tabela13[[#This Row],[Número]],Tabela1[],12,FALSE)</f>
        <v>Olímpico</v>
      </c>
    </row>
    <row r="965" spans="1:15" x14ac:dyDescent="0.25">
      <c r="A965" s="3">
        <v>324</v>
      </c>
      <c r="B965" s="4">
        <v>34685</v>
      </c>
      <c r="C965" s="4" t="s">
        <v>603</v>
      </c>
      <c r="D965" s="4" t="s">
        <v>604</v>
      </c>
      <c r="E965" s="7">
        <v>1</v>
      </c>
      <c r="F965" s="7">
        <v>4</v>
      </c>
      <c r="G965" s="4"/>
      <c r="H965" s="4"/>
      <c r="I9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5" s="3" t="s">
        <v>7</v>
      </c>
      <c r="K965" s="3" t="s">
        <v>925</v>
      </c>
      <c r="L965" s="3" t="s">
        <v>603</v>
      </c>
      <c r="M965" s="3"/>
      <c r="N965" s="7" t="str">
        <f>IF(ISBLANK(Tabela13[[#This Row],[Gol Time]]),"",IF(Tabela13[[#This Row],[Mandante]]=Tabela13[[#This Row],[Gol Time]],"Casa","Fora"))</f>
        <v>Casa</v>
      </c>
      <c r="O965" s="3" t="str">
        <f>VLOOKUP(Tabela13[[#This Row],[Número]],Tabela1[],12,FALSE)</f>
        <v>Olímpico</v>
      </c>
    </row>
    <row r="966" spans="1:15" x14ac:dyDescent="0.25">
      <c r="A966" s="3">
        <v>324</v>
      </c>
      <c r="B966" s="4">
        <v>34685</v>
      </c>
      <c r="C966" s="4" t="s">
        <v>603</v>
      </c>
      <c r="D966" s="4" t="s">
        <v>604</v>
      </c>
      <c r="E966" s="7">
        <v>1</v>
      </c>
      <c r="F966" s="7">
        <v>4</v>
      </c>
      <c r="G966" s="4"/>
      <c r="H966" s="4"/>
      <c r="I9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6" s="3" t="s">
        <v>7</v>
      </c>
      <c r="K966" s="3" t="s">
        <v>866</v>
      </c>
      <c r="L966" s="3" t="s">
        <v>604</v>
      </c>
      <c r="M966" s="3"/>
      <c r="N966" s="7" t="str">
        <f>IF(ISBLANK(Tabela13[[#This Row],[Gol Time]]),"",IF(Tabela13[[#This Row],[Mandante]]=Tabela13[[#This Row],[Gol Time]],"Casa","Fora"))</f>
        <v>Fora</v>
      </c>
      <c r="O966" s="3" t="str">
        <f>VLOOKUP(Tabela13[[#This Row],[Número]],Tabela1[],12,FALSE)</f>
        <v>Olímpico</v>
      </c>
    </row>
    <row r="967" spans="1:15" x14ac:dyDescent="0.25">
      <c r="A967" s="3">
        <v>324</v>
      </c>
      <c r="B967" s="4">
        <v>34685</v>
      </c>
      <c r="C967" s="4" t="s">
        <v>603</v>
      </c>
      <c r="D967" s="4" t="s">
        <v>604</v>
      </c>
      <c r="E967" s="7">
        <v>1</v>
      </c>
      <c r="F967" s="7">
        <v>4</v>
      </c>
      <c r="G967" s="4"/>
      <c r="H967" s="4"/>
      <c r="I9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7" s="3" t="s">
        <v>7</v>
      </c>
      <c r="K967" s="3" t="s">
        <v>924</v>
      </c>
      <c r="L967" s="3" t="s">
        <v>604</v>
      </c>
      <c r="M967" s="3"/>
      <c r="N967" s="7" t="str">
        <f>IF(ISBLANK(Tabela13[[#This Row],[Gol Time]]),"",IF(Tabela13[[#This Row],[Mandante]]=Tabela13[[#This Row],[Gol Time]],"Casa","Fora"))</f>
        <v>Fora</v>
      </c>
      <c r="O967" s="3" t="str">
        <f>VLOOKUP(Tabela13[[#This Row],[Número]],Tabela1[],12,FALSE)</f>
        <v>Olímpico</v>
      </c>
    </row>
    <row r="968" spans="1:15" x14ac:dyDescent="0.25">
      <c r="A968" s="3">
        <v>324</v>
      </c>
      <c r="B968" s="4">
        <v>34685</v>
      </c>
      <c r="C968" s="4" t="s">
        <v>603</v>
      </c>
      <c r="D968" s="4" t="s">
        <v>604</v>
      </c>
      <c r="E968" s="7">
        <v>1</v>
      </c>
      <c r="F968" s="7">
        <v>4</v>
      </c>
      <c r="G968" s="4"/>
      <c r="H968" s="4"/>
      <c r="I9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8" s="3" t="s">
        <v>7</v>
      </c>
      <c r="K968" s="3" t="s">
        <v>866</v>
      </c>
      <c r="L968" s="3" t="s">
        <v>604</v>
      </c>
      <c r="M968" s="3"/>
      <c r="N968" s="7" t="str">
        <f>IF(ISBLANK(Tabela13[[#This Row],[Gol Time]]),"",IF(Tabela13[[#This Row],[Mandante]]=Tabela13[[#This Row],[Gol Time]],"Casa","Fora"))</f>
        <v>Fora</v>
      </c>
      <c r="O968" s="3" t="str">
        <f>VLOOKUP(Tabela13[[#This Row],[Número]],Tabela1[],12,FALSE)</f>
        <v>Olímpico</v>
      </c>
    </row>
    <row r="969" spans="1:15" x14ac:dyDescent="0.25">
      <c r="A969" s="3">
        <v>325</v>
      </c>
      <c r="B969" s="4">
        <v>34791</v>
      </c>
      <c r="C969" s="4" t="s">
        <v>604</v>
      </c>
      <c r="D969" s="4" t="s">
        <v>603</v>
      </c>
      <c r="E969" s="7">
        <v>2</v>
      </c>
      <c r="F969" s="7">
        <v>1</v>
      </c>
      <c r="G969" s="4"/>
      <c r="H969" s="4"/>
      <c r="I9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69" s="3" t="s">
        <v>7</v>
      </c>
      <c r="K969" s="3" t="s">
        <v>920</v>
      </c>
      <c r="L969" s="3" t="s">
        <v>604</v>
      </c>
      <c r="M969" s="3"/>
      <c r="N969" s="3" t="str">
        <f>IF(ISBLANK(Tabela13[[#This Row],[Gol Time]]),"",IF(Tabela13[[#This Row],[Mandante]]=Tabela13[[#This Row],[Gol Time]],"Casa","Fora"))</f>
        <v>Casa</v>
      </c>
      <c r="O969" s="3" t="str">
        <f>VLOOKUP(Tabela13[[#This Row],[Número]],Tabela1[],12,FALSE)</f>
        <v>Beira-Rio</v>
      </c>
    </row>
    <row r="970" spans="1:15" x14ac:dyDescent="0.25">
      <c r="A970" s="3">
        <v>325</v>
      </c>
      <c r="B970" s="4">
        <v>34791</v>
      </c>
      <c r="C970" s="4" t="s">
        <v>604</v>
      </c>
      <c r="D970" s="4" t="s">
        <v>603</v>
      </c>
      <c r="E970" s="7">
        <v>2</v>
      </c>
      <c r="F970" s="7">
        <v>1</v>
      </c>
      <c r="G970" s="4"/>
      <c r="H970" s="4"/>
      <c r="I9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70" s="3" t="s">
        <v>7</v>
      </c>
      <c r="K970" s="3" t="s">
        <v>866</v>
      </c>
      <c r="L970" s="3" t="s">
        <v>604</v>
      </c>
      <c r="M970" s="3"/>
      <c r="N970" s="7" t="str">
        <f>IF(ISBLANK(Tabela13[[#This Row],[Gol Time]]),"",IF(Tabela13[[#This Row],[Mandante]]=Tabela13[[#This Row],[Gol Time]],"Casa","Fora"))</f>
        <v>Casa</v>
      </c>
      <c r="O970" s="3" t="str">
        <f>VLOOKUP(Tabela13[[#This Row],[Número]],Tabela1[],12,FALSE)</f>
        <v>Beira-Rio</v>
      </c>
    </row>
    <row r="971" spans="1:15" x14ac:dyDescent="0.25">
      <c r="A971" s="3">
        <v>325</v>
      </c>
      <c r="B971" s="4">
        <v>34791</v>
      </c>
      <c r="C971" s="4" t="s">
        <v>604</v>
      </c>
      <c r="D971" s="4" t="s">
        <v>603</v>
      </c>
      <c r="E971" s="7">
        <v>2</v>
      </c>
      <c r="F971" s="7">
        <v>1</v>
      </c>
      <c r="G971" s="4"/>
      <c r="H971" s="4"/>
      <c r="I9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71" s="3" t="s">
        <v>7</v>
      </c>
      <c r="K971" s="3" t="s">
        <v>926</v>
      </c>
      <c r="L971" s="3" t="s">
        <v>603</v>
      </c>
      <c r="M971" s="3"/>
      <c r="N971" s="7" t="str">
        <f>IF(ISBLANK(Tabela13[[#This Row],[Gol Time]]),"",IF(Tabela13[[#This Row],[Mandante]]=Tabela13[[#This Row],[Gol Time]],"Casa","Fora"))</f>
        <v>Fora</v>
      </c>
      <c r="O971" s="3" t="str">
        <f>VLOOKUP(Tabela13[[#This Row],[Número]],Tabela1[],12,FALSE)</f>
        <v>Beira-Rio</v>
      </c>
    </row>
    <row r="972" spans="1:15" x14ac:dyDescent="0.25">
      <c r="A972" s="3">
        <v>326</v>
      </c>
      <c r="B972" s="4">
        <v>34878</v>
      </c>
      <c r="C972" s="4" t="s">
        <v>603</v>
      </c>
      <c r="D972" s="4" t="s">
        <v>604</v>
      </c>
      <c r="E972" s="7">
        <v>2</v>
      </c>
      <c r="F972" s="7">
        <v>0</v>
      </c>
      <c r="G972" s="4"/>
      <c r="H972" s="4"/>
      <c r="I9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72" s="3" t="s">
        <v>7</v>
      </c>
      <c r="K972" s="3" t="s">
        <v>926</v>
      </c>
      <c r="L972" s="3" t="s">
        <v>603</v>
      </c>
      <c r="M972" s="3"/>
      <c r="N972" s="3" t="str">
        <f>IF(ISBLANK(Tabela13[[#This Row],[Gol Time]]),"",IF(Tabela13[[#This Row],[Mandante]]=Tabela13[[#This Row],[Gol Time]],"Casa","Fora"))</f>
        <v>Casa</v>
      </c>
      <c r="O972" s="3" t="str">
        <f>VLOOKUP(Tabela13[[#This Row],[Número]],Tabela1[],12,FALSE)</f>
        <v>Olímpico</v>
      </c>
    </row>
    <row r="973" spans="1:15" x14ac:dyDescent="0.25">
      <c r="A973" s="3">
        <v>326</v>
      </c>
      <c r="B973" s="4">
        <v>34878</v>
      </c>
      <c r="C973" s="4" t="s">
        <v>603</v>
      </c>
      <c r="D973" s="4" t="s">
        <v>604</v>
      </c>
      <c r="E973" s="7">
        <v>2</v>
      </c>
      <c r="F973" s="7">
        <v>0</v>
      </c>
      <c r="G973" s="4"/>
      <c r="H973" s="4"/>
      <c r="I9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73" s="3" t="s">
        <v>7</v>
      </c>
      <c r="K973" s="3" t="s">
        <v>927</v>
      </c>
      <c r="L973" s="3" t="s">
        <v>603</v>
      </c>
      <c r="M973" s="3"/>
      <c r="N973" s="7" t="str">
        <f>IF(ISBLANK(Tabela13[[#This Row],[Gol Time]]),"",IF(Tabela13[[#This Row],[Mandante]]=Tabela13[[#This Row],[Gol Time]],"Casa","Fora"))</f>
        <v>Casa</v>
      </c>
      <c r="O973" s="3" t="str">
        <f>VLOOKUP(Tabela13[[#This Row],[Número]],Tabela1[],12,FALSE)</f>
        <v>Olímpico</v>
      </c>
    </row>
    <row r="974" spans="1:15" x14ac:dyDescent="0.25">
      <c r="A974" s="3">
        <v>327</v>
      </c>
      <c r="B974" s="4">
        <v>34917</v>
      </c>
      <c r="C974" s="4" t="s">
        <v>604</v>
      </c>
      <c r="D974" s="4" t="s">
        <v>603</v>
      </c>
      <c r="E974" s="7">
        <v>1</v>
      </c>
      <c r="F974" s="7">
        <v>1</v>
      </c>
      <c r="G974" s="4"/>
      <c r="H974" s="4"/>
      <c r="I9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74" s="3" t="s">
        <v>7</v>
      </c>
      <c r="K974" s="3" t="s">
        <v>928</v>
      </c>
      <c r="L974" s="3" t="s">
        <v>604</v>
      </c>
      <c r="M974" s="3"/>
      <c r="N974" s="3" t="str">
        <f>IF(ISBLANK(Tabela13[[#This Row],[Gol Time]]),"",IF(Tabela13[[#This Row],[Mandante]]=Tabela13[[#This Row],[Gol Time]],"Casa","Fora"))</f>
        <v>Casa</v>
      </c>
      <c r="O974" s="3" t="str">
        <f>VLOOKUP(Tabela13[[#This Row],[Número]],Tabela1[],12,FALSE)</f>
        <v>Beira-Rio</v>
      </c>
    </row>
    <row r="975" spans="1:15" x14ac:dyDescent="0.25">
      <c r="A975" s="3">
        <v>327</v>
      </c>
      <c r="B975" s="4">
        <v>34917</v>
      </c>
      <c r="C975" s="4" t="s">
        <v>604</v>
      </c>
      <c r="D975" s="4" t="s">
        <v>603</v>
      </c>
      <c r="E975" s="7">
        <v>1</v>
      </c>
      <c r="F975" s="7">
        <v>1</v>
      </c>
      <c r="G975" s="4"/>
      <c r="H975" s="4"/>
      <c r="I9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75" s="3" t="s">
        <v>7</v>
      </c>
      <c r="K975" s="3" t="s">
        <v>929</v>
      </c>
      <c r="L975" s="3" t="s">
        <v>603</v>
      </c>
      <c r="M975" s="3"/>
      <c r="N975" s="7" t="str">
        <f>IF(ISBLANK(Tabela13[[#This Row],[Gol Time]]),"",IF(Tabela13[[#This Row],[Mandante]]=Tabela13[[#This Row],[Gol Time]],"Casa","Fora"))</f>
        <v>Fora</v>
      </c>
      <c r="O975" s="3" t="str">
        <f>VLOOKUP(Tabela13[[#This Row],[Número]],Tabela1[],12,FALSE)</f>
        <v>Beira-Rio</v>
      </c>
    </row>
    <row r="976" spans="1:15" x14ac:dyDescent="0.25">
      <c r="A976" s="3">
        <v>328</v>
      </c>
      <c r="B976" s="4">
        <v>34924</v>
      </c>
      <c r="C976" s="4" t="s">
        <v>603</v>
      </c>
      <c r="D976" s="4" t="s">
        <v>604</v>
      </c>
      <c r="E976" s="7">
        <v>2</v>
      </c>
      <c r="F976" s="7">
        <v>1</v>
      </c>
      <c r="G976" s="4"/>
      <c r="H976" s="4"/>
      <c r="I9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76" s="3" t="s">
        <v>7</v>
      </c>
      <c r="K976" s="3" t="s">
        <v>929</v>
      </c>
      <c r="L976" s="3" t="s">
        <v>603</v>
      </c>
      <c r="M976" s="3"/>
      <c r="N976" s="3" t="str">
        <f>IF(ISBLANK(Tabela13[[#This Row],[Gol Time]]),"",IF(Tabela13[[#This Row],[Mandante]]=Tabela13[[#This Row],[Gol Time]],"Casa","Fora"))</f>
        <v>Casa</v>
      </c>
      <c r="O976" s="3" t="str">
        <f>VLOOKUP(Tabela13[[#This Row],[Número]],Tabela1[],12,FALSE)</f>
        <v>Olímpico</v>
      </c>
    </row>
    <row r="977" spans="1:15" x14ac:dyDescent="0.25">
      <c r="A977" s="3">
        <v>328</v>
      </c>
      <c r="B977" s="4">
        <v>34924</v>
      </c>
      <c r="C977" s="4" t="s">
        <v>603</v>
      </c>
      <c r="D977" s="4" t="s">
        <v>604</v>
      </c>
      <c r="E977" s="7">
        <v>2</v>
      </c>
      <c r="F977" s="7">
        <v>1</v>
      </c>
      <c r="G977" s="4"/>
      <c r="H977" s="4"/>
      <c r="I9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77" s="3" t="s">
        <v>7</v>
      </c>
      <c r="K977" s="3" t="s">
        <v>930</v>
      </c>
      <c r="L977" s="3" t="s">
        <v>604</v>
      </c>
      <c r="M977" s="3"/>
      <c r="N977" s="7" t="str">
        <f>IF(ISBLANK(Tabela13[[#This Row],[Gol Time]]),"",IF(Tabela13[[#This Row],[Mandante]]=Tabela13[[#This Row],[Gol Time]],"Casa","Fora"))</f>
        <v>Fora</v>
      </c>
      <c r="O977" s="3" t="str">
        <f>VLOOKUP(Tabela13[[#This Row],[Número]],Tabela1[],12,FALSE)</f>
        <v>Olímpico</v>
      </c>
    </row>
    <row r="978" spans="1:15" x14ac:dyDescent="0.25">
      <c r="A978" s="3">
        <v>328</v>
      </c>
      <c r="B978" s="4">
        <v>34924</v>
      </c>
      <c r="C978" s="4" t="s">
        <v>603</v>
      </c>
      <c r="D978" s="4" t="s">
        <v>604</v>
      </c>
      <c r="E978" s="7">
        <v>2</v>
      </c>
      <c r="F978" s="7">
        <v>1</v>
      </c>
      <c r="G978" s="4"/>
      <c r="H978" s="4"/>
      <c r="I9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78" s="3" t="s">
        <v>7</v>
      </c>
      <c r="K978" s="3" t="s">
        <v>931</v>
      </c>
      <c r="L978" s="3" t="s">
        <v>603</v>
      </c>
      <c r="M978" s="3"/>
      <c r="N978" s="7" t="str">
        <f>IF(ISBLANK(Tabela13[[#This Row],[Gol Time]]),"",IF(Tabela13[[#This Row],[Mandante]]=Tabela13[[#This Row],[Gol Time]],"Casa","Fora"))</f>
        <v>Casa</v>
      </c>
      <c r="O978" s="3" t="str">
        <f>VLOOKUP(Tabela13[[#This Row],[Número]],Tabela1[],12,FALSE)</f>
        <v>Olímpico</v>
      </c>
    </row>
    <row r="979" spans="1:15" x14ac:dyDescent="0.25">
      <c r="A979" s="3">
        <v>329</v>
      </c>
      <c r="B979" s="4">
        <v>35003</v>
      </c>
      <c r="C979" s="4" t="s">
        <v>604</v>
      </c>
      <c r="D979" s="4" t="s">
        <v>603</v>
      </c>
      <c r="E979" s="7">
        <v>0</v>
      </c>
      <c r="F979" s="7">
        <v>1</v>
      </c>
      <c r="G979" s="4"/>
      <c r="H979" s="4"/>
      <c r="I9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79" s="3" t="s">
        <v>48</v>
      </c>
      <c r="K979" s="3" t="s">
        <v>927</v>
      </c>
      <c r="L979" s="3" t="s">
        <v>603</v>
      </c>
      <c r="M979" s="3"/>
      <c r="N979" s="3" t="str">
        <f>IF(ISBLANK(Tabela13[[#This Row],[Gol Time]]),"",IF(Tabela13[[#This Row],[Mandante]]=Tabela13[[#This Row],[Gol Time]],"Casa","Fora"))</f>
        <v>Fora</v>
      </c>
      <c r="O979" s="3" t="str">
        <f>VLOOKUP(Tabela13[[#This Row],[Número]],Tabela1[],12,FALSE)</f>
        <v>Beira-Rio</v>
      </c>
    </row>
    <row r="980" spans="1:15" x14ac:dyDescent="0.25">
      <c r="A980" s="3">
        <v>330</v>
      </c>
      <c r="B980" s="4">
        <v>35141</v>
      </c>
      <c r="C980" s="4" t="s">
        <v>604</v>
      </c>
      <c r="D980" s="4" t="s">
        <v>603</v>
      </c>
      <c r="E980" s="7">
        <v>1</v>
      </c>
      <c r="F980" s="7">
        <v>1</v>
      </c>
      <c r="G980" s="4"/>
      <c r="H980" s="4"/>
      <c r="I9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80" s="3" t="s">
        <v>7</v>
      </c>
      <c r="K980" s="3" t="s">
        <v>932</v>
      </c>
      <c r="L980" s="3" t="s">
        <v>603</v>
      </c>
      <c r="M980" s="3"/>
      <c r="N980" s="3" t="str">
        <f>IF(ISBLANK(Tabela13[[#This Row],[Gol Time]]),"",IF(Tabela13[[#This Row],[Mandante]]=Tabela13[[#This Row],[Gol Time]],"Casa","Fora"))</f>
        <v>Fora</v>
      </c>
      <c r="O980" s="3" t="str">
        <f>VLOOKUP(Tabela13[[#This Row],[Número]],Tabela1[],12,FALSE)</f>
        <v>Beira-Rio</v>
      </c>
    </row>
    <row r="981" spans="1:15" x14ac:dyDescent="0.25">
      <c r="A981" s="3">
        <v>330</v>
      </c>
      <c r="B981" s="4">
        <v>35141</v>
      </c>
      <c r="C981" s="4" t="s">
        <v>604</v>
      </c>
      <c r="D981" s="4" t="s">
        <v>603</v>
      </c>
      <c r="E981" s="7">
        <v>1</v>
      </c>
      <c r="F981" s="7">
        <v>1</v>
      </c>
      <c r="G981" s="4"/>
      <c r="H981" s="4"/>
      <c r="I9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81" s="3" t="s">
        <v>7</v>
      </c>
      <c r="K981" s="3" t="s">
        <v>933</v>
      </c>
      <c r="L981" s="3" t="s">
        <v>604</v>
      </c>
      <c r="M981" s="3"/>
      <c r="N981" s="7" t="str">
        <f>IF(ISBLANK(Tabela13[[#This Row],[Gol Time]]),"",IF(Tabela13[[#This Row],[Mandante]]=Tabela13[[#This Row],[Gol Time]],"Casa","Fora"))</f>
        <v>Casa</v>
      </c>
      <c r="O981" s="3" t="str">
        <f>VLOOKUP(Tabela13[[#This Row],[Número]],Tabela1[],12,FALSE)</f>
        <v>Beira-Rio</v>
      </c>
    </row>
    <row r="982" spans="1:15" x14ac:dyDescent="0.25">
      <c r="A982" s="3">
        <v>331</v>
      </c>
      <c r="B982" s="4">
        <v>35330</v>
      </c>
      <c r="C982" s="4" t="s">
        <v>604</v>
      </c>
      <c r="D982" s="4" t="s">
        <v>603</v>
      </c>
      <c r="E982" s="7">
        <v>1</v>
      </c>
      <c r="F982" s="7">
        <v>2</v>
      </c>
      <c r="G982" s="4"/>
      <c r="H982" s="4"/>
      <c r="I9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82" s="3" t="s">
        <v>48</v>
      </c>
      <c r="K982" s="3" t="s">
        <v>926</v>
      </c>
      <c r="L982" s="3" t="s">
        <v>603</v>
      </c>
      <c r="M982" s="3"/>
      <c r="N982" s="3" t="str">
        <f>IF(ISBLANK(Tabela13[[#This Row],[Gol Time]]),"",IF(Tabela13[[#This Row],[Mandante]]=Tabela13[[#This Row],[Gol Time]],"Casa","Fora"))</f>
        <v>Fora</v>
      </c>
      <c r="O982" s="3" t="str">
        <f>VLOOKUP(Tabela13[[#This Row],[Número]],Tabela1[],12,FALSE)</f>
        <v>Beira-Rio</v>
      </c>
    </row>
    <row r="983" spans="1:15" x14ac:dyDescent="0.25">
      <c r="A983" s="3">
        <v>331</v>
      </c>
      <c r="B983" s="4">
        <v>35330</v>
      </c>
      <c r="C983" s="4" t="s">
        <v>604</v>
      </c>
      <c r="D983" s="4" t="s">
        <v>603</v>
      </c>
      <c r="E983" s="7">
        <v>1</v>
      </c>
      <c r="F983" s="7">
        <v>2</v>
      </c>
      <c r="G983" s="4"/>
      <c r="H983" s="4"/>
      <c r="I9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83" s="3" t="s">
        <v>48</v>
      </c>
      <c r="K983" s="3" t="s">
        <v>934</v>
      </c>
      <c r="L983" s="3" t="s">
        <v>604</v>
      </c>
      <c r="M983" s="3"/>
      <c r="N983" s="7" t="str">
        <f>IF(ISBLANK(Tabela13[[#This Row],[Gol Time]]),"",IF(Tabela13[[#This Row],[Mandante]]=Tabela13[[#This Row],[Gol Time]],"Casa","Fora"))</f>
        <v>Casa</v>
      </c>
      <c r="O983" s="3" t="str">
        <f>VLOOKUP(Tabela13[[#This Row],[Número]],Tabela1[],12,FALSE)</f>
        <v>Beira-Rio</v>
      </c>
    </row>
    <row r="984" spans="1:15" x14ac:dyDescent="0.25">
      <c r="A984" s="3">
        <v>331</v>
      </c>
      <c r="B984" s="4">
        <v>35330</v>
      </c>
      <c r="C984" s="4" t="s">
        <v>604</v>
      </c>
      <c r="D984" s="4" t="s">
        <v>603</v>
      </c>
      <c r="E984" s="7">
        <v>1</v>
      </c>
      <c r="F984" s="7">
        <v>2</v>
      </c>
      <c r="G984" s="4"/>
      <c r="H984" s="4"/>
      <c r="I9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984" s="3" t="s">
        <v>48</v>
      </c>
      <c r="K984" s="3" t="s">
        <v>935</v>
      </c>
      <c r="L984" s="3" t="s">
        <v>603</v>
      </c>
      <c r="M984" s="3"/>
      <c r="N984" s="7" t="str">
        <f>IF(ISBLANK(Tabela13[[#This Row],[Gol Time]]),"",IF(Tabela13[[#This Row],[Mandante]]=Tabela13[[#This Row],[Gol Time]],"Casa","Fora"))</f>
        <v>Fora</v>
      </c>
      <c r="O984" s="3" t="str">
        <f>VLOOKUP(Tabela13[[#This Row],[Número]],Tabela1[],12,FALSE)</f>
        <v>Beira-Rio</v>
      </c>
    </row>
    <row r="985" spans="1:15" x14ac:dyDescent="0.25">
      <c r="A985" s="3">
        <v>332</v>
      </c>
      <c r="B985" s="4">
        <v>35512</v>
      </c>
      <c r="C985" s="4" t="s">
        <v>603</v>
      </c>
      <c r="D985" s="4" t="s">
        <v>604</v>
      </c>
      <c r="E985" s="7">
        <v>0</v>
      </c>
      <c r="F985" s="7">
        <v>0</v>
      </c>
      <c r="G985" s="4"/>
      <c r="H985" s="4"/>
      <c r="I9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85" s="3" t="s">
        <v>7</v>
      </c>
      <c r="K985" s="3"/>
      <c r="L985" s="3"/>
      <c r="M985" s="3"/>
      <c r="N985" s="3" t="str">
        <f>IF(ISBLANK(Tabela13[[#This Row],[Gol Time]]),"",IF(Tabela13[[#This Row],[Mandante]]=Tabela13[[#This Row],[Gol Time]],"Casa","Fora"))</f>
        <v/>
      </c>
      <c r="O985" s="3" t="str">
        <f>VLOOKUP(Tabela13[[#This Row],[Número]],Tabela1[],12,FALSE)</f>
        <v>Olímpico</v>
      </c>
    </row>
    <row r="986" spans="1:15" x14ac:dyDescent="0.25">
      <c r="A986" s="3">
        <v>333</v>
      </c>
      <c r="B986" s="4">
        <v>35610</v>
      </c>
      <c r="C986" s="4" t="s">
        <v>603</v>
      </c>
      <c r="D986" s="4" t="s">
        <v>604</v>
      </c>
      <c r="E986" s="7">
        <v>1</v>
      </c>
      <c r="F986" s="7">
        <v>1</v>
      </c>
      <c r="G986" s="4"/>
      <c r="H986" s="4"/>
      <c r="I9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86" s="3" t="s">
        <v>7</v>
      </c>
      <c r="K986" s="3" t="s">
        <v>936</v>
      </c>
      <c r="L986" s="3" t="s">
        <v>603</v>
      </c>
      <c r="M986" s="3"/>
      <c r="N986" s="3" t="str">
        <f>IF(ISBLANK(Tabela13[[#This Row],[Gol Time]]),"",IF(Tabela13[[#This Row],[Mandante]]=Tabela13[[#This Row],[Gol Time]],"Casa","Fora"))</f>
        <v>Casa</v>
      </c>
      <c r="O986" s="3" t="str">
        <f>VLOOKUP(Tabela13[[#This Row],[Número]],Tabela1[],12,FALSE)</f>
        <v>Olímpico</v>
      </c>
    </row>
    <row r="987" spans="1:15" x14ac:dyDescent="0.25">
      <c r="A987" s="3">
        <v>333</v>
      </c>
      <c r="B987" s="4">
        <v>35610</v>
      </c>
      <c r="C987" s="4" t="s">
        <v>603</v>
      </c>
      <c r="D987" s="4" t="s">
        <v>604</v>
      </c>
      <c r="E987" s="7">
        <v>1</v>
      </c>
      <c r="F987" s="7">
        <v>1</v>
      </c>
      <c r="G987" s="4"/>
      <c r="H987" s="4"/>
      <c r="I9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87" s="3" t="s">
        <v>7</v>
      </c>
      <c r="K987" s="3" t="s">
        <v>937</v>
      </c>
      <c r="L987" s="3" t="s">
        <v>604</v>
      </c>
      <c r="M987" s="3"/>
      <c r="N987" s="7" t="str">
        <f>IF(ISBLANK(Tabela13[[#This Row],[Gol Time]]),"",IF(Tabela13[[#This Row],[Mandante]]=Tabela13[[#This Row],[Gol Time]],"Casa","Fora"))</f>
        <v>Fora</v>
      </c>
      <c r="O987" s="3" t="str">
        <f>VLOOKUP(Tabela13[[#This Row],[Número]],Tabela1[],12,FALSE)</f>
        <v>Olímpico</v>
      </c>
    </row>
    <row r="988" spans="1:15" x14ac:dyDescent="0.25">
      <c r="A988" s="3">
        <v>334</v>
      </c>
      <c r="B988" s="4">
        <v>35613</v>
      </c>
      <c r="C988" s="4" t="s">
        <v>604</v>
      </c>
      <c r="D988" s="4" t="s">
        <v>603</v>
      </c>
      <c r="E988" s="7">
        <v>1</v>
      </c>
      <c r="F988" s="7">
        <v>0</v>
      </c>
      <c r="G988" s="4"/>
      <c r="H988" s="4"/>
      <c r="I9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88" s="3" t="s">
        <v>7</v>
      </c>
      <c r="K988" s="3" t="s">
        <v>938</v>
      </c>
      <c r="L988" s="3" t="s">
        <v>604</v>
      </c>
      <c r="M988" s="3"/>
      <c r="N988" s="3" t="str">
        <f>IF(ISBLANK(Tabela13[[#This Row],[Gol Time]]),"",IF(Tabela13[[#This Row],[Mandante]]=Tabela13[[#This Row],[Gol Time]],"Casa","Fora"))</f>
        <v>Casa</v>
      </c>
      <c r="O988" s="3" t="str">
        <f>VLOOKUP(Tabela13[[#This Row],[Número]],Tabela1[],12,FALSE)</f>
        <v>Beira-Rio</v>
      </c>
    </row>
    <row r="989" spans="1:15" x14ac:dyDescent="0.25">
      <c r="A989" s="3">
        <v>335</v>
      </c>
      <c r="B989" s="4">
        <v>35666</v>
      </c>
      <c r="C989" s="4" t="s">
        <v>603</v>
      </c>
      <c r="D989" s="4" t="s">
        <v>604</v>
      </c>
      <c r="E989" s="7">
        <v>2</v>
      </c>
      <c r="F989" s="7">
        <v>5</v>
      </c>
      <c r="G989" s="4"/>
      <c r="H989" s="4"/>
      <c r="I9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89" s="3" t="s">
        <v>48</v>
      </c>
      <c r="K989" s="3" t="s">
        <v>937</v>
      </c>
      <c r="L989" s="3" t="s">
        <v>604</v>
      </c>
      <c r="M989" s="3"/>
      <c r="N989" s="3" t="str">
        <f>IF(ISBLANK(Tabela13[[#This Row],[Gol Time]]),"",IF(Tabela13[[#This Row],[Mandante]]=Tabela13[[#This Row],[Gol Time]],"Casa","Fora"))</f>
        <v>Fora</v>
      </c>
      <c r="O989" s="3" t="str">
        <f>VLOOKUP(Tabela13[[#This Row],[Número]],Tabela1[],12,FALSE)</f>
        <v>Olímpico</v>
      </c>
    </row>
    <row r="990" spans="1:15" x14ac:dyDescent="0.25">
      <c r="A990" s="3">
        <v>335</v>
      </c>
      <c r="B990" s="4">
        <v>35666</v>
      </c>
      <c r="C990" s="4" t="s">
        <v>603</v>
      </c>
      <c r="D990" s="4" t="s">
        <v>604</v>
      </c>
      <c r="E990" s="7">
        <v>2</v>
      </c>
      <c r="F990" s="7">
        <v>5</v>
      </c>
      <c r="G990" s="4"/>
      <c r="H990" s="4"/>
      <c r="I9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0" s="3" t="s">
        <v>48</v>
      </c>
      <c r="K990" s="3" t="s">
        <v>939</v>
      </c>
      <c r="L990" s="3" t="s">
        <v>604</v>
      </c>
      <c r="M990" s="3"/>
      <c r="N990" s="7" t="str">
        <f>IF(ISBLANK(Tabela13[[#This Row],[Gol Time]]),"",IF(Tabela13[[#This Row],[Mandante]]=Tabela13[[#This Row],[Gol Time]],"Casa","Fora"))</f>
        <v>Fora</v>
      </c>
      <c r="O990" s="3" t="str">
        <f>VLOOKUP(Tabela13[[#This Row],[Número]],Tabela1[],12,FALSE)</f>
        <v>Olímpico</v>
      </c>
    </row>
    <row r="991" spans="1:15" x14ac:dyDescent="0.25">
      <c r="A991" s="3">
        <v>335</v>
      </c>
      <c r="B991" s="4">
        <v>35666</v>
      </c>
      <c r="C991" s="4" t="s">
        <v>603</v>
      </c>
      <c r="D991" s="4" t="s">
        <v>604</v>
      </c>
      <c r="E991" s="7">
        <v>2</v>
      </c>
      <c r="F991" s="7">
        <v>5</v>
      </c>
      <c r="G991" s="4"/>
      <c r="H991" s="4"/>
      <c r="I9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1" s="3" t="s">
        <v>48</v>
      </c>
      <c r="K991" s="3" t="s">
        <v>938</v>
      </c>
      <c r="L991" s="3" t="s">
        <v>604</v>
      </c>
      <c r="M991" s="3"/>
      <c r="N991" s="7" t="str">
        <f>IF(ISBLANK(Tabela13[[#This Row],[Gol Time]]),"",IF(Tabela13[[#This Row],[Mandante]]=Tabela13[[#This Row],[Gol Time]],"Casa","Fora"))</f>
        <v>Fora</v>
      </c>
      <c r="O991" s="3" t="str">
        <f>VLOOKUP(Tabela13[[#This Row],[Número]],Tabela1[],12,FALSE)</f>
        <v>Olímpico</v>
      </c>
    </row>
    <row r="992" spans="1:15" x14ac:dyDescent="0.25">
      <c r="A992" s="3">
        <v>335</v>
      </c>
      <c r="B992" s="4">
        <v>35666</v>
      </c>
      <c r="C992" s="4" t="s">
        <v>603</v>
      </c>
      <c r="D992" s="4" t="s">
        <v>604</v>
      </c>
      <c r="E992" s="7">
        <v>2</v>
      </c>
      <c r="F992" s="7">
        <v>5</v>
      </c>
      <c r="G992" s="4"/>
      <c r="H992" s="4"/>
      <c r="I9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2" s="3" t="s">
        <v>48</v>
      </c>
      <c r="K992" s="3" t="s">
        <v>938</v>
      </c>
      <c r="L992" s="3" t="s">
        <v>604</v>
      </c>
      <c r="M992" s="3"/>
      <c r="N992" s="7" t="str">
        <f>IF(ISBLANK(Tabela13[[#This Row],[Gol Time]]),"",IF(Tabela13[[#This Row],[Mandante]]=Tabela13[[#This Row],[Gol Time]],"Casa","Fora"))</f>
        <v>Fora</v>
      </c>
      <c r="O992" s="3" t="str">
        <f>VLOOKUP(Tabela13[[#This Row],[Número]],Tabela1[],12,FALSE)</f>
        <v>Olímpico</v>
      </c>
    </row>
    <row r="993" spans="1:15" x14ac:dyDescent="0.25">
      <c r="A993" s="3">
        <v>335</v>
      </c>
      <c r="B993" s="4">
        <v>35666</v>
      </c>
      <c r="C993" s="4" t="s">
        <v>603</v>
      </c>
      <c r="D993" s="4" t="s">
        <v>604</v>
      </c>
      <c r="E993" s="7">
        <v>2</v>
      </c>
      <c r="F993" s="7">
        <v>5</v>
      </c>
      <c r="G993" s="4"/>
      <c r="H993" s="4"/>
      <c r="I9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3" s="3" t="s">
        <v>48</v>
      </c>
      <c r="K993" s="3" t="s">
        <v>940</v>
      </c>
      <c r="L993" s="3" t="s">
        <v>603</v>
      </c>
      <c r="M993" s="3"/>
      <c r="N993" s="7" t="str">
        <f>IF(ISBLANK(Tabela13[[#This Row],[Gol Time]]),"",IF(Tabela13[[#This Row],[Mandante]]=Tabela13[[#This Row],[Gol Time]],"Casa","Fora"))</f>
        <v>Casa</v>
      </c>
      <c r="O993" s="3" t="str">
        <f>VLOOKUP(Tabela13[[#This Row],[Número]],Tabela1[],12,FALSE)</f>
        <v>Olímpico</v>
      </c>
    </row>
    <row r="994" spans="1:15" x14ac:dyDescent="0.25">
      <c r="A994" s="3">
        <v>335</v>
      </c>
      <c r="B994" s="4">
        <v>35666</v>
      </c>
      <c r="C994" s="4" t="s">
        <v>603</v>
      </c>
      <c r="D994" s="4" t="s">
        <v>604</v>
      </c>
      <c r="E994" s="7">
        <v>2</v>
      </c>
      <c r="F994" s="7">
        <v>5</v>
      </c>
      <c r="G994" s="4"/>
      <c r="H994" s="4"/>
      <c r="I9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4" s="3" t="s">
        <v>48</v>
      </c>
      <c r="K994" s="3" t="s">
        <v>941</v>
      </c>
      <c r="L994" s="3" t="s">
        <v>604</v>
      </c>
      <c r="M994" s="3"/>
      <c r="N994" s="7" t="str">
        <f>IF(ISBLANK(Tabela13[[#This Row],[Gol Time]]),"",IF(Tabela13[[#This Row],[Mandante]]=Tabela13[[#This Row],[Gol Time]],"Casa","Fora"))</f>
        <v>Fora</v>
      </c>
      <c r="O994" s="3" t="str">
        <f>VLOOKUP(Tabela13[[#This Row],[Número]],Tabela1[],12,FALSE)</f>
        <v>Olímpico</v>
      </c>
    </row>
    <row r="995" spans="1:15" x14ac:dyDescent="0.25">
      <c r="A995" s="3">
        <v>335</v>
      </c>
      <c r="B995" s="4">
        <v>35666</v>
      </c>
      <c r="C995" s="4" t="s">
        <v>603</v>
      </c>
      <c r="D995" s="4" t="s">
        <v>604</v>
      </c>
      <c r="E995" s="7">
        <v>2</v>
      </c>
      <c r="F995" s="7">
        <v>5</v>
      </c>
      <c r="G995" s="4"/>
      <c r="H995" s="4"/>
      <c r="I9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5" s="3" t="s">
        <v>48</v>
      </c>
      <c r="K995" s="3" t="s">
        <v>942</v>
      </c>
      <c r="L995" s="3" t="s">
        <v>603</v>
      </c>
      <c r="M995" s="3"/>
      <c r="N995" s="7" t="str">
        <f>IF(ISBLANK(Tabela13[[#This Row],[Gol Time]]),"",IF(Tabela13[[#This Row],[Mandante]]=Tabela13[[#This Row],[Gol Time]],"Casa","Fora"))</f>
        <v>Casa</v>
      </c>
      <c r="O995" s="3" t="str">
        <f>VLOOKUP(Tabela13[[#This Row],[Número]],Tabela1[],12,FALSE)</f>
        <v>Olímpico</v>
      </c>
    </row>
    <row r="996" spans="1:15" x14ac:dyDescent="0.25">
      <c r="A996" s="3">
        <v>336</v>
      </c>
      <c r="B996" s="4">
        <v>36002</v>
      </c>
      <c r="C996" s="4" t="s">
        <v>604</v>
      </c>
      <c r="D996" s="4" t="s">
        <v>603</v>
      </c>
      <c r="E996" s="7">
        <v>1</v>
      </c>
      <c r="F996" s="7">
        <v>0</v>
      </c>
      <c r="G996" s="4"/>
      <c r="H996" s="4"/>
      <c r="I9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6" s="3" t="s">
        <v>48</v>
      </c>
      <c r="K996" s="3" t="s">
        <v>937</v>
      </c>
      <c r="L996" s="3" t="s">
        <v>604</v>
      </c>
      <c r="M996" s="3"/>
      <c r="N996" s="3" t="str">
        <f>IF(ISBLANK(Tabela13[[#This Row],[Gol Time]]),"",IF(Tabela13[[#This Row],[Mandante]]=Tabela13[[#This Row],[Gol Time]],"Casa","Fora"))</f>
        <v>Casa</v>
      </c>
      <c r="O996" s="3" t="str">
        <f>VLOOKUP(Tabela13[[#This Row],[Número]],Tabela1[],12,FALSE)</f>
        <v>Beira-Rio</v>
      </c>
    </row>
    <row r="997" spans="1:15" x14ac:dyDescent="0.25">
      <c r="A997" s="3">
        <v>337</v>
      </c>
      <c r="B997" s="4">
        <v>36236</v>
      </c>
      <c r="C997" s="4" t="s">
        <v>603</v>
      </c>
      <c r="D997" s="4" t="s">
        <v>604</v>
      </c>
      <c r="E997" s="7">
        <v>1</v>
      </c>
      <c r="F997" s="7">
        <v>1</v>
      </c>
      <c r="G997" s="4"/>
      <c r="H997" s="4"/>
      <c r="I9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97" s="3" t="s">
        <v>171</v>
      </c>
      <c r="K997" s="3" t="s">
        <v>943</v>
      </c>
      <c r="L997" s="3" t="s">
        <v>603</v>
      </c>
      <c r="M997" s="3"/>
      <c r="N997" s="3" t="str">
        <f>IF(ISBLANK(Tabela13[[#This Row],[Gol Time]]),"",IF(Tabela13[[#This Row],[Mandante]]=Tabela13[[#This Row],[Gol Time]],"Casa","Fora"))</f>
        <v>Casa</v>
      </c>
      <c r="O997" s="3" t="str">
        <f>VLOOKUP(Tabela13[[#This Row],[Número]],Tabela1[],12,FALSE)</f>
        <v>Olímpico</v>
      </c>
    </row>
    <row r="998" spans="1:15" x14ac:dyDescent="0.25">
      <c r="A998" s="3">
        <v>337</v>
      </c>
      <c r="B998" s="4">
        <v>36236</v>
      </c>
      <c r="C998" s="4" t="s">
        <v>603</v>
      </c>
      <c r="D998" s="4" t="s">
        <v>604</v>
      </c>
      <c r="E998" s="7">
        <v>1</v>
      </c>
      <c r="F998" s="7">
        <v>1</v>
      </c>
      <c r="G998" s="4"/>
      <c r="H998" s="4"/>
      <c r="I9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998" s="3" t="s">
        <v>171</v>
      </c>
      <c r="K998" s="3" t="s">
        <v>937</v>
      </c>
      <c r="L998" s="3" t="s">
        <v>604</v>
      </c>
      <c r="M998" s="3"/>
      <c r="N998" s="7" t="str">
        <f>IF(ISBLANK(Tabela13[[#This Row],[Gol Time]]),"",IF(Tabela13[[#This Row],[Mandante]]=Tabela13[[#This Row],[Gol Time]],"Casa","Fora"))</f>
        <v>Fora</v>
      </c>
      <c r="O998" s="3" t="str">
        <f>VLOOKUP(Tabela13[[#This Row],[Número]],Tabela1[],12,FALSE)</f>
        <v>Olímpico</v>
      </c>
    </row>
    <row r="999" spans="1:15" x14ac:dyDescent="0.25">
      <c r="A999" s="3">
        <v>338</v>
      </c>
      <c r="B999" s="4">
        <v>36247</v>
      </c>
      <c r="C999" s="4" t="s">
        <v>604</v>
      </c>
      <c r="D999" s="4" t="s">
        <v>603</v>
      </c>
      <c r="E999" s="7">
        <v>2</v>
      </c>
      <c r="F999" s="7">
        <v>0</v>
      </c>
      <c r="G999" s="4"/>
      <c r="H999" s="4"/>
      <c r="I9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999" s="3" t="s">
        <v>171</v>
      </c>
      <c r="K999" s="3" t="s">
        <v>938</v>
      </c>
      <c r="L999" s="3" t="s">
        <v>604</v>
      </c>
      <c r="M999" s="3"/>
      <c r="N999" s="3" t="str">
        <f>IF(ISBLANK(Tabela13[[#This Row],[Gol Time]]),"",IF(Tabela13[[#This Row],[Mandante]]=Tabela13[[#This Row],[Gol Time]],"Casa","Fora"))</f>
        <v>Casa</v>
      </c>
      <c r="O999" s="3" t="str">
        <f>VLOOKUP(Tabela13[[#This Row],[Número]],Tabela1[],12,FALSE)</f>
        <v>Beira-Rio</v>
      </c>
    </row>
    <row r="1000" spans="1:15" x14ac:dyDescent="0.25">
      <c r="A1000" s="3">
        <v>338</v>
      </c>
      <c r="B1000" s="4">
        <v>36247</v>
      </c>
      <c r="C1000" s="4" t="s">
        <v>604</v>
      </c>
      <c r="D1000" s="4" t="s">
        <v>603</v>
      </c>
      <c r="E1000" s="7">
        <v>2</v>
      </c>
      <c r="F1000" s="7">
        <v>0</v>
      </c>
      <c r="G1000" s="4"/>
      <c r="H1000" s="4"/>
      <c r="I10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00" s="3" t="s">
        <v>171</v>
      </c>
      <c r="K1000" s="3" t="s">
        <v>944</v>
      </c>
      <c r="L1000" s="3" t="s">
        <v>604</v>
      </c>
      <c r="M1000" s="3"/>
      <c r="N1000" s="7" t="str">
        <f>IF(ISBLANK(Tabela13[[#This Row],[Gol Time]]),"",IF(Tabela13[[#This Row],[Mandante]]=Tabela13[[#This Row],[Gol Time]],"Casa","Fora"))</f>
        <v>Casa</v>
      </c>
      <c r="O1000" s="3" t="str">
        <f>VLOOKUP(Tabela13[[#This Row],[Número]],Tabela1[],12,FALSE)</f>
        <v>Beira-Rio</v>
      </c>
    </row>
    <row r="1001" spans="1:15" x14ac:dyDescent="0.25">
      <c r="A1001" s="3">
        <v>339</v>
      </c>
      <c r="B1001" s="4">
        <v>36324</v>
      </c>
      <c r="C1001" s="4" t="s">
        <v>604</v>
      </c>
      <c r="D1001" s="4" t="s">
        <v>603</v>
      </c>
      <c r="E1001" s="7">
        <v>1</v>
      </c>
      <c r="F1001" s="7">
        <v>0</v>
      </c>
      <c r="G1001" s="4"/>
      <c r="H1001" s="4"/>
      <c r="I10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01" s="3" t="s">
        <v>7</v>
      </c>
      <c r="K1001" s="3" t="s">
        <v>945</v>
      </c>
      <c r="L1001" s="3" t="s">
        <v>604</v>
      </c>
      <c r="M1001" s="3"/>
      <c r="N1001" s="3" t="str">
        <f>IF(ISBLANK(Tabela13[[#This Row],[Gol Time]]),"",IF(Tabela13[[#This Row],[Mandante]]=Tabela13[[#This Row],[Gol Time]],"Casa","Fora"))</f>
        <v>Casa</v>
      </c>
      <c r="O1001" s="3" t="str">
        <f>VLOOKUP(Tabela13[[#This Row],[Número]],Tabela1[],12,FALSE)</f>
        <v>Beira-Rio</v>
      </c>
    </row>
    <row r="1002" spans="1:15" x14ac:dyDescent="0.25">
      <c r="A1002" s="3">
        <v>340</v>
      </c>
      <c r="B1002" s="4">
        <v>36327</v>
      </c>
      <c r="C1002" s="4" t="s">
        <v>603</v>
      </c>
      <c r="D1002" s="4" t="s">
        <v>604</v>
      </c>
      <c r="E1002" s="7">
        <v>2</v>
      </c>
      <c r="F1002" s="7">
        <v>0</v>
      </c>
      <c r="G1002" s="4"/>
      <c r="H1002" s="4"/>
      <c r="I10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02" s="3" t="s">
        <v>7</v>
      </c>
      <c r="K1002" s="3" t="s">
        <v>946</v>
      </c>
      <c r="L1002" s="3" t="s">
        <v>603</v>
      </c>
      <c r="M1002" s="3"/>
      <c r="N1002" s="3" t="str">
        <f>IF(ISBLANK(Tabela13[[#This Row],[Gol Time]]),"",IF(Tabela13[[#This Row],[Mandante]]=Tabela13[[#This Row],[Gol Time]],"Casa","Fora"))</f>
        <v>Casa</v>
      </c>
      <c r="O1002" s="3" t="str">
        <f>VLOOKUP(Tabela13[[#This Row],[Número]],Tabela1[],12,FALSE)</f>
        <v>Olímpico</v>
      </c>
    </row>
    <row r="1003" spans="1:15" x14ac:dyDescent="0.25">
      <c r="A1003" s="3">
        <v>340</v>
      </c>
      <c r="B1003" s="4">
        <v>36327</v>
      </c>
      <c r="C1003" s="4" t="s">
        <v>603</v>
      </c>
      <c r="D1003" s="4" t="s">
        <v>604</v>
      </c>
      <c r="E1003" s="7">
        <v>2</v>
      </c>
      <c r="F1003" s="7">
        <v>0</v>
      </c>
      <c r="G1003" s="4"/>
      <c r="H1003" s="4"/>
      <c r="I10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03" s="3" t="s">
        <v>7</v>
      </c>
      <c r="K1003" s="3" t="s">
        <v>923</v>
      </c>
      <c r="L1003" s="3" t="s">
        <v>603</v>
      </c>
      <c r="M1003" s="3"/>
      <c r="N1003" s="7" t="str">
        <f>IF(ISBLANK(Tabela13[[#This Row],[Gol Time]]),"",IF(Tabela13[[#This Row],[Mandante]]=Tabela13[[#This Row],[Gol Time]],"Casa","Fora"))</f>
        <v>Casa</v>
      </c>
      <c r="O1003" s="3" t="str">
        <f>VLOOKUP(Tabela13[[#This Row],[Número]],Tabela1[],12,FALSE)</f>
        <v>Olímpico</v>
      </c>
    </row>
    <row r="1004" spans="1:15" x14ac:dyDescent="0.25">
      <c r="A1004" s="3">
        <v>341</v>
      </c>
      <c r="B1004" s="4">
        <v>36331</v>
      </c>
      <c r="C1004" s="4" t="s">
        <v>603</v>
      </c>
      <c r="D1004" s="4" t="s">
        <v>604</v>
      </c>
      <c r="E1004" s="7">
        <v>1</v>
      </c>
      <c r="F1004" s="7">
        <v>0</v>
      </c>
      <c r="G1004" s="4"/>
      <c r="H1004" s="4"/>
      <c r="I10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04" s="3" t="s">
        <v>7</v>
      </c>
      <c r="K1004" s="3" t="s">
        <v>946</v>
      </c>
      <c r="L1004" s="3" t="s">
        <v>603</v>
      </c>
      <c r="M1004" s="3"/>
      <c r="N1004" s="3" t="str">
        <f>IF(ISBLANK(Tabela13[[#This Row],[Gol Time]]),"",IF(Tabela13[[#This Row],[Mandante]]=Tabela13[[#This Row],[Gol Time]],"Casa","Fora"))</f>
        <v>Casa</v>
      </c>
      <c r="O1004" s="3" t="str">
        <f>VLOOKUP(Tabela13[[#This Row],[Número]],Tabela1[],12,FALSE)</f>
        <v>Olímpico</v>
      </c>
    </row>
    <row r="1005" spans="1:15" x14ac:dyDescent="0.25">
      <c r="A1005" s="3">
        <v>342</v>
      </c>
      <c r="B1005" s="4">
        <v>36415</v>
      </c>
      <c r="C1005" s="4" t="s">
        <v>603</v>
      </c>
      <c r="D1005" s="4" t="s">
        <v>604</v>
      </c>
      <c r="E1005" s="7">
        <v>1</v>
      </c>
      <c r="F1005" s="7">
        <v>0</v>
      </c>
      <c r="G1005" s="4"/>
      <c r="H1005" s="4"/>
      <c r="I10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05" s="3" t="s">
        <v>48</v>
      </c>
      <c r="K1005" s="3" t="s">
        <v>947</v>
      </c>
      <c r="L1005" s="3" t="s">
        <v>603</v>
      </c>
      <c r="M1005" s="3"/>
      <c r="N1005" s="3" t="str">
        <f>IF(ISBLANK(Tabela13[[#This Row],[Gol Time]]),"",IF(Tabela13[[#This Row],[Mandante]]=Tabela13[[#This Row],[Gol Time]],"Casa","Fora"))</f>
        <v>Casa</v>
      </c>
      <c r="O1005" s="3" t="str">
        <f>VLOOKUP(Tabela13[[#This Row],[Número]],Tabela1[],12,FALSE)</f>
        <v>Olímpico</v>
      </c>
    </row>
    <row r="1006" spans="1:15" x14ac:dyDescent="0.25">
      <c r="A1006" s="3">
        <v>343</v>
      </c>
      <c r="B1006" s="4">
        <v>36484</v>
      </c>
      <c r="C1006" s="4" t="s">
        <v>603</v>
      </c>
      <c r="D1006" s="4" t="s">
        <v>604</v>
      </c>
      <c r="E1006" s="7">
        <v>1</v>
      </c>
      <c r="F1006" s="7">
        <v>1</v>
      </c>
      <c r="G1006" s="4"/>
      <c r="H1006" s="4"/>
      <c r="I10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06" s="3" t="s">
        <v>164</v>
      </c>
      <c r="K1006" s="3" t="s">
        <v>946</v>
      </c>
      <c r="L1006" s="3" t="s">
        <v>603</v>
      </c>
      <c r="M1006" s="3"/>
      <c r="N1006" s="3" t="str">
        <f>IF(ISBLANK(Tabela13[[#This Row],[Gol Time]]),"",IF(Tabela13[[#This Row],[Mandante]]=Tabela13[[#This Row],[Gol Time]],"Casa","Fora"))</f>
        <v>Casa</v>
      </c>
      <c r="O1006" s="3" t="str">
        <f>VLOOKUP(Tabela13[[#This Row],[Número]],Tabela1[],12,FALSE)</f>
        <v>Olímpico</v>
      </c>
    </row>
    <row r="1007" spans="1:15" x14ac:dyDescent="0.25">
      <c r="A1007" s="3">
        <v>343</v>
      </c>
      <c r="B1007" s="4">
        <v>36484</v>
      </c>
      <c r="C1007" s="4" t="s">
        <v>603</v>
      </c>
      <c r="D1007" s="4" t="s">
        <v>604</v>
      </c>
      <c r="E1007" s="7">
        <v>1</v>
      </c>
      <c r="F1007" s="7">
        <v>1</v>
      </c>
      <c r="G1007" s="4"/>
      <c r="H1007" s="4"/>
      <c r="I10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07" s="3" t="s">
        <v>164</v>
      </c>
      <c r="K1007" s="3" t="s">
        <v>948</v>
      </c>
      <c r="L1007" s="3" t="s">
        <v>604</v>
      </c>
      <c r="M1007" s="3"/>
      <c r="N1007" s="7" t="str">
        <f>IF(ISBLANK(Tabela13[[#This Row],[Gol Time]]),"",IF(Tabela13[[#This Row],[Mandante]]=Tabela13[[#This Row],[Gol Time]],"Casa","Fora"))</f>
        <v>Fora</v>
      </c>
      <c r="O1007" s="3" t="str">
        <f>VLOOKUP(Tabela13[[#This Row],[Número]],Tabela1[],12,FALSE)</f>
        <v>Olímpico</v>
      </c>
    </row>
    <row r="1008" spans="1:15" x14ac:dyDescent="0.25">
      <c r="A1008" s="3">
        <v>344</v>
      </c>
      <c r="B1008" s="4">
        <v>36489</v>
      </c>
      <c r="C1008" s="4" t="s">
        <v>604</v>
      </c>
      <c r="D1008" s="4" t="s">
        <v>603</v>
      </c>
      <c r="E1008" s="7">
        <v>1</v>
      </c>
      <c r="F1008" s="7">
        <v>1</v>
      </c>
      <c r="G1008" s="4"/>
      <c r="H1008" s="4"/>
      <c r="I10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08" s="3" t="s">
        <v>164</v>
      </c>
      <c r="K1008" s="3" t="s">
        <v>948</v>
      </c>
      <c r="L1008" s="3" t="s">
        <v>604</v>
      </c>
      <c r="M1008" s="3"/>
      <c r="N1008" s="3" t="str">
        <f>IF(ISBLANK(Tabela13[[#This Row],[Gol Time]]),"",IF(Tabela13[[#This Row],[Mandante]]=Tabela13[[#This Row],[Gol Time]],"Casa","Fora"))</f>
        <v>Casa</v>
      </c>
      <c r="O1008" s="3" t="str">
        <f>VLOOKUP(Tabela13[[#This Row],[Número]],Tabela1[],12,FALSE)</f>
        <v>Beira-Rio</v>
      </c>
    </row>
    <row r="1009" spans="1:15" x14ac:dyDescent="0.25">
      <c r="A1009" s="3">
        <v>344</v>
      </c>
      <c r="B1009" s="4">
        <v>36489</v>
      </c>
      <c r="C1009" s="4" t="s">
        <v>604</v>
      </c>
      <c r="D1009" s="4" t="s">
        <v>603</v>
      </c>
      <c r="E1009" s="7">
        <v>1</v>
      </c>
      <c r="F1009" s="7">
        <v>1</v>
      </c>
      <c r="G1009" s="4"/>
      <c r="H1009" s="4"/>
      <c r="I10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09" s="3" t="s">
        <v>164</v>
      </c>
      <c r="K1009" s="3" t="s">
        <v>949</v>
      </c>
      <c r="L1009" s="3" t="s">
        <v>603</v>
      </c>
      <c r="M1009" s="3"/>
      <c r="N1009" s="7" t="str">
        <f>IF(ISBLANK(Tabela13[[#This Row],[Gol Time]]),"",IF(Tabela13[[#This Row],[Mandante]]=Tabela13[[#This Row],[Gol Time]],"Casa","Fora"))</f>
        <v>Fora</v>
      </c>
      <c r="O1009" s="3" t="str">
        <f>VLOOKUP(Tabela13[[#This Row],[Número]],Tabela1[],12,FALSE)</f>
        <v>Beira-Rio</v>
      </c>
    </row>
    <row r="1010" spans="1:15" x14ac:dyDescent="0.25">
      <c r="A1010" s="3">
        <v>345</v>
      </c>
      <c r="B1010" s="4">
        <v>36646</v>
      </c>
      <c r="C1010" s="4" t="s">
        <v>604</v>
      </c>
      <c r="D1010" s="4" t="s">
        <v>603</v>
      </c>
      <c r="E1010" s="7">
        <v>1</v>
      </c>
      <c r="F1010" s="7">
        <v>1</v>
      </c>
      <c r="G1010" s="4"/>
      <c r="H1010" s="4"/>
      <c r="I10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10" s="3" t="s">
        <v>7</v>
      </c>
      <c r="K1010" s="3" t="s">
        <v>950</v>
      </c>
      <c r="L1010" s="3" t="s">
        <v>604</v>
      </c>
      <c r="M1010" s="3"/>
      <c r="N1010" s="3" t="str">
        <f>IF(ISBLANK(Tabela13[[#This Row],[Gol Time]]),"",IF(Tabela13[[#This Row],[Mandante]]=Tabela13[[#This Row],[Gol Time]],"Casa","Fora"))</f>
        <v>Casa</v>
      </c>
      <c r="O1010" s="3" t="str">
        <f>VLOOKUP(Tabela13[[#This Row],[Número]],Tabela1[],12,FALSE)</f>
        <v>Beira-Rio</v>
      </c>
    </row>
    <row r="1011" spans="1:15" x14ac:dyDescent="0.25">
      <c r="A1011" s="3">
        <v>345</v>
      </c>
      <c r="B1011" s="4">
        <v>36646</v>
      </c>
      <c r="C1011" s="4" t="s">
        <v>604</v>
      </c>
      <c r="D1011" s="4" t="s">
        <v>603</v>
      </c>
      <c r="E1011" s="7">
        <v>1</v>
      </c>
      <c r="F1011" s="7">
        <v>1</v>
      </c>
      <c r="G1011" s="4"/>
      <c r="H1011" s="4"/>
      <c r="I10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11" s="3" t="s">
        <v>7</v>
      </c>
      <c r="K1011" s="3" t="s">
        <v>946</v>
      </c>
      <c r="L1011" s="3" t="s">
        <v>603</v>
      </c>
      <c r="M1011" s="3"/>
      <c r="N1011" s="7" t="str">
        <f>IF(ISBLANK(Tabela13[[#This Row],[Gol Time]]),"",IF(Tabela13[[#This Row],[Mandante]]=Tabela13[[#This Row],[Gol Time]],"Casa","Fora"))</f>
        <v>Fora</v>
      </c>
      <c r="O1011" s="3" t="str">
        <f>VLOOKUP(Tabela13[[#This Row],[Número]],Tabela1[],12,FALSE)</f>
        <v>Beira-Rio</v>
      </c>
    </row>
    <row r="1012" spans="1:15" x14ac:dyDescent="0.25">
      <c r="A1012" s="3">
        <v>346</v>
      </c>
      <c r="B1012" s="4">
        <v>36684</v>
      </c>
      <c r="C1012" s="4" t="s">
        <v>603</v>
      </c>
      <c r="D1012" s="4" t="s">
        <v>604</v>
      </c>
      <c r="E1012" s="7">
        <v>1</v>
      </c>
      <c r="F1012" s="7">
        <v>0</v>
      </c>
      <c r="G1012" s="4"/>
      <c r="H1012" s="4"/>
      <c r="I10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2" s="3" t="s">
        <v>7</v>
      </c>
      <c r="K1012" s="3" t="s">
        <v>946</v>
      </c>
      <c r="L1012" s="3" t="s">
        <v>603</v>
      </c>
      <c r="M1012" s="3"/>
      <c r="N1012" s="3" t="str">
        <f>IF(ISBLANK(Tabela13[[#This Row],[Gol Time]]),"",IF(Tabela13[[#This Row],[Mandante]]=Tabela13[[#This Row],[Gol Time]],"Casa","Fora"))</f>
        <v>Casa</v>
      </c>
      <c r="O1012" s="3" t="str">
        <f>VLOOKUP(Tabela13[[#This Row],[Número]],Tabela1[],12,FALSE)</f>
        <v>Olímpico</v>
      </c>
    </row>
    <row r="1013" spans="1:15" x14ac:dyDescent="0.25">
      <c r="A1013" s="3">
        <v>347</v>
      </c>
      <c r="B1013" s="4">
        <v>36806</v>
      </c>
      <c r="C1013" s="4" t="s">
        <v>604</v>
      </c>
      <c r="D1013" s="4" t="s">
        <v>603</v>
      </c>
      <c r="E1013" s="7">
        <v>1</v>
      </c>
      <c r="F1013" s="7">
        <v>2</v>
      </c>
      <c r="G1013" s="4"/>
      <c r="H1013" s="4"/>
      <c r="I10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3" s="3" t="s">
        <v>48</v>
      </c>
      <c r="K1013" s="3" t="s">
        <v>951</v>
      </c>
      <c r="L1013" s="3" t="s">
        <v>604</v>
      </c>
      <c r="M1013" s="3"/>
      <c r="N1013" s="3" t="str">
        <f>IF(ISBLANK(Tabela13[[#This Row],[Gol Time]]),"",IF(Tabela13[[#This Row],[Mandante]]=Tabela13[[#This Row],[Gol Time]],"Casa","Fora"))</f>
        <v>Casa</v>
      </c>
      <c r="O1013" s="3" t="str">
        <f>VLOOKUP(Tabela13[[#This Row],[Número]],Tabela1[],12,FALSE)</f>
        <v>Beira-Rio</v>
      </c>
    </row>
    <row r="1014" spans="1:15" x14ac:dyDescent="0.25">
      <c r="A1014" s="3">
        <v>347</v>
      </c>
      <c r="B1014" s="4">
        <v>36806</v>
      </c>
      <c r="C1014" s="4" t="s">
        <v>604</v>
      </c>
      <c r="D1014" s="4" t="s">
        <v>603</v>
      </c>
      <c r="E1014" s="7">
        <v>1</v>
      </c>
      <c r="F1014" s="7">
        <v>2</v>
      </c>
      <c r="G1014" s="4"/>
      <c r="H1014" s="4"/>
      <c r="I10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4" s="3" t="s">
        <v>48</v>
      </c>
      <c r="K1014" s="3" t="s">
        <v>946</v>
      </c>
      <c r="L1014" s="3" t="s">
        <v>603</v>
      </c>
      <c r="M1014" s="3"/>
      <c r="N1014" s="7" t="str">
        <f>IF(ISBLANK(Tabela13[[#This Row],[Gol Time]]),"",IF(Tabela13[[#This Row],[Mandante]]=Tabela13[[#This Row],[Gol Time]],"Casa","Fora"))</f>
        <v>Fora</v>
      </c>
      <c r="O1014" s="3" t="str">
        <f>VLOOKUP(Tabela13[[#This Row],[Número]],Tabela1[],12,FALSE)</f>
        <v>Beira-Rio</v>
      </c>
    </row>
    <row r="1015" spans="1:15" x14ac:dyDescent="0.25">
      <c r="A1015" s="3">
        <v>347</v>
      </c>
      <c r="B1015" s="4">
        <v>36806</v>
      </c>
      <c r="C1015" s="4" t="s">
        <v>604</v>
      </c>
      <c r="D1015" s="4" t="s">
        <v>603</v>
      </c>
      <c r="E1015" s="7">
        <v>1</v>
      </c>
      <c r="F1015" s="7">
        <v>2</v>
      </c>
      <c r="G1015" s="4"/>
      <c r="H1015" s="4"/>
      <c r="I10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5" s="3" t="s">
        <v>48</v>
      </c>
      <c r="K1015" s="3" t="s">
        <v>952</v>
      </c>
      <c r="L1015" s="3" t="s">
        <v>603</v>
      </c>
      <c r="M1015" s="3"/>
      <c r="N1015" s="7" t="str">
        <f>IF(ISBLANK(Tabela13[[#This Row],[Gol Time]]),"",IF(Tabela13[[#This Row],[Mandante]]=Tabela13[[#This Row],[Gol Time]],"Casa","Fora"))</f>
        <v>Fora</v>
      </c>
      <c r="O1015" s="3" t="str">
        <f>VLOOKUP(Tabela13[[#This Row],[Número]],Tabela1[],12,FALSE)</f>
        <v>Beira-Rio</v>
      </c>
    </row>
    <row r="1016" spans="1:15" x14ac:dyDescent="0.25">
      <c r="A1016" s="3">
        <v>348</v>
      </c>
      <c r="B1016" s="4">
        <v>36982</v>
      </c>
      <c r="C1016" s="4" t="s">
        <v>603</v>
      </c>
      <c r="D1016" s="4" t="s">
        <v>604</v>
      </c>
      <c r="E1016" s="7">
        <v>4</v>
      </c>
      <c r="F1016" s="7">
        <v>2</v>
      </c>
      <c r="G1016" s="4"/>
      <c r="H1016" s="4"/>
      <c r="I10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6" s="3" t="s">
        <v>7</v>
      </c>
      <c r="K1016" s="3" t="s">
        <v>953</v>
      </c>
      <c r="L1016" s="3" t="s">
        <v>603</v>
      </c>
      <c r="M1016" s="3"/>
      <c r="N1016" s="3" t="str">
        <f>IF(ISBLANK(Tabela13[[#This Row],[Gol Time]]),"",IF(Tabela13[[#This Row],[Mandante]]=Tabela13[[#This Row],[Gol Time]],"Casa","Fora"))</f>
        <v>Casa</v>
      </c>
      <c r="O1016" s="3" t="str">
        <f>VLOOKUP(Tabela13[[#This Row],[Número]],Tabela1[],12,FALSE)</f>
        <v>Olímpico</v>
      </c>
    </row>
    <row r="1017" spans="1:15" x14ac:dyDescent="0.25">
      <c r="A1017" s="3">
        <v>348</v>
      </c>
      <c r="B1017" s="4">
        <v>36982</v>
      </c>
      <c r="C1017" s="4" t="s">
        <v>603</v>
      </c>
      <c r="D1017" s="4" t="s">
        <v>604</v>
      </c>
      <c r="E1017" s="7">
        <v>4</v>
      </c>
      <c r="F1017" s="7">
        <v>2</v>
      </c>
      <c r="G1017" s="4"/>
      <c r="H1017" s="4"/>
      <c r="I10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7" s="3" t="s">
        <v>7</v>
      </c>
      <c r="K1017" s="3" t="s">
        <v>953</v>
      </c>
      <c r="L1017" s="3" t="s">
        <v>603</v>
      </c>
      <c r="M1017" s="3"/>
      <c r="N1017" s="7" t="str">
        <f>IF(ISBLANK(Tabela13[[#This Row],[Gol Time]]),"",IF(Tabela13[[#This Row],[Mandante]]=Tabela13[[#This Row],[Gol Time]],"Casa","Fora"))</f>
        <v>Casa</v>
      </c>
      <c r="O1017" s="3" t="str">
        <f>VLOOKUP(Tabela13[[#This Row],[Número]],Tabela1[],12,FALSE)</f>
        <v>Olímpico</v>
      </c>
    </row>
    <row r="1018" spans="1:15" x14ac:dyDescent="0.25">
      <c r="A1018" s="3">
        <v>348</v>
      </c>
      <c r="B1018" s="4">
        <v>36982</v>
      </c>
      <c r="C1018" s="4" t="s">
        <v>603</v>
      </c>
      <c r="D1018" s="4" t="s">
        <v>604</v>
      </c>
      <c r="E1018" s="7">
        <v>4</v>
      </c>
      <c r="F1018" s="7">
        <v>2</v>
      </c>
      <c r="G1018" s="4"/>
      <c r="H1018" s="4"/>
      <c r="I10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8" s="3" t="s">
        <v>7</v>
      </c>
      <c r="K1018" s="3" t="s">
        <v>954</v>
      </c>
      <c r="L1018" s="3" t="s">
        <v>603</v>
      </c>
      <c r="M1018" s="3"/>
      <c r="N1018" s="7" t="str">
        <f>IF(ISBLANK(Tabela13[[#This Row],[Gol Time]]),"",IF(Tabela13[[#This Row],[Mandante]]=Tabela13[[#This Row],[Gol Time]],"Casa","Fora"))</f>
        <v>Casa</v>
      </c>
      <c r="O1018" s="3" t="str">
        <f>VLOOKUP(Tabela13[[#This Row],[Número]],Tabela1[],12,FALSE)</f>
        <v>Olímpico</v>
      </c>
    </row>
    <row r="1019" spans="1:15" x14ac:dyDescent="0.25">
      <c r="A1019" s="3">
        <v>348</v>
      </c>
      <c r="B1019" s="4">
        <v>36982</v>
      </c>
      <c r="C1019" s="4" t="s">
        <v>603</v>
      </c>
      <c r="D1019" s="4" t="s">
        <v>604</v>
      </c>
      <c r="E1019" s="7">
        <v>4</v>
      </c>
      <c r="F1019" s="7">
        <v>2</v>
      </c>
      <c r="G1019" s="4"/>
      <c r="H1019" s="4"/>
      <c r="I10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19" s="3" t="s">
        <v>7</v>
      </c>
      <c r="K1019" s="3" t="s">
        <v>955</v>
      </c>
      <c r="L1019" s="3" t="s">
        <v>604</v>
      </c>
      <c r="M1019" s="3"/>
      <c r="N1019" s="7" t="str">
        <f>IF(ISBLANK(Tabela13[[#This Row],[Gol Time]]),"",IF(Tabela13[[#This Row],[Mandante]]=Tabela13[[#This Row],[Gol Time]],"Casa","Fora"))</f>
        <v>Fora</v>
      </c>
      <c r="O1019" s="3" t="str">
        <f>VLOOKUP(Tabela13[[#This Row],[Número]],Tabela1[],12,FALSE)</f>
        <v>Olímpico</v>
      </c>
    </row>
    <row r="1020" spans="1:15" x14ac:dyDescent="0.25">
      <c r="A1020" s="3">
        <v>348</v>
      </c>
      <c r="B1020" s="4">
        <v>36982</v>
      </c>
      <c r="C1020" s="4" t="s">
        <v>603</v>
      </c>
      <c r="D1020" s="4" t="s">
        <v>604</v>
      </c>
      <c r="E1020" s="7">
        <v>4</v>
      </c>
      <c r="F1020" s="7">
        <v>2</v>
      </c>
      <c r="G1020" s="4"/>
      <c r="H1020" s="4"/>
      <c r="I10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20" s="3" t="s">
        <v>7</v>
      </c>
      <c r="K1020" s="3" t="s">
        <v>956</v>
      </c>
      <c r="L1020" s="3" t="s">
        <v>604</v>
      </c>
      <c r="M1020" s="3"/>
      <c r="N1020" s="7" t="str">
        <f>IF(ISBLANK(Tabela13[[#This Row],[Gol Time]]),"",IF(Tabela13[[#This Row],[Mandante]]=Tabela13[[#This Row],[Gol Time]],"Casa","Fora"))</f>
        <v>Fora</v>
      </c>
      <c r="O1020" s="3" t="str">
        <f>VLOOKUP(Tabela13[[#This Row],[Número]],Tabela1[],12,FALSE)</f>
        <v>Olímpico</v>
      </c>
    </row>
    <row r="1021" spans="1:15" x14ac:dyDescent="0.25">
      <c r="A1021" s="3">
        <v>348</v>
      </c>
      <c r="B1021" s="4">
        <v>36982</v>
      </c>
      <c r="C1021" s="4" t="s">
        <v>603</v>
      </c>
      <c r="D1021" s="4" t="s">
        <v>604</v>
      </c>
      <c r="E1021" s="7">
        <v>4</v>
      </c>
      <c r="F1021" s="7">
        <v>2</v>
      </c>
      <c r="G1021" s="4"/>
      <c r="H1021" s="4"/>
      <c r="I10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21" s="3" t="s">
        <v>7</v>
      </c>
      <c r="K1021" s="3" t="s">
        <v>957</v>
      </c>
      <c r="L1021" s="3" t="s">
        <v>603</v>
      </c>
      <c r="M1021" s="3"/>
      <c r="N1021" s="7" t="str">
        <f>IF(ISBLANK(Tabela13[[#This Row],[Gol Time]]),"",IF(Tabela13[[#This Row],[Mandante]]=Tabela13[[#This Row],[Gol Time]],"Casa","Fora"))</f>
        <v>Casa</v>
      </c>
      <c r="O1021" s="3" t="str">
        <f>VLOOKUP(Tabela13[[#This Row],[Número]],Tabela1[],12,FALSE)</f>
        <v>Olímpico</v>
      </c>
    </row>
    <row r="1022" spans="1:15" x14ac:dyDescent="0.25">
      <c r="A1022" s="3">
        <v>349</v>
      </c>
      <c r="B1022" s="4">
        <v>37024</v>
      </c>
      <c r="C1022" s="4" t="s">
        <v>604</v>
      </c>
      <c r="D1022" s="4" t="s">
        <v>603</v>
      </c>
      <c r="E1022" s="7">
        <v>0</v>
      </c>
      <c r="F1022" s="7">
        <v>0</v>
      </c>
      <c r="G1022" s="4"/>
      <c r="H1022" s="4"/>
      <c r="I10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22" s="3" t="s">
        <v>7</v>
      </c>
      <c r="K1022" s="3"/>
      <c r="L1022" s="3"/>
      <c r="M1022" s="3"/>
      <c r="N1022" s="3" t="str">
        <f>IF(ISBLANK(Tabela13[[#This Row],[Gol Time]]),"",IF(Tabela13[[#This Row],[Mandante]]=Tabela13[[#This Row],[Gol Time]],"Casa","Fora"))</f>
        <v/>
      </c>
      <c r="O1022" s="3" t="str">
        <f>VLOOKUP(Tabela13[[#This Row],[Número]],Tabela1[],12,FALSE)</f>
        <v>Beira-Rio</v>
      </c>
    </row>
    <row r="1023" spans="1:15" x14ac:dyDescent="0.25">
      <c r="A1023" s="3">
        <v>350</v>
      </c>
      <c r="B1023" s="4">
        <v>37170</v>
      </c>
      <c r="C1023" s="4" t="s">
        <v>603</v>
      </c>
      <c r="D1023" s="4" t="s">
        <v>604</v>
      </c>
      <c r="E1023" s="7">
        <v>1</v>
      </c>
      <c r="F1023" s="7">
        <v>0</v>
      </c>
      <c r="G1023" s="4"/>
      <c r="H1023" s="4"/>
      <c r="I10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23" s="3" t="s">
        <v>48</v>
      </c>
      <c r="K1023" s="3" t="s">
        <v>958</v>
      </c>
      <c r="L1023" s="3" t="s">
        <v>603</v>
      </c>
      <c r="M1023" s="3"/>
      <c r="N1023" s="3" t="str">
        <f>IF(ISBLANK(Tabela13[[#This Row],[Gol Time]]),"",IF(Tabela13[[#This Row],[Mandante]]=Tabela13[[#This Row],[Gol Time]],"Casa","Fora"))</f>
        <v>Casa</v>
      </c>
      <c r="O1023" s="3" t="str">
        <f>VLOOKUP(Tabela13[[#This Row],[Número]],Tabela1[],12,FALSE)</f>
        <v>Olímpico</v>
      </c>
    </row>
    <row r="1024" spans="1:15" x14ac:dyDescent="0.25">
      <c r="A1024" s="3">
        <v>351</v>
      </c>
      <c r="B1024" s="4">
        <v>37335</v>
      </c>
      <c r="C1024" s="4" t="s">
        <v>604</v>
      </c>
      <c r="D1024" s="4" t="s">
        <v>603</v>
      </c>
      <c r="E1024" s="7">
        <v>1</v>
      </c>
      <c r="F1024" s="7">
        <v>1</v>
      </c>
      <c r="G1024" s="4"/>
      <c r="H1024" s="4"/>
      <c r="I10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24" s="3" t="s">
        <v>156</v>
      </c>
      <c r="K1024" s="3" t="s">
        <v>959</v>
      </c>
      <c r="L1024" s="3" t="s">
        <v>603</v>
      </c>
      <c r="M1024" s="3"/>
      <c r="N1024" s="3" t="str">
        <f>IF(ISBLANK(Tabela13[[#This Row],[Gol Time]]),"",IF(Tabela13[[#This Row],[Mandante]]=Tabela13[[#This Row],[Gol Time]],"Casa","Fora"))</f>
        <v>Fora</v>
      </c>
      <c r="O1024" s="3" t="str">
        <f>VLOOKUP(Tabela13[[#This Row],[Número]],Tabela1[],12,FALSE)</f>
        <v>Beira-Rio</v>
      </c>
    </row>
    <row r="1025" spans="1:15" x14ac:dyDescent="0.25">
      <c r="A1025" s="3">
        <v>351</v>
      </c>
      <c r="B1025" s="4">
        <v>37335</v>
      </c>
      <c r="C1025" s="4" t="s">
        <v>604</v>
      </c>
      <c r="D1025" s="4" t="s">
        <v>603</v>
      </c>
      <c r="E1025" s="7">
        <v>1</v>
      </c>
      <c r="F1025" s="7">
        <v>1</v>
      </c>
      <c r="G1025" s="4"/>
      <c r="H1025" s="4"/>
      <c r="I10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25" s="3" t="s">
        <v>156</v>
      </c>
      <c r="K1025" s="3" t="s">
        <v>960</v>
      </c>
      <c r="L1025" s="3" t="s">
        <v>604</v>
      </c>
      <c r="M1025" s="3"/>
      <c r="N1025" s="7" t="str">
        <f>IF(ISBLANK(Tabela13[[#This Row],[Gol Time]]),"",IF(Tabela13[[#This Row],[Mandante]]=Tabela13[[#This Row],[Gol Time]],"Casa","Fora"))</f>
        <v>Casa</v>
      </c>
      <c r="O1025" s="3" t="str">
        <f>VLOOKUP(Tabela13[[#This Row],[Número]],Tabela1[],12,FALSE)</f>
        <v>Beira-Rio</v>
      </c>
    </row>
    <row r="1026" spans="1:15" x14ac:dyDescent="0.25">
      <c r="A1026" s="3">
        <v>352</v>
      </c>
      <c r="B1026" s="4">
        <v>37555</v>
      </c>
      <c r="C1026" s="4" t="s">
        <v>604</v>
      </c>
      <c r="D1026" s="4" t="s">
        <v>603</v>
      </c>
      <c r="E1026" s="7">
        <v>0</v>
      </c>
      <c r="F1026" s="7">
        <v>1</v>
      </c>
      <c r="G1026" s="4"/>
      <c r="H1026" s="4"/>
      <c r="I10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26" s="3" t="s">
        <v>48</v>
      </c>
      <c r="K1026" s="3" t="s">
        <v>954</v>
      </c>
      <c r="L1026" s="3" t="s">
        <v>603</v>
      </c>
      <c r="M1026" s="3"/>
      <c r="N1026" s="3" t="str">
        <f>IF(ISBLANK(Tabela13[[#This Row],[Gol Time]]),"",IF(Tabela13[[#This Row],[Mandante]]=Tabela13[[#This Row],[Gol Time]],"Casa","Fora"))</f>
        <v>Fora</v>
      </c>
      <c r="O1026" s="3" t="str">
        <f>VLOOKUP(Tabela13[[#This Row],[Número]],Tabela1[],12,FALSE)</f>
        <v>Beira-Rio</v>
      </c>
    </row>
    <row r="1027" spans="1:15" x14ac:dyDescent="0.25">
      <c r="A1027" s="3">
        <v>353</v>
      </c>
      <c r="B1027" s="4">
        <v>37661</v>
      </c>
      <c r="C1027" s="4" t="s">
        <v>603</v>
      </c>
      <c r="D1027" s="4" t="s">
        <v>604</v>
      </c>
      <c r="E1027" s="7">
        <v>1</v>
      </c>
      <c r="F1027" s="7">
        <v>2</v>
      </c>
      <c r="G1027" s="4"/>
      <c r="H1027" s="4"/>
      <c r="I10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27" s="3" t="s">
        <v>7</v>
      </c>
      <c r="K1027" s="3" t="s">
        <v>958</v>
      </c>
      <c r="L1027" s="3" t="s">
        <v>603</v>
      </c>
      <c r="M1027" s="3"/>
      <c r="N1027" s="3" t="str">
        <f>IF(ISBLANK(Tabela13[[#This Row],[Gol Time]]),"",IF(Tabela13[[#This Row],[Mandante]]=Tabela13[[#This Row],[Gol Time]],"Casa","Fora"))</f>
        <v>Casa</v>
      </c>
      <c r="O1027" s="3" t="str">
        <f>VLOOKUP(Tabela13[[#This Row],[Número]],Tabela1[],12,FALSE)</f>
        <v>Olímpico</v>
      </c>
    </row>
    <row r="1028" spans="1:15" x14ac:dyDescent="0.25">
      <c r="A1028" s="3">
        <v>353</v>
      </c>
      <c r="B1028" s="4">
        <v>37661</v>
      </c>
      <c r="C1028" s="4" t="s">
        <v>603</v>
      </c>
      <c r="D1028" s="4" t="s">
        <v>604</v>
      </c>
      <c r="E1028" s="7">
        <v>1</v>
      </c>
      <c r="F1028" s="7">
        <v>2</v>
      </c>
      <c r="G1028" s="4"/>
      <c r="H1028" s="4"/>
      <c r="I10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28" s="3" t="s">
        <v>7</v>
      </c>
      <c r="K1028" s="3" t="s">
        <v>961</v>
      </c>
      <c r="L1028" s="3" t="s">
        <v>604</v>
      </c>
      <c r="M1028" s="3"/>
      <c r="N1028" s="7" t="str">
        <f>IF(ISBLANK(Tabela13[[#This Row],[Gol Time]]),"",IF(Tabela13[[#This Row],[Mandante]]=Tabela13[[#This Row],[Gol Time]],"Casa","Fora"))</f>
        <v>Fora</v>
      </c>
      <c r="O1028" s="3" t="str">
        <f>VLOOKUP(Tabela13[[#This Row],[Número]],Tabela1[],12,FALSE)</f>
        <v>Olímpico</v>
      </c>
    </row>
    <row r="1029" spans="1:15" x14ac:dyDescent="0.25">
      <c r="A1029" s="3">
        <v>353</v>
      </c>
      <c r="B1029" s="4">
        <v>37661</v>
      </c>
      <c r="C1029" s="4" t="s">
        <v>603</v>
      </c>
      <c r="D1029" s="4" t="s">
        <v>604</v>
      </c>
      <c r="E1029" s="7">
        <v>1</v>
      </c>
      <c r="F1029" s="7">
        <v>2</v>
      </c>
      <c r="G1029" s="4"/>
      <c r="H1029" s="4"/>
      <c r="I10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29" s="3" t="s">
        <v>7</v>
      </c>
      <c r="K1029" s="3" t="s">
        <v>962</v>
      </c>
      <c r="L1029" s="3" t="s">
        <v>604</v>
      </c>
      <c r="M1029" s="3"/>
      <c r="N1029" s="7" t="str">
        <f>IF(ISBLANK(Tabela13[[#This Row],[Gol Time]]),"",IF(Tabela13[[#This Row],[Mandante]]=Tabela13[[#This Row],[Gol Time]],"Casa","Fora"))</f>
        <v>Fora</v>
      </c>
      <c r="O1029" s="3" t="str">
        <f>VLOOKUP(Tabela13[[#This Row],[Número]],Tabela1[],12,FALSE)</f>
        <v>Olímpico</v>
      </c>
    </row>
    <row r="1030" spans="1:15" x14ac:dyDescent="0.25">
      <c r="A1030" s="3">
        <v>354</v>
      </c>
      <c r="B1030" s="4">
        <v>37689</v>
      </c>
      <c r="C1030" s="4" t="s">
        <v>604</v>
      </c>
      <c r="D1030" s="4" t="s">
        <v>603</v>
      </c>
      <c r="E1030" s="7">
        <v>1</v>
      </c>
      <c r="F1030" s="7">
        <v>0</v>
      </c>
      <c r="G1030" s="4"/>
      <c r="H1030" s="4"/>
      <c r="I10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30" s="3" t="s">
        <v>7</v>
      </c>
      <c r="K1030" s="3" t="s">
        <v>852</v>
      </c>
      <c r="L1030" s="3" t="s">
        <v>604</v>
      </c>
      <c r="M1030" s="3"/>
      <c r="N1030" s="3" t="str">
        <f>IF(ISBLANK(Tabela13[[#This Row],[Gol Time]]),"",IF(Tabela13[[#This Row],[Mandante]]=Tabela13[[#This Row],[Gol Time]],"Casa","Fora"))</f>
        <v>Casa</v>
      </c>
      <c r="O1030" s="3" t="str">
        <f>VLOOKUP(Tabela13[[#This Row],[Número]],Tabela1[],12,FALSE)</f>
        <v>Beira-Rio</v>
      </c>
    </row>
    <row r="1031" spans="1:15" x14ac:dyDescent="0.25">
      <c r="A1031" s="3">
        <v>355</v>
      </c>
      <c r="B1031" s="4">
        <v>37787</v>
      </c>
      <c r="C1031" s="4" t="s">
        <v>603</v>
      </c>
      <c r="D1031" s="4" t="s">
        <v>604</v>
      </c>
      <c r="E1031" s="7">
        <v>0</v>
      </c>
      <c r="F1031" s="7">
        <v>0</v>
      </c>
      <c r="G1031" s="4"/>
      <c r="H1031" s="4"/>
      <c r="I10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31" s="3" t="s">
        <v>48</v>
      </c>
      <c r="K1031" s="3"/>
      <c r="L1031" s="3"/>
      <c r="M1031" s="3"/>
      <c r="N1031" s="3" t="str">
        <f>IF(ISBLANK(Tabela13[[#This Row],[Gol Time]]),"",IF(Tabela13[[#This Row],[Mandante]]=Tabela13[[#This Row],[Gol Time]],"Casa","Fora"))</f>
        <v/>
      </c>
      <c r="O1031" s="3" t="str">
        <f>VLOOKUP(Tabela13[[#This Row],[Número]],Tabela1[],12,FALSE)</f>
        <v>Olímpico</v>
      </c>
    </row>
    <row r="1032" spans="1:15" x14ac:dyDescent="0.25">
      <c r="A1032" s="3">
        <v>356</v>
      </c>
      <c r="B1032" s="4">
        <v>37906</v>
      </c>
      <c r="C1032" s="4" t="s">
        <v>604</v>
      </c>
      <c r="D1032" s="4" t="s">
        <v>603</v>
      </c>
      <c r="E1032" s="7">
        <v>0</v>
      </c>
      <c r="F1032" s="7">
        <v>1</v>
      </c>
      <c r="G1032" s="4"/>
      <c r="H1032" s="4"/>
      <c r="I10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32" s="3" t="s">
        <v>48</v>
      </c>
      <c r="K1032" s="3" t="s">
        <v>937</v>
      </c>
      <c r="L1032" s="3" t="s">
        <v>603</v>
      </c>
      <c r="M1032" s="3"/>
      <c r="N1032" s="3" t="str">
        <f>IF(ISBLANK(Tabela13[[#This Row],[Gol Time]]),"",IF(Tabela13[[#This Row],[Mandante]]=Tabela13[[#This Row],[Gol Time]],"Casa","Fora"))</f>
        <v>Fora</v>
      </c>
      <c r="O1032" s="3" t="str">
        <f>VLOOKUP(Tabela13[[#This Row],[Número]],Tabela1[],12,FALSE)</f>
        <v>Beira-Rio</v>
      </c>
    </row>
    <row r="1033" spans="1:15" x14ac:dyDescent="0.25">
      <c r="A1033" s="3">
        <v>357</v>
      </c>
      <c r="B1033" s="4">
        <v>38032</v>
      </c>
      <c r="C1033" s="4" t="s">
        <v>604</v>
      </c>
      <c r="D1033" s="4" t="s">
        <v>603</v>
      </c>
      <c r="E1033" s="7">
        <v>1</v>
      </c>
      <c r="F1033" s="7">
        <v>1</v>
      </c>
      <c r="G1033" s="4"/>
      <c r="H1033" s="4"/>
      <c r="I10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33" s="3" t="s">
        <v>7</v>
      </c>
      <c r="K1033" s="3" t="s">
        <v>937</v>
      </c>
      <c r="L1033" s="3" t="s">
        <v>603</v>
      </c>
      <c r="M1033" s="3"/>
      <c r="N1033" s="3" t="str">
        <f>IF(ISBLANK(Tabela13[[#This Row],[Gol Time]]),"",IF(Tabela13[[#This Row],[Mandante]]=Tabela13[[#This Row],[Gol Time]],"Casa","Fora"))</f>
        <v>Fora</v>
      </c>
      <c r="O1033" s="3" t="str">
        <f>VLOOKUP(Tabela13[[#This Row],[Número]],Tabela1[],12,FALSE)</f>
        <v>Beira-Rio</v>
      </c>
    </row>
    <row r="1034" spans="1:15" x14ac:dyDescent="0.25">
      <c r="A1034" s="3">
        <v>357</v>
      </c>
      <c r="B1034" s="4">
        <v>38032</v>
      </c>
      <c r="C1034" s="4" t="s">
        <v>604</v>
      </c>
      <c r="D1034" s="4" t="s">
        <v>603</v>
      </c>
      <c r="E1034" s="7">
        <v>1</v>
      </c>
      <c r="F1034" s="7">
        <v>1</v>
      </c>
      <c r="G1034" s="4"/>
      <c r="H1034" s="4"/>
      <c r="I10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34" s="3" t="s">
        <v>7</v>
      </c>
      <c r="K1034" s="3" t="s">
        <v>963</v>
      </c>
      <c r="L1034" s="3" t="s">
        <v>604</v>
      </c>
      <c r="M1034" s="3"/>
      <c r="N1034" s="7" t="str">
        <f>IF(ISBLANK(Tabela13[[#This Row],[Gol Time]]),"",IF(Tabela13[[#This Row],[Mandante]]=Tabela13[[#This Row],[Gol Time]],"Casa","Fora"))</f>
        <v>Casa</v>
      </c>
      <c r="O1034" s="3" t="str">
        <f>VLOOKUP(Tabela13[[#This Row],[Número]],Tabela1[],12,FALSE)</f>
        <v>Beira-Rio</v>
      </c>
    </row>
    <row r="1035" spans="1:15" x14ac:dyDescent="0.25">
      <c r="A1035" s="3">
        <v>358</v>
      </c>
      <c r="B1035" s="4">
        <v>38053</v>
      </c>
      <c r="C1035" s="4" t="s">
        <v>603</v>
      </c>
      <c r="D1035" s="4" t="s">
        <v>604</v>
      </c>
      <c r="E1035" s="7">
        <v>1</v>
      </c>
      <c r="F1035" s="7">
        <v>2</v>
      </c>
      <c r="G1035" s="4"/>
      <c r="H1035" s="4"/>
      <c r="I10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35" s="3" t="s">
        <v>7</v>
      </c>
      <c r="K1035" s="3" t="s">
        <v>963</v>
      </c>
      <c r="L1035" s="3" t="s">
        <v>604</v>
      </c>
      <c r="M1035" s="3"/>
      <c r="N1035" s="3" t="str">
        <f>IF(ISBLANK(Tabela13[[#This Row],[Gol Time]]),"",IF(Tabela13[[#This Row],[Mandante]]=Tabela13[[#This Row],[Gol Time]],"Casa","Fora"))</f>
        <v>Fora</v>
      </c>
      <c r="O1035" s="3" t="str">
        <f>VLOOKUP(Tabela13[[#This Row],[Número]],Tabela1[],12,FALSE)</f>
        <v>Olímpico</v>
      </c>
    </row>
    <row r="1036" spans="1:15" x14ac:dyDescent="0.25">
      <c r="A1036" s="3">
        <v>358</v>
      </c>
      <c r="B1036" s="4">
        <v>38053</v>
      </c>
      <c r="C1036" s="4" t="s">
        <v>603</v>
      </c>
      <c r="D1036" s="4" t="s">
        <v>604</v>
      </c>
      <c r="E1036" s="7">
        <v>1</v>
      </c>
      <c r="F1036" s="7">
        <v>2</v>
      </c>
      <c r="G1036" s="4"/>
      <c r="H1036" s="4"/>
      <c r="I10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36" s="3" t="s">
        <v>7</v>
      </c>
      <c r="K1036" s="3" t="s">
        <v>964</v>
      </c>
      <c r="L1036" s="3" t="s">
        <v>604</v>
      </c>
      <c r="M1036" s="3"/>
      <c r="N1036" s="7" t="str">
        <f>IF(ISBLANK(Tabela13[[#This Row],[Gol Time]]),"",IF(Tabela13[[#This Row],[Mandante]]=Tabela13[[#This Row],[Gol Time]],"Casa","Fora"))</f>
        <v>Fora</v>
      </c>
      <c r="O1036" s="3" t="str">
        <f>VLOOKUP(Tabela13[[#This Row],[Número]],Tabela1[],12,FALSE)</f>
        <v>Olímpico</v>
      </c>
    </row>
    <row r="1037" spans="1:15" x14ac:dyDescent="0.25">
      <c r="A1037" s="3">
        <v>358</v>
      </c>
      <c r="B1037" s="4">
        <v>38053</v>
      </c>
      <c r="C1037" s="4" t="s">
        <v>603</v>
      </c>
      <c r="D1037" s="4" t="s">
        <v>604</v>
      </c>
      <c r="E1037" s="7">
        <v>1</v>
      </c>
      <c r="F1037" s="7">
        <v>2</v>
      </c>
      <c r="G1037" s="4"/>
      <c r="H1037" s="4"/>
      <c r="I10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37" s="3" t="s">
        <v>7</v>
      </c>
      <c r="K1037" s="3" t="s">
        <v>937</v>
      </c>
      <c r="L1037" s="3" t="s">
        <v>603</v>
      </c>
      <c r="M1037" s="3"/>
      <c r="N1037" s="7" t="str">
        <f>IF(ISBLANK(Tabela13[[#This Row],[Gol Time]]),"",IF(Tabela13[[#This Row],[Mandante]]=Tabela13[[#This Row],[Gol Time]],"Casa","Fora"))</f>
        <v>Casa</v>
      </c>
      <c r="O1037" s="3" t="str">
        <f>VLOOKUP(Tabela13[[#This Row],[Número]],Tabela1[],12,FALSE)</f>
        <v>Olímpico</v>
      </c>
    </row>
    <row r="1038" spans="1:15" x14ac:dyDescent="0.25">
      <c r="A1038" s="3">
        <v>359</v>
      </c>
      <c r="B1038" s="4">
        <v>38081</v>
      </c>
      <c r="C1038" s="4" t="s">
        <v>603</v>
      </c>
      <c r="D1038" s="4" t="s">
        <v>604</v>
      </c>
      <c r="E1038" s="7">
        <v>1</v>
      </c>
      <c r="F1038" s="7">
        <v>2</v>
      </c>
      <c r="G1038" s="4"/>
      <c r="H1038" s="4"/>
      <c r="I10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38" s="3" t="s">
        <v>7</v>
      </c>
      <c r="K1038" s="3" t="s">
        <v>965</v>
      </c>
      <c r="L1038" s="3" t="s">
        <v>603</v>
      </c>
      <c r="M1038" s="3"/>
      <c r="N1038" s="3" t="str">
        <f>IF(ISBLANK(Tabela13[[#This Row],[Gol Time]]),"",IF(Tabela13[[#This Row],[Mandante]]=Tabela13[[#This Row],[Gol Time]],"Casa","Fora"))</f>
        <v>Casa</v>
      </c>
      <c r="O1038" s="3" t="str">
        <f>VLOOKUP(Tabela13[[#This Row],[Número]],Tabela1[],12,FALSE)</f>
        <v>Montanha dos Vinhedos</v>
      </c>
    </row>
    <row r="1039" spans="1:15" x14ac:dyDescent="0.25">
      <c r="A1039" s="3">
        <v>359</v>
      </c>
      <c r="B1039" s="4">
        <v>38081</v>
      </c>
      <c r="C1039" s="4" t="s">
        <v>603</v>
      </c>
      <c r="D1039" s="4" t="s">
        <v>604</v>
      </c>
      <c r="E1039" s="7">
        <v>1</v>
      </c>
      <c r="F1039" s="7">
        <v>2</v>
      </c>
      <c r="G1039" s="4"/>
      <c r="H1039" s="4"/>
      <c r="I10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39" s="3" t="s">
        <v>7</v>
      </c>
      <c r="K1039" s="3" t="s">
        <v>966</v>
      </c>
      <c r="L1039" s="3" t="s">
        <v>604</v>
      </c>
      <c r="M1039" s="3"/>
      <c r="N1039" s="7" t="str">
        <f>IF(ISBLANK(Tabela13[[#This Row],[Gol Time]]),"",IF(Tabela13[[#This Row],[Mandante]]=Tabela13[[#This Row],[Gol Time]],"Casa","Fora"))</f>
        <v>Fora</v>
      </c>
      <c r="O1039" s="3" t="str">
        <f>VLOOKUP(Tabela13[[#This Row],[Número]],Tabela1[],12,FALSE)</f>
        <v>Montanha dos Vinhedos</v>
      </c>
    </row>
    <row r="1040" spans="1:15" x14ac:dyDescent="0.25">
      <c r="A1040" s="3">
        <v>359</v>
      </c>
      <c r="B1040" s="4">
        <v>38081</v>
      </c>
      <c r="C1040" s="4" t="s">
        <v>603</v>
      </c>
      <c r="D1040" s="4" t="s">
        <v>604</v>
      </c>
      <c r="E1040" s="7">
        <v>1</v>
      </c>
      <c r="F1040" s="7">
        <v>2</v>
      </c>
      <c r="G1040" s="4"/>
      <c r="H1040" s="4"/>
      <c r="I10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0" s="3" t="s">
        <v>7</v>
      </c>
      <c r="K1040" s="3" t="s">
        <v>964</v>
      </c>
      <c r="L1040" s="3" t="s">
        <v>604</v>
      </c>
      <c r="M1040" s="3"/>
      <c r="N1040" s="7" t="str">
        <f>IF(ISBLANK(Tabela13[[#This Row],[Gol Time]]),"",IF(Tabela13[[#This Row],[Mandante]]=Tabela13[[#This Row],[Gol Time]],"Casa","Fora"))</f>
        <v>Fora</v>
      </c>
      <c r="O1040" s="3" t="str">
        <f>VLOOKUP(Tabela13[[#This Row],[Número]],Tabela1[],12,FALSE)</f>
        <v>Montanha dos Vinhedos</v>
      </c>
    </row>
    <row r="1041" spans="1:15" x14ac:dyDescent="0.25">
      <c r="A1041" s="3">
        <v>360</v>
      </c>
      <c r="B1041" s="4">
        <v>38178</v>
      </c>
      <c r="C1041" s="4" t="s">
        <v>604</v>
      </c>
      <c r="D1041" s="4" t="s">
        <v>603</v>
      </c>
      <c r="E1041" s="7">
        <v>2</v>
      </c>
      <c r="F1041" s="7">
        <v>0</v>
      </c>
      <c r="G1041" s="4"/>
      <c r="H1041" s="4"/>
      <c r="I10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1" s="3" t="s">
        <v>48</v>
      </c>
      <c r="K1041" s="3" t="s">
        <v>961</v>
      </c>
      <c r="L1041" s="3" t="s">
        <v>604</v>
      </c>
      <c r="M1041" s="3"/>
      <c r="N1041" s="3" t="str">
        <f>IF(ISBLANK(Tabela13[[#This Row],[Gol Time]]),"",IF(Tabela13[[#This Row],[Mandante]]=Tabela13[[#This Row],[Gol Time]],"Casa","Fora"))</f>
        <v>Casa</v>
      </c>
      <c r="O1041" s="3" t="str">
        <f>VLOOKUP(Tabela13[[#This Row],[Número]],Tabela1[],12,FALSE)</f>
        <v>Beira-Rio</v>
      </c>
    </row>
    <row r="1042" spans="1:15" x14ac:dyDescent="0.25">
      <c r="A1042" s="3">
        <v>360</v>
      </c>
      <c r="B1042" s="4">
        <v>38178</v>
      </c>
      <c r="C1042" s="4" t="s">
        <v>604</v>
      </c>
      <c r="D1042" s="4" t="s">
        <v>603</v>
      </c>
      <c r="E1042" s="7">
        <v>2</v>
      </c>
      <c r="F1042" s="7">
        <v>0</v>
      </c>
      <c r="G1042" s="4"/>
      <c r="H1042" s="4"/>
      <c r="I10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2" s="3" t="s">
        <v>48</v>
      </c>
      <c r="K1042" s="3" t="s">
        <v>967</v>
      </c>
      <c r="L1042" s="3" t="s">
        <v>604</v>
      </c>
      <c r="M1042" s="3"/>
      <c r="N1042" s="7" t="str">
        <f>IF(ISBLANK(Tabela13[[#This Row],[Gol Time]]),"",IF(Tabela13[[#This Row],[Mandante]]=Tabela13[[#This Row],[Gol Time]],"Casa","Fora"))</f>
        <v>Casa</v>
      </c>
      <c r="O1042" s="3" t="str">
        <f>VLOOKUP(Tabela13[[#This Row],[Número]],Tabela1[],12,FALSE)</f>
        <v>Beira-Rio</v>
      </c>
    </row>
    <row r="1043" spans="1:15" x14ac:dyDescent="0.25">
      <c r="A1043" s="3">
        <v>361</v>
      </c>
      <c r="B1043" s="4">
        <v>38245</v>
      </c>
      <c r="C1043" s="4" t="s">
        <v>604</v>
      </c>
      <c r="D1043" s="4" t="s">
        <v>603</v>
      </c>
      <c r="E1043" s="7">
        <v>2</v>
      </c>
      <c r="F1043" s="7">
        <v>0</v>
      </c>
      <c r="G1043" s="4"/>
      <c r="H1043" s="4"/>
      <c r="I10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3" s="3" t="s">
        <v>126</v>
      </c>
      <c r="K1043" s="3" t="s">
        <v>967</v>
      </c>
      <c r="L1043" s="3" t="s">
        <v>604</v>
      </c>
      <c r="M1043" s="3"/>
      <c r="N1043" s="3" t="str">
        <f>IF(ISBLANK(Tabela13[[#This Row],[Gol Time]]),"",IF(Tabela13[[#This Row],[Mandante]]=Tabela13[[#This Row],[Gol Time]],"Casa","Fora"))</f>
        <v>Casa</v>
      </c>
      <c r="O1043" s="3" t="str">
        <f>VLOOKUP(Tabela13[[#This Row],[Número]],Tabela1[],12,FALSE)</f>
        <v>Beira-Rio</v>
      </c>
    </row>
    <row r="1044" spans="1:15" x14ac:dyDescent="0.25">
      <c r="A1044" s="3">
        <v>361</v>
      </c>
      <c r="B1044" s="4">
        <v>38245</v>
      </c>
      <c r="C1044" s="4" t="s">
        <v>604</v>
      </c>
      <c r="D1044" s="4" t="s">
        <v>603</v>
      </c>
      <c r="E1044" s="7">
        <v>2</v>
      </c>
      <c r="F1044" s="7">
        <v>0</v>
      </c>
      <c r="G1044" s="4"/>
      <c r="H1044" s="4"/>
      <c r="I10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4" s="3" t="s">
        <v>126</v>
      </c>
      <c r="K1044" s="3" t="s">
        <v>968</v>
      </c>
      <c r="L1044" s="3" t="s">
        <v>604</v>
      </c>
      <c r="M1044" s="3"/>
      <c r="N1044" s="7" t="str">
        <f>IF(ISBLANK(Tabela13[[#This Row],[Gol Time]]),"",IF(Tabela13[[#This Row],[Mandante]]=Tabela13[[#This Row],[Gol Time]],"Casa","Fora"))</f>
        <v>Casa</v>
      </c>
      <c r="O1044" s="3" t="str">
        <f>VLOOKUP(Tabela13[[#This Row],[Número]],Tabela1[],12,FALSE)</f>
        <v>Beira-Rio</v>
      </c>
    </row>
    <row r="1045" spans="1:15" x14ac:dyDescent="0.25">
      <c r="A1045" s="3">
        <v>362</v>
      </c>
      <c r="B1045" s="4">
        <v>38252</v>
      </c>
      <c r="C1045" s="4" t="s">
        <v>603</v>
      </c>
      <c r="D1045" s="4" t="s">
        <v>604</v>
      </c>
      <c r="E1045" s="7">
        <v>2</v>
      </c>
      <c r="F1045" s="7">
        <v>1</v>
      </c>
      <c r="G1045" s="4"/>
      <c r="H1045" s="4"/>
      <c r="I10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45" s="3" t="s">
        <v>126</v>
      </c>
      <c r="K1045" s="3" t="s">
        <v>968</v>
      </c>
      <c r="L1045" s="3" t="s">
        <v>604</v>
      </c>
      <c r="M1045" s="3"/>
      <c r="N1045" s="3" t="str">
        <f>IF(ISBLANK(Tabela13[[#This Row],[Gol Time]]),"",IF(Tabela13[[#This Row],[Mandante]]=Tabela13[[#This Row],[Gol Time]],"Casa","Fora"))</f>
        <v>Fora</v>
      </c>
      <c r="O1045" s="3" t="str">
        <f>VLOOKUP(Tabela13[[#This Row],[Número]],Tabela1[],12,FALSE)</f>
        <v>Olímpico</v>
      </c>
    </row>
    <row r="1046" spans="1:15" x14ac:dyDescent="0.25">
      <c r="A1046" s="3">
        <v>362</v>
      </c>
      <c r="B1046" s="4">
        <v>38252</v>
      </c>
      <c r="C1046" s="4" t="s">
        <v>603</v>
      </c>
      <c r="D1046" s="4" t="s">
        <v>604</v>
      </c>
      <c r="E1046" s="7">
        <v>2</v>
      </c>
      <c r="F1046" s="7">
        <v>1</v>
      </c>
      <c r="G1046" s="4"/>
      <c r="H1046" s="4"/>
      <c r="I10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46" s="3" t="s">
        <v>126</v>
      </c>
      <c r="K1046" s="3" t="s">
        <v>969</v>
      </c>
      <c r="L1046" s="3" t="s">
        <v>603</v>
      </c>
      <c r="M1046" s="3"/>
      <c r="N1046" s="7" t="str">
        <f>IF(ISBLANK(Tabela13[[#This Row],[Gol Time]]),"",IF(Tabela13[[#This Row],[Mandante]]=Tabela13[[#This Row],[Gol Time]],"Casa","Fora"))</f>
        <v>Casa</v>
      </c>
      <c r="O1046" s="3" t="str">
        <f>VLOOKUP(Tabela13[[#This Row],[Número]],Tabela1[],12,FALSE)</f>
        <v>Olímpico</v>
      </c>
    </row>
    <row r="1047" spans="1:15" x14ac:dyDescent="0.25">
      <c r="A1047" s="3">
        <v>362</v>
      </c>
      <c r="B1047" s="4">
        <v>38252</v>
      </c>
      <c r="C1047" s="4" t="s">
        <v>603</v>
      </c>
      <c r="D1047" s="4" t="s">
        <v>604</v>
      </c>
      <c r="E1047" s="7">
        <v>2</v>
      </c>
      <c r="F1047" s="7">
        <v>1</v>
      </c>
      <c r="G1047" s="4"/>
      <c r="H1047" s="4"/>
      <c r="I10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47" s="3" t="s">
        <v>126</v>
      </c>
      <c r="K1047" s="3" t="s">
        <v>970</v>
      </c>
      <c r="L1047" s="3" t="s">
        <v>603</v>
      </c>
      <c r="M1047" s="3"/>
      <c r="N1047" s="7" t="str">
        <f>IF(ISBLANK(Tabela13[[#This Row],[Gol Time]]),"",IF(Tabela13[[#This Row],[Mandante]]=Tabela13[[#This Row],[Gol Time]],"Casa","Fora"))</f>
        <v>Casa</v>
      </c>
      <c r="O1047" s="3" t="str">
        <f>VLOOKUP(Tabela13[[#This Row],[Número]],Tabela1[],12,FALSE)</f>
        <v>Olímpico</v>
      </c>
    </row>
    <row r="1048" spans="1:15" x14ac:dyDescent="0.25">
      <c r="A1048" s="3">
        <v>363</v>
      </c>
      <c r="B1048" s="4">
        <v>38283</v>
      </c>
      <c r="C1048" s="4" t="s">
        <v>603</v>
      </c>
      <c r="D1048" s="4" t="s">
        <v>604</v>
      </c>
      <c r="E1048" s="7">
        <v>1</v>
      </c>
      <c r="F1048" s="7">
        <v>3</v>
      </c>
      <c r="G1048" s="4"/>
      <c r="H1048" s="4"/>
      <c r="I10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8" s="3" t="s">
        <v>48</v>
      </c>
      <c r="K1048" s="3" t="s">
        <v>971</v>
      </c>
      <c r="L1048" s="3" t="s">
        <v>604</v>
      </c>
      <c r="M1048" s="3"/>
      <c r="N1048" s="3" t="str">
        <f>IF(ISBLANK(Tabela13[[#This Row],[Gol Time]]),"",IF(Tabela13[[#This Row],[Mandante]]=Tabela13[[#This Row],[Gol Time]],"Casa","Fora"))</f>
        <v>Fora</v>
      </c>
      <c r="O1048" s="3" t="str">
        <f>VLOOKUP(Tabela13[[#This Row],[Número]],Tabela1[],12,FALSE)</f>
        <v>Olímpico</v>
      </c>
    </row>
    <row r="1049" spans="1:15" x14ac:dyDescent="0.25">
      <c r="A1049" s="3">
        <v>363</v>
      </c>
      <c r="B1049" s="4">
        <v>38283</v>
      </c>
      <c r="C1049" s="4" t="s">
        <v>603</v>
      </c>
      <c r="D1049" s="4" t="s">
        <v>604</v>
      </c>
      <c r="E1049" s="7">
        <v>1</v>
      </c>
      <c r="F1049" s="7">
        <v>3</v>
      </c>
      <c r="G1049" s="4"/>
      <c r="H1049" s="4"/>
      <c r="I10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49" s="3" t="s">
        <v>48</v>
      </c>
      <c r="K1049" s="3" t="s">
        <v>967</v>
      </c>
      <c r="L1049" s="3" t="s">
        <v>604</v>
      </c>
      <c r="M1049" s="3"/>
      <c r="N1049" s="7" t="str">
        <f>IF(ISBLANK(Tabela13[[#This Row],[Gol Time]]),"",IF(Tabela13[[#This Row],[Mandante]]=Tabela13[[#This Row],[Gol Time]],"Casa","Fora"))</f>
        <v>Fora</v>
      </c>
      <c r="O1049" s="3" t="str">
        <f>VLOOKUP(Tabela13[[#This Row],[Número]],Tabela1[],12,FALSE)</f>
        <v>Olímpico</v>
      </c>
    </row>
    <row r="1050" spans="1:15" x14ac:dyDescent="0.25">
      <c r="A1050" s="3">
        <v>363</v>
      </c>
      <c r="B1050" s="4">
        <v>38283</v>
      </c>
      <c r="C1050" s="4" t="s">
        <v>603</v>
      </c>
      <c r="D1050" s="4" t="s">
        <v>604</v>
      </c>
      <c r="E1050" s="7">
        <v>1</v>
      </c>
      <c r="F1050" s="7">
        <v>3</v>
      </c>
      <c r="G1050" s="4"/>
      <c r="H1050" s="4"/>
      <c r="I10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50" s="3" t="s">
        <v>48</v>
      </c>
      <c r="K1050" s="3" t="s">
        <v>972</v>
      </c>
      <c r="L1050" s="3" t="s">
        <v>604</v>
      </c>
      <c r="M1050" s="3"/>
      <c r="N1050" s="7" t="str">
        <f>IF(ISBLANK(Tabela13[[#This Row],[Gol Time]]),"",IF(Tabela13[[#This Row],[Mandante]]=Tabela13[[#This Row],[Gol Time]],"Casa","Fora"))</f>
        <v>Fora</v>
      </c>
      <c r="O1050" s="3" t="str">
        <f>VLOOKUP(Tabela13[[#This Row],[Número]],Tabela1[],12,FALSE)</f>
        <v>Olímpico</v>
      </c>
    </row>
    <row r="1051" spans="1:15" x14ac:dyDescent="0.25">
      <c r="A1051" s="3">
        <v>363</v>
      </c>
      <c r="B1051" s="4">
        <v>38283</v>
      </c>
      <c r="C1051" s="4" t="s">
        <v>603</v>
      </c>
      <c r="D1051" s="4" t="s">
        <v>604</v>
      </c>
      <c r="E1051" s="7">
        <v>1</v>
      </c>
      <c r="F1051" s="7">
        <v>3</v>
      </c>
      <c r="G1051" s="4"/>
      <c r="H1051" s="4"/>
      <c r="I10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51" s="3" t="s">
        <v>48</v>
      </c>
      <c r="K1051" s="3" t="s">
        <v>973</v>
      </c>
      <c r="L1051" s="3" t="s">
        <v>603</v>
      </c>
      <c r="M1051" s="3"/>
      <c r="N1051" s="7" t="str">
        <f>IF(ISBLANK(Tabela13[[#This Row],[Gol Time]]),"",IF(Tabela13[[#This Row],[Mandante]]=Tabela13[[#This Row],[Gol Time]],"Casa","Fora"))</f>
        <v>Casa</v>
      </c>
      <c r="O1051" s="3" t="str">
        <f>VLOOKUP(Tabela13[[#This Row],[Número]],Tabela1[],12,FALSE)</f>
        <v>Olímpico</v>
      </c>
    </row>
    <row r="1052" spans="1:15" x14ac:dyDescent="0.25">
      <c r="A1052" s="3">
        <v>364</v>
      </c>
      <c r="B1052" s="4">
        <v>38808</v>
      </c>
      <c r="C1052" s="4" t="s">
        <v>603</v>
      </c>
      <c r="D1052" s="4" t="s">
        <v>604</v>
      </c>
      <c r="E1052" s="7">
        <v>0</v>
      </c>
      <c r="F1052" s="7">
        <v>0</v>
      </c>
      <c r="G1052" s="4"/>
      <c r="H1052" s="4"/>
      <c r="I10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52" s="3" t="s">
        <v>7</v>
      </c>
      <c r="K1052" s="3"/>
      <c r="L1052" s="3"/>
      <c r="M1052" s="3"/>
      <c r="N1052" s="3" t="str">
        <f>IF(ISBLANK(Tabela13[[#This Row],[Gol Time]]),"",IF(Tabela13[[#This Row],[Mandante]]=Tabela13[[#This Row],[Gol Time]],"Casa","Fora"))</f>
        <v/>
      </c>
      <c r="O1052" s="3" t="str">
        <f>VLOOKUP(Tabela13[[#This Row],[Número]],Tabela1[],12,FALSE)</f>
        <v>Olímpico</v>
      </c>
    </row>
    <row r="1053" spans="1:15" x14ac:dyDescent="0.25">
      <c r="A1053" s="3">
        <v>365</v>
      </c>
      <c r="B1053" s="4">
        <v>38816</v>
      </c>
      <c r="C1053" s="4" t="s">
        <v>604</v>
      </c>
      <c r="D1053" s="4" t="s">
        <v>603</v>
      </c>
      <c r="E1053" s="7">
        <v>1</v>
      </c>
      <c r="F1053" s="7">
        <v>1</v>
      </c>
      <c r="G1053" s="4"/>
      <c r="H1053" s="4"/>
      <c r="I10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53" s="3" t="s">
        <v>7</v>
      </c>
      <c r="K1053" s="3" t="s">
        <v>967</v>
      </c>
      <c r="L1053" s="3" t="s">
        <v>604</v>
      </c>
      <c r="M1053" s="3"/>
      <c r="N1053" s="3" t="str">
        <f>IF(ISBLANK(Tabela13[[#This Row],[Gol Time]]),"",IF(Tabela13[[#This Row],[Mandante]]=Tabela13[[#This Row],[Gol Time]],"Casa","Fora"))</f>
        <v>Casa</v>
      </c>
      <c r="O1053" s="3" t="str">
        <f>VLOOKUP(Tabela13[[#This Row],[Número]],Tabela1[],12,FALSE)</f>
        <v>Beira-Rio</v>
      </c>
    </row>
    <row r="1054" spans="1:15" x14ac:dyDescent="0.25">
      <c r="A1054" s="3">
        <v>365</v>
      </c>
      <c r="B1054" s="4">
        <v>38816</v>
      </c>
      <c r="C1054" s="4" t="s">
        <v>604</v>
      </c>
      <c r="D1054" s="4" t="s">
        <v>603</v>
      </c>
      <c r="E1054" s="7">
        <v>1</v>
      </c>
      <c r="F1054" s="7">
        <v>1</v>
      </c>
      <c r="G1054" s="4"/>
      <c r="H1054" s="4"/>
      <c r="I10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54" s="3" t="s">
        <v>7</v>
      </c>
      <c r="K1054" s="3" t="s">
        <v>974</v>
      </c>
      <c r="L1054" s="3" t="s">
        <v>603</v>
      </c>
      <c r="M1054" s="3"/>
      <c r="N1054" s="7" t="str">
        <f>IF(ISBLANK(Tabela13[[#This Row],[Gol Time]]),"",IF(Tabela13[[#This Row],[Mandante]]=Tabela13[[#This Row],[Gol Time]],"Casa","Fora"))</f>
        <v>Fora</v>
      </c>
      <c r="O1054" s="3" t="str">
        <f>VLOOKUP(Tabela13[[#This Row],[Número]],Tabela1[],12,FALSE)</f>
        <v>Beira-Rio</v>
      </c>
    </row>
    <row r="1055" spans="1:15" x14ac:dyDescent="0.25">
      <c r="A1055" s="3">
        <v>366</v>
      </c>
      <c r="B1055" s="4">
        <v>38928</v>
      </c>
      <c r="C1055" s="4" t="s">
        <v>604</v>
      </c>
      <c r="D1055" s="4" t="s">
        <v>603</v>
      </c>
      <c r="E1055" s="7">
        <v>0</v>
      </c>
      <c r="F1055" s="7">
        <v>0</v>
      </c>
      <c r="G1055" s="4"/>
      <c r="H1055" s="4"/>
      <c r="I10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55" s="3" t="s">
        <v>48</v>
      </c>
      <c r="K1055" s="3"/>
      <c r="L1055" s="3"/>
      <c r="M1055" s="3"/>
      <c r="N1055" s="3" t="str">
        <f>IF(ISBLANK(Tabela13[[#This Row],[Gol Time]]),"",IF(Tabela13[[#This Row],[Mandante]]=Tabela13[[#This Row],[Gol Time]],"Casa","Fora"))</f>
        <v/>
      </c>
      <c r="O1055" s="3" t="str">
        <f>VLOOKUP(Tabela13[[#This Row],[Número]],Tabela1[],12,FALSE)</f>
        <v>Beira-Rio</v>
      </c>
    </row>
    <row r="1056" spans="1:15" x14ac:dyDescent="0.25">
      <c r="A1056" s="3">
        <v>367</v>
      </c>
      <c r="B1056" s="4">
        <v>39026</v>
      </c>
      <c r="C1056" s="4" t="s">
        <v>603</v>
      </c>
      <c r="D1056" s="4" t="s">
        <v>604</v>
      </c>
      <c r="E1056" s="7">
        <v>0</v>
      </c>
      <c r="F1056" s="7">
        <v>1</v>
      </c>
      <c r="G1056" s="4"/>
      <c r="H1056" s="4"/>
      <c r="I10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56" s="3" t="s">
        <v>48</v>
      </c>
      <c r="K1056" s="3" t="s">
        <v>135</v>
      </c>
      <c r="L1056" s="3" t="s">
        <v>604</v>
      </c>
      <c r="M1056" s="3"/>
      <c r="N1056" s="3" t="str">
        <f>IF(ISBLANK(Tabela13[[#This Row],[Gol Time]]),"",IF(Tabela13[[#This Row],[Mandante]]=Tabela13[[#This Row],[Gol Time]],"Casa","Fora"))</f>
        <v>Fora</v>
      </c>
      <c r="O1056" s="3" t="str">
        <f>VLOOKUP(Tabela13[[#This Row],[Número]],Tabela1[],12,FALSE)</f>
        <v>Olímpico</v>
      </c>
    </row>
    <row r="1057" spans="1:15" x14ac:dyDescent="0.25">
      <c r="A1057" s="3">
        <v>368</v>
      </c>
      <c r="B1057" s="4">
        <v>39257</v>
      </c>
      <c r="C1057" s="4" t="s">
        <v>604</v>
      </c>
      <c r="D1057" s="4" t="s">
        <v>603</v>
      </c>
      <c r="E1057" s="7">
        <v>0</v>
      </c>
      <c r="F1057" s="7">
        <v>2</v>
      </c>
      <c r="G1057" s="4"/>
      <c r="H1057" s="4"/>
      <c r="I10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57" s="3" t="s">
        <v>48</v>
      </c>
      <c r="K1057" s="3" t="s">
        <v>854</v>
      </c>
      <c r="L1057" s="3" t="s">
        <v>603</v>
      </c>
      <c r="M1057" s="3"/>
      <c r="N1057" s="3" t="str">
        <f>IF(ISBLANK(Tabela13[[#This Row],[Gol Time]]),"",IF(Tabela13[[#This Row],[Mandante]]=Tabela13[[#This Row],[Gol Time]],"Casa","Fora"))</f>
        <v>Fora</v>
      </c>
      <c r="O1057" s="3" t="str">
        <f>VLOOKUP(Tabela13[[#This Row],[Número]],Tabela1[],12,FALSE)</f>
        <v>Beira-Rio</v>
      </c>
    </row>
    <row r="1058" spans="1:15" x14ac:dyDescent="0.25">
      <c r="A1058" s="3">
        <v>368</v>
      </c>
      <c r="B1058" s="4">
        <v>39257</v>
      </c>
      <c r="C1058" s="4" t="s">
        <v>604</v>
      </c>
      <c r="D1058" s="4" t="s">
        <v>603</v>
      </c>
      <c r="E1058" s="7">
        <v>0</v>
      </c>
      <c r="F1058" s="7">
        <v>2</v>
      </c>
      <c r="G1058" s="4"/>
      <c r="H1058" s="4"/>
      <c r="I10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58" s="3" t="s">
        <v>48</v>
      </c>
      <c r="K1058" s="3" t="s">
        <v>27</v>
      </c>
      <c r="L1058" s="3" t="s">
        <v>603</v>
      </c>
      <c r="M1058" s="3"/>
      <c r="N1058" s="7" t="str">
        <f>IF(ISBLANK(Tabela13[[#This Row],[Gol Time]]),"",IF(Tabela13[[#This Row],[Mandante]]=Tabela13[[#This Row],[Gol Time]],"Casa","Fora"))</f>
        <v>Fora</v>
      </c>
      <c r="O1058" s="3" t="str">
        <f>VLOOKUP(Tabela13[[#This Row],[Número]],Tabela1[],12,FALSE)</f>
        <v>Beira-Rio</v>
      </c>
    </row>
    <row r="1059" spans="1:15" x14ac:dyDescent="0.25">
      <c r="A1059" s="3">
        <v>369</v>
      </c>
      <c r="B1059" s="4">
        <v>39341</v>
      </c>
      <c r="C1059" s="4" t="s">
        <v>603</v>
      </c>
      <c r="D1059" s="4" t="s">
        <v>604</v>
      </c>
      <c r="E1059" s="7">
        <v>1</v>
      </c>
      <c r="F1059" s="7">
        <v>0</v>
      </c>
      <c r="G1059" s="4"/>
      <c r="H1059" s="4"/>
      <c r="I10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59" s="3" t="s">
        <v>48</v>
      </c>
      <c r="K1059" s="3" t="s">
        <v>132</v>
      </c>
      <c r="L1059" s="3" t="s">
        <v>603</v>
      </c>
      <c r="M1059" s="3"/>
      <c r="N1059" s="3" t="str">
        <f>IF(ISBLANK(Tabela13[[#This Row],[Gol Time]]),"",IF(Tabela13[[#This Row],[Mandante]]=Tabela13[[#This Row],[Gol Time]],"Casa","Fora"))</f>
        <v>Casa</v>
      </c>
      <c r="O1059" s="3" t="str">
        <f>VLOOKUP(Tabela13[[#This Row],[Número]],Tabela1[],12,FALSE)</f>
        <v>Olímpico</v>
      </c>
    </row>
    <row r="1060" spans="1:15" x14ac:dyDescent="0.25">
      <c r="A1060" s="3">
        <v>370</v>
      </c>
      <c r="B1060" s="4">
        <v>39628</v>
      </c>
      <c r="C1060" s="4" t="s">
        <v>603</v>
      </c>
      <c r="D1060" s="4" t="s">
        <v>604</v>
      </c>
      <c r="E1060" s="7">
        <v>1</v>
      </c>
      <c r="F1060" s="7">
        <v>1</v>
      </c>
      <c r="G1060" s="4"/>
      <c r="H1060" s="4"/>
      <c r="I10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0" s="3" t="s">
        <v>48</v>
      </c>
      <c r="K1060" s="3" t="s">
        <v>975</v>
      </c>
      <c r="L1060" s="3" t="s">
        <v>604</v>
      </c>
      <c r="M1060" s="3"/>
      <c r="N1060" s="3" t="str">
        <f>IF(ISBLANK(Tabela13[[#This Row],[Gol Time]]),"",IF(Tabela13[[#This Row],[Mandante]]=Tabela13[[#This Row],[Gol Time]],"Casa","Fora"))</f>
        <v>Fora</v>
      </c>
      <c r="O1060" s="3" t="str">
        <f>VLOOKUP(Tabela13[[#This Row],[Número]],Tabela1[],12,FALSE)</f>
        <v>Olímpico</v>
      </c>
    </row>
    <row r="1061" spans="1:15" x14ac:dyDescent="0.25">
      <c r="A1061" s="3">
        <v>370</v>
      </c>
      <c r="B1061" s="4">
        <v>39628</v>
      </c>
      <c r="C1061" s="4" t="s">
        <v>603</v>
      </c>
      <c r="D1061" s="4" t="s">
        <v>604</v>
      </c>
      <c r="E1061" s="7">
        <v>1</v>
      </c>
      <c r="F1061" s="7">
        <v>1</v>
      </c>
      <c r="G1061" s="4"/>
      <c r="H1061" s="4"/>
      <c r="I10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1" s="3" t="s">
        <v>48</v>
      </c>
      <c r="K1061" s="3" t="s">
        <v>976</v>
      </c>
      <c r="L1061" s="3" t="s">
        <v>603</v>
      </c>
      <c r="M1061" s="3"/>
      <c r="N1061" s="7" t="str">
        <f>IF(ISBLANK(Tabela13[[#This Row],[Gol Time]]),"",IF(Tabela13[[#This Row],[Mandante]]=Tabela13[[#This Row],[Gol Time]],"Casa","Fora"))</f>
        <v>Casa</v>
      </c>
      <c r="O1061" s="3" t="str">
        <f>VLOOKUP(Tabela13[[#This Row],[Número]],Tabela1[],12,FALSE)</f>
        <v>Olímpico</v>
      </c>
    </row>
    <row r="1062" spans="1:15" x14ac:dyDescent="0.25">
      <c r="A1062" s="3">
        <v>371</v>
      </c>
      <c r="B1062" s="4">
        <v>39673</v>
      </c>
      <c r="C1062" s="4" t="s">
        <v>604</v>
      </c>
      <c r="D1062" s="4" t="s">
        <v>603</v>
      </c>
      <c r="E1062" s="7">
        <v>1</v>
      </c>
      <c r="F1062" s="7">
        <v>1</v>
      </c>
      <c r="G1062" s="4"/>
      <c r="H1062" s="4"/>
      <c r="I10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2" s="3" t="s">
        <v>126</v>
      </c>
      <c r="K1062" s="3" t="s">
        <v>962</v>
      </c>
      <c r="L1062" s="3" t="s">
        <v>604</v>
      </c>
      <c r="M1062" s="3"/>
      <c r="N1062" s="3" t="str">
        <f>IF(ISBLANK(Tabela13[[#This Row],[Gol Time]]),"",IF(Tabela13[[#This Row],[Mandante]]=Tabela13[[#This Row],[Gol Time]],"Casa","Fora"))</f>
        <v>Casa</v>
      </c>
      <c r="O1062" s="3" t="str">
        <f>VLOOKUP(Tabela13[[#This Row],[Número]],Tabela1[],12,FALSE)</f>
        <v>Beira-Rio</v>
      </c>
    </row>
    <row r="1063" spans="1:15" x14ac:dyDescent="0.25">
      <c r="A1063" s="3">
        <v>371</v>
      </c>
      <c r="B1063" s="4">
        <v>39673</v>
      </c>
      <c r="C1063" s="4" t="s">
        <v>604</v>
      </c>
      <c r="D1063" s="4" t="s">
        <v>603</v>
      </c>
      <c r="E1063" s="7">
        <v>1</v>
      </c>
      <c r="F1063" s="7">
        <v>1</v>
      </c>
      <c r="G1063" s="4"/>
      <c r="H1063" s="4"/>
      <c r="I10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3" s="3" t="s">
        <v>126</v>
      </c>
      <c r="K1063" s="3" t="s">
        <v>132</v>
      </c>
      <c r="L1063" s="3" t="s">
        <v>603</v>
      </c>
      <c r="M1063" s="3"/>
      <c r="N1063" s="7" t="str">
        <f>IF(ISBLANK(Tabela13[[#This Row],[Gol Time]]),"",IF(Tabela13[[#This Row],[Mandante]]=Tabela13[[#This Row],[Gol Time]],"Casa","Fora"))</f>
        <v>Fora</v>
      </c>
      <c r="O1063" s="3" t="str">
        <f>VLOOKUP(Tabela13[[#This Row],[Número]],Tabela1[],12,FALSE)</f>
        <v>Beira-Rio</v>
      </c>
    </row>
    <row r="1064" spans="1:15" x14ac:dyDescent="0.25">
      <c r="A1064" s="3">
        <v>372</v>
      </c>
      <c r="B1064" s="4">
        <v>39688</v>
      </c>
      <c r="C1064" s="4" t="s">
        <v>603</v>
      </c>
      <c r="D1064" s="4" t="s">
        <v>604</v>
      </c>
      <c r="E1064" s="7">
        <v>2</v>
      </c>
      <c r="F1064" s="7">
        <v>2</v>
      </c>
      <c r="G1064" s="4"/>
      <c r="H1064" s="4"/>
      <c r="I10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4" s="3" t="s">
        <v>126</v>
      </c>
      <c r="K1064" s="3" t="s">
        <v>964</v>
      </c>
      <c r="L1064" s="3" t="s">
        <v>604</v>
      </c>
      <c r="M1064" s="3"/>
      <c r="N1064" s="3" t="str">
        <f>IF(ISBLANK(Tabela13[[#This Row],[Gol Time]]),"",IF(Tabela13[[#This Row],[Mandante]]=Tabela13[[#This Row],[Gol Time]],"Casa","Fora"))</f>
        <v>Fora</v>
      </c>
      <c r="O1064" s="3" t="str">
        <f>VLOOKUP(Tabela13[[#This Row],[Número]],Tabela1[],12,FALSE)</f>
        <v>Olímpico</v>
      </c>
    </row>
    <row r="1065" spans="1:15" x14ac:dyDescent="0.25">
      <c r="A1065" s="3">
        <v>372</v>
      </c>
      <c r="B1065" s="4">
        <v>39688</v>
      </c>
      <c r="C1065" s="4" t="s">
        <v>603</v>
      </c>
      <c r="D1065" s="4" t="s">
        <v>604</v>
      </c>
      <c r="E1065" s="7">
        <v>2</v>
      </c>
      <c r="F1065" s="7">
        <v>2</v>
      </c>
      <c r="G1065" s="4"/>
      <c r="H1065" s="4"/>
      <c r="I10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5" s="3" t="s">
        <v>126</v>
      </c>
      <c r="K1065" s="3" t="s">
        <v>975</v>
      </c>
      <c r="L1065" s="3" t="s">
        <v>604</v>
      </c>
      <c r="M1065" s="3"/>
      <c r="N1065" s="7" t="str">
        <f>IF(ISBLANK(Tabela13[[#This Row],[Gol Time]]),"",IF(Tabela13[[#This Row],[Mandante]]=Tabela13[[#This Row],[Gol Time]],"Casa","Fora"))</f>
        <v>Fora</v>
      </c>
      <c r="O1065" s="3" t="str">
        <f>VLOOKUP(Tabela13[[#This Row],[Número]],Tabela1[],12,FALSE)</f>
        <v>Olímpico</v>
      </c>
    </row>
    <row r="1066" spans="1:15" x14ac:dyDescent="0.25">
      <c r="A1066" s="3">
        <v>372</v>
      </c>
      <c r="B1066" s="4">
        <v>39688</v>
      </c>
      <c r="C1066" s="4" t="s">
        <v>603</v>
      </c>
      <c r="D1066" s="4" t="s">
        <v>604</v>
      </c>
      <c r="E1066" s="7">
        <v>2</v>
      </c>
      <c r="F1066" s="7">
        <v>2</v>
      </c>
      <c r="G1066" s="4"/>
      <c r="H1066" s="4"/>
      <c r="I10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6" s="3" t="s">
        <v>126</v>
      </c>
      <c r="K1066" s="3" t="s">
        <v>977</v>
      </c>
      <c r="L1066" s="3" t="s">
        <v>603</v>
      </c>
      <c r="M1066" s="3"/>
      <c r="N1066" s="7" t="str">
        <f>IF(ISBLANK(Tabela13[[#This Row],[Gol Time]]),"",IF(Tabela13[[#This Row],[Mandante]]=Tabela13[[#This Row],[Gol Time]],"Casa","Fora"))</f>
        <v>Casa</v>
      </c>
      <c r="O1066" s="3" t="str">
        <f>VLOOKUP(Tabela13[[#This Row],[Número]],Tabela1[],12,FALSE)</f>
        <v>Olímpico</v>
      </c>
    </row>
    <row r="1067" spans="1:15" x14ac:dyDescent="0.25">
      <c r="A1067" s="3">
        <v>372</v>
      </c>
      <c r="B1067" s="4">
        <v>39688</v>
      </c>
      <c r="C1067" s="4" t="s">
        <v>603</v>
      </c>
      <c r="D1067" s="4" t="s">
        <v>604</v>
      </c>
      <c r="E1067" s="7">
        <v>2</v>
      </c>
      <c r="F1067" s="7">
        <v>2</v>
      </c>
      <c r="G1067" s="4"/>
      <c r="H1067" s="4"/>
      <c r="I10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67" s="3" t="s">
        <v>126</v>
      </c>
      <c r="K1067" s="3" t="s">
        <v>712</v>
      </c>
      <c r="L1067" s="3" t="s">
        <v>603</v>
      </c>
      <c r="M1067" s="3"/>
      <c r="N1067" s="7" t="str">
        <f>IF(ISBLANK(Tabela13[[#This Row],[Gol Time]]),"",IF(Tabela13[[#This Row],[Mandante]]=Tabela13[[#This Row],[Gol Time]],"Casa","Fora"))</f>
        <v>Casa</v>
      </c>
      <c r="O1067" s="3" t="str">
        <f>VLOOKUP(Tabela13[[#This Row],[Número]],Tabela1[],12,FALSE)</f>
        <v>Olímpico</v>
      </c>
    </row>
    <row r="1068" spans="1:15" x14ac:dyDescent="0.25">
      <c r="A1068" s="3">
        <v>373</v>
      </c>
      <c r="B1068" s="4">
        <v>39719</v>
      </c>
      <c r="C1068" s="4" t="s">
        <v>604</v>
      </c>
      <c r="D1068" s="4" t="s">
        <v>603</v>
      </c>
      <c r="E1068" s="7">
        <v>4</v>
      </c>
      <c r="F1068" s="7">
        <v>1</v>
      </c>
      <c r="G1068" s="4"/>
      <c r="H1068" s="4"/>
      <c r="I10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68" s="3" t="s">
        <v>48</v>
      </c>
      <c r="K1068" s="3" t="s">
        <v>979</v>
      </c>
      <c r="L1068" s="3" t="s">
        <v>604</v>
      </c>
      <c r="M1068" s="3"/>
      <c r="N1068" s="3" t="str">
        <f>IF(ISBLANK(Tabela13[[#This Row],[Gol Time]]),"",IF(Tabela13[[#This Row],[Mandante]]=Tabela13[[#This Row],[Gol Time]],"Casa","Fora"))</f>
        <v>Casa</v>
      </c>
      <c r="O1068" s="3" t="str">
        <f>VLOOKUP(Tabela13[[#This Row],[Número]],Tabela1[],12,FALSE)</f>
        <v>Beira-Rio</v>
      </c>
    </row>
    <row r="1069" spans="1:15" x14ac:dyDescent="0.25">
      <c r="A1069" s="3">
        <v>373</v>
      </c>
      <c r="B1069" s="4">
        <v>39719</v>
      </c>
      <c r="C1069" s="4" t="s">
        <v>604</v>
      </c>
      <c r="D1069" s="4" t="s">
        <v>603</v>
      </c>
      <c r="E1069" s="7">
        <v>4</v>
      </c>
      <c r="F1069" s="7">
        <v>1</v>
      </c>
      <c r="G1069" s="4"/>
      <c r="H1069" s="4"/>
      <c r="I10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69" s="3" t="s">
        <v>48</v>
      </c>
      <c r="K1069" s="3" t="s">
        <v>917</v>
      </c>
      <c r="L1069" s="3" t="s">
        <v>604</v>
      </c>
      <c r="M1069" s="3"/>
      <c r="N1069" s="7" t="str">
        <f>IF(ISBLANK(Tabela13[[#This Row],[Gol Time]]),"",IF(Tabela13[[#This Row],[Mandante]]=Tabela13[[#This Row],[Gol Time]],"Casa","Fora"))</f>
        <v>Casa</v>
      </c>
      <c r="O1069" s="3" t="str">
        <f>VLOOKUP(Tabela13[[#This Row],[Número]],Tabela1[],12,FALSE)</f>
        <v>Beira-Rio</v>
      </c>
    </row>
    <row r="1070" spans="1:15" x14ac:dyDescent="0.25">
      <c r="A1070" s="3">
        <v>373</v>
      </c>
      <c r="B1070" s="4">
        <v>39719</v>
      </c>
      <c r="C1070" s="4" t="s">
        <v>604</v>
      </c>
      <c r="D1070" s="4" t="s">
        <v>603</v>
      </c>
      <c r="E1070" s="7">
        <v>4</v>
      </c>
      <c r="F1070" s="7">
        <v>1</v>
      </c>
      <c r="G1070" s="4"/>
      <c r="H1070" s="4"/>
      <c r="I10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0" s="3" t="s">
        <v>48</v>
      </c>
      <c r="K1070" s="3" t="s">
        <v>975</v>
      </c>
      <c r="L1070" s="3" t="s">
        <v>604</v>
      </c>
      <c r="M1070" s="3"/>
      <c r="N1070" s="7" t="str">
        <f>IF(ISBLANK(Tabela13[[#This Row],[Gol Time]]),"",IF(Tabela13[[#This Row],[Mandante]]=Tabela13[[#This Row],[Gol Time]],"Casa","Fora"))</f>
        <v>Casa</v>
      </c>
      <c r="O1070" s="3" t="str">
        <f>VLOOKUP(Tabela13[[#This Row],[Número]],Tabela1[],12,FALSE)</f>
        <v>Beira-Rio</v>
      </c>
    </row>
    <row r="1071" spans="1:15" x14ac:dyDescent="0.25">
      <c r="A1071" s="3">
        <v>373</v>
      </c>
      <c r="B1071" s="4">
        <v>39719</v>
      </c>
      <c r="C1071" s="4" t="s">
        <v>604</v>
      </c>
      <c r="D1071" s="4" t="s">
        <v>603</v>
      </c>
      <c r="E1071" s="7">
        <v>4</v>
      </c>
      <c r="F1071" s="7">
        <v>1</v>
      </c>
      <c r="G1071" s="4"/>
      <c r="H1071" s="4"/>
      <c r="I10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1" s="3" t="s">
        <v>48</v>
      </c>
      <c r="K1071" s="3" t="s">
        <v>964</v>
      </c>
      <c r="L1071" s="3" t="s">
        <v>604</v>
      </c>
      <c r="M1071" s="3"/>
      <c r="N1071" s="7" t="str">
        <f>IF(ISBLANK(Tabela13[[#This Row],[Gol Time]]),"",IF(Tabela13[[#This Row],[Mandante]]=Tabela13[[#This Row],[Gol Time]],"Casa","Fora"))</f>
        <v>Casa</v>
      </c>
      <c r="O1071" s="3" t="str">
        <f>VLOOKUP(Tabela13[[#This Row],[Número]],Tabela1[],12,FALSE)</f>
        <v>Beira-Rio</v>
      </c>
    </row>
    <row r="1072" spans="1:15" x14ac:dyDescent="0.25">
      <c r="A1072" s="3">
        <v>373</v>
      </c>
      <c r="B1072" s="4">
        <v>39719</v>
      </c>
      <c r="C1072" s="4" t="s">
        <v>604</v>
      </c>
      <c r="D1072" s="4" t="s">
        <v>603</v>
      </c>
      <c r="E1072" s="7">
        <v>4</v>
      </c>
      <c r="F1072" s="7">
        <v>1</v>
      </c>
      <c r="G1072" s="4"/>
      <c r="H1072" s="4"/>
      <c r="I10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2" s="3" t="s">
        <v>48</v>
      </c>
      <c r="K1072" s="3" t="s">
        <v>978</v>
      </c>
      <c r="L1072" s="3" t="s">
        <v>603</v>
      </c>
      <c r="M1072" s="3"/>
      <c r="N1072" s="7" t="str">
        <f>IF(ISBLANK(Tabela13[[#This Row],[Gol Time]]),"",IF(Tabela13[[#This Row],[Mandante]]=Tabela13[[#This Row],[Gol Time]],"Casa","Fora"))</f>
        <v>Fora</v>
      </c>
      <c r="O1072" s="3" t="str">
        <f>VLOOKUP(Tabela13[[#This Row],[Número]],Tabela1[],12,FALSE)</f>
        <v>Beira-Rio</v>
      </c>
    </row>
    <row r="1073" spans="1:15" x14ac:dyDescent="0.25">
      <c r="A1073" s="3">
        <v>374</v>
      </c>
      <c r="B1073" s="4">
        <v>39852</v>
      </c>
      <c r="C1073" s="4" t="s">
        <v>603</v>
      </c>
      <c r="D1073" s="4" t="s">
        <v>604</v>
      </c>
      <c r="E1073" s="7">
        <v>1</v>
      </c>
      <c r="F1073" s="7">
        <v>2</v>
      </c>
      <c r="G1073" s="4"/>
      <c r="H1073" s="4"/>
      <c r="I10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3" s="3" t="s">
        <v>7</v>
      </c>
      <c r="K1073" s="3" t="s">
        <v>979</v>
      </c>
      <c r="L1073" s="3" t="s">
        <v>604</v>
      </c>
      <c r="M1073" s="3"/>
      <c r="N1073" s="3" t="str">
        <f>IF(ISBLANK(Tabela13[[#This Row],[Gol Time]]),"",IF(Tabela13[[#This Row],[Mandante]]=Tabela13[[#This Row],[Gol Time]],"Casa","Fora"))</f>
        <v>Fora</v>
      </c>
      <c r="O1073" s="3" t="str">
        <f>VLOOKUP(Tabela13[[#This Row],[Número]],Tabela1[],12,FALSE)</f>
        <v>Colosso da Lagoa</v>
      </c>
    </row>
    <row r="1074" spans="1:15" x14ac:dyDescent="0.25">
      <c r="A1074" s="3">
        <v>374</v>
      </c>
      <c r="B1074" s="4">
        <v>39852</v>
      </c>
      <c r="C1074" s="4" t="s">
        <v>603</v>
      </c>
      <c r="D1074" s="4" t="s">
        <v>604</v>
      </c>
      <c r="E1074" s="7">
        <v>1</v>
      </c>
      <c r="F1074" s="7">
        <v>2</v>
      </c>
      <c r="G1074" s="4"/>
      <c r="H1074" s="4"/>
      <c r="I10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4" s="3" t="s">
        <v>7</v>
      </c>
      <c r="K1074" s="3" t="s">
        <v>964</v>
      </c>
      <c r="L1074" s="3" t="s">
        <v>604</v>
      </c>
      <c r="M1074" s="3"/>
      <c r="N1074" s="7" t="str">
        <f>IF(ISBLANK(Tabela13[[#This Row],[Gol Time]]),"",IF(Tabela13[[#This Row],[Mandante]]=Tabela13[[#This Row],[Gol Time]],"Casa","Fora"))</f>
        <v>Fora</v>
      </c>
      <c r="O1074" s="3" t="str">
        <f>VLOOKUP(Tabela13[[#This Row],[Número]],Tabela1[],12,FALSE)</f>
        <v>Colosso da Lagoa</v>
      </c>
    </row>
    <row r="1075" spans="1:15" x14ac:dyDescent="0.25">
      <c r="A1075" s="3">
        <v>374</v>
      </c>
      <c r="B1075" s="4">
        <v>39852</v>
      </c>
      <c r="C1075" s="4" t="s">
        <v>603</v>
      </c>
      <c r="D1075" s="4" t="s">
        <v>604</v>
      </c>
      <c r="E1075" s="7">
        <v>1</v>
      </c>
      <c r="F1075" s="7">
        <v>2</v>
      </c>
      <c r="G1075" s="4"/>
      <c r="H1075" s="4"/>
      <c r="I10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5" s="3" t="s">
        <v>7</v>
      </c>
      <c r="K1075" s="3" t="s">
        <v>980</v>
      </c>
      <c r="L1075" s="3" t="s">
        <v>603</v>
      </c>
      <c r="M1075" s="3"/>
      <c r="N1075" s="7" t="str">
        <f>IF(ISBLANK(Tabela13[[#This Row],[Gol Time]]),"",IF(Tabela13[[#This Row],[Mandante]]=Tabela13[[#This Row],[Gol Time]],"Casa","Fora"))</f>
        <v>Casa</v>
      </c>
      <c r="O1075" s="3" t="str">
        <f>VLOOKUP(Tabela13[[#This Row],[Número]],Tabela1[],12,FALSE)</f>
        <v>Colosso da Lagoa</v>
      </c>
    </row>
    <row r="1076" spans="1:15" x14ac:dyDescent="0.25">
      <c r="A1076" s="3">
        <v>375</v>
      </c>
      <c r="B1076" s="4">
        <v>39873</v>
      </c>
      <c r="C1076" s="4" t="s">
        <v>604</v>
      </c>
      <c r="D1076" s="4" t="s">
        <v>603</v>
      </c>
      <c r="E1076" s="7">
        <v>2</v>
      </c>
      <c r="F1076" s="7">
        <v>1</v>
      </c>
      <c r="G1076" s="4"/>
      <c r="H1076" s="4"/>
      <c r="I10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6" s="3" t="s">
        <v>7</v>
      </c>
      <c r="K1076" s="3" t="s">
        <v>975</v>
      </c>
      <c r="L1076" s="3" t="s">
        <v>604</v>
      </c>
      <c r="M1076" s="3"/>
      <c r="N1076" s="3" t="str">
        <f>IF(ISBLANK(Tabela13[[#This Row],[Gol Time]]),"",IF(Tabela13[[#This Row],[Mandante]]=Tabela13[[#This Row],[Gol Time]],"Casa","Fora"))</f>
        <v>Casa</v>
      </c>
      <c r="O1076" s="3" t="str">
        <f>VLOOKUP(Tabela13[[#This Row],[Número]],Tabela1[],12,FALSE)</f>
        <v>Beira-Rio</v>
      </c>
    </row>
    <row r="1077" spans="1:15" x14ac:dyDescent="0.25">
      <c r="A1077" s="3">
        <v>375</v>
      </c>
      <c r="B1077" s="4">
        <v>39873</v>
      </c>
      <c r="C1077" s="4" t="s">
        <v>604</v>
      </c>
      <c r="D1077" s="4" t="s">
        <v>603</v>
      </c>
      <c r="E1077" s="7">
        <v>2</v>
      </c>
      <c r="F1077" s="7">
        <v>1</v>
      </c>
      <c r="G1077" s="4"/>
      <c r="H1077" s="4"/>
      <c r="I10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7" s="3" t="s">
        <v>7</v>
      </c>
      <c r="K1077" s="3" t="s">
        <v>981</v>
      </c>
      <c r="L1077" s="3" t="s">
        <v>604</v>
      </c>
      <c r="M1077" s="3"/>
      <c r="N1077" s="7" t="str">
        <f>IF(ISBLANK(Tabela13[[#This Row],[Gol Time]]),"",IF(Tabela13[[#This Row],[Mandante]]=Tabela13[[#This Row],[Gol Time]],"Casa","Fora"))</f>
        <v>Casa</v>
      </c>
      <c r="O1077" s="3" t="str">
        <f>VLOOKUP(Tabela13[[#This Row],[Número]],Tabela1[],12,FALSE)</f>
        <v>Beira-Rio</v>
      </c>
    </row>
    <row r="1078" spans="1:15" x14ac:dyDescent="0.25">
      <c r="A1078" s="3">
        <v>375</v>
      </c>
      <c r="B1078" s="4">
        <v>39873</v>
      </c>
      <c r="C1078" s="4" t="s">
        <v>604</v>
      </c>
      <c r="D1078" s="4" t="s">
        <v>603</v>
      </c>
      <c r="E1078" s="7">
        <v>2</v>
      </c>
      <c r="F1078" s="7">
        <v>1</v>
      </c>
      <c r="G1078" s="4"/>
      <c r="H1078" s="4"/>
      <c r="I10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8" s="3" t="s">
        <v>7</v>
      </c>
      <c r="K1078" s="3" t="s">
        <v>982</v>
      </c>
      <c r="L1078" s="3" t="s">
        <v>603</v>
      </c>
      <c r="M1078" s="3"/>
      <c r="N1078" s="7" t="str">
        <f>IF(ISBLANK(Tabela13[[#This Row],[Gol Time]]),"",IF(Tabela13[[#This Row],[Mandante]]=Tabela13[[#This Row],[Gol Time]],"Casa","Fora"))</f>
        <v>Fora</v>
      </c>
      <c r="O1078" s="3" t="str">
        <f>VLOOKUP(Tabela13[[#This Row],[Número]],Tabela1[],12,FALSE)</f>
        <v>Beira-Rio</v>
      </c>
    </row>
    <row r="1079" spans="1:15" x14ac:dyDescent="0.25">
      <c r="A1079" s="3">
        <v>376</v>
      </c>
      <c r="B1079" s="4">
        <v>39908</v>
      </c>
      <c r="C1079" s="4" t="s">
        <v>604</v>
      </c>
      <c r="D1079" s="4" t="s">
        <v>603</v>
      </c>
      <c r="E1079" s="7">
        <v>2</v>
      </c>
      <c r="F1079" s="7">
        <v>1</v>
      </c>
      <c r="G1079" s="4"/>
      <c r="H1079" s="4"/>
      <c r="I10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79" s="3" t="s">
        <v>7</v>
      </c>
      <c r="K1079" s="3" t="s">
        <v>978</v>
      </c>
      <c r="L1079" s="3" t="s">
        <v>603</v>
      </c>
      <c r="M1079" s="3"/>
      <c r="N1079" s="3" t="str">
        <f>IF(ISBLANK(Tabela13[[#This Row],[Gol Time]]),"",IF(Tabela13[[#This Row],[Mandante]]=Tabela13[[#This Row],[Gol Time]],"Casa","Fora"))</f>
        <v>Fora</v>
      </c>
      <c r="O1079" s="3" t="str">
        <f>VLOOKUP(Tabela13[[#This Row],[Número]],Tabela1[],12,FALSE)</f>
        <v>Beira-Rio</v>
      </c>
    </row>
    <row r="1080" spans="1:15" x14ac:dyDescent="0.25">
      <c r="A1080" s="3">
        <v>376</v>
      </c>
      <c r="B1080" s="4">
        <v>39908</v>
      </c>
      <c r="C1080" s="4" t="s">
        <v>604</v>
      </c>
      <c r="D1080" s="4" t="s">
        <v>603</v>
      </c>
      <c r="E1080" s="7">
        <v>2</v>
      </c>
      <c r="F1080" s="7">
        <v>1</v>
      </c>
      <c r="G1080" s="4"/>
      <c r="H1080" s="4"/>
      <c r="I10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80" s="3" t="s">
        <v>7</v>
      </c>
      <c r="K1080" s="3" t="s">
        <v>983</v>
      </c>
      <c r="L1080" s="3" t="s">
        <v>604</v>
      </c>
      <c r="M1080" s="3"/>
      <c r="N1080" s="7" t="str">
        <f>IF(ISBLANK(Tabela13[[#This Row],[Gol Time]]),"",IF(Tabela13[[#This Row],[Mandante]]=Tabela13[[#This Row],[Gol Time]],"Casa","Fora"))</f>
        <v>Casa</v>
      </c>
      <c r="O1080" s="3" t="str">
        <f>VLOOKUP(Tabela13[[#This Row],[Número]],Tabela1[],12,FALSE)</f>
        <v>Beira-Rio</v>
      </c>
    </row>
    <row r="1081" spans="1:15" x14ac:dyDescent="0.25">
      <c r="A1081" s="3">
        <v>376</v>
      </c>
      <c r="B1081" s="4">
        <v>39908</v>
      </c>
      <c r="C1081" s="4" t="s">
        <v>604</v>
      </c>
      <c r="D1081" s="4" t="s">
        <v>603</v>
      </c>
      <c r="E1081" s="7">
        <v>2</v>
      </c>
      <c r="F1081" s="7">
        <v>1</v>
      </c>
      <c r="G1081" s="4"/>
      <c r="H1081" s="4"/>
      <c r="I10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81" s="3" t="s">
        <v>7</v>
      </c>
      <c r="K1081" s="3" t="s">
        <v>975</v>
      </c>
      <c r="L1081" s="3" t="s">
        <v>604</v>
      </c>
      <c r="M1081" s="3"/>
      <c r="N1081" s="7" t="str">
        <f>IF(ISBLANK(Tabela13[[#This Row],[Gol Time]]),"",IF(Tabela13[[#This Row],[Mandante]]=Tabela13[[#This Row],[Gol Time]],"Casa","Fora"))</f>
        <v>Casa</v>
      </c>
      <c r="O1081" s="3" t="str">
        <f>VLOOKUP(Tabela13[[#This Row],[Número]],Tabela1[],12,FALSE)</f>
        <v>Beira-Rio</v>
      </c>
    </row>
    <row r="1082" spans="1:15" x14ac:dyDescent="0.25">
      <c r="A1082" s="3">
        <v>377</v>
      </c>
      <c r="B1082" s="4">
        <v>40013</v>
      </c>
      <c r="C1082" s="4" t="s">
        <v>603</v>
      </c>
      <c r="D1082" s="4" t="s">
        <v>604</v>
      </c>
      <c r="E1082" s="7">
        <v>2</v>
      </c>
      <c r="F1082" s="7">
        <v>1</v>
      </c>
      <c r="G1082" s="4"/>
      <c r="H1082" s="4"/>
      <c r="I10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82" s="3" t="s">
        <v>48</v>
      </c>
      <c r="K1082" s="3" t="s">
        <v>964</v>
      </c>
      <c r="L1082" s="3" t="s">
        <v>604</v>
      </c>
      <c r="M1082" s="3"/>
      <c r="N1082" s="3" t="str">
        <f>IF(ISBLANK(Tabela13[[#This Row],[Gol Time]]),"",IF(Tabela13[[#This Row],[Mandante]]=Tabela13[[#This Row],[Gol Time]],"Casa","Fora"))</f>
        <v>Fora</v>
      </c>
      <c r="O1082" s="3" t="str">
        <f>VLOOKUP(Tabela13[[#This Row],[Número]],Tabela1[],12,FALSE)</f>
        <v>Olímpico</v>
      </c>
    </row>
    <row r="1083" spans="1:15" x14ac:dyDescent="0.25">
      <c r="A1083" s="3">
        <v>377</v>
      </c>
      <c r="B1083" s="4">
        <v>40013</v>
      </c>
      <c r="C1083" s="4" t="s">
        <v>603</v>
      </c>
      <c r="D1083" s="4" t="s">
        <v>604</v>
      </c>
      <c r="E1083" s="7">
        <v>2</v>
      </c>
      <c r="F1083" s="7">
        <v>1</v>
      </c>
      <c r="G1083" s="4"/>
      <c r="H1083" s="4"/>
      <c r="I10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83" s="3" t="s">
        <v>48</v>
      </c>
      <c r="K1083" s="3" t="s">
        <v>984</v>
      </c>
      <c r="L1083" s="3" t="s">
        <v>603</v>
      </c>
      <c r="M1083" s="3"/>
      <c r="N1083" s="7" t="str">
        <f>IF(ISBLANK(Tabela13[[#This Row],[Gol Time]]),"",IF(Tabela13[[#This Row],[Mandante]]=Tabela13[[#This Row],[Gol Time]],"Casa","Fora"))</f>
        <v>Casa</v>
      </c>
      <c r="O1083" s="3" t="str">
        <f>VLOOKUP(Tabela13[[#This Row],[Número]],Tabela1[],12,FALSE)</f>
        <v>Olímpico</v>
      </c>
    </row>
    <row r="1084" spans="1:15" x14ac:dyDescent="0.25">
      <c r="A1084" s="3">
        <v>377</v>
      </c>
      <c r="B1084" s="4">
        <v>40013</v>
      </c>
      <c r="C1084" s="4" t="s">
        <v>603</v>
      </c>
      <c r="D1084" s="4" t="s">
        <v>604</v>
      </c>
      <c r="E1084" s="7">
        <v>2</v>
      </c>
      <c r="F1084" s="7">
        <v>1</v>
      </c>
      <c r="G1084" s="4"/>
      <c r="H1084" s="4"/>
      <c r="I10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84" s="3" t="s">
        <v>48</v>
      </c>
      <c r="K1084" s="3" t="s">
        <v>985</v>
      </c>
      <c r="L1084" s="3" t="s">
        <v>603</v>
      </c>
      <c r="M1084" s="3"/>
      <c r="N1084" s="7" t="str">
        <f>IF(ISBLANK(Tabela13[[#This Row],[Gol Time]]),"",IF(Tabela13[[#This Row],[Mandante]]=Tabela13[[#This Row],[Gol Time]],"Casa","Fora"))</f>
        <v>Casa</v>
      </c>
      <c r="O1084" s="3" t="str">
        <f>VLOOKUP(Tabela13[[#This Row],[Número]],Tabela1[],12,FALSE)</f>
        <v>Olímpico</v>
      </c>
    </row>
    <row r="1085" spans="1:15" x14ac:dyDescent="0.25">
      <c r="A1085" s="3">
        <v>378</v>
      </c>
      <c r="B1085" s="4">
        <v>40111</v>
      </c>
      <c r="C1085" s="4" t="s">
        <v>604</v>
      </c>
      <c r="D1085" s="4" t="s">
        <v>603</v>
      </c>
      <c r="E1085" s="7">
        <v>1</v>
      </c>
      <c r="F1085" s="7">
        <v>0</v>
      </c>
      <c r="G1085" s="4"/>
      <c r="H1085" s="4"/>
      <c r="I10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85" s="3" t="s">
        <v>48</v>
      </c>
      <c r="K1085" s="3" t="s">
        <v>979</v>
      </c>
      <c r="L1085" s="3" t="s">
        <v>604</v>
      </c>
      <c r="M1085" s="3"/>
      <c r="N1085" s="3" t="str">
        <f>IF(ISBLANK(Tabela13[[#This Row],[Gol Time]]),"",IF(Tabela13[[#This Row],[Mandante]]=Tabela13[[#This Row],[Gol Time]],"Casa","Fora"))</f>
        <v>Casa</v>
      </c>
      <c r="O1085" s="3" t="str">
        <f>VLOOKUP(Tabela13[[#This Row],[Número]],Tabela1[],12,FALSE)</f>
        <v>Beira-Rio</v>
      </c>
    </row>
    <row r="1086" spans="1:15" x14ac:dyDescent="0.25">
      <c r="A1086" s="3">
        <v>379</v>
      </c>
      <c r="B1086" s="4">
        <v>40209</v>
      </c>
      <c r="C1086" s="4" t="s">
        <v>604</v>
      </c>
      <c r="D1086" s="4" t="s">
        <v>603</v>
      </c>
      <c r="E1086" s="7">
        <v>1</v>
      </c>
      <c r="F1086" s="7">
        <v>0</v>
      </c>
      <c r="G1086" s="4"/>
      <c r="H1086" s="4"/>
      <c r="I10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86" s="3" t="s">
        <v>7</v>
      </c>
      <c r="K1086" s="3" t="s">
        <v>986</v>
      </c>
      <c r="L1086" s="3" t="s">
        <v>604</v>
      </c>
      <c r="M1086" s="3"/>
      <c r="N1086" s="3" t="str">
        <f>IF(ISBLANK(Tabela13[[#This Row],[Gol Time]]),"",IF(Tabela13[[#This Row],[Mandante]]=Tabela13[[#This Row],[Gol Time]],"Casa","Fora"))</f>
        <v>Casa</v>
      </c>
      <c r="O1086" s="3" t="str">
        <f>VLOOKUP(Tabela13[[#This Row],[Número]],Tabela1[],12,FALSE)</f>
        <v>Colosso da Lagoa</v>
      </c>
    </row>
    <row r="1087" spans="1:15" x14ac:dyDescent="0.25">
      <c r="A1087" s="3">
        <v>380</v>
      </c>
      <c r="B1087" s="4">
        <v>40293</v>
      </c>
      <c r="C1087" s="4" t="s">
        <v>604</v>
      </c>
      <c r="D1087" s="4" t="s">
        <v>603</v>
      </c>
      <c r="E1087" s="7">
        <v>0</v>
      </c>
      <c r="F1087" s="7">
        <v>2</v>
      </c>
      <c r="G1087" s="4"/>
      <c r="H1087" s="4"/>
      <c r="I10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87" s="3" t="s">
        <v>7</v>
      </c>
      <c r="K1087" s="3" t="s">
        <v>987</v>
      </c>
      <c r="L1087" s="3" t="s">
        <v>603</v>
      </c>
      <c r="M1087" s="3"/>
      <c r="N1087" s="3" t="str">
        <f>IF(ISBLANK(Tabela13[[#This Row],[Gol Time]]),"",IF(Tabela13[[#This Row],[Mandante]]=Tabela13[[#This Row],[Gol Time]],"Casa","Fora"))</f>
        <v>Fora</v>
      </c>
      <c r="O1087" s="3" t="str">
        <f>VLOOKUP(Tabela13[[#This Row],[Número]],Tabela1[],12,FALSE)</f>
        <v>Beira-Rio</v>
      </c>
    </row>
    <row r="1088" spans="1:15" x14ac:dyDescent="0.25">
      <c r="A1088" s="3">
        <v>380</v>
      </c>
      <c r="B1088" s="4">
        <v>40293</v>
      </c>
      <c r="C1088" s="4" t="s">
        <v>604</v>
      </c>
      <c r="D1088" s="4" t="s">
        <v>603</v>
      </c>
      <c r="E1088" s="7">
        <v>0</v>
      </c>
      <c r="F1088" s="7">
        <v>2</v>
      </c>
      <c r="G1088" s="4"/>
      <c r="H1088" s="4"/>
      <c r="I10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88" s="3" t="s">
        <v>7</v>
      </c>
      <c r="K1088" s="3" t="s">
        <v>988</v>
      </c>
      <c r="L1088" s="3" t="s">
        <v>603</v>
      </c>
      <c r="M1088" s="3"/>
      <c r="N1088" s="7" t="str">
        <f>IF(ISBLANK(Tabela13[[#This Row],[Gol Time]]),"",IF(Tabela13[[#This Row],[Mandante]]=Tabela13[[#This Row],[Gol Time]],"Casa","Fora"))</f>
        <v>Fora</v>
      </c>
      <c r="O1088" s="3" t="str">
        <f>VLOOKUP(Tabela13[[#This Row],[Número]],Tabela1[],12,FALSE)</f>
        <v>Beira-Rio</v>
      </c>
    </row>
    <row r="1089" spans="1:15" x14ac:dyDescent="0.25">
      <c r="A1089" s="3">
        <v>381</v>
      </c>
      <c r="B1089" s="4">
        <v>40300</v>
      </c>
      <c r="C1089" s="4" t="s">
        <v>603</v>
      </c>
      <c r="D1089" s="4" t="s">
        <v>604</v>
      </c>
      <c r="E1089" s="7">
        <v>0</v>
      </c>
      <c r="F1089" s="7">
        <v>1</v>
      </c>
      <c r="G1089" s="4"/>
      <c r="H1089" s="4"/>
      <c r="I10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89" s="3" t="s">
        <v>7</v>
      </c>
      <c r="K1089" s="3" t="s">
        <v>107</v>
      </c>
      <c r="L1089" s="3" t="s">
        <v>604</v>
      </c>
      <c r="M1089" s="3"/>
      <c r="N1089" s="3" t="str">
        <f>IF(ISBLANK(Tabela13[[#This Row],[Gol Time]]),"",IF(Tabela13[[#This Row],[Mandante]]=Tabela13[[#This Row],[Gol Time]],"Casa","Fora"))</f>
        <v>Fora</v>
      </c>
      <c r="O1089" s="3" t="str">
        <f>VLOOKUP(Tabela13[[#This Row],[Número]],Tabela1[],12,FALSE)</f>
        <v>Olímpico</v>
      </c>
    </row>
    <row r="1090" spans="1:15" x14ac:dyDescent="0.25">
      <c r="A1090" s="3">
        <v>382</v>
      </c>
      <c r="B1090" s="4">
        <v>40391</v>
      </c>
      <c r="C1090" s="4" t="s">
        <v>604</v>
      </c>
      <c r="D1090" s="4" t="s">
        <v>603</v>
      </c>
      <c r="E1090" s="7">
        <v>0</v>
      </c>
      <c r="F1090" s="7">
        <v>0</v>
      </c>
      <c r="G1090" s="4"/>
      <c r="H1090" s="4"/>
      <c r="I10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90" s="3" t="s">
        <v>48</v>
      </c>
      <c r="K1090" s="3"/>
      <c r="L1090" s="3"/>
      <c r="M1090" s="3"/>
      <c r="N1090" s="3" t="str">
        <f>IF(ISBLANK(Tabela13[[#This Row],[Gol Time]]),"",IF(Tabela13[[#This Row],[Mandante]]=Tabela13[[#This Row],[Gol Time]],"Casa","Fora"))</f>
        <v/>
      </c>
      <c r="O1090" s="3" t="str">
        <f>VLOOKUP(Tabela13[[#This Row],[Número]],Tabela1[],12,FALSE)</f>
        <v>Beira-Rio</v>
      </c>
    </row>
    <row r="1091" spans="1:15" x14ac:dyDescent="0.25">
      <c r="A1091" s="3">
        <v>383</v>
      </c>
      <c r="B1091" s="4">
        <v>40475</v>
      </c>
      <c r="C1091" s="4" t="s">
        <v>603</v>
      </c>
      <c r="D1091" s="4" t="s">
        <v>604</v>
      </c>
      <c r="E1091" s="7">
        <v>2</v>
      </c>
      <c r="F1091" s="7">
        <v>2</v>
      </c>
      <c r="G1091" s="4"/>
      <c r="H1091" s="4"/>
      <c r="I10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91" s="3" t="s">
        <v>48</v>
      </c>
      <c r="K1091" s="3" t="s">
        <v>986</v>
      </c>
      <c r="L1091" s="3" t="s">
        <v>604</v>
      </c>
      <c r="M1091" s="3"/>
      <c r="N1091" s="3" t="str">
        <f>IF(ISBLANK(Tabela13[[#This Row],[Gol Time]]),"",IF(Tabela13[[#This Row],[Mandante]]=Tabela13[[#This Row],[Gol Time]],"Casa","Fora"))</f>
        <v>Fora</v>
      </c>
      <c r="O1091" s="3" t="str">
        <f>VLOOKUP(Tabela13[[#This Row],[Número]],Tabela1[],12,FALSE)</f>
        <v>Olímpico</v>
      </c>
    </row>
    <row r="1092" spans="1:15" x14ac:dyDescent="0.25">
      <c r="A1092" s="3">
        <v>383</v>
      </c>
      <c r="B1092" s="4">
        <v>40475</v>
      </c>
      <c r="C1092" s="4" t="s">
        <v>603</v>
      </c>
      <c r="D1092" s="4" t="s">
        <v>604</v>
      </c>
      <c r="E1092" s="7">
        <v>2</v>
      </c>
      <c r="F1092" s="7">
        <v>2</v>
      </c>
      <c r="G1092" s="4"/>
      <c r="H1092" s="4"/>
      <c r="I10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92" s="3" t="s">
        <v>48</v>
      </c>
      <c r="K1092" s="3" t="s">
        <v>979</v>
      </c>
      <c r="L1092" s="3" t="s">
        <v>604</v>
      </c>
      <c r="M1092" s="3"/>
      <c r="N1092" s="7" t="str">
        <f>IF(ISBLANK(Tabela13[[#This Row],[Gol Time]]),"",IF(Tabela13[[#This Row],[Mandante]]=Tabela13[[#This Row],[Gol Time]],"Casa","Fora"))</f>
        <v>Fora</v>
      </c>
      <c r="O1092" s="3" t="str">
        <f>VLOOKUP(Tabela13[[#This Row],[Número]],Tabela1[],12,FALSE)</f>
        <v>Olímpico</v>
      </c>
    </row>
    <row r="1093" spans="1:15" x14ac:dyDescent="0.25">
      <c r="A1093" s="3">
        <v>383</v>
      </c>
      <c r="B1093" s="4">
        <v>40475</v>
      </c>
      <c r="C1093" s="4" t="s">
        <v>603</v>
      </c>
      <c r="D1093" s="4" t="s">
        <v>604</v>
      </c>
      <c r="E1093" s="7">
        <v>2</v>
      </c>
      <c r="F1093" s="7">
        <v>2</v>
      </c>
      <c r="G1093" s="4"/>
      <c r="H1093" s="4"/>
      <c r="I10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93" s="3" t="s">
        <v>48</v>
      </c>
      <c r="K1093" s="3" t="s">
        <v>989</v>
      </c>
      <c r="L1093" s="3" t="s">
        <v>603</v>
      </c>
      <c r="M1093" s="3"/>
      <c r="N1093" s="7" t="str">
        <f>IF(ISBLANK(Tabela13[[#This Row],[Gol Time]]),"",IF(Tabela13[[#This Row],[Mandante]]=Tabela13[[#This Row],[Gol Time]],"Casa","Fora"))</f>
        <v>Casa</v>
      </c>
      <c r="O1093" s="3" t="str">
        <f>VLOOKUP(Tabela13[[#This Row],[Número]],Tabela1[],12,FALSE)</f>
        <v>Olímpico</v>
      </c>
    </row>
    <row r="1094" spans="1:15" x14ac:dyDescent="0.25">
      <c r="A1094" s="3">
        <v>383</v>
      </c>
      <c r="B1094" s="4">
        <v>40475</v>
      </c>
      <c r="C1094" s="4" t="s">
        <v>603</v>
      </c>
      <c r="D1094" s="4" t="s">
        <v>604</v>
      </c>
      <c r="E1094" s="7">
        <v>2</v>
      </c>
      <c r="F1094" s="7">
        <v>2</v>
      </c>
      <c r="G1094" s="4"/>
      <c r="H1094" s="4"/>
      <c r="I10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094" s="3" t="s">
        <v>48</v>
      </c>
      <c r="K1094" s="3" t="s">
        <v>990</v>
      </c>
      <c r="L1094" s="3" t="s">
        <v>603</v>
      </c>
      <c r="M1094" s="3"/>
      <c r="N1094" s="7" t="str">
        <f>IF(ISBLANK(Tabela13[[#This Row],[Gol Time]]),"",IF(Tabela13[[#This Row],[Mandante]]=Tabela13[[#This Row],[Gol Time]],"Casa","Fora"))</f>
        <v>Casa</v>
      </c>
      <c r="O1094" s="3" t="str">
        <f>VLOOKUP(Tabela13[[#This Row],[Número]],Tabela1[],12,FALSE)</f>
        <v>Olímpico</v>
      </c>
    </row>
    <row r="1095" spans="1:15" x14ac:dyDescent="0.25">
      <c r="A1095" s="3">
        <v>384</v>
      </c>
      <c r="B1095" s="4">
        <v>40573</v>
      </c>
      <c r="C1095" s="4" t="s">
        <v>603</v>
      </c>
      <c r="D1095" s="4" t="s">
        <v>604</v>
      </c>
      <c r="E1095" s="7">
        <v>2</v>
      </c>
      <c r="F1095" s="7">
        <v>1</v>
      </c>
      <c r="G1095" s="4"/>
      <c r="H1095" s="4"/>
      <c r="I10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95" s="3" t="s">
        <v>7</v>
      </c>
      <c r="K1095" s="3" t="s">
        <v>991</v>
      </c>
      <c r="L1095" s="3" t="s">
        <v>604</v>
      </c>
      <c r="M1095" s="3"/>
      <c r="N1095" s="3" t="str">
        <f>IF(ISBLANK(Tabela13[[#This Row],[Gol Time]]),"",IF(Tabela13[[#This Row],[Mandante]]=Tabela13[[#This Row],[Gol Time]],"Casa","Fora"))</f>
        <v>Fora</v>
      </c>
      <c r="O1095" s="3" t="str">
        <f>VLOOKUP(Tabela13[[#This Row],[Número]],Tabela1[],12,FALSE)</f>
        <v>Atílio Paiva</v>
      </c>
    </row>
    <row r="1096" spans="1:15" x14ac:dyDescent="0.25">
      <c r="A1096" s="3">
        <v>384</v>
      </c>
      <c r="B1096" s="4">
        <v>40573</v>
      </c>
      <c r="C1096" s="4" t="s">
        <v>603</v>
      </c>
      <c r="D1096" s="4" t="s">
        <v>604</v>
      </c>
      <c r="E1096" s="7">
        <v>2</v>
      </c>
      <c r="F1096" s="7">
        <v>1</v>
      </c>
      <c r="G1096" s="4"/>
      <c r="H1096" s="4"/>
      <c r="I10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96" s="3" t="s">
        <v>7</v>
      </c>
      <c r="K1096" s="3" t="s">
        <v>992</v>
      </c>
      <c r="L1096" s="3" t="s">
        <v>603</v>
      </c>
      <c r="M1096" s="3"/>
      <c r="N1096" s="7" t="str">
        <f>IF(ISBLANK(Tabela13[[#This Row],[Gol Time]]),"",IF(Tabela13[[#This Row],[Mandante]]=Tabela13[[#This Row],[Gol Time]],"Casa","Fora"))</f>
        <v>Casa</v>
      </c>
      <c r="O1096" s="3" t="str">
        <f>VLOOKUP(Tabela13[[#This Row],[Número]],Tabela1[],12,FALSE)</f>
        <v>Atílio Paiva</v>
      </c>
    </row>
    <row r="1097" spans="1:15" x14ac:dyDescent="0.25">
      <c r="A1097" s="3">
        <v>384</v>
      </c>
      <c r="B1097" s="4">
        <v>40573</v>
      </c>
      <c r="C1097" s="4" t="s">
        <v>603</v>
      </c>
      <c r="D1097" s="4" t="s">
        <v>604</v>
      </c>
      <c r="E1097" s="7">
        <v>2</v>
      </c>
      <c r="F1097" s="7">
        <v>1</v>
      </c>
      <c r="G1097" s="4"/>
      <c r="H1097" s="4"/>
      <c r="I10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097" s="3" t="s">
        <v>7</v>
      </c>
      <c r="K1097" s="3" t="s">
        <v>993</v>
      </c>
      <c r="L1097" s="3" t="s">
        <v>603</v>
      </c>
      <c r="M1097" s="3"/>
      <c r="N1097" s="7" t="str">
        <f>IF(ISBLANK(Tabela13[[#This Row],[Gol Time]]),"",IF(Tabela13[[#This Row],[Mandante]]=Tabela13[[#This Row],[Gol Time]],"Casa","Fora"))</f>
        <v>Casa</v>
      </c>
      <c r="O1097" s="3" t="str">
        <f>VLOOKUP(Tabela13[[#This Row],[Número]],Tabela1[],12,FALSE)</f>
        <v>Atílio Paiva</v>
      </c>
    </row>
    <row r="1098" spans="1:15" x14ac:dyDescent="0.25">
      <c r="A1098" s="3">
        <v>385</v>
      </c>
      <c r="B1098" s="4">
        <v>40664</v>
      </c>
      <c r="C1098" s="4" t="s">
        <v>604</v>
      </c>
      <c r="D1098" s="4" t="s">
        <v>603</v>
      </c>
      <c r="E1098" s="7">
        <v>1</v>
      </c>
      <c r="F1098" s="7">
        <v>1</v>
      </c>
      <c r="G1098" s="7">
        <v>4</v>
      </c>
      <c r="H1098" s="7">
        <v>2</v>
      </c>
      <c r="I10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98" s="3" t="s">
        <v>7</v>
      </c>
      <c r="K1098" s="3" t="s">
        <v>994</v>
      </c>
      <c r="L1098" s="3" t="s">
        <v>604</v>
      </c>
      <c r="M1098" s="3"/>
      <c r="N1098" s="3" t="str">
        <f>IF(ISBLANK(Tabela13[[#This Row],[Gol Time]]),"",IF(Tabela13[[#This Row],[Mandante]]=Tabela13[[#This Row],[Gol Time]],"Casa","Fora"))</f>
        <v>Casa</v>
      </c>
      <c r="O1098" s="3" t="str">
        <f>VLOOKUP(Tabela13[[#This Row],[Número]],Tabela1[],12,FALSE)</f>
        <v>Beira-Rio</v>
      </c>
    </row>
    <row r="1099" spans="1:15" x14ac:dyDescent="0.25">
      <c r="A1099" s="3">
        <v>385</v>
      </c>
      <c r="B1099" s="4">
        <v>40664</v>
      </c>
      <c r="C1099" s="4" t="s">
        <v>604</v>
      </c>
      <c r="D1099" s="4" t="s">
        <v>603</v>
      </c>
      <c r="E1099" s="7">
        <v>1</v>
      </c>
      <c r="F1099" s="7">
        <v>1</v>
      </c>
      <c r="G1099" s="7">
        <v>4</v>
      </c>
      <c r="H1099" s="7">
        <v>2</v>
      </c>
      <c r="I10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099" s="3" t="s">
        <v>7</v>
      </c>
      <c r="K1099" s="3" t="s">
        <v>995</v>
      </c>
      <c r="L1099" s="3" t="s">
        <v>603</v>
      </c>
      <c r="M1099" s="3"/>
      <c r="N1099" s="7" t="str">
        <f>IF(ISBLANK(Tabela13[[#This Row],[Gol Time]]),"",IF(Tabela13[[#This Row],[Mandante]]=Tabela13[[#This Row],[Gol Time]],"Casa","Fora"))</f>
        <v>Fora</v>
      </c>
      <c r="O1099" s="3" t="str">
        <f>VLOOKUP(Tabela13[[#This Row],[Número]],Tabela1[],12,FALSE)</f>
        <v>Beira-Rio</v>
      </c>
    </row>
    <row r="1100" spans="1:15" x14ac:dyDescent="0.25">
      <c r="A1100" s="3">
        <v>386</v>
      </c>
      <c r="B1100" s="4">
        <v>40671</v>
      </c>
      <c r="C1100" s="4" t="s">
        <v>604</v>
      </c>
      <c r="D1100" s="4" t="s">
        <v>603</v>
      </c>
      <c r="E1100" s="7">
        <v>2</v>
      </c>
      <c r="F1100" s="7">
        <v>3</v>
      </c>
      <c r="G1100" s="4"/>
      <c r="H1100" s="4"/>
      <c r="I11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00" s="3" t="s">
        <v>7</v>
      </c>
      <c r="K1100" s="3" t="s">
        <v>983</v>
      </c>
      <c r="L1100" s="3" t="s">
        <v>604</v>
      </c>
      <c r="M1100" s="3"/>
      <c r="N1100" s="3" t="str">
        <f>IF(ISBLANK(Tabela13[[#This Row],[Gol Time]]),"",IF(Tabela13[[#This Row],[Mandante]]=Tabela13[[#This Row],[Gol Time]],"Casa","Fora"))</f>
        <v>Casa</v>
      </c>
      <c r="O1100" s="3" t="str">
        <f>VLOOKUP(Tabela13[[#This Row],[Número]],Tabela1[],12,FALSE)</f>
        <v>Beira-Rio</v>
      </c>
    </row>
    <row r="1101" spans="1:15" x14ac:dyDescent="0.25">
      <c r="A1101" s="3">
        <v>386</v>
      </c>
      <c r="B1101" s="4">
        <v>40671</v>
      </c>
      <c r="C1101" s="4" t="s">
        <v>604</v>
      </c>
      <c r="D1101" s="4" t="s">
        <v>603</v>
      </c>
      <c r="E1101" s="7">
        <v>2</v>
      </c>
      <c r="F1101" s="7">
        <v>3</v>
      </c>
      <c r="G1101" s="4"/>
      <c r="H1101" s="4"/>
      <c r="I11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01" s="3" t="s">
        <v>7</v>
      </c>
      <c r="K1101" s="3" t="s">
        <v>996</v>
      </c>
      <c r="L1101" s="3" t="s">
        <v>604</v>
      </c>
      <c r="M1101" s="3"/>
      <c r="N1101" s="7" t="str">
        <f>IF(ISBLANK(Tabela13[[#This Row],[Gol Time]]),"",IF(Tabela13[[#This Row],[Mandante]]=Tabela13[[#This Row],[Gol Time]],"Casa","Fora"))</f>
        <v>Casa</v>
      </c>
      <c r="O1101" s="3" t="str">
        <f>VLOOKUP(Tabela13[[#This Row],[Número]],Tabela1[],12,FALSE)</f>
        <v>Beira-Rio</v>
      </c>
    </row>
    <row r="1102" spans="1:15" x14ac:dyDescent="0.25">
      <c r="A1102" s="3">
        <v>386</v>
      </c>
      <c r="B1102" s="4">
        <v>40671</v>
      </c>
      <c r="C1102" s="4" t="s">
        <v>604</v>
      </c>
      <c r="D1102" s="4" t="s">
        <v>603</v>
      </c>
      <c r="E1102" s="7">
        <v>2</v>
      </c>
      <c r="F1102" s="7">
        <v>3</v>
      </c>
      <c r="G1102" s="4"/>
      <c r="H1102" s="4"/>
      <c r="I110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02" s="3" t="s">
        <v>7</v>
      </c>
      <c r="K1102" s="3" t="s">
        <v>997</v>
      </c>
      <c r="L1102" s="3" t="s">
        <v>603</v>
      </c>
      <c r="M1102" s="3"/>
      <c r="N1102" s="7" t="str">
        <f>IF(ISBLANK(Tabela13[[#This Row],[Gol Time]]),"",IF(Tabela13[[#This Row],[Mandante]]=Tabela13[[#This Row],[Gol Time]],"Casa","Fora"))</f>
        <v>Fora</v>
      </c>
      <c r="O1102" s="3" t="str">
        <f>VLOOKUP(Tabela13[[#This Row],[Número]],Tabela1[],12,FALSE)</f>
        <v>Beira-Rio</v>
      </c>
    </row>
    <row r="1103" spans="1:15" x14ac:dyDescent="0.25">
      <c r="A1103" s="3">
        <v>386</v>
      </c>
      <c r="B1103" s="4">
        <v>40671</v>
      </c>
      <c r="C1103" s="4" t="s">
        <v>604</v>
      </c>
      <c r="D1103" s="4" t="s">
        <v>603</v>
      </c>
      <c r="E1103" s="7">
        <v>2</v>
      </c>
      <c r="F1103" s="7">
        <v>3</v>
      </c>
      <c r="G1103" s="4"/>
      <c r="H1103" s="4"/>
      <c r="I110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03" s="3" t="s">
        <v>7</v>
      </c>
      <c r="K1103" s="3" t="s">
        <v>866</v>
      </c>
      <c r="L1103" s="3" t="s">
        <v>603</v>
      </c>
      <c r="M1103" s="3"/>
      <c r="N1103" s="7" t="str">
        <f>IF(ISBLANK(Tabela13[[#This Row],[Gol Time]]),"",IF(Tabela13[[#This Row],[Mandante]]=Tabela13[[#This Row],[Gol Time]],"Casa","Fora"))</f>
        <v>Fora</v>
      </c>
      <c r="O1103" s="3" t="str">
        <f>VLOOKUP(Tabela13[[#This Row],[Número]],Tabela1[],12,FALSE)</f>
        <v>Beira-Rio</v>
      </c>
    </row>
    <row r="1104" spans="1:15" x14ac:dyDescent="0.25">
      <c r="A1104" s="3">
        <v>386</v>
      </c>
      <c r="B1104" s="4">
        <v>40671</v>
      </c>
      <c r="C1104" s="4" t="s">
        <v>604</v>
      </c>
      <c r="D1104" s="4" t="s">
        <v>603</v>
      </c>
      <c r="E1104" s="7">
        <v>2</v>
      </c>
      <c r="F1104" s="7">
        <v>3</v>
      </c>
      <c r="G1104" s="4"/>
      <c r="H1104" s="4"/>
      <c r="I110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04" s="3" t="s">
        <v>7</v>
      </c>
      <c r="K1104" s="3" t="s">
        <v>997</v>
      </c>
      <c r="L1104" s="3" t="s">
        <v>603</v>
      </c>
      <c r="M1104" s="3"/>
      <c r="N1104" s="7" t="str">
        <f>IF(ISBLANK(Tabela13[[#This Row],[Gol Time]]),"",IF(Tabela13[[#This Row],[Mandante]]=Tabela13[[#This Row],[Gol Time]],"Casa","Fora"))</f>
        <v>Fora</v>
      </c>
      <c r="O1104" s="3" t="str">
        <f>VLOOKUP(Tabela13[[#This Row],[Número]],Tabela1[],12,FALSE)</f>
        <v>Beira-Rio</v>
      </c>
    </row>
    <row r="1105" spans="1:15" x14ac:dyDescent="0.25">
      <c r="A1105" s="3">
        <v>387</v>
      </c>
      <c r="B1105" s="4">
        <v>40678</v>
      </c>
      <c r="C1105" s="4" t="s">
        <v>603</v>
      </c>
      <c r="D1105" s="4" t="s">
        <v>604</v>
      </c>
      <c r="E1105" s="7">
        <v>2</v>
      </c>
      <c r="F1105" s="7">
        <v>3</v>
      </c>
      <c r="G1105" s="7">
        <v>4</v>
      </c>
      <c r="H1105" s="7">
        <v>5</v>
      </c>
      <c r="I110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05" s="3" t="s">
        <v>7</v>
      </c>
      <c r="K1105" s="3" t="s">
        <v>994</v>
      </c>
      <c r="L1105" s="3" t="s">
        <v>604</v>
      </c>
      <c r="M1105" s="3"/>
      <c r="N1105" s="3" t="str">
        <f>IF(ISBLANK(Tabela13[[#This Row],[Gol Time]]),"",IF(Tabela13[[#This Row],[Mandante]]=Tabela13[[#This Row],[Gol Time]],"Casa","Fora"))</f>
        <v>Fora</v>
      </c>
      <c r="O1105" s="3" t="str">
        <f>VLOOKUP(Tabela13[[#This Row],[Número]],Tabela1[],12,FALSE)</f>
        <v>Olímpico</v>
      </c>
    </row>
    <row r="1106" spans="1:15" x14ac:dyDescent="0.25">
      <c r="A1106" s="3">
        <v>387</v>
      </c>
      <c r="B1106" s="4">
        <v>40678</v>
      </c>
      <c r="C1106" s="4" t="s">
        <v>603</v>
      </c>
      <c r="D1106" s="4" t="s">
        <v>604</v>
      </c>
      <c r="E1106" s="7">
        <v>2</v>
      </c>
      <c r="F1106" s="7">
        <v>3</v>
      </c>
      <c r="G1106" s="7">
        <v>4</v>
      </c>
      <c r="H1106" s="7">
        <v>5</v>
      </c>
      <c r="I110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06" s="3" t="s">
        <v>7</v>
      </c>
      <c r="K1106" s="3" t="s">
        <v>983</v>
      </c>
      <c r="L1106" s="3" t="s">
        <v>604</v>
      </c>
      <c r="M1106" s="3"/>
      <c r="N1106" s="7" t="str">
        <f>IF(ISBLANK(Tabela13[[#This Row],[Gol Time]]),"",IF(Tabela13[[#This Row],[Mandante]]=Tabela13[[#This Row],[Gol Time]],"Casa","Fora"))</f>
        <v>Fora</v>
      </c>
      <c r="O1106" s="3" t="str">
        <f>VLOOKUP(Tabela13[[#This Row],[Número]],Tabela1[],12,FALSE)</f>
        <v>Olímpico</v>
      </c>
    </row>
    <row r="1107" spans="1:15" x14ac:dyDescent="0.25">
      <c r="A1107" s="3">
        <v>387</v>
      </c>
      <c r="B1107" s="4">
        <v>40678</v>
      </c>
      <c r="C1107" s="4" t="s">
        <v>603</v>
      </c>
      <c r="D1107" s="4" t="s">
        <v>604</v>
      </c>
      <c r="E1107" s="7">
        <v>2</v>
      </c>
      <c r="F1107" s="7">
        <v>3</v>
      </c>
      <c r="G1107" s="7">
        <v>4</v>
      </c>
      <c r="H1107" s="7">
        <v>5</v>
      </c>
      <c r="I110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07" s="3" t="s">
        <v>7</v>
      </c>
      <c r="K1107" s="3" t="s">
        <v>979</v>
      </c>
      <c r="L1107" s="3" t="s">
        <v>604</v>
      </c>
      <c r="M1107" s="3"/>
      <c r="N1107" s="7" t="str">
        <f>IF(ISBLANK(Tabela13[[#This Row],[Gol Time]]),"",IF(Tabela13[[#This Row],[Mandante]]=Tabela13[[#This Row],[Gol Time]],"Casa","Fora"))</f>
        <v>Fora</v>
      </c>
      <c r="O1107" s="3" t="str">
        <f>VLOOKUP(Tabela13[[#This Row],[Número]],Tabela1[],12,FALSE)</f>
        <v>Olímpico</v>
      </c>
    </row>
    <row r="1108" spans="1:15" x14ac:dyDescent="0.25">
      <c r="A1108" s="3">
        <v>387</v>
      </c>
      <c r="B1108" s="4">
        <v>40678</v>
      </c>
      <c r="C1108" s="4" t="s">
        <v>603</v>
      </c>
      <c r="D1108" s="4" t="s">
        <v>604</v>
      </c>
      <c r="E1108" s="7">
        <v>2</v>
      </c>
      <c r="F1108" s="7">
        <v>3</v>
      </c>
      <c r="G1108" s="7">
        <v>4</v>
      </c>
      <c r="H1108" s="7">
        <v>5</v>
      </c>
      <c r="I110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08" s="3" t="s">
        <v>7</v>
      </c>
      <c r="K1108" s="3" t="s">
        <v>49</v>
      </c>
      <c r="L1108" s="3" t="s">
        <v>603</v>
      </c>
      <c r="M1108" s="3"/>
      <c r="N1108" s="7" t="str">
        <f>IF(ISBLANK(Tabela13[[#This Row],[Gol Time]]),"",IF(Tabela13[[#This Row],[Mandante]]=Tabela13[[#This Row],[Gol Time]],"Casa","Fora"))</f>
        <v>Casa</v>
      </c>
      <c r="O1108" s="3" t="str">
        <f>VLOOKUP(Tabela13[[#This Row],[Número]],Tabela1[],12,FALSE)</f>
        <v>Olímpico</v>
      </c>
    </row>
    <row r="1109" spans="1:15" x14ac:dyDescent="0.25">
      <c r="A1109" s="3">
        <v>387</v>
      </c>
      <c r="B1109" s="4">
        <v>40678</v>
      </c>
      <c r="C1109" s="4" t="s">
        <v>603</v>
      </c>
      <c r="D1109" s="4" t="s">
        <v>604</v>
      </c>
      <c r="E1109" s="7">
        <v>2</v>
      </c>
      <c r="F1109" s="7">
        <v>3</v>
      </c>
      <c r="G1109" s="7">
        <v>4</v>
      </c>
      <c r="H1109" s="7">
        <v>5</v>
      </c>
      <c r="I110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09" s="3" t="s">
        <v>7</v>
      </c>
      <c r="K1109" s="3" t="s">
        <v>988</v>
      </c>
      <c r="L1109" s="3" t="s">
        <v>603</v>
      </c>
      <c r="M1109" s="3"/>
      <c r="N1109" s="7" t="str">
        <f>IF(ISBLANK(Tabela13[[#This Row],[Gol Time]]),"",IF(Tabela13[[#This Row],[Mandante]]=Tabela13[[#This Row],[Gol Time]],"Casa","Fora"))</f>
        <v>Casa</v>
      </c>
      <c r="O1109" s="3" t="str">
        <f>VLOOKUP(Tabela13[[#This Row],[Número]],Tabela1[],12,FALSE)</f>
        <v>Olímpico</v>
      </c>
    </row>
    <row r="1110" spans="1:15" x14ac:dyDescent="0.25">
      <c r="A1110" s="3">
        <v>388</v>
      </c>
      <c r="B1110" s="4">
        <v>40783</v>
      </c>
      <c r="C1110" s="4" t="s">
        <v>603</v>
      </c>
      <c r="D1110" s="4" t="s">
        <v>604</v>
      </c>
      <c r="E1110" s="7">
        <v>2</v>
      </c>
      <c r="F1110" s="7">
        <v>1</v>
      </c>
      <c r="G1110" s="4"/>
      <c r="H1110" s="4"/>
      <c r="I111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10" s="3" t="s">
        <v>48</v>
      </c>
      <c r="K1110" s="3" t="s">
        <v>975</v>
      </c>
      <c r="L1110" s="3" t="s">
        <v>604</v>
      </c>
      <c r="M1110" s="3"/>
      <c r="N1110" s="3" t="str">
        <f>IF(ISBLANK(Tabela13[[#This Row],[Gol Time]]),"",IF(Tabela13[[#This Row],[Mandante]]=Tabela13[[#This Row],[Gol Time]],"Casa","Fora"))</f>
        <v>Fora</v>
      </c>
      <c r="O1110" s="3" t="str">
        <f>VLOOKUP(Tabela13[[#This Row],[Número]],Tabela1[],12,FALSE)</f>
        <v>Olímpico</v>
      </c>
    </row>
    <row r="1111" spans="1:15" x14ac:dyDescent="0.25">
      <c r="A1111" s="3">
        <v>388</v>
      </c>
      <c r="B1111" s="4">
        <v>40783</v>
      </c>
      <c r="C1111" s="4" t="s">
        <v>603</v>
      </c>
      <c r="D1111" s="4" t="s">
        <v>604</v>
      </c>
      <c r="E1111" s="7">
        <v>2</v>
      </c>
      <c r="F1111" s="7">
        <v>1</v>
      </c>
      <c r="G1111" s="4"/>
      <c r="H1111" s="4"/>
      <c r="I111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11" s="3" t="s">
        <v>48</v>
      </c>
      <c r="K1111" s="3" t="s">
        <v>916</v>
      </c>
      <c r="L1111" s="3" t="s">
        <v>603</v>
      </c>
      <c r="M1111" s="3"/>
      <c r="N1111" s="7" t="str">
        <f>IF(ISBLANK(Tabela13[[#This Row],[Gol Time]]),"",IF(Tabela13[[#This Row],[Mandante]]=Tabela13[[#This Row],[Gol Time]],"Casa","Fora"))</f>
        <v>Casa</v>
      </c>
      <c r="O1111" s="3" t="str">
        <f>VLOOKUP(Tabela13[[#This Row],[Número]],Tabela1[],12,FALSE)</f>
        <v>Olímpico</v>
      </c>
    </row>
    <row r="1112" spans="1:15" x14ac:dyDescent="0.25">
      <c r="A1112" s="3">
        <v>388</v>
      </c>
      <c r="B1112" s="4">
        <v>40783</v>
      </c>
      <c r="C1112" s="4" t="s">
        <v>603</v>
      </c>
      <c r="D1112" s="4" t="s">
        <v>604</v>
      </c>
      <c r="E1112" s="7">
        <v>2</v>
      </c>
      <c r="F1112" s="7">
        <v>1</v>
      </c>
      <c r="G1112" s="4"/>
      <c r="H1112" s="4"/>
      <c r="I111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12" s="3" t="s">
        <v>48</v>
      </c>
      <c r="K1112" s="3" t="s">
        <v>49</v>
      </c>
      <c r="L1112" s="3" t="s">
        <v>603</v>
      </c>
      <c r="M1112" s="3"/>
      <c r="N1112" s="7" t="str">
        <f>IF(ISBLANK(Tabela13[[#This Row],[Gol Time]]),"",IF(Tabela13[[#This Row],[Mandante]]=Tabela13[[#This Row],[Gol Time]],"Casa","Fora"))</f>
        <v>Casa</v>
      </c>
      <c r="O1112" s="3" t="str">
        <f>VLOOKUP(Tabela13[[#This Row],[Número]],Tabela1[],12,FALSE)</f>
        <v>Olímpico</v>
      </c>
    </row>
    <row r="1113" spans="1:15" x14ac:dyDescent="0.25">
      <c r="A1113" s="3">
        <v>389</v>
      </c>
      <c r="B1113" s="4">
        <v>40881</v>
      </c>
      <c r="C1113" s="4" t="s">
        <v>604</v>
      </c>
      <c r="D1113" s="4" t="s">
        <v>603</v>
      </c>
      <c r="E1113" s="7">
        <v>1</v>
      </c>
      <c r="F1113" s="7">
        <v>0</v>
      </c>
      <c r="G1113" s="4"/>
      <c r="H1113" s="4"/>
      <c r="I111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13" s="3" t="s">
        <v>48</v>
      </c>
      <c r="K1113" s="3" t="s">
        <v>979</v>
      </c>
      <c r="L1113" s="3" t="s">
        <v>604</v>
      </c>
      <c r="M1113" s="3"/>
      <c r="N1113" s="3" t="str">
        <f>IF(ISBLANK(Tabela13[[#This Row],[Gol Time]]),"",IF(Tabela13[[#This Row],[Mandante]]=Tabela13[[#This Row],[Gol Time]],"Casa","Fora"))</f>
        <v>Casa</v>
      </c>
      <c r="O1113" s="3" t="str">
        <f>VLOOKUP(Tabela13[[#This Row],[Número]],Tabela1[],12,FALSE)</f>
        <v>Beira-Rio</v>
      </c>
    </row>
    <row r="1114" spans="1:15" x14ac:dyDescent="0.25">
      <c r="A1114" s="3">
        <v>390</v>
      </c>
      <c r="B1114" s="4">
        <v>40944</v>
      </c>
      <c r="C1114" s="4" t="s">
        <v>603</v>
      </c>
      <c r="D1114" s="4" t="s">
        <v>604</v>
      </c>
      <c r="E1114" s="7">
        <v>2</v>
      </c>
      <c r="F1114" s="7">
        <v>2</v>
      </c>
      <c r="G1114" s="4"/>
      <c r="H1114" s="4"/>
      <c r="I111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14" s="3" t="s">
        <v>7</v>
      </c>
      <c r="K1114" s="3" t="s">
        <v>998</v>
      </c>
      <c r="L1114" s="3" t="s">
        <v>604</v>
      </c>
      <c r="M1114" s="3"/>
      <c r="N1114" s="3" t="str">
        <f>IF(ISBLANK(Tabela13[[#This Row],[Gol Time]]),"",IF(Tabela13[[#This Row],[Mandante]]=Tabela13[[#This Row],[Gol Time]],"Casa","Fora"))</f>
        <v>Fora</v>
      </c>
      <c r="O1114" s="3" t="str">
        <f>VLOOKUP(Tabela13[[#This Row],[Número]],Tabela1[],12,FALSE)</f>
        <v>Olímpico</v>
      </c>
    </row>
    <row r="1115" spans="1:15" x14ac:dyDescent="0.25">
      <c r="A1115" s="3">
        <v>390</v>
      </c>
      <c r="B1115" s="4">
        <v>40944</v>
      </c>
      <c r="C1115" s="4" t="s">
        <v>603</v>
      </c>
      <c r="D1115" s="4" t="s">
        <v>604</v>
      </c>
      <c r="E1115" s="7">
        <v>2</v>
      </c>
      <c r="F1115" s="7">
        <v>2</v>
      </c>
      <c r="G1115" s="4"/>
      <c r="H1115" s="4"/>
      <c r="I111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15" s="3" t="s">
        <v>7</v>
      </c>
      <c r="K1115" s="3" t="s">
        <v>999</v>
      </c>
      <c r="L1115" s="3" t="s">
        <v>604</v>
      </c>
      <c r="M1115" s="3"/>
      <c r="N1115" s="7" t="str">
        <f>IF(ISBLANK(Tabela13[[#This Row],[Gol Time]]),"",IF(Tabela13[[#This Row],[Mandante]]=Tabela13[[#This Row],[Gol Time]],"Casa","Fora"))</f>
        <v>Fora</v>
      </c>
      <c r="O1115" s="3" t="str">
        <f>VLOOKUP(Tabela13[[#This Row],[Número]],Tabela1[],12,FALSE)</f>
        <v>Olímpico</v>
      </c>
    </row>
    <row r="1116" spans="1:15" x14ac:dyDescent="0.25">
      <c r="A1116" s="3">
        <v>390</v>
      </c>
      <c r="B1116" s="4">
        <v>40944</v>
      </c>
      <c r="C1116" s="4" t="s">
        <v>603</v>
      </c>
      <c r="D1116" s="4" t="s">
        <v>604</v>
      </c>
      <c r="E1116" s="7">
        <v>2</v>
      </c>
      <c r="F1116" s="7">
        <v>2</v>
      </c>
      <c r="G1116" s="4"/>
      <c r="H1116" s="4"/>
      <c r="I111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16" s="3" t="s">
        <v>7</v>
      </c>
      <c r="K1116" s="3" t="s">
        <v>1000</v>
      </c>
      <c r="L1116" s="3" t="s">
        <v>603</v>
      </c>
      <c r="M1116" s="3"/>
      <c r="N1116" s="7" t="str">
        <f>IF(ISBLANK(Tabela13[[#This Row],[Gol Time]]),"",IF(Tabela13[[#This Row],[Mandante]]=Tabela13[[#This Row],[Gol Time]],"Casa","Fora"))</f>
        <v>Casa</v>
      </c>
      <c r="O1116" s="3" t="str">
        <f>VLOOKUP(Tabela13[[#This Row],[Número]],Tabela1[],12,FALSE)</f>
        <v>Olímpico</v>
      </c>
    </row>
    <row r="1117" spans="1:15" x14ac:dyDescent="0.25">
      <c r="A1117" s="3">
        <v>390</v>
      </c>
      <c r="B1117" s="4">
        <v>40944</v>
      </c>
      <c r="C1117" s="4" t="s">
        <v>603</v>
      </c>
      <c r="D1117" s="4" t="s">
        <v>604</v>
      </c>
      <c r="E1117" s="7">
        <v>2</v>
      </c>
      <c r="F1117" s="7">
        <v>2</v>
      </c>
      <c r="G1117" s="4"/>
      <c r="H1117" s="4"/>
      <c r="I111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17" s="3" t="s">
        <v>7</v>
      </c>
      <c r="K1117" s="3" t="s">
        <v>916</v>
      </c>
      <c r="L1117" s="3" t="s">
        <v>603</v>
      </c>
      <c r="M1117" s="3"/>
      <c r="N1117" s="7" t="str">
        <f>IF(ISBLANK(Tabela13[[#This Row],[Gol Time]]),"",IF(Tabela13[[#This Row],[Mandante]]=Tabela13[[#This Row],[Gol Time]],"Casa","Fora"))</f>
        <v>Casa</v>
      </c>
      <c r="O1117" s="3" t="str">
        <f>VLOOKUP(Tabela13[[#This Row],[Número]],Tabela1[],12,FALSE)</f>
        <v>Olímpico</v>
      </c>
    </row>
    <row r="1118" spans="1:15" x14ac:dyDescent="0.25">
      <c r="A1118" s="3">
        <v>391</v>
      </c>
      <c r="B1118" s="4">
        <v>40961</v>
      </c>
      <c r="C1118" s="4" t="s">
        <v>604</v>
      </c>
      <c r="D1118" s="4" t="s">
        <v>603</v>
      </c>
      <c r="E1118" s="7">
        <v>1</v>
      </c>
      <c r="F1118" s="7">
        <v>2</v>
      </c>
      <c r="G1118" s="4"/>
      <c r="H1118" s="4"/>
      <c r="I111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18" s="3" t="s">
        <v>7</v>
      </c>
      <c r="K1118" s="3" t="s">
        <v>1001</v>
      </c>
      <c r="L1118" s="3" t="s">
        <v>603</v>
      </c>
      <c r="M1118" s="3"/>
      <c r="N1118" s="3" t="str">
        <f>IF(ISBLANK(Tabela13[[#This Row],[Gol Time]]),"",IF(Tabela13[[#This Row],[Mandante]]=Tabela13[[#This Row],[Gol Time]],"Casa","Fora"))</f>
        <v>Fora</v>
      </c>
      <c r="O1118" s="3" t="str">
        <f>VLOOKUP(Tabela13[[#This Row],[Número]],Tabela1[],12,FALSE)</f>
        <v>Beira-Rio</v>
      </c>
    </row>
    <row r="1119" spans="1:15" x14ac:dyDescent="0.25">
      <c r="A1119" s="3">
        <v>391</v>
      </c>
      <c r="B1119" s="4">
        <v>40961</v>
      </c>
      <c r="C1119" s="4" t="s">
        <v>604</v>
      </c>
      <c r="D1119" s="4" t="s">
        <v>603</v>
      </c>
      <c r="E1119" s="7">
        <v>1</v>
      </c>
      <c r="F1119" s="7">
        <v>2</v>
      </c>
      <c r="G1119" s="4"/>
      <c r="H1119" s="4"/>
      <c r="I111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19" s="3" t="s">
        <v>7</v>
      </c>
      <c r="K1119" s="3" t="s">
        <v>1002</v>
      </c>
      <c r="L1119" s="3" t="s">
        <v>603</v>
      </c>
      <c r="M1119" s="3"/>
      <c r="N1119" s="7" t="str">
        <f>IF(ISBLANK(Tabela13[[#This Row],[Gol Time]]),"",IF(Tabela13[[#This Row],[Mandante]]=Tabela13[[#This Row],[Gol Time]],"Casa","Fora"))</f>
        <v>Fora</v>
      </c>
      <c r="O1119" s="3" t="str">
        <f>VLOOKUP(Tabela13[[#This Row],[Número]],Tabela1[],12,FALSE)</f>
        <v>Beira-Rio</v>
      </c>
    </row>
    <row r="1120" spans="1:15" x14ac:dyDescent="0.25">
      <c r="A1120" s="3">
        <v>391</v>
      </c>
      <c r="B1120" s="4">
        <v>40961</v>
      </c>
      <c r="C1120" s="4" t="s">
        <v>604</v>
      </c>
      <c r="D1120" s="4" t="s">
        <v>603</v>
      </c>
      <c r="E1120" s="7">
        <v>1</v>
      </c>
      <c r="F1120" s="7">
        <v>2</v>
      </c>
      <c r="G1120" s="4"/>
      <c r="H1120" s="4"/>
      <c r="I112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20" s="3" t="s">
        <v>7</v>
      </c>
      <c r="K1120" s="3" t="s">
        <v>994</v>
      </c>
      <c r="L1120" s="3" t="s">
        <v>604</v>
      </c>
      <c r="M1120" s="3"/>
      <c r="N1120" s="7" t="str">
        <f>IF(ISBLANK(Tabela13[[#This Row],[Gol Time]]),"",IF(Tabela13[[#This Row],[Mandante]]=Tabela13[[#This Row],[Gol Time]],"Casa","Fora"))</f>
        <v>Casa</v>
      </c>
      <c r="O1120" s="3" t="str">
        <f>VLOOKUP(Tabela13[[#This Row],[Número]],Tabela1[],12,FALSE)</f>
        <v>Beira-Rio</v>
      </c>
    </row>
    <row r="1121" spans="1:15" x14ac:dyDescent="0.25">
      <c r="A1121" s="3">
        <v>392</v>
      </c>
      <c r="B1121" s="4">
        <v>41028</v>
      </c>
      <c r="C1121" s="4" t="s">
        <v>604</v>
      </c>
      <c r="D1121" s="4" t="s">
        <v>603</v>
      </c>
      <c r="E1121" s="7">
        <v>2</v>
      </c>
      <c r="F1121" s="7">
        <v>1</v>
      </c>
      <c r="G1121" s="4"/>
      <c r="H1121" s="4"/>
      <c r="I112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1" s="3" t="s">
        <v>7</v>
      </c>
      <c r="K1121" s="3" t="s">
        <v>998</v>
      </c>
      <c r="L1121" s="3" t="s">
        <v>604</v>
      </c>
      <c r="M1121" s="3"/>
      <c r="N1121" s="3" t="str">
        <f>IF(ISBLANK(Tabela13[[#This Row],[Gol Time]]),"",IF(Tabela13[[#This Row],[Mandante]]=Tabela13[[#This Row],[Gol Time]],"Casa","Fora"))</f>
        <v>Casa</v>
      </c>
      <c r="O1121" s="3" t="str">
        <f>VLOOKUP(Tabela13[[#This Row],[Número]],Tabela1[],12,FALSE)</f>
        <v>Beira-Rio</v>
      </c>
    </row>
    <row r="1122" spans="1:15" x14ac:dyDescent="0.25">
      <c r="A1122" s="3">
        <v>392</v>
      </c>
      <c r="B1122" s="4">
        <v>41028</v>
      </c>
      <c r="C1122" s="4" t="s">
        <v>604</v>
      </c>
      <c r="D1122" s="4" t="s">
        <v>603</v>
      </c>
      <c r="E1122" s="7">
        <v>2</v>
      </c>
      <c r="F1122" s="7">
        <v>1</v>
      </c>
      <c r="G1122" s="4"/>
      <c r="H1122" s="4"/>
      <c r="I112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2" s="3" t="s">
        <v>7</v>
      </c>
      <c r="K1122" s="3" t="s">
        <v>1003</v>
      </c>
      <c r="L1122" s="3" t="s">
        <v>604</v>
      </c>
      <c r="M1122" s="3"/>
      <c r="N1122" s="7" t="str">
        <f>IF(ISBLANK(Tabela13[[#This Row],[Gol Time]]),"",IF(Tabela13[[#This Row],[Mandante]]=Tabela13[[#This Row],[Gol Time]],"Casa","Fora"))</f>
        <v>Casa</v>
      </c>
      <c r="O1122" s="3" t="str">
        <f>VLOOKUP(Tabela13[[#This Row],[Número]],Tabela1[],12,FALSE)</f>
        <v>Beira-Rio</v>
      </c>
    </row>
    <row r="1123" spans="1:15" x14ac:dyDescent="0.25">
      <c r="A1123" s="3">
        <v>392</v>
      </c>
      <c r="B1123" s="4">
        <v>41028</v>
      </c>
      <c r="C1123" s="4" t="s">
        <v>604</v>
      </c>
      <c r="D1123" s="4" t="s">
        <v>603</v>
      </c>
      <c r="E1123" s="7">
        <v>2</v>
      </c>
      <c r="F1123" s="7">
        <v>1</v>
      </c>
      <c r="G1123" s="4"/>
      <c r="H1123" s="4"/>
      <c r="I112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3" s="3" t="s">
        <v>7</v>
      </c>
      <c r="K1123" s="3" t="s">
        <v>1004</v>
      </c>
      <c r="L1123" s="3" t="s">
        <v>603</v>
      </c>
      <c r="M1123" s="3"/>
      <c r="N1123" s="7" t="str">
        <f>IF(ISBLANK(Tabela13[[#This Row],[Gol Time]]),"",IF(Tabela13[[#This Row],[Mandante]]=Tabela13[[#This Row],[Gol Time]],"Casa","Fora"))</f>
        <v>Fora</v>
      </c>
      <c r="O1123" s="3" t="str">
        <f>VLOOKUP(Tabela13[[#This Row],[Número]],Tabela1[],12,FALSE)</f>
        <v>Beira-Rio</v>
      </c>
    </row>
    <row r="1124" spans="1:15" x14ac:dyDescent="0.25">
      <c r="A1124" s="3">
        <v>393</v>
      </c>
      <c r="B1124" s="4">
        <v>41147</v>
      </c>
      <c r="C1124" s="4" t="s">
        <v>604</v>
      </c>
      <c r="D1124" s="4" t="s">
        <v>603</v>
      </c>
      <c r="E1124" s="7">
        <v>0</v>
      </c>
      <c r="F1124" s="7">
        <v>1</v>
      </c>
      <c r="G1124" s="4"/>
      <c r="H1124" s="4"/>
      <c r="I112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24" s="3" t="s">
        <v>48</v>
      </c>
      <c r="K1124" s="3" t="s">
        <v>83</v>
      </c>
      <c r="L1124" s="3" t="s">
        <v>603</v>
      </c>
      <c r="M1124" s="3"/>
      <c r="N1124" s="3" t="str">
        <f>IF(ISBLANK(Tabela13[[#This Row],[Gol Time]]),"",IF(Tabela13[[#This Row],[Mandante]]=Tabela13[[#This Row],[Gol Time]],"Casa","Fora"))</f>
        <v>Fora</v>
      </c>
      <c r="O1124" s="3" t="str">
        <f>VLOOKUP(Tabela13[[#This Row],[Número]],Tabela1[],12,FALSE)</f>
        <v>Beira-Rio</v>
      </c>
    </row>
    <row r="1125" spans="1:15" x14ac:dyDescent="0.25">
      <c r="A1125" s="3">
        <v>394</v>
      </c>
      <c r="B1125" s="4">
        <v>41245</v>
      </c>
      <c r="C1125" s="4" t="s">
        <v>603</v>
      </c>
      <c r="D1125" s="4" t="s">
        <v>604</v>
      </c>
      <c r="E1125" s="7">
        <v>0</v>
      </c>
      <c r="F1125" s="7">
        <v>0</v>
      </c>
      <c r="G1125" s="4"/>
      <c r="H1125" s="4"/>
      <c r="I112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25" s="3" t="s">
        <v>48</v>
      </c>
      <c r="K1125" s="3"/>
      <c r="L1125" s="3"/>
      <c r="M1125" s="3"/>
      <c r="N1125" s="3" t="str">
        <f>IF(ISBLANK(Tabela13[[#This Row],[Gol Time]]),"",IF(Tabela13[[#This Row],[Mandante]]=Tabela13[[#This Row],[Gol Time]],"Casa","Fora"))</f>
        <v/>
      </c>
      <c r="O1125" s="3" t="str">
        <f>VLOOKUP(Tabela13[[#This Row],[Número]],Tabela1[],12,FALSE)</f>
        <v>Olímpico</v>
      </c>
    </row>
    <row r="1126" spans="1:15" x14ac:dyDescent="0.25">
      <c r="A1126" s="3">
        <v>395</v>
      </c>
      <c r="B1126" s="4">
        <v>41308</v>
      </c>
      <c r="C1126" s="4" t="s">
        <v>604</v>
      </c>
      <c r="D1126" s="4" t="s">
        <v>603</v>
      </c>
      <c r="E1126" s="7">
        <v>2</v>
      </c>
      <c r="F1126" s="7">
        <v>1</v>
      </c>
      <c r="G1126" s="4"/>
      <c r="H1126" s="4"/>
      <c r="I112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6" s="3" t="s">
        <v>7</v>
      </c>
      <c r="K1126" s="3" t="s">
        <v>1005</v>
      </c>
      <c r="L1126" s="3" t="s">
        <v>604</v>
      </c>
      <c r="M1126" s="3"/>
      <c r="N1126" s="3" t="str">
        <f>IF(ISBLANK(Tabela13[[#This Row],[Gol Time]]),"",IF(Tabela13[[#This Row],[Mandante]]=Tabela13[[#This Row],[Gol Time]],"Casa","Fora"))</f>
        <v>Casa</v>
      </c>
      <c r="O1126" s="3" t="str">
        <f>VLOOKUP(Tabela13[[#This Row],[Número]],Tabela1[],12,FALSE)</f>
        <v>Colosso da Lagoa</v>
      </c>
    </row>
    <row r="1127" spans="1:15" x14ac:dyDescent="0.25">
      <c r="A1127" s="3">
        <v>395</v>
      </c>
      <c r="B1127" s="4">
        <v>41308</v>
      </c>
      <c r="C1127" s="4" t="s">
        <v>604</v>
      </c>
      <c r="D1127" s="4" t="s">
        <v>603</v>
      </c>
      <c r="E1127" s="7">
        <v>2</v>
      </c>
      <c r="F1127" s="7">
        <v>1</v>
      </c>
      <c r="G1127" s="4"/>
      <c r="H1127" s="4"/>
      <c r="I112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7" s="3" t="s">
        <v>7</v>
      </c>
      <c r="K1127" s="3" t="s">
        <v>994</v>
      </c>
      <c r="L1127" s="3" t="s">
        <v>604</v>
      </c>
      <c r="M1127" s="3"/>
      <c r="N1127" s="7" t="str">
        <f>IF(ISBLANK(Tabela13[[#This Row],[Gol Time]]),"",IF(Tabela13[[#This Row],[Mandante]]=Tabela13[[#This Row],[Gol Time]],"Casa","Fora"))</f>
        <v>Casa</v>
      </c>
      <c r="O1127" s="3" t="str">
        <f>VLOOKUP(Tabela13[[#This Row],[Número]],Tabela1[],12,FALSE)</f>
        <v>Colosso da Lagoa</v>
      </c>
    </row>
    <row r="1128" spans="1:15" x14ac:dyDescent="0.25">
      <c r="A1128" s="3">
        <v>395</v>
      </c>
      <c r="B1128" s="4">
        <v>41308</v>
      </c>
      <c r="C1128" s="4" t="s">
        <v>604</v>
      </c>
      <c r="D1128" s="4" t="s">
        <v>603</v>
      </c>
      <c r="E1128" s="7">
        <v>2</v>
      </c>
      <c r="F1128" s="7">
        <v>1</v>
      </c>
      <c r="G1128" s="4"/>
      <c r="H1128" s="4"/>
      <c r="I112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8" s="3" t="s">
        <v>7</v>
      </c>
      <c r="K1128" s="3" t="s">
        <v>1006</v>
      </c>
      <c r="L1128" s="3" t="s">
        <v>603</v>
      </c>
      <c r="M1128" s="3"/>
      <c r="N1128" s="7" t="str">
        <f>IF(ISBLANK(Tabela13[[#This Row],[Gol Time]]),"",IF(Tabela13[[#This Row],[Mandante]]=Tabela13[[#This Row],[Gol Time]],"Casa","Fora"))</f>
        <v>Fora</v>
      </c>
      <c r="O1128" s="3" t="str">
        <f>VLOOKUP(Tabela13[[#This Row],[Número]],Tabela1[],12,FALSE)</f>
        <v>Colosso da Lagoa</v>
      </c>
    </row>
    <row r="1129" spans="1:15" x14ac:dyDescent="0.25">
      <c r="A1129" s="3">
        <v>396</v>
      </c>
      <c r="B1129" s="4">
        <v>41329</v>
      </c>
      <c r="C1129" s="4" t="s">
        <v>604</v>
      </c>
      <c r="D1129" s="4" t="s">
        <v>603</v>
      </c>
      <c r="E1129" s="7">
        <v>2</v>
      </c>
      <c r="F1129" s="7">
        <v>1</v>
      </c>
      <c r="G1129" s="4"/>
      <c r="H1129" s="4"/>
      <c r="I112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29" s="3" t="s">
        <v>7</v>
      </c>
      <c r="K1129" s="3" t="s">
        <v>1005</v>
      </c>
      <c r="L1129" s="3" t="s">
        <v>604</v>
      </c>
      <c r="M1129" s="3"/>
      <c r="N1129" s="3" t="str">
        <f>IF(ISBLANK(Tabela13[[#This Row],[Gol Time]]),"",IF(Tabela13[[#This Row],[Mandante]]=Tabela13[[#This Row],[Gol Time]],"Casa","Fora"))</f>
        <v>Casa</v>
      </c>
      <c r="O1129" s="3" t="str">
        <f>VLOOKUP(Tabela13[[#This Row],[Número]],Tabela1[],12,FALSE)</f>
        <v>Centenário</v>
      </c>
    </row>
    <row r="1130" spans="1:15" x14ac:dyDescent="0.25">
      <c r="A1130" s="3">
        <v>396</v>
      </c>
      <c r="B1130" s="4">
        <v>41329</v>
      </c>
      <c r="C1130" s="4" t="s">
        <v>604</v>
      </c>
      <c r="D1130" s="4" t="s">
        <v>603</v>
      </c>
      <c r="E1130" s="7">
        <v>2</v>
      </c>
      <c r="F1130" s="7">
        <v>1</v>
      </c>
      <c r="G1130" s="4"/>
      <c r="H1130" s="4"/>
      <c r="I113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30" s="3" t="s">
        <v>7</v>
      </c>
      <c r="K1130" s="3" t="s">
        <v>1007</v>
      </c>
      <c r="L1130" s="3" t="s">
        <v>604</v>
      </c>
      <c r="M1130" s="3"/>
      <c r="N1130" s="7" t="str">
        <f>IF(ISBLANK(Tabela13[[#This Row],[Gol Time]]),"",IF(Tabela13[[#This Row],[Mandante]]=Tabela13[[#This Row],[Gol Time]],"Casa","Fora"))</f>
        <v>Casa</v>
      </c>
      <c r="O1130" s="3" t="str">
        <f>VLOOKUP(Tabela13[[#This Row],[Número]],Tabela1[],12,FALSE)</f>
        <v>Centenário</v>
      </c>
    </row>
    <row r="1131" spans="1:15" x14ac:dyDescent="0.25">
      <c r="A1131" s="3">
        <v>396</v>
      </c>
      <c r="B1131" s="4">
        <v>41329</v>
      </c>
      <c r="C1131" s="4" t="s">
        <v>604</v>
      </c>
      <c r="D1131" s="4" t="s">
        <v>603</v>
      </c>
      <c r="E1131" s="7">
        <v>2</v>
      </c>
      <c r="F1131" s="7">
        <v>1</v>
      </c>
      <c r="G1131" s="4"/>
      <c r="H1131" s="4"/>
      <c r="I113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31" s="3" t="s">
        <v>7</v>
      </c>
      <c r="K1131" s="3" t="s">
        <v>1008</v>
      </c>
      <c r="L1131" s="3" t="s">
        <v>603</v>
      </c>
      <c r="M1131" s="3"/>
      <c r="N1131" s="7" t="str">
        <f>IF(ISBLANK(Tabela13[[#This Row],[Gol Time]]),"",IF(Tabela13[[#This Row],[Mandante]]=Tabela13[[#This Row],[Gol Time]],"Casa","Fora"))</f>
        <v>Fora</v>
      </c>
      <c r="O1131" s="3" t="str">
        <f>VLOOKUP(Tabela13[[#This Row],[Número]],Tabela1[],12,FALSE)</f>
        <v>Centenário</v>
      </c>
    </row>
    <row r="1132" spans="1:15" x14ac:dyDescent="0.25">
      <c r="A1132" s="3">
        <v>397</v>
      </c>
      <c r="B1132" s="4">
        <v>41490</v>
      </c>
      <c r="C1132" s="4" t="s">
        <v>603</v>
      </c>
      <c r="D1132" s="4" t="s">
        <v>604</v>
      </c>
      <c r="E1132" s="7">
        <v>1</v>
      </c>
      <c r="F1132" s="7">
        <v>1</v>
      </c>
      <c r="G1132" s="4"/>
      <c r="H1132" s="4"/>
      <c r="I113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2" s="3" t="s">
        <v>48</v>
      </c>
      <c r="K1132" s="3" t="s">
        <v>994</v>
      </c>
      <c r="L1132" s="3" t="s">
        <v>604</v>
      </c>
      <c r="M1132" s="3"/>
      <c r="N1132" s="3" t="str">
        <f>IF(ISBLANK(Tabela13[[#This Row],[Gol Time]]),"",IF(Tabela13[[#This Row],[Mandante]]=Tabela13[[#This Row],[Gol Time]],"Casa","Fora"))</f>
        <v>Fora</v>
      </c>
      <c r="O1132" s="3" t="str">
        <f>VLOOKUP(Tabela13[[#This Row],[Número]],Tabela1[],12,FALSE)</f>
        <v>Arena</v>
      </c>
    </row>
    <row r="1133" spans="1:15" x14ac:dyDescent="0.25">
      <c r="A1133" s="3">
        <v>397</v>
      </c>
      <c r="B1133" s="4">
        <v>41490</v>
      </c>
      <c r="C1133" s="4" t="s">
        <v>603</v>
      </c>
      <c r="D1133" s="4" t="s">
        <v>604</v>
      </c>
      <c r="E1133" s="7">
        <v>1</v>
      </c>
      <c r="F1133" s="7">
        <v>1</v>
      </c>
      <c r="G1133" s="4"/>
      <c r="H1133" s="4"/>
      <c r="I113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3" s="3" t="s">
        <v>48</v>
      </c>
      <c r="K1133" s="3" t="s">
        <v>1009</v>
      </c>
      <c r="L1133" s="3" t="s">
        <v>603</v>
      </c>
      <c r="M1133" s="3"/>
      <c r="N1133" s="7" t="str">
        <f>IF(ISBLANK(Tabela13[[#This Row],[Gol Time]]),"",IF(Tabela13[[#This Row],[Mandante]]=Tabela13[[#This Row],[Gol Time]],"Casa","Fora"))</f>
        <v>Casa</v>
      </c>
      <c r="O1133" s="3" t="str">
        <f>VLOOKUP(Tabela13[[#This Row],[Número]],Tabela1[],12,FALSE)</f>
        <v>Arena</v>
      </c>
    </row>
    <row r="1134" spans="1:15" x14ac:dyDescent="0.25">
      <c r="A1134" s="3">
        <v>398</v>
      </c>
      <c r="B1134" s="4">
        <v>41567</v>
      </c>
      <c r="C1134" s="4" t="s">
        <v>604</v>
      </c>
      <c r="D1134" s="4" t="s">
        <v>603</v>
      </c>
      <c r="E1134" s="7">
        <v>2</v>
      </c>
      <c r="F1134" s="7">
        <v>2</v>
      </c>
      <c r="G1134" s="4"/>
      <c r="H1134" s="4"/>
      <c r="I113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4" s="3" t="s">
        <v>48</v>
      </c>
      <c r="K1134" s="3" t="s">
        <v>1010</v>
      </c>
      <c r="L1134" s="3" t="s">
        <v>604</v>
      </c>
      <c r="M1134" s="3"/>
      <c r="N1134" s="3" t="str">
        <f>IF(ISBLANK(Tabela13[[#This Row],[Gol Time]]),"",IF(Tabela13[[#This Row],[Mandante]]=Tabela13[[#This Row],[Gol Time]],"Casa","Fora"))</f>
        <v>Casa</v>
      </c>
      <c r="O1134" s="3" t="str">
        <f>VLOOKUP(Tabela13[[#This Row],[Número]],Tabela1[],12,FALSE)</f>
        <v>Centenário</v>
      </c>
    </row>
    <row r="1135" spans="1:15" x14ac:dyDescent="0.25">
      <c r="A1135" s="3">
        <v>398</v>
      </c>
      <c r="B1135" s="4">
        <v>41567</v>
      </c>
      <c r="C1135" s="4" t="s">
        <v>604</v>
      </c>
      <c r="D1135" s="4" t="s">
        <v>603</v>
      </c>
      <c r="E1135" s="7">
        <v>2</v>
      </c>
      <c r="F1135" s="7">
        <v>2</v>
      </c>
      <c r="G1135" s="4"/>
      <c r="H1135" s="4"/>
      <c r="I113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5" s="3" t="s">
        <v>48</v>
      </c>
      <c r="K1135" s="3" t="s">
        <v>979</v>
      </c>
      <c r="L1135" s="3" t="s">
        <v>604</v>
      </c>
      <c r="M1135" s="3"/>
      <c r="N1135" s="7" t="str">
        <f>IF(ISBLANK(Tabela13[[#This Row],[Gol Time]]),"",IF(Tabela13[[#This Row],[Mandante]]=Tabela13[[#This Row],[Gol Time]],"Casa","Fora"))</f>
        <v>Casa</v>
      </c>
      <c r="O1135" s="3" t="str">
        <f>VLOOKUP(Tabela13[[#This Row],[Número]],Tabela1[],12,FALSE)</f>
        <v>Centenário</v>
      </c>
    </row>
    <row r="1136" spans="1:15" x14ac:dyDescent="0.25">
      <c r="A1136" s="3">
        <v>398</v>
      </c>
      <c r="B1136" s="4">
        <v>41567</v>
      </c>
      <c r="C1136" s="4" t="s">
        <v>604</v>
      </c>
      <c r="D1136" s="4" t="s">
        <v>603</v>
      </c>
      <c r="E1136" s="7">
        <v>2</v>
      </c>
      <c r="F1136" s="7">
        <v>2</v>
      </c>
      <c r="G1136" s="4"/>
      <c r="H1136" s="4"/>
      <c r="I113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6" s="3" t="s">
        <v>48</v>
      </c>
      <c r="K1136" s="3" t="s">
        <v>1011</v>
      </c>
      <c r="L1136" s="3" t="s">
        <v>603</v>
      </c>
      <c r="M1136" s="3" t="s">
        <v>651</v>
      </c>
      <c r="N1136" s="7" t="str">
        <f>IF(ISBLANK(Tabela13[[#This Row],[Gol Time]]),"",IF(Tabela13[[#This Row],[Mandante]]=Tabela13[[#This Row],[Gol Time]],"Casa","Fora"))</f>
        <v>Fora</v>
      </c>
      <c r="O1136" s="3" t="str">
        <f>VLOOKUP(Tabela13[[#This Row],[Número]],Tabela1[],12,FALSE)</f>
        <v>Centenário</v>
      </c>
    </row>
    <row r="1137" spans="1:15" x14ac:dyDescent="0.25">
      <c r="A1137" s="3">
        <v>398</v>
      </c>
      <c r="B1137" s="4">
        <v>41567</v>
      </c>
      <c r="C1137" s="4" t="s">
        <v>604</v>
      </c>
      <c r="D1137" s="4" t="s">
        <v>603</v>
      </c>
      <c r="E1137" s="7">
        <v>2</v>
      </c>
      <c r="F1137" s="7">
        <v>2</v>
      </c>
      <c r="G1137" s="4"/>
      <c r="H1137" s="4"/>
      <c r="I113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7" s="3" t="s">
        <v>48</v>
      </c>
      <c r="K1137" s="3" t="s">
        <v>1012</v>
      </c>
      <c r="L1137" s="3" t="s">
        <v>603</v>
      </c>
      <c r="M1137" s="3"/>
      <c r="N1137" s="7" t="str">
        <f>IF(ISBLANK(Tabela13[[#This Row],[Gol Time]]),"",IF(Tabela13[[#This Row],[Mandante]]=Tabela13[[#This Row],[Gol Time]],"Casa","Fora"))</f>
        <v>Fora</v>
      </c>
      <c r="O1137" s="3" t="str">
        <f>VLOOKUP(Tabela13[[#This Row],[Número]],Tabela1[],12,FALSE)</f>
        <v>Centenário</v>
      </c>
    </row>
    <row r="1138" spans="1:15" x14ac:dyDescent="0.25">
      <c r="A1138" s="3">
        <v>399</v>
      </c>
      <c r="B1138" s="4">
        <v>41679</v>
      </c>
      <c r="C1138" s="4" t="s">
        <v>603</v>
      </c>
      <c r="D1138" s="4" t="s">
        <v>604</v>
      </c>
      <c r="E1138" s="7">
        <v>1</v>
      </c>
      <c r="F1138" s="7">
        <v>1</v>
      </c>
      <c r="G1138" s="4"/>
      <c r="H1138" s="4"/>
      <c r="I113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8" s="3" t="s">
        <v>7</v>
      </c>
      <c r="K1138" s="3" t="s">
        <v>1003</v>
      </c>
      <c r="L1138" s="3" t="s">
        <v>604</v>
      </c>
      <c r="M1138" s="3"/>
      <c r="N1138" s="3" t="str">
        <f>IF(ISBLANK(Tabela13[[#This Row],[Gol Time]]),"",IF(Tabela13[[#This Row],[Mandante]]=Tabela13[[#This Row],[Gol Time]],"Casa","Fora"))</f>
        <v>Fora</v>
      </c>
      <c r="O1138" s="3" t="str">
        <f>VLOOKUP(Tabela13[[#This Row],[Número]],Tabela1[],12,FALSE)</f>
        <v>Arena</v>
      </c>
    </row>
    <row r="1139" spans="1:15" x14ac:dyDescent="0.25">
      <c r="A1139" s="3">
        <v>399</v>
      </c>
      <c r="B1139" s="4">
        <v>41679</v>
      </c>
      <c r="C1139" s="4" t="s">
        <v>603</v>
      </c>
      <c r="D1139" s="4" t="s">
        <v>604</v>
      </c>
      <c r="E1139" s="7">
        <v>1</v>
      </c>
      <c r="F1139" s="7">
        <v>1</v>
      </c>
      <c r="G1139" s="4"/>
      <c r="H1139" s="4"/>
      <c r="I113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39" s="3" t="s">
        <v>7</v>
      </c>
      <c r="K1139" s="3" t="s">
        <v>1009</v>
      </c>
      <c r="L1139" s="3" t="s">
        <v>603</v>
      </c>
      <c r="M1139" s="3"/>
      <c r="N1139" s="7" t="str">
        <f>IF(ISBLANK(Tabela13[[#This Row],[Gol Time]]),"",IF(Tabela13[[#This Row],[Mandante]]=Tabela13[[#This Row],[Gol Time]],"Casa","Fora"))</f>
        <v>Casa</v>
      </c>
      <c r="O1139" s="3" t="str">
        <f>VLOOKUP(Tabela13[[#This Row],[Número]],Tabela1[],12,FALSE)</f>
        <v>Arena</v>
      </c>
    </row>
    <row r="1140" spans="1:15" x14ac:dyDescent="0.25">
      <c r="A1140" s="3">
        <v>400</v>
      </c>
      <c r="B1140" s="4">
        <v>41728</v>
      </c>
      <c r="C1140" s="4" t="s">
        <v>603</v>
      </c>
      <c r="D1140" s="4" t="s">
        <v>604</v>
      </c>
      <c r="E1140" s="7">
        <v>1</v>
      </c>
      <c r="F1140" s="7">
        <v>2</v>
      </c>
      <c r="G1140" s="4"/>
      <c r="H1140" s="4"/>
      <c r="I114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0" s="3" t="s">
        <v>7</v>
      </c>
      <c r="K1140" s="3" t="s">
        <v>1009</v>
      </c>
      <c r="L1140" s="3" t="s">
        <v>603</v>
      </c>
      <c r="M1140" s="3"/>
      <c r="N1140" s="3" t="str">
        <f>IF(ISBLANK(Tabela13[[#This Row],[Gol Time]]),"",IF(Tabela13[[#This Row],[Mandante]]=Tabela13[[#This Row],[Gol Time]],"Casa","Fora"))</f>
        <v>Casa</v>
      </c>
      <c r="O1140" s="3" t="str">
        <f>VLOOKUP(Tabela13[[#This Row],[Número]],Tabela1[],12,FALSE)</f>
        <v>Arena</v>
      </c>
    </row>
    <row r="1141" spans="1:15" x14ac:dyDescent="0.25">
      <c r="A1141" s="3">
        <v>400</v>
      </c>
      <c r="B1141" s="4">
        <v>41728</v>
      </c>
      <c r="C1141" s="4" t="s">
        <v>603</v>
      </c>
      <c r="D1141" s="4" t="s">
        <v>604</v>
      </c>
      <c r="E1141" s="7">
        <v>1</v>
      </c>
      <c r="F1141" s="7">
        <v>2</v>
      </c>
      <c r="G1141" s="4"/>
      <c r="H1141" s="4"/>
      <c r="I114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1" s="3" t="s">
        <v>7</v>
      </c>
      <c r="K1141" s="3" t="s">
        <v>1013</v>
      </c>
      <c r="L1141" s="3" t="s">
        <v>604</v>
      </c>
      <c r="M1141" s="3"/>
      <c r="N1141" s="7" t="str">
        <f>IF(ISBLANK(Tabela13[[#This Row],[Gol Time]]),"",IF(Tabela13[[#This Row],[Mandante]]=Tabela13[[#This Row],[Gol Time]],"Casa","Fora"))</f>
        <v>Fora</v>
      </c>
      <c r="O1141" s="3" t="str">
        <f>VLOOKUP(Tabela13[[#This Row],[Número]],Tabela1[],12,FALSE)</f>
        <v>Arena</v>
      </c>
    </row>
    <row r="1142" spans="1:15" x14ac:dyDescent="0.25">
      <c r="A1142" s="3">
        <v>400</v>
      </c>
      <c r="B1142" s="4">
        <v>41728</v>
      </c>
      <c r="C1142" s="4" t="s">
        <v>603</v>
      </c>
      <c r="D1142" s="4" t="s">
        <v>604</v>
      </c>
      <c r="E1142" s="7">
        <v>1</v>
      </c>
      <c r="F1142" s="7">
        <v>2</v>
      </c>
      <c r="G1142" s="4"/>
      <c r="H1142" s="4"/>
      <c r="I114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2" s="3" t="s">
        <v>7</v>
      </c>
      <c r="K1142" s="3" t="s">
        <v>1013</v>
      </c>
      <c r="L1142" s="3" t="s">
        <v>604</v>
      </c>
      <c r="M1142" s="3"/>
      <c r="N1142" s="7" t="str">
        <f>IF(ISBLANK(Tabela13[[#This Row],[Gol Time]]),"",IF(Tabela13[[#This Row],[Mandante]]=Tabela13[[#This Row],[Gol Time]],"Casa","Fora"))</f>
        <v>Fora</v>
      </c>
      <c r="O1142" s="3" t="str">
        <f>VLOOKUP(Tabela13[[#This Row],[Número]],Tabela1[],12,FALSE)</f>
        <v>Arena</v>
      </c>
    </row>
    <row r="1143" spans="1:15" x14ac:dyDescent="0.25">
      <c r="A1143" s="3">
        <v>401</v>
      </c>
      <c r="B1143" s="4">
        <v>41742</v>
      </c>
      <c r="C1143" s="4" t="s">
        <v>604</v>
      </c>
      <c r="D1143" s="4" t="s">
        <v>603</v>
      </c>
      <c r="E1143" s="7">
        <v>4</v>
      </c>
      <c r="F1143" s="7">
        <v>1</v>
      </c>
      <c r="G1143" s="4"/>
      <c r="H1143" s="4"/>
      <c r="I114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3" s="3" t="s">
        <v>7</v>
      </c>
      <c r="K1143" s="3" t="s">
        <v>917</v>
      </c>
      <c r="L1143" s="3" t="s">
        <v>604</v>
      </c>
      <c r="M1143" s="3"/>
      <c r="N1143" s="3" t="str">
        <f>IF(ISBLANK(Tabela13[[#This Row],[Gol Time]]),"",IF(Tabela13[[#This Row],[Mandante]]=Tabela13[[#This Row],[Gol Time]],"Casa","Fora"))</f>
        <v>Casa</v>
      </c>
      <c r="O1143" s="3" t="str">
        <f>VLOOKUP(Tabela13[[#This Row],[Número]],Tabela1[],12,FALSE)</f>
        <v>Centenário</v>
      </c>
    </row>
    <row r="1144" spans="1:15" x14ac:dyDescent="0.25">
      <c r="A1144" s="3">
        <v>401</v>
      </c>
      <c r="B1144" s="4">
        <v>41742</v>
      </c>
      <c r="C1144" s="4" t="s">
        <v>604</v>
      </c>
      <c r="D1144" s="4" t="s">
        <v>603</v>
      </c>
      <c r="E1144" s="7">
        <v>4</v>
      </c>
      <c r="F1144" s="7">
        <v>1</v>
      </c>
      <c r="G1144" s="4"/>
      <c r="H1144" s="4"/>
      <c r="I114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4" s="3" t="s">
        <v>7</v>
      </c>
      <c r="K1144" s="3" t="s">
        <v>917</v>
      </c>
      <c r="L1144" s="3" t="s">
        <v>604</v>
      </c>
      <c r="M1144" s="3"/>
      <c r="N1144" s="7" t="str">
        <f>IF(ISBLANK(Tabela13[[#This Row],[Gol Time]]),"",IF(Tabela13[[#This Row],[Mandante]]=Tabela13[[#This Row],[Gol Time]],"Casa","Fora"))</f>
        <v>Casa</v>
      </c>
      <c r="O1144" s="3" t="str">
        <f>VLOOKUP(Tabela13[[#This Row],[Número]],Tabela1[],12,FALSE)</f>
        <v>Centenário</v>
      </c>
    </row>
    <row r="1145" spans="1:15" x14ac:dyDescent="0.25">
      <c r="A1145" s="3">
        <v>401</v>
      </c>
      <c r="B1145" s="4">
        <v>41742</v>
      </c>
      <c r="C1145" s="4" t="s">
        <v>604</v>
      </c>
      <c r="D1145" s="4" t="s">
        <v>603</v>
      </c>
      <c r="E1145" s="7">
        <v>4</v>
      </c>
      <c r="F1145" s="7">
        <v>1</v>
      </c>
      <c r="G1145" s="4"/>
      <c r="H1145" s="4"/>
      <c r="I114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5" s="3" t="s">
        <v>7</v>
      </c>
      <c r="K1145" s="3" t="s">
        <v>979</v>
      </c>
      <c r="L1145" s="3" t="s">
        <v>604</v>
      </c>
      <c r="M1145" s="3"/>
      <c r="N1145" s="7" t="str">
        <f>IF(ISBLANK(Tabela13[[#This Row],[Gol Time]]),"",IF(Tabela13[[#This Row],[Mandante]]=Tabela13[[#This Row],[Gol Time]],"Casa","Fora"))</f>
        <v>Casa</v>
      </c>
      <c r="O1145" s="3" t="str">
        <f>VLOOKUP(Tabela13[[#This Row],[Número]],Tabela1[],12,FALSE)</f>
        <v>Centenário</v>
      </c>
    </row>
    <row r="1146" spans="1:15" x14ac:dyDescent="0.25">
      <c r="A1146" s="3">
        <v>401</v>
      </c>
      <c r="B1146" s="4">
        <v>41742</v>
      </c>
      <c r="C1146" s="4" t="s">
        <v>604</v>
      </c>
      <c r="D1146" s="4" t="s">
        <v>603</v>
      </c>
      <c r="E1146" s="7">
        <v>4</v>
      </c>
      <c r="F1146" s="7">
        <v>1</v>
      </c>
      <c r="G1146" s="4"/>
      <c r="H1146" s="4"/>
      <c r="I114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6" s="3" t="s">
        <v>7</v>
      </c>
      <c r="K1146" s="3" t="s">
        <v>1015</v>
      </c>
      <c r="L1146" s="3" t="s">
        <v>604</v>
      </c>
      <c r="M1146" s="3"/>
      <c r="N1146" s="7" t="str">
        <f>IF(ISBLANK(Tabela13[[#This Row],[Gol Time]]),"",IF(Tabela13[[#This Row],[Mandante]]=Tabela13[[#This Row],[Gol Time]],"Casa","Fora"))</f>
        <v>Casa</v>
      </c>
      <c r="O1146" s="3" t="str">
        <f>VLOOKUP(Tabela13[[#This Row],[Número]],Tabela1[],12,FALSE)</f>
        <v>Centenário</v>
      </c>
    </row>
    <row r="1147" spans="1:15" x14ac:dyDescent="0.25">
      <c r="A1147" s="3">
        <v>401</v>
      </c>
      <c r="B1147" s="4">
        <v>41742</v>
      </c>
      <c r="C1147" s="4" t="s">
        <v>604</v>
      </c>
      <c r="D1147" s="4" t="s">
        <v>603</v>
      </c>
      <c r="E1147" s="7">
        <v>4</v>
      </c>
      <c r="F1147" s="7">
        <v>1</v>
      </c>
      <c r="G1147" s="4"/>
      <c r="H1147" s="4"/>
      <c r="I114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7" s="3" t="s">
        <v>7</v>
      </c>
      <c r="K1147" s="3" t="s">
        <v>1014</v>
      </c>
      <c r="L1147" s="3" t="s">
        <v>603</v>
      </c>
      <c r="M1147" s="3" t="s">
        <v>651</v>
      </c>
      <c r="N1147" s="7" t="str">
        <f>IF(ISBLANK(Tabela13[[#This Row],[Gol Time]]),"",IF(Tabela13[[#This Row],[Mandante]]=Tabela13[[#This Row],[Gol Time]],"Casa","Fora"))</f>
        <v>Fora</v>
      </c>
      <c r="O1147" s="3" t="str">
        <f>VLOOKUP(Tabela13[[#This Row],[Número]],Tabela1[],12,FALSE)</f>
        <v>Centenário</v>
      </c>
    </row>
    <row r="1148" spans="1:15" x14ac:dyDescent="0.25">
      <c r="A1148" s="3">
        <v>402</v>
      </c>
      <c r="B1148" s="4">
        <v>41861</v>
      </c>
      <c r="C1148" s="4" t="s">
        <v>604</v>
      </c>
      <c r="D1148" s="4" t="s">
        <v>603</v>
      </c>
      <c r="E1148" s="7">
        <v>2</v>
      </c>
      <c r="F1148" s="7">
        <v>0</v>
      </c>
      <c r="G1148" s="4"/>
      <c r="H1148" s="4"/>
      <c r="I114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8" s="3" t="s">
        <v>48</v>
      </c>
      <c r="K1148" s="3" t="s">
        <v>1016</v>
      </c>
      <c r="L1148" s="3" t="s">
        <v>604</v>
      </c>
      <c r="M1148" s="3"/>
      <c r="N1148" s="3" t="str">
        <f>IF(ISBLANK(Tabela13[[#This Row],[Gol Time]]),"",IF(Tabela13[[#This Row],[Mandante]]=Tabela13[[#This Row],[Gol Time]],"Casa","Fora"))</f>
        <v>Casa</v>
      </c>
      <c r="O1148" s="3" t="str">
        <f>VLOOKUP(Tabela13[[#This Row],[Número]],Tabela1[],12,FALSE)</f>
        <v>Beira-Rio</v>
      </c>
    </row>
    <row r="1149" spans="1:15" x14ac:dyDescent="0.25">
      <c r="A1149" s="3">
        <v>402</v>
      </c>
      <c r="B1149" s="4">
        <v>41861</v>
      </c>
      <c r="C1149" s="4" t="s">
        <v>604</v>
      </c>
      <c r="D1149" s="4" t="s">
        <v>603</v>
      </c>
      <c r="E1149" s="7">
        <v>2</v>
      </c>
      <c r="F1149" s="7">
        <v>0</v>
      </c>
      <c r="G1149" s="4"/>
      <c r="H1149" s="4"/>
      <c r="I114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49" s="3" t="s">
        <v>48</v>
      </c>
      <c r="K1149" s="3" t="s">
        <v>1017</v>
      </c>
      <c r="L1149" s="3" t="s">
        <v>604</v>
      </c>
      <c r="M1149" s="3"/>
      <c r="N1149" s="7" t="str">
        <f>IF(ISBLANK(Tabela13[[#This Row],[Gol Time]]),"",IF(Tabela13[[#This Row],[Mandante]]=Tabela13[[#This Row],[Gol Time]],"Casa","Fora"))</f>
        <v>Casa</v>
      </c>
      <c r="O1149" s="3" t="str">
        <f>VLOOKUP(Tabela13[[#This Row],[Número]],Tabela1[],12,FALSE)</f>
        <v>Beira-Rio</v>
      </c>
    </row>
    <row r="1150" spans="1:15" x14ac:dyDescent="0.25">
      <c r="A1150" s="3">
        <v>403</v>
      </c>
      <c r="B1150" s="4">
        <v>41952</v>
      </c>
      <c r="C1150" s="4" t="s">
        <v>603</v>
      </c>
      <c r="D1150" s="4" t="s">
        <v>604</v>
      </c>
      <c r="E1150" s="7">
        <v>4</v>
      </c>
      <c r="F1150" s="7">
        <v>1</v>
      </c>
      <c r="G1150" s="4"/>
      <c r="H1150" s="4"/>
      <c r="I115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50" s="3" t="s">
        <v>48</v>
      </c>
      <c r="K1150" s="3" t="s">
        <v>1018</v>
      </c>
      <c r="L1150" s="3" t="s">
        <v>603</v>
      </c>
      <c r="M1150" s="3"/>
      <c r="N1150" s="3" t="str">
        <f>IF(ISBLANK(Tabela13[[#This Row],[Gol Time]]),"",IF(Tabela13[[#This Row],[Mandante]]=Tabela13[[#This Row],[Gol Time]],"Casa","Fora"))</f>
        <v>Casa</v>
      </c>
      <c r="O1150" s="3" t="str">
        <f>VLOOKUP(Tabela13[[#This Row],[Número]],Tabela1[],12,FALSE)</f>
        <v>Arena</v>
      </c>
    </row>
    <row r="1151" spans="1:15" x14ac:dyDescent="0.25">
      <c r="A1151" s="3">
        <v>403</v>
      </c>
      <c r="B1151" s="4">
        <v>41952</v>
      </c>
      <c r="C1151" s="4" t="s">
        <v>603</v>
      </c>
      <c r="D1151" s="4" t="s">
        <v>604</v>
      </c>
      <c r="E1151" s="7">
        <v>4</v>
      </c>
      <c r="F1151" s="7">
        <v>1</v>
      </c>
      <c r="G1151" s="4"/>
      <c r="H1151" s="4"/>
      <c r="I115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51" s="3" t="s">
        <v>48</v>
      </c>
      <c r="K1151" s="3" t="s">
        <v>1019</v>
      </c>
      <c r="L1151" s="3" t="s">
        <v>603</v>
      </c>
      <c r="M1151" s="3"/>
      <c r="N1151" s="7" t="str">
        <f>IF(ISBLANK(Tabela13[[#This Row],[Gol Time]]),"",IF(Tabela13[[#This Row],[Mandante]]=Tabela13[[#This Row],[Gol Time]],"Casa","Fora"))</f>
        <v>Casa</v>
      </c>
      <c r="O1151" s="3" t="str">
        <f>VLOOKUP(Tabela13[[#This Row],[Número]],Tabela1[],12,FALSE)</f>
        <v>Arena</v>
      </c>
    </row>
    <row r="1152" spans="1:15" x14ac:dyDescent="0.25">
      <c r="A1152" s="3">
        <v>403</v>
      </c>
      <c r="B1152" s="4">
        <v>41952</v>
      </c>
      <c r="C1152" s="4" t="s">
        <v>603</v>
      </c>
      <c r="D1152" s="4" t="s">
        <v>604</v>
      </c>
      <c r="E1152" s="7">
        <v>4</v>
      </c>
      <c r="F1152" s="7">
        <v>1</v>
      </c>
      <c r="G1152" s="4"/>
      <c r="H1152" s="4"/>
      <c r="I115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52" s="3" t="s">
        <v>48</v>
      </c>
      <c r="K1152" s="3" t="s">
        <v>1020</v>
      </c>
      <c r="L1152" s="3" t="s">
        <v>603</v>
      </c>
      <c r="M1152" s="3"/>
      <c r="N1152" s="7" t="str">
        <f>IF(ISBLANK(Tabela13[[#This Row],[Gol Time]]),"",IF(Tabela13[[#This Row],[Mandante]]=Tabela13[[#This Row],[Gol Time]],"Casa","Fora"))</f>
        <v>Casa</v>
      </c>
      <c r="O1152" s="3" t="str">
        <f>VLOOKUP(Tabela13[[#This Row],[Número]],Tabela1[],12,FALSE)</f>
        <v>Arena</v>
      </c>
    </row>
    <row r="1153" spans="1:15" x14ac:dyDescent="0.25">
      <c r="A1153" s="3">
        <v>403</v>
      </c>
      <c r="B1153" s="4">
        <v>41952</v>
      </c>
      <c r="C1153" s="4" t="s">
        <v>603</v>
      </c>
      <c r="D1153" s="4" t="s">
        <v>604</v>
      </c>
      <c r="E1153" s="7">
        <v>4</v>
      </c>
      <c r="F1153" s="7">
        <v>1</v>
      </c>
      <c r="G1153" s="4"/>
      <c r="H1153" s="4"/>
      <c r="I115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53" s="3" t="s">
        <v>48</v>
      </c>
      <c r="K1153" s="3" t="s">
        <v>1020</v>
      </c>
      <c r="L1153" s="3" t="s">
        <v>603</v>
      </c>
      <c r="M1153" s="3"/>
      <c r="N1153" s="7" t="str">
        <f>IF(ISBLANK(Tabela13[[#This Row],[Gol Time]]),"",IF(Tabela13[[#This Row],[Mandante]]=Tabela13[[#This Row],[Gol Time]],"Casa","Fora"))</f>
        <v>Casa</v>
      </c>
      <c r="O1153" s="3" t="str">
        <f>VLOOKUP(Tabela13[[#This Row],[Número]],Tabela1[],12,FALSE)</f>
        <v>Arena</v>
      </c>
    </row>
    <row r="1154" spans="1:15" x14ac:dyDescent="0.25">
      <c r="A1154" s="3">
        <v>403</v>
      </c>
      <c r="B1154" s="4">
        <v>41952</v>
      </c>
      <c r="C1154" s="4" t="s">
        <v>603</v>
      </c>
      <c r="D1154" s="4" t="s">
        <v>604</v>
      </c>
      <c r="E1154" s="7">
        <v>4</v>
      </c>
      <c r="F1154" s="7">
        <v>1</v>
      </c>
      <c r="G1154" s="4"/>
      <c r="H1154" s="4"/>
      <c r="I115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54" s="3" t="s">
        <v>48</v>
      </c>
      <c r="K1154" s="3" t="s">
        <v>1013</v>
      </c>
      <c r="L1154" s="3" t="s">
        <v>604</v>
      </c>
      <c r="M1154" s="3"/>
      <c r="N1154" s="7" t="str">
        <f>IF(ISBLANK(Tabela13[[#This Row],[Gol Time]]),"",IF(Tabela13[[#This Row],[Mandante]]=Tabela13[[#This Row],[Gol Time]],"Casa","Fora"))</f>
        <v>Fora</v>
      </c>
      <c r="O1154" s="3" t="str">
        <f>VLOOKUP(Tabela13[[#This Row],[Número]],Tabela1[],12,FALSE)</f>
        <v>Arena</v>
      </c>
    </row>
    <row r="1155" spans="1:15" x14ac:dyDescent="0.25">
      <c r="A1155" s="3">
        <v>404</v>
      </c>
      <c r="B1155" s="4">
        <v>42064</v>
      </c>
      <c r="C1155" s="4" t="s">
        <v>604</v>
      </c>
      <c r="D1155" s="4" t="s">
        <v>603</v>
      </c>
      <c r="E1155" s="7">
        <v>0</v>
      </c>
      <c r="F1155" s="7">
        <v>0</v>
      </c>
      <c r="G1155" s="4"/>
      <c r="H1155" s="4"/>
      <c r="I115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55" s="3" t="s">
        <v>7</v>
      </c>
      <c r="K1155" s="3"/>
      <c r="L1155" s="3"/>
      <c r="M1155" s="3"/>
      <c r="N1155" s="3" t="str">
        <f>IF(ISBLANK(Tabela13[[#This Row],[Gol Time]]),"",IF(Tabela13[[#This Row],[Mandante]]=Tabela13[[#This Row],[Gol Time]],"Casa","Fora"))</f>
        <v/>
      </c>
      <c r="O1155" s="3" t="str">
        <f>VLOOKUP(Tabela13[[#This Row],[Número]],Tabela1[],12,FALSE)</f>
        <v>Beira-Rio</v>
      </c>
    </row>
    <row r="1156" spans="1:15" x14ac:dyDescent="0.25">
      <c r="A1156" s="3">
        <v>405</v>
      </c>
      <c r="B1156" s="4">
        <v>42120</v>
      </c>
      <c r="C1156" s="4" t="s">
        <v>603</v>
      </c>
      <c r="D1156" s="4" t="s">
        <v>604</v>
      </c>
      <c r="E1156" s="7">
        <v>0</v>
      </c>
      <c r="F1156" s="7">
        <v>0</v>
      </c>
      <c r="G1156" s="4"/>
      <c r="H1156" s="4"/>
      <c r="I115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56" s="3" t="s">
        <v>7</v>
      </c>
      <c r="K1156" s="3"/>
      <c r="L1156" s="3"/>
      <c r="M1156" s="3"/>
      <c r="N1156" s="3" t="str">
        <f>IF(ISBLANK(Tabela13[[#This Row],[Gol Time]]),"",IF(Tabela13[[#This Row],[Mandante]]=Tabela13[[#This Row],[Gol Time]],"Casa","Fora"))</f>
        <v/>
      </c>
      <c r="O1156" s="3" t="str">
        <f>VLOOKUP(Tabela13[[#This Row],[Número]],Tabela1[],12,FALSE)</f>
        <v>Arena</v>
      </c>
    </row>
    <row r="1157" spans="1:15" x14ac:dyDescent="0.25">
      <c r="A1157" s="3">
        <v>406</v>
      </c>
      <c r="B1157" s="4">
        <v>42127</v>
      </c>
      <c r="C1157" s="4" t="s">
        <v>604</v>
      </c>
      <c r="D1157" s="4" t="s">
        <v>603</v>
      </c>
      <c r="E1157" s="7">
        <v>2</v>
      </c>
      <c r="F1157" s="7">
        <v>1</v>
      </c>
      <c r="G1157" s="4"/>
      <c r="H1157" s="4"/>
      <c r="I115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57" s="3" t="s">
        <v>7</v>
      </c>
      <c r="K1157" s="3" t="s">
        <v>964</v>
      </c>
      <c r="L1157" s="3" t="s">
        <v>604</v>
      </c>
      <c r="M1157" s="3"/>
      <c r="N1157" s="3" t="str">
        <f>IF(ISBLANK(Tabela13[[#This Row],[Gol Time]]),"",IF(Tabela13[[#This Row],[Mandante]]=Tabela13[[#This Row],[Gol Time]],"Casa","Fora"))</f>
        <v>Casa</v>
      </c>
      <c r="O1157" s="3" t="str">
        <f>VLOOKUP(Tabela13[[#This Row],[Número]],Tabela1[],12,FALSE)</f>
        <v>Beira-Rio</v>
      </c>
    </row>
    <row r="1158" spans="1:15" x14ac:dyDescent="0.25">
      <c r="A1158" s="3">
        <v>406</v>
      </c>
      <c r="B1158" s="4">
        <v>42127</v>
      </c>
      <c r="C1158" s="4" t="s">
        <v>604</v>
      </c>
      <c r="D1158" s="4" t="s">
        <v>603</v>
      </c>
      <c r="E1158" s="7">
        <v>2</v>
      </c>
      <c r="F1158" s="7">
        <v>1</v>
      </c>
      <c r="G1158" s="4"/>
      <c r="H1158" s="4"/>
      <c r="I115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58" s="3" t="s">
        <v>7</v>
      </c>
      <c r="K1158" s="3" t="s">
        <v>1021</v>
      </c>
      <c r="L1158" s="3" t="s">
        <v>604</v>
      </c>
      <c r="M1158" s="3"/>
      <c r="N1158" s="7" t="str">
        <f>IF(ISBLANK(Tabela13[[#This Row],[Gol Time]]),"",IF(Tabela13[[#This Row],[Mandante]]=Tabela13[[#This Row],[Gol Time]],"Casa","Fora"))</f>
        <v>Casa</v>
      </c>
      <c r="O1158" s="3" t="str">
        <f>VLOOKUP(Tabela13[[#This Row],[Número]],Tabela1[],12,FALSE)</f>
        <v>Beira-Rio</v>
      </c>
    </row>
    <row r="1159" spans="1:15" x14ac:dyDescent="0.25">
      <c r="A1159" s="3">
        <v>406</v>
      </c>
      <c r="B1159" s="4">
        <v>42127</v>
      </c>
      <c r="C1159" s="4" t="s">
        <v>604</v>
      </c>
      <c r="D1159" s="4" t="s">
        <v>603</v>
      </c>
      <c r="E1159" s="7">
        <v>2</v>
      </c>
      <c r="F1159" s="7">
        <v>1</v>
      </c>
      <c r="G1159" s="4"/>
      <c r="H1159" s="4"/>
      <c r="I115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59" s="3" t="s">
        <v>7</v>
      </c>
      <c r="K1159" s="3" t="s">
        <v>107</v>
      </c>
      <c r="L1159" s="3" t="s">
        <v>603</v>
      </c>
      <c r="M1159" s="3"/>
      <c r="N1159" s="7" t="str">
        <f>IF(ISBLANK(Tabela13[[#This Row],[Gol Time]]),"",IF(Tabela13[[#This Row],[Mandante]]=Tabela13[[#This Row],[Gol Time]],"Casa","Fora"))</f>
        <v>Fora</v>
      </c>
      <c r="O1159" s="3" t="str">
        <f>VLOOKUP(Tabela13[[#This Row],[Número]],Tabela1[],12,FALSE)</f>
        <v>Beira-Rio</v>
      </c>
    </row>
    <row r="1160" spans="1:15" x14ac:dyDescent="0.25">
      <c r="A1160" s="3">
        <v>407</v>
      </c>
      <c r="B1160" s="4">
        <v>42225</v>
      </c>
      <c r="C1160" s="4" t="s">
        <v>603</v>
      </c>
      <c r="D1160" s="4" t="s">
        <v>604</v>
      </c>
      <c r="E1160" s="7">
        <v>5</v>
      </c>
      <c r="F1160" s="7">
        <v>0</v>
      </c>
      <c r="G1160" s="4"/>
      <c r="H1160" s="4"/>
      <c r="I116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0" s="3" t="s">
        <v>48</v>
      </c>
      <c r="K1160" s="3" t="s">
        <v>107</v>
      </c>
      <c r="L1160" s="3" t="s">
        <v>603</v>
      </c>
      <c r="M1160" s="3"/>
      <c r="N1160" s="3" t="str">
        <f>IF(ISBLANK(Tabela13[[#This Row],[Gol Time]]),"",IF(Tabela13[[#This Row],[Mandante]]=Tabela13[[#This Row],[Gol Time]],"Casa","Fora"))</f>
        <v>Casa</v>
      </c>
      <c r="O1160" s="3" t="str">
        <f>VLOOKUP(Tabela13[[#This Row],[Número]],Tabela1[],12,FALSE)</f>
        <v>Arena</v>
      </c>
    </row>
    <row r="1161" spans="1:15" x14ac:dyDescent="0.25">
      <c r="A1161" s="3">
        <v>407</v>
      </c>
      <c r="B1161" s="4">
        <v>42225</v>
      </c>
      <c r="C1161" s="4" t="s">
        <v>603</v>
      </c>
      <c r="D1161" s="4" t="s">
        <v>604</v>
      </c>
      <c r="E1161" s="7">
        <v>5</v>
      </c>
      <c r="F1161" s="7">
        <v>0</v>
      </c>
      <c r="G1161" s="4"/>
      <c r="H1161" s="4"/>
      <c r="I116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1" s="3" t="s">
        <v>48</v>
      </c>
      <c r="K1161" s="3" t="s">
        <v>1018</v>
      </c>
      <c r="L1161" s="3" t="s">
        <v>603</v>
      </c>
      <c r="M1161" s="3"/>
      <c r="N1161" s="7" t="str">
        <f>IF(ISBLANK(Tabela13[[#This Row],[Gol Time]]),"",IF(Tabela13[[#This Row],[Mandante]]=Tabela13[[#This Row],[Gol Time]],"Casa","Fora"))</f>
        <v>Casa</v>
      </c>
      <c r="O1161" s="3" t="str">
        <f>VLOOKUP(Tabela13[[#This Row],[Número]],Tabela1[],12,FALSE)</f>
        <v>Arena</v>
      </c>
    </row>
    <row r="1162" spans="1:15" x14ac:dyDescent="0.25">
      <c r="A1162" s="3">
        <v>407</v>
      </c>
      <c r="B1162" s="4">
        <v>42225</v>
      </c>
      <c r="C1162" s="4" t="s">
        <v>603</v>
      </c>
      <c r="D1162" s="4" t="s">
        <v>604</v>
      </c>
      <c r="E1162" s="7">
        <v>5</v>
      </c>
      <c r="F1162" s="7">
        <v>0</v>
      </c>
      <c r="G1162" s="4"/>
      <c r="H1162" s="4"/>
      <c r="I116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2" s="3" t="s">
        <v>48</v>
      </c>
      <c r="K1162" s="3" t="s">
        <v>1018</v>
      </c>
      <c r="L1162" s="3" t="s">
        <v>603</v>
      </c>
      <c r="M1162" s="3"/>
      <c r="N1162" s="7" t="str">
        <f>IF(ISBLANK(Tabela13[[#This Row],[Gol Time]]),"",IF(Tabela13[[#This Row],[Mandante]]=Tabela13[[#This Row],[Gol Time]],"Casa","Fora"))</f>
        <v>Casa</v>
      </c>
      <c r="O1162" s="3" t="str">
        <f>VLOOKUP(Tabela13[[#This Row],[Número]],Tabela1[],12,FALSE)</f>
        <v>Arena</v>
      </c>
    </row>
    <row r="1163" spans="1:15" x14ac:dyDescent="0.25">
      <c r="A1163" s="3">
        <v>407</v>
      </c>
      <c r="B1163" s="4">
        <v>42225</v>
      </c>
      <c r="C1163" s="4" t="s">
        <v>603</v>
      </c>
      <c r="D1163" s="4" t="s">
        <v>604</v>
      </c>
      <c r="E1163" s="7">
        <v>5</v>
      </c>
      <c r="F1163" s="7">
        <v>0</v>
      </c>
      <c r="G1163" s="4"/>
      <c r="H1163" s="4"/>
      <c r="I116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3" s="3" t="s">
        <v>48</v>
      </c>
      <c r="K1163" s="3" t="s">
        <v>1022</v>
      </c>
      <c r="L1163" s="3" t="s">
        <v>603</v>
      </c>
      <c r="M1163" s="3"/>
      <c r="N1163" s="7" t="str">
        <f>IF(ISBLANK(Tabela13[[#This Row],[Gol Time]]),"",IF(Tabela13[[#This Row],[Mandante]]=Tabela13[[#This Row],[Gol Time]],"Casa","Fora"))</f>
        <v>Casa</v>
      </c>
      <c r="O1163" s="3" t="str">
        <f>VLOOKUP(Tabela13[[#This Row],[Número]],Tabela1[],12,FALSE)</f>
        <v>Arena</v>
      </c>
    </row>
    <row r="1164" spans="1:15" x14ac:dyDescent="0.25">
      <c r="A1164" s="3">
        <v>407</v>
      </c>
      <c r="B1164" s="4">
        <v>42225</v>
      </c>
      <c r="C1164" s="4" t="s">
        <v>603</v>
      </c>
      <c r="D1164" s="4" t="s">
        <v>604</v>
      </c>
      <c r="E1164" s="7">
        <v>5</v>
      </c>
      <c r="F1164" s="7">
        <v>0</v>
      </c>
      <c r="G1164" s="4"/>
      <c r="H1164" s="4"/>
      <c r="I116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4" s="3" t="s">
        <v>48</v>
      </c>
      <c r="K1164" s="3" t="s">
        <v>1023</v>
      </c>
      <c r="L1164" s="3" t="s">
        <v>603</v>
      </c>
      <c r="M1164" s="3" t="s">
        <v>651</v>
      </c>
      <c r="N1164" s="7" t="str">
        <f>IF(ISBLANK(Tabela13[[#This Row],[Gol Time]]),"",IF(Tabela13[[#This Row],[Mandante]]=Tabela13[[#This Row],[Gol Time]],"Casa","Fora"))</f>
        <v>Casa</v>
      </c>
      <c r="O1164" s="3" t="str">
        <f>VLOOKUP(Tabela13[[#This Row],[Número]],Tabela1[],12,FALSE)</f>
        <v>Arena</v>
      </c>
    </row>
    <row r="1165" spans="1:15" x14ac:dyDescent="0.25">
      <c r="A1165" s="3">
        <v>408</v>
      </c>
      <c r="B1165" s="4">
        <v>42330</v>
      </c>
      <c r="C1165" s="4" t="s">
        <v>604</v>
      </c>
      <c r="D1165" s="4" t="s">
        <v>603</v>
      </c>
      <c r="E1165" s="7">
        <v>1</v>
      </c>
      <c r="F1165" s="7">
        <v>0</v>
      </c>
      <c r="G1165" s="4"/>
      <c r="H1165" s="4"/>
      <c r="I116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65" s="3" t="s">
        <v>48</v>
      </c>
      <c r="K1165" s="3" t="s">
        <v>51</v>
      </c>
      <c r="L1165" s="3" t="s">
        <v>604</v>
      </c>
      <c r="M1165" s="3"/>
      <c r="N1165" s="3" t="str">
        <f>IF(ISBLANK(Tabela13[[#This Row],[Gol Time]]),"",IF(Tabela13[[#This Row],[Mandante]]=Tabela13[[#This Row],[Gol Time]],"Casa","Fora"))</f>
        <v>Casa</v>
      </c>
      <c r="O1165" s="3" t="str">
        <f>VLOOKUP(Tabela13[[#This Row],[Número]],Tabela1[],12,FALSE)</f>
        <v>Beira-Rio</v>
      </c>
    </row>
    <row r="1166" spans="1:15" x14ac:dyDescent="0.25">
      <c r="A1166" s="3">
        <v>409</v>
      </c>
      <c r="B1166" s="4">
        <v>42435</v>
      </c>
      <c r="C1166" s="4" t="s">
        <v>603</v>
      </c>
      <c r="D1166" s="4" t="s">
        <v>604</v>
      </c>
      <c r="E1166" s="7">
        <v>0</v>
      </c>
      <c r="F1166" s="7">
        <v>0</v>
      </c>
      <c r="G1166" s="4"/>
      <c r="H1166" s="4"/>
      <c r="I116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66" s="3" t="s">
        <v>7</v>
      </c>
      <c r="K1166" s="3"/>
      <c r="L1166" s="3"/>
      <c r="M1166" s="3"/>
      <c r="N1166" s="3" t="str">
        <f>IF(ISBLANK(Tabela13[[#This Row],[Gol Time]]),"",IF(Tabela13[[#This Row],[Mandante]]=Tabela13[[#This Row],[Gol Time]],"Casa","Fora"))</f>
        <v/>
      </c>
      <c r="O1166" s="3" t="str">
        <f>VLOOKUP(Tabela13[[#This Row],[Número]],Tabela1[],12,FALSE)</f>
        <v>Arena</v>
      </c>
    </row>
    <row r="1167" spans="1:15" x14ac:dyDescent="0.25">
      <c r="A1167" s="3">
        <v>410</v>
      </c>
      <c r="B1167" s="4">
        <v>42554</v>
      </c>
      <c r="C1167" s="4" t="s">
        <v>604</v>
      </c>
      <c r="D1167" s="4" t="s">
        <v>603</v>
      </c>
      <c r="E1167" s="7">
        <v>0</v>
      </c>
      <c r="F1167" s="7">
        <v>1</v>
      </c>
      <c r="G1167" s="4"/>
      <c r="H1167" s="4"/>
      <c r="I116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67" s="3" t="s">
        <v>48</v>
      </c>
      <c r="K1167" s="3" t="s">
        <v>49</v>
      </c>
      <c r="L1167" s="3" t="s">
        <v>603</v>
      </c>
      <c r="M1167" s="3"/>
      <c r="N1167" s="3" t="str">
        <f>IF(ISBLANK(Tabela13[[#This Row],[Gol Time]]),"",IF(Tabela13[[#This Row],[Mandante]]=Tabela13[[#This Row],[Gol Time]],"Casa","Fora"))</f>
        <v>Fora</v>
      </c>
      <c r="O1167" s="3" t="str">
        <f>VLOOKUP(Tabela13[[#This Row],[Número]],Tabela1[],12,FALSE)</f>
        <v>Beira-Rio</v>
      </c>
    </row>
    <row r="1168" spans="1:15" x14ac:dyDescent="0.25">
      <c r="A1168" s="3">
        <v>411</v>
      </c>
      <c r="B1168" s="4">
        <v>42666</v>
      </c>
      <c r="C1168" s="4" t="s">
        <v>603</v>
      </c>
      <c r="D1168" s="4" t="s">
        <v>604</v>
      </c>
      <c r="E1168" s="7">
        <v>0</v>
      </c>
      <c r="F1168" s="7">
        <v>0</v>
      </c>
      <c r="G1168" s="4"/>
      <c r="H1168" s="4"/>
      <c r="I116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68" s="3" t="s">
        <v>48</v>
      </c>
      <c r="K1168" s="3"/>
      <c r="L1168" s="3"/>
      <c r="M1168" s="3"/>
      <c r="N1168" s="3" t="str">
        <f>IF(ISBLANK(Tabela13[[#This Row],[Gol Time]]),"",IF(Tabela13[[#This Row],[Mandante]]=Tabela13[[#This Row],[Gol Time]],"Casa","Fora"))</f>
        <v/>
      </c>
      <c r="O1168" s="3" t="str">
        <f>VLOOKUP(Tabela13[[#This Row],[Número]],Tabela1[],12,FALSE)</f>
        <v>Arena</v>
      </c>
    </row>
    <row r="1169" spans="1:15" x14ac:dyDescent="0.25">
      <c r="A1169" s="3">
        <v>412</v>
      </c>
      <c r="B1169" s="4">
        <v>42798</v>
      </c>
      <c r="C1169" s="4" t="s">
        <v>603</v>
      </c>
      <c r="D1169" s="4" t="s">
        <v>604</v>
      </c>
      <c r="E1169" s="7">
        <v>2</v>
      </c>
      <c r="F1169" s="7">
        <v>2</v>
      </c>
      <c r="G1169" s="4"/>
      <c r="H1169" s="4"/>
      <c r="I116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69" s="3" t="s">
        <v>7</v>
      </c>
      <c r="K1169" s="3" t="s">
        <v>1024</v>
      </c>
      <c r="L1169" s="3" t="s">
        <v>604</v>
      </c>
      <c r="M1169" s="3"/>
      <c r="N1169" s="3" t="str">
        <f>IF(ISBLANK(Tabela13[[#This Row],[Gol Time]]),"",IF(Tabela13[[#This Row],[Mandante]]=Tabela13[[#This Row],[Gol Time]],"Casa","Fora"))</f>
        <v>Fora</v>
      </c>
      <c r="O1169" s="3" t="str">
        <f>VLOOKUP(Tabela13[[#This Row],[Número]],Tabela1[],12,FALSE)</f>
        <v>Arena</v>
      </c>
    </row>
    <row r="1170" spans="1:15" x14ac:dyDescent="0.25">
      <c r="A1170" s="3">
        <v>412</v>
      </c>
      <c r="B1170" s="4">
        <v>42798</v>
      </c>
      <c r="C1170" s="4" t="s">
        <v>603</v>
      </c>
      <c r="D1170" s="4" t="s">
        <v>604</v>
      </c>
      <c r="E1170" s="7">
        <v>2</v>
      </c>
      <c r="F1170" s="7">
        <v>2</v>
      </c>
      <c r="G1170" s="4"/>
      <c r="H1170" s="4"/>
      <c r="I117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70" s="3" t="s">
        <v>7</v>
      </c>
      <c r="K1170" s="3" t="s">
        <v>1025</v>
      </c>
      <c r="L1170" s="3" t="s">
        <v>604</v>
      </c>
      <c r="M1170" s="3"/>
      <c r="N1170" s="7" t="str">
        <f>IF(ISBLANK(Tabela13[[#This Row],[Gol Time]]),"",IF(Tabela13[[#This Row],[Mandante]]=Tabela13[[#This Row],[Gol Time]],"Casa","Fora"))</f>
        <v>Fora</v>
      </c>
      <c r="O1170" s="3" t="str">
        <f>VLOOKUP(Tabela13[[#This Row],[Número]],Tabela1[],12,FALSE)</f>
        <v>Arena</v>
      </c>
    </row>
    <row r="1171" spans="1:15" x14ac:dyDescent="0.25">
      <c r="A1171" s="3">
        <v>412</v>
      </c>
      <c r="B1171" s="4">
        <v>42798</v>
      </c>
      <c r="C1171" s="4" t="s">
        <v>603</v>
      </c>
      <c r="D1171" s="4" t="s">
        <v>604</v>
      </c>
      <c r="E1171" s="7">
        <v>2</v>
      </c>
      <c r="F1171" s="7">
        <v>2</v>
      </c>
      <c r="G1171" s="4"/>
      <c r="H1171" s="4"/>
      <c r="I117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71" s="3" t="s">
        <v>7</v>
      </c>
      <c r="K1171" s="3" t="s">
        <v>1026</v>
      </c>
      <c r="L1171" s="3" t="s">
        <v>603</v>
      </c>
      <c r="M1171" s="3"/>
      <c r="N1171" s="7" t="str">
        <f>IF(ISBLANK(Tabela13[[#This Row],[Gol Time]]),"",IF(Tabela13[[#This Row],[Mandante]]=Tabela13[[#This Row],[Gol Time]],"Casa","Fora"))</f>
        <v>Casa</v>
      </c>
      <c r="O1171" s="3" t="str">
        <f>VLOOKUP(Tabela13[[#This Row],[Número]],Tabela1[],12,FALSE)</f>
        <v>Arena</v>
      </c>
    </row>
    <row r="1172" spans="1:15" x14ac:dyDescent="0.25">
      <c r="A1172" s="3">
        <v>412</v>
      </c>
      <c r="B1172" s="4">
        <v>42798</v>
      </c>
      <c r="C1172" s="4" t="s">
        <v>603</v>
      </c>
      <c r="D1172" s="4" t="s">
        <v>604</v>
      </c>
      <c r="E1172" s="7">
        <v>2</v>
      </c>
      <c r="F1172" s="7">
        <v>2</v>
      </c>
      <c r="G1172" s="4"/>
      <c r="H1172" s="4"/>
      <c r="I117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72" s="3" t="s">
        <v>7</v>
      </c>
      <c r="K1172" s="3" t="s">
        <v>1022</v>
      </c>
      <c r="L1172" s="3" t="s">
        <v>603</v>
      </c>
      <c r="M1172" s="3"/>
      <c r="N1172" s="7" t="str">
        <f>IF(ISBLANK(Tabela13[[#This Row],[Gol Time]]),"",IF(Tabela13[[#This Row],[Mandante]]=Tabela13[[#This Row],[Gol Time]],"Casa","Fora"))</f>
        <v>Casa</v>
      </c>
      <c r="O1172" s="3" t="str">
        <f>VLOOKUP(Tabela13[[#This Row],[Número]],Tabela1[],12,FALSE)</f>
        <v>Arena</v>
      </c>
    </row>
    <row r="1173" spans="1:15" x14ac:dyDescent="0.25">
      <c r="A1173" s="3">
        <v>413</v>
      </c>
      <c r="B1173" s="4">
        <v>43170</v>
      </c>
      <c r="C1173" s="4" t="s">
        <v>604</v>
      </c>
      <c r="D1173" s="4" t="s">
        <v>603</v>
      </c>
      <c r="E1173" s="7">
        <v>1</v>
      </c>
      <c r="F1173" s="7">
        <v>2</v>
      </c>
      <c r="G1173" s="4"/>
      <c r="H1173" s="4"/>
      <c r="I117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3" s="3" t="s">
        <v>7</v>
      </c>
      <c r="K1173" s="3" t="s">
        <v>1018</v>
      </c>
      <c r="L1173" s="3" t="s">
        <v>603</v>
      </c>
      <c r="M1173" s="3"/>
      <c r="N1173" s="3" t="str">
        <f>IF(ISBLANK(Tabela13[[#This Row],[Gol Time]]),"",IF(Tabela13[[#This Row],[Mandante]]=Tabela13[[#This Row],[Gol Time]],"Casa","Fora"))</f>
        <v>Fora</v>
      </c>
      <c r="O1173" s="3" t="str">
        <f>VLOOKUP(Tabela13[[#This Row],[Número]],Tabela1[],12,FALSE)</f>
        <v>Beira-Rio</v>
      </c>
    </row>
    <row r="1174" spans="1:15" x14ac:dyDescent="0.25">
      <c r="A1174" s="3">
        <v>413</v>
      </c>
      <c r="B1174" s="4">
        <v>43170</v>
      </c>
      <c r="C1174" s="4" t="s">
        <v>604</v>
      </c>
      <c r="D1174" s="4" t="s">
        <v>603</v>
      </c>
      <c r="E1174" s="7">
        <v>1</v>
      </c>
      <c r="F1174" s="7">
        <v>2</v>
      </c>
      <c r="G1174" s="4"/>
      <c r="H1174" s="4"/>
      <c r="I117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4" s="3" t="s">
        <v>7</v>
      </c>
      <c r="K1174" s="3" t="s">
        <v>1018</v>
      </c>
      <c r="L1174" s="3" t="s">
        <v>603</v>
      </c>
      <c r="M1174" s="3"/>
      <c r="N1174" s="7" t="str">
        <f>IF(ISBLANK(Tabela13[[#This Row],[Gol Time]]),"",IF(Tabela13[[#This Row],[Mandante]]=Tabela13[[#This Row],[Gol Time]],"Casa","Fora"))</f>
        <v>Fora</v>
      </c>
      <c r="O1174" s="3" t="str">
        <f>VLOOKUP(Tabela13[[#This Row],[Número]],Tabela1[],12,FALSE)</f>
        <v>Beira-Rio</v>
      </c>
    </row>
    <row r="1175" spans="1:15" x14ac:dyDescent="0.25">
      <c r="A1175" s="3">
        <v>413</v>
      </c>
      <c r="B1175" s="4">
        <v>43170</v>
      </c>
      <c r="C1175" s="4" t="s">
        <v>604</v>
      </c>
      <c r="D1175" s="4" t="s">
        <v>603</v>
      </c>
      <c r="E1175" s="7">
        <v>1</v>
      </c>
      <c r="F1175" s="7">
        <v>2</v>
      </c>
      <c r="G1175" s="4"/>
      <c r="H1175" s="4"/>
      <c r="I117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5" s="3" t="s">
        <v>7</v>
      </c>
      <c r="K1175" s="3" t="s">
        <v>1027</v>
      </c>
      <c r="L1175" s="3" t="s">
        <v>604</v>
      </c>
      <c r="M1175" s="3"/>
      <c r="N1175" s="7" t="str">
        <f>IF(ISBLANK(Tabela13[[#This Row],[Gol Time]]),"",IF(Tabela13[[#This Row],[Mandante]]=Tabela13[[#This Row],[Gol Time]],"Casa","Fora"))</f>
        <v>Casa</v>
      </c>
      <c r="O1175" s="3" t="str">
        <f>VLOOKUP(Tabela13[[#This Row],[Número]],Tabela1[],12,FALSE)</f>
        <v>Beira-Rio</v>
      </c>
    </row>
    <row r="1176" spans="1:15" x14ac:dyDescent="0.25">
      <c r="A1176" s="3">
        <v>414</v>
      </c>
      <c r="B1176" s="4">
        <v>43177</v>
      </c>
      <c r="C1176" s="4" t="s">
        <v>603</v>
      </c>
      <c r="D1176" s="4" t="s">
        <v>604</v>
      </c>
      <c r="E1176" s="7">
        <v>3</v>
      </c>
      <c r="F1176" s="7">
        <v>0</v>
      </c>
      <c r="G1176" s="4"/>
      <c r="H1176" s="4"/>
      <c r="I117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6" s="3" t="s">
        <v>7</v>
      </c>
      <c r="K1176" s="3" t="s">
        <v>1028</v>
      </c>
      <c r="L1176" s="3" t="s">
        <v>603</v>
      </c>
      <c r="M1176" s="3"/>
      <c r="N1176" s="3" t="str">
        <f>IF(ISBLANK(Tabela13[[#This Row],[Gol Time]]),"",IF(Tabela13[[#This Row],[Mandante]]=Tabela13[[#This Row],[Gol Time]],"Casa","Fora"))</f>
        <v>Casa</v>
      </c>
      <c r="O1176" s="3" t="str">
        <f>VLOOKUP(Tabela13[[#This Row],[Número]],Tabela1[],12,FALSE)</f>
        <v>Arena</v>
      </c>
    </row>
    <row r="1177" spans="1:15" x14ac:dyDescent="0.25">
      <c r="A1177" s="3">
        <v>414</v>
      </c>
      <c r="B1177" s="4">
        <v>43177</v>
      </c>
      <c r="C1177" s="4" t="s">
        <v>603</v>
      </c>
      <c r="D1177" s="4" t="s">
        <v>604</v>
      </c>
      <c r="E1177" s="7">
        <v>3</v>
      </c>
      <c r="F1177" s="7">
        <v>0</v>
      </c>
      <c r="G1177" s="4"/>
      <c r="H1177" s="4"/>
      <c r="I117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7" s="3" t="s">
        <v>7</v>
      </c>
      <c r="K1177" s="3" t="s">
        <v>1029</v>
      </c>
      <c r="L1177" s="3" t="s">
        <v>603</v>
      </c>
      <c r="M1177" s="3"/>
      <c r="N1177" s="7" t="str">
        <f>IF(ISBLANK(Tabela13[[#This Row],[Gol Time]]),"",IF(Tabela13[[#This Row],[Mandante]]=Tabela13[[#This Row],[Gol Time]],"Casa","Fora"))</f>
        <v>Casa</v>
      </c>
      <c r="O1177" s="3" t="str">
        <f>VLOOKUP(Tabela13[[#This Row],[Número]],Tabela1[],12,FALSE)</f>
        <v>Arena</v>
      </c>
    </row>
    <row r="1178" spans="1:15" x14ac:dyDescent="0.25">
      <c r="A1178" s="3">
        <v>414</v>
      </c>
      <c r="B1178" s="4">
        <v>43177</v>
      </c>
      <c r="C1178" s="4" t="s">
        <v>603</v>
      </c>
      <c r="D1178" s="4" t="s">
        <v>604</v>
      </c>
      <c r="E1178" s="7">
        <v>3</v>
      </c>
      <c r="F1178" s="7">
        <v>0</v>
      </c>
      <c r="G1178" s="4"/>
      <c r="H1178" s="4"/>
      <c r="I117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78" s="3" t="s">
        <v>7</v>
      </c>
      <c r="K1178" s="3" t="s">
        <v>1030</v>
      </c>
      <c r="L1178" s="3" t="s">
        <v>603</v>
      </c>
      <c r="M1178" s="3"/>
      <c r="N1178" s="7" t="str">
        <f>IF(ISBLANK(Tabela13[[#This Row],[Gol Time]]),"",IF(Tabela13[[#This Row],[Mandante]]=Tabela13[[#This Row],[Gol Time]],"Casa","Fora"))</f>
        <v>Casa</v>
      </c>
      <c r="O1178" s="3" t="str">
        <f>VLOOKUP(Tabela13[[#This Row],[Número]],Tabela1[],12,FALSE)</f>
        <v>Arena</v>
      </c>
    </row>
    <row r="1179" spans="1:15" x14ac:dyDescent="0.25">
      <c r="A1179" s="3">
        <v>415</v>
      </c>
      <c r="B1179" s="4">
        <v>43180</v>
      </c>
      <c r="C1179" s="4" t="s">
        <v>604</v>
      </c>
      <c r="D1179" s="4" t="s">
        <v>603</v>
      </c>
      <c r="E1179" s="7">
        <v>2</v>
      </c>
      <c r="F1179" s="7">
        <v>0</v>
      </c>
      <c r="G1179" s="4"/>
      <c r="H1179" s="4"/>
      <c r="I117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79" s="3" t="s">
        <v>7</v>
      </c>
      <c r="K1179" s="3" t="s">
        <v>1031</v>
      </c>
      <c r="L1179" s="3" t="s">
        <v>604</v>
      </c>
      <c r="M1179" s="3"/>
      <c r="N1179" s="3" t="str">
        <f>IF(ISBLANK(Tabela13[[#This Row],[Gol Time]]),"",IF(Tabela13[[#This Row],[Mandante]]=Tabela13[[#This Row],[Gol Time]],"Casa","Fora"))</f>
        <v>Casa</v>
      </c>
      <c r="O1179" s="3" t="str">
        <f>VLOOKUP(Tabela13[[#This Row],[Número]],Tabela1[],12,FALSE)</f>
        <v>Beira-Rio</v>
      </c>
    </row>
    <row r="1180" spans="1:15" x14ac:dyDescent="0.25">
      <c r="A1180" s="3">
        <v>415</v>
      </c>
      <c r="B1180" s="4">
        <v>43180</v>
      </c>
      <c r="C1180" s="4" t="s">
        <v>604</v>
      </c>
      <c r="D1180" s="4" t="s">
        <v>603</v>
      </c>
      <c r="E1180" s="7">
        <v>2</v>
      </c>
      <c r="F1180" s="7">
        <v>0</v>
      </c>
      <c r="G1180" s="4"/>
      <c r="H1180" s="4"/>
      <c r="I118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80" s="3" t="s">
        <v>7</v>
      </c>
      <c r="K1180" s="3" t="s">
        <v>979</v>
      </c>
      <c r="L1180" s="3" t="s">
        <v>604</v>
      </c>
      <c r="M1180" s="3"/>
      <c r="N1180" s="7" t="str">
        <f>IF(ISBLANK(Tabela13[[#This Row],[Gol Time]]),"",IF(Tabela13[[#This Row],[Mandante]]=Tabela13[[#This Row],[Gol Time]],"Casa","Fora"))</f>
        <v>Casa</v>
      </c>
      <c r="O1180" s="3" t="str">
        <f>VLOOKUP(Tabela13[[#This Row],[Número]],Tabela1[],12,FALSE)</f>
        <v>Beira-Rio</v>
      </c>
    </row>
    <row r="1181" spans="1:15" x14ac:dyDescent="0.25">
      <c r="A1181" s="3">
        <v>416</v>
      </c>
      <c r="B1181" s="4">
        <v>43232</v>
      </c>
      <c r="C1181" s="4" t="s">
        <v>603</v>
      </c>
      <c r="D1181" s="4" t="s">
        <v>604</v>
      </c>
      <c r="E1181" s="7">
        <v>0</v>
      </c>
      <c r="F1181" s="7">
        <v>0</v>
      </c>
      <c r="G1181" s="4"/>
      <c r="H1181" s="4"/>
      <c r="I118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81" s="3" t="s">
        <v>48</v>
      </c>
      <c r="K1181" s="3"/>
      <c r="L1181" s="3"/>
      <c r="M1181" s="3"/>
      <c r="N1181" s="3" t="str">
        <f>IF(ISBLANK(Tabela13[[#This Row],[Gol Time]]),"",IF(Tabela13[[#This Row],[Mandante]]=Tabela13[[#This Row],[Gol Time]],"Casa","Fora"))</f>
        <v/>
      </c>
      <c r="O1181" s="3" t="str">
        <f>VLOOKUP(Tabela13[[#This Row],[Número]],Tabela1[],12,FALSE)</f>
        <v>Arena</v>
      </c>
    </row>
    <row r="1182" spans="1:15" x14ac:dyDescent="0.25">
      <c r="A1182" s="3">
        <v>417</v>
      </c>
      <c r="B1182" s="4">
        <v>43352</v>
      </c>
      <c r="C1182" s="4" t="s">
        <v>604</v>
      </c>
      <c r="D1182" s="4" t="s">
        <v>603</v>
      </c>
      <c r="E1182" s="7">
        <v>1</v>
      </c>
      <c r="F1182" s="7">
        <v>0</v>
      </c>
      <c r="G1182" s="4"/>
      <c r="H1182" s="4"/>
      <c r="I118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82" s="3" t="s">
        <v>48</v>
      </c>
      <c r="K1182" s="3" t="s">
        <v>1032</v>
      </c>
      <c r="L1182" s="3" t="s">
        <v>604</v>
      </c>
      <c r="M1182" s="3"/>
      <c r="N1182" s="3" t="str">
        <f>IF(ISBLANK(Tabela13[[#This Row],[Gol Time]]),"",IF(Tabela13[[#This Row],[Mandante]]=Tabela13[[#This Row],[Gol Time]],"Casa","Fora"))</f>
        <v>Casa</v>
      </c>
      <c r="O1182" s="3" t="str">
        <f>VLOOKUP(Tabela13[[#This Row],[Número]],Tabela1[],12,FALSE)</f>
        <v>Beira-Rio</v>
      </c>
    </row>
    <row r="1183" spans="1:15" x14ac:dyDescent="0.25">
      <c r="A1183" s="3">
        <v>418</v>
      </c>
      <c r="B1183" s="4">
        <v>43541</v>
      </c>
      <c r="C1183" s="4" t="s">
        <v>603</v>
      </c>
      <c r="D1183" s="4" t="s">
        <v>604</v>
      </c>
      <c r="E1183" s="7">
        <v>1</v>
      </c>
      <c r="F1183" s="7">
        <v>0</v>
      </c>
      <c r="G1183" s="4"/>
      <c r="H1183" s="4"/>
      <c r="I118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83" s="3" t="s">
        <v>7</v>
      </c>
      <c r="K1183" s="3" t="s">
        <v>1033</v>
      </c>
      <c r="L1183" s="3" t="s">
        <v>603</v>
      </c>
      <c r="M1183" s="3"/>
      <c r="N1183" s="3" t="str">
        <f>IF(ISBLANK(Tabela13[[#This Row],[Gol Time]]),"",IF(Tabela13[[#This Row],[Mandante]]=Tabela13[[#This Row],[Gol Time]],"Casa","Fora"))</f>
        <v>Casa</v>
      </c>
      <c r="O1183" s="3" t="str">
        <f>VLOOKUP(Tabela13[[#This Row],[Número]],Tabela1[],12,FALSE)</f>
        <v>Arena</v>
      </c>
    </row>
    <row r="1184" spans="1:15" x14ac:dyDescent="0.25">
      <c r="A1184" s="3">
        <v>419</v>
      </c>
      <c r="B1184" s="4">
        <v>43569</v>
      </c>
      <c r="C1184" s="4" t="s">
        <v>604</v>
      </c>
      <c r="D1184" s="4" t="s">
        <v>603</v>
      </c>
      <c r="E1184" s="7">
        <v>0</v>
      </c>
      <c r="F1184" s="7">
        <v>0</v>
      </c>
      <c r="G1184" s="4"/>
      <c r="H1184" s="4"/>
      <c r="I118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84" s="3" t="s">
        <v>7</v>
      </c>
      <c r="K1184" s="3"/>
      <c r="L1184" s="3"/>
      <c r="M1184" s="3"/>
      <c r="N1184" s="3" t="str">
        <f>IF(ISBLANK(Tabela13[[#This Row],[Gol Time]]),"",IF(Tabela13[[#This Row],[Mandante]]=Tabela13[[#This Row],[Gol Time]],"Casa","Fora"))</f>
        <v/>
      </c>
      <c r="O1184" s="3" t="str">
        <f>VLOOKUP(Tabela13[[#This Row],[Número]],Tabela1[],12,FALSE)</f>
        <v>Beira-Rio</v>
      </c>
    </row>
    <row r="1185" spans="1:15" x14ac:dyDescent="0.25">
      <c r="A1185" s="3">
        <v>420</v>
      </c>
      <c r="B1185" s="4">
        <v>43572</v>
      </c>
      <c r="C1185" s="4" t="s">
        <v>603</v>
      </c>
      <c r="D1185" s="4" t="s">
        <v>604</v>
      </c>
      <c r="E1185" s="7">
        <v>0</v>
      </c>
      <c r="F1185" s="7">
        <v>0</v>
      </c>
      <c r="G1185" s="7">
        <v>3</v>
      </c>
      <c r="H1185" s="7">
        <v>2</v>
      </c>
      <c r="I118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85" s="3" t="s">
        <v>7</v>
      </c>
      <c r="K1185" s="3"/>
      <c r="L1185" s="3"/>
      <c r="M1185" s="3"/>
      <c r="N1185" s="3" t="str">
        <f>IF(ISBLANK(Tabela13[[#This Row],[Gol Time]]),"",IF(Tabela13[[#This Row],[Mandante]]=Tabela13[[#This Row],[Gol Time]],"Casa","Fora"))</f>
        <v/>
      </c>
      <c r="O1185" s="3" t="str">
        <f>VLOOKUP(Tabela13[[#This Row],[Número]],Tabela1[],12,FALSE)</f>
        <v>Arena</v>
      </c>
    </row>
    <row r="1186" spans="1:15" x14ac:dyDescent="0.25">
      <c r="A1186" s="3">
        <v>421</v>
      </c>
      <c r="B1186" s="4">
        <v>43666</v>
      </c>
      <c r="C1186" s="4" t="s">
        <v>604</v>
      </c>
      <c r="D1186" s="4" t="s">
        <v>603</v>
      </c>
      <c r="E1186" s="7">
        <v>1</v>
      </c>
      <c r="F1186" s="7">
        <v>1</v>
      </c>
      <c r="G1186" s="4"/>
      <c r="H1186" s="4"/>
      <c r="I118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86" s="3" t="s">
        <v>48</v>
      </c>
      <c r="K1186" s="3" t="s">
        <v>1034</v>
      </c>
      <c r="L1186" s="3" t="s">
        <v>604</v>
      </c>
      <c r="M1186" s="3" t="s">
        <v>651</v>
      </c>
      <c r="N1186" s="3" t="str">
        <f>IF(ISBLANK(Tabela13[[#This Row],[Gol Time]]),"",IF(Tabela13[[#This Row],[Mandante]]=Tabela13[[#This Row],[Gol Time]],"Casa","Fora"))</f>
        <v>Casa</v>
      </c>
      <c r="O1186" s="3" t="str">
        <f>VLOOKUP(Tabela13[[#This Row],[Número]],Tabela1[],12,FALSE)</f>
        <v>Beira-Rio</v>
      </c>
    </row>
    <row r="1187" spans="1:15" x14ac:dyDescent="0.25">
      <c r="A1187" s="3">
        <v>421</v>
      </c>
      <c r="B1187" s="4">
        <v>43666</v>
      </c>
      <c r="C1187" s="4" t="s">
        <v>604</v>
      </c>
      <c r="D1187" s="4" t="s">
        <v>603</v>
      </c>
      <c r="E1187" s="7">
        <v>1</v>
      </c>
      <c r="F1187" s="7">
        <v>1</v>
      </c>
      <c r="G1187" s="4"/>
      <c r="H1187" s="4"/>
      <c r="I118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87" s="3" t="s">
        <v>48</v>
      </c>
      <c r="K1187" s="3" t="s">
        <v>1018</v>
      </c>
      <c r="L1187" s="3" t="s">
        <v>603</v>
      </c>
      <c r="M1187" s="3"/>
      <c r="N1187" s="7" t="str">
        <f>IF(ISBLANK(Tabela13[[#This Row],[Gol Time]]),"",IF(Tabela13[[#This Row],[Mandante]]=Tabela13[[#This Row],[Gol Time]],"Casa","Fora"))</f>
        <v>Fora</v>
      </c>
      <c r="O1187" s="3" t="str">
        <f>VLOOKUP(Tabela13[[#This Row],[Número]],Tabela1[],12,FALSE)</f>
        <v>Beira-Rio</v>
      </c>
    </row>
    <row r="1188" spans="1:15" x14ac:dyDescent="0.25">
      <c r="A1188" s="3">
        <v>422</v>
      </c>
      <c r="B1188" s="4">
        <v>43772</v>
      </c>
      <c r="C1188" s="4" t="s">
        <v>603</v>
      </c>
      <c r="D1188" s="4" t="s">
        <v>604</v>
      </c>
      <c r="E1188" s="7">
        <v>2</v>
      </c>
      <c r="F1188" s="7">
        <v>0</v>
      </c>
      <c r="G1188" s="4"/>
      <c r="H1188" s="4"/>
      <c r="I118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88" s="3" t="s">
        <v>48</v>
      </c>
      <c r="K1188" s="3" t="s">
        <v>1035</v>
      </c>
      <c r="L1188" s="3" t="s">
        <v>603</v>
      </c>
      <c r="M1188" s="3"/>
      <c r="N1188" s="3" t="str">
        <f>IF(ISBLANK(Tabela13[[#This Row],[Gol Time]]),"",IF(Tabela13[[#This Row],[Mandante]]=Tabela13[[#This Row],[Gol Time]],"Casa","Fora"))</f>
        <v>Casa</v>
      </c>
      <c r="O1188" s="3" t="str">
        <f>VLOOKUP(Tabela13[[#This Row],[Número]],Tabela1[],12,FALSE)</f>
        <v>Arena</v>
      </c>
    </row>
    <row r="1189" spans="1:15" x14ac:dyDescent="0.25">
      <c r="A1189" s="3">
        <v>422</v>
      </c>
      <c r="B1189" s="4">
        <v>43772</v>
      </c>
      <c r="C1189" s="4" t="s">
        <v>603</v>
      </c>
      <c r="D1189" s="4" t="s">
        <v>604</v>
      </c>
      <c r="E1189" s="7">
        <v>2</v>
      </c>
      <c r="F1189" s="7">
        <v>0</v>
      </c>
      <c r="G1189" s="4"/>
      <c r="H1189" s="4"/>
      <c r="I118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89" s="3" t="s">
        <v>48</v>
      </c>
      <c r="K1189" s="3" t="s">
        <v>1036</v>
      </c>
      <c r="L1189" s="3" t="s">
        <v>603</v>
      </c>
      <c r="M1189" s="3"/>
      <c r="N1189" s="7" t="str">
        <f>IF(ISBLANK(Tabela13[[#This Row],[Gol Time]]),"",IF(Tabela13[[#This Row],[Mandante]]=Tabela13[[#This Row],[Gol Time]],"Casa","Fora"))</f>
        <v>Casa</v>
      </c>
      <c r="O1189" s="3" t="str">
        <f>VLOOKUP(Tabela13[[#This Row],[Número]],Tabela1[],12,FALSE)</f>
        <v>Arena</v>
      </c>
    </row>
    <row r="1190" spans="1:15" x14ac:dyDescent="0.25">
      <c r="A1190" s="3">
        <v>423</v>
      </c>
      <c r="B1190" s="4">
        <v>43876</v>
      </c>
      <c r="C1190" s="4" t="s">
        <v>604</v>
      </c>
      <c r="D1190" s="4" t="s">
        <v>603</v>
      </c>
      <c r="E1190" s="7">
        <v>0</v>
      </c>
      <c r="F1190" s="7">
        <v>1</v>
      </c>
      <c r="G1190" s="4"/>
      <c r="H1190" s="4"/>
      <c r="I119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90" s="3" t="s">
        <v>7</v>
      </c>
      <c r="K1190" s="3" t="s">
        <v>27</v>
      </c>
      <c r="L1190" s="3" t="s">
        <v>603</v>
      </c>
      <c r="M1190" s="3"/>
      <c r="N1190" s="3" t="str">
        <f>IF(ISBLANK(Tabela13[[#This Row],[Gol Time]]),"",IF(Tabela13[[#This Row],[Mandante]]=Tabela13[[#This Row],[Gol Time]],"Casa","Fora"))</f>
        <v>Fora</v>
      </c>
      <c r="O1190" s="3" t="str">
        <f>VLOOKUP(Tabela13[[#This Row],[Número]],Tabela1[],12,FALSE)</f>
        <v>Beira-Rio</v>
      </c>
    </row>
    <row r="1191" spans="1:15" x14ac:dyDescent="0.25">
      <c r="A1191" s="3">
        <v>424</v>
      </c>
      <c r="B1191" s="4">
        <v>43902</v>
      </c>
      <c r="C1191" s="4" t="s">
        <v>603</v>
      </c>
      <c r="D1191" s="4" t="s">
        <v>604</v>
      </c>
      <c r="E1191" s="7">
        <v>0</v>
      </c>
      <c r="F1191" s="7">
        <v>0</v>
      </c>
      <c r="G1191" s="4"/>
      <c r="H1191" s="4"/>
      <c r="I119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91" s="3" t="s">
        <v>17</v>
      </c>
      <c r="K1191" s="3"/>
      <c r="L1191" s="3"/>
      <c r="M1191" s="3"/>
      <c r="N1191" s="3" t="str">
        <f>IF(ISBLANK(Tabela13[[#This Row],[Gol Time]]),"",IF(Tabela13[[#This Row],[Mandante]]=Tabela13[[#This Row],[Gol Time]],"Casa","Fora"))</f>
        <v/>
      </c>
      <c r="O1191" s="3" t="str">
        <f>VLOOKUP(Tabela13[[#This Row],[Número]],Tabela1[],12,FALSE)</f>
        <v>Arena</v>
      </c>
    </row>
    <row r="1192" spans="1:15" x14ac:dyDescent="0.25">
      <c r="A1192" s="3">
        <v>425</v>
      </c>
      <c r="B1192" s="4">
        <v>44034</v>
      </c>
      <c r="C1192" s="4" t="s">
        <v>604</v>
      </c>
      <c r="D1192" s="4" t="s">
        <v>603</v>
      </c>
      <c r="E1192" s="7">
        <v>0</v>
      </c>
      <c r="F1192" s="7">
        <v>1</v>
      </c>
      <c r="G1192" s="4"/>
      <c r="H1192" s="4"/>
      <c r="I1192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92" s="3" t="s">
        <v>7</v>
      </c>
      <c r="K1192" s="3" t="s">
        <v>22</v>
      </c>
      <c r="L1192" s="3" t="s">
        <v>603</v>
      </c>
      <c r="M1192" s="3"/>
      <c r="N1192" s="3" t="str">
        <f>IF(ISBLANK(Tabela13[[#This Row],[Gol Time]]),"",IF(Tabela13[[#This Row],[Mandante]]=Tabela13[[#This Row],[Gol Time]],"Casa","Fora"))</f>
        <v>Fora</v>
      </c>
      <c r="O1192" s="3" t="str">
        <f>VLOOKUP(Tabela13[[#This Row],[Número]],Tabela1[],12,FALSE)</f>
        <v>Centenário</v>
      </c>
    </row>
    <row r="1193" spans="1:15" x14ac:dyDescent="0.25">
      <c r="A1193" s="3">
        <v>426</v>
      </c>
      <c r="B1193" s="4">
        <v>44048</v>
      </c>
      <c r="C1193" s="4" t="s">
        <v>603</v>
      </c>
      <c r="D1193" s="4" t="s">
        <v>604</v>
      </c>
      <c r="E1193" s="7">
        <v>2</v>
      </c>
      <c r="F1193" s="7">
        <v>0</v>
      </c>
      <c r="G1193" s="4"/>
      <c r="H1193" s="4"/>
      <c r="I1193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93" s="3" t="s">
        <v>7</v>
      </c>
      <c r="K1193" s="3" t="s">
        <v>1037</v>
      </c>
      <c r="L1193" s="3" t="s">
        <v>603</v>
      </c>
      <c r="M1193" s="3"/>
      <c r="N1193" s="3" t="str">
        <f>IF(ISBLANK(Tabela13[[#This Row],[Gol Time]]),"",IF(Tabela13[[#This Row],[Mandante]]=Tabela13[[#This Row],[Gol Time]],"Casa","Fora"))</f>
        <v>Casa</v>
      </c>
      <c r="O1193" s="3" t="str">
        <f>VLOOKUP(Tabela13[[#This Row],[Número]],Tabela1[],12,FALSE)</f>
        <v>Arena</v>
      </c>
    </row>
    <row r="1194" spans="1:15" x14ac:dyDescent="0.25">
      <c r="A1194" s="3">
        <v>426</v>
      </c>
      <c r="B1194" s="4">
        <v>44048</v>
      </c>
      <c r="C1194" s="4" t="s">
        <v>603</v>
      </c>
      <c r="D1194" s="4" t="s">
        <v>604</v>
      </c>
      <c r="E1194" s="7">
        <v>2</v>
      </c>
      <c r="F1194" s="7">
        <v>0</v>
      </c>
      <c r="G1194" s="4"/>
      <c r="H1194" s="4"/>
      <c r="I1194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94" s="3" t="s">
        <v>7</v>
      </c>
      <c r="K1194" s="3" t="s">
        <v>1037</v>
      </c>
      <c r="L1194" s="3" t="s">
        <v>603</v>
      </c>
      <c r="M1194" s="3"/>
      <c r="N1194" s="7" t="str">
        <f>IF(ISBLANK(Tabela13[[#This Row],[Gol Time]]),"",IF(Tabela13[[#This Row],[Mandante]]=Tabela13[[#This Row],[Gol Time]],"Casa","Fora"))</f>
        <v>Casa</v>
      </c>
      <c r="O1194" s="3" t="str">
        <f>VLOOKUP(Tabela13[[#This Row],[Número]],Tabela1[],12,FALSE)</f>
        <v>Arena</v>
      </c>
    </row>
    <row r="1195" spans="1:15" x14ac:dyDescent="0.25">
      <c r="A1195" s="3">
        <v>427</v>
      </c>
      <c r="B1195" s="4">
        <v>44097</v>
      </c>
      <c r="C1195" s="4" t="s">
        <v>604</v>
      </c>
      <c r="D1195" s="4" t="s">
        <v>603</v>
      </c>
      <c r="E1195" s="7">
        <v>0</v>
      </c>
      <c r="F1195" s="7">
        <v>1</v>
      </c>
      <c r="G1195" s="4"/>
      <c r="H1195" s="4"/>
      <c r="I1195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195" s="3" t="s">
        <v>17</v>
      </c>
      <c r="K1195" s="3" t="s">
        <v>18</v>
      </c>
      <c r="L1195" s="3" t="s">
        <v>603</v>
      </c>
      <c r="M1195" s="3"/>
      <c r="N1195" s="3" t="str">
        <f>IF(ISBLANK(Tabela13[[#This Row],[Gol Time]]),"",IF(Tabela13[[#This Row],[Mandante]]=Tabela13[[#This Row],[Gol Time]],"Casa","Fora"))</f>
        <v>Fora</v>
      </c>
      <c r="O1195" s="3" t="str">
        <f>VLOOKUP(Tabela13[[#This Row],[Número]],Tabela1[],12,FALSE)</f>
        <v>Beira-Rio</v>
      </c>
    </row>
    <row r="1196" spans="1:15" x14ac:dyDescent="0.25">
      <c r="A1196" s="3">
        <v>428</v>
      </c>
      <c r="B1196" s="4">
        <v>44107</v>
      </c>
      <c r="C1196" s="4" t="s">
        <v>603</v>
      </c>
      <c r="D1196" s="4" t="s">
        <v>604</v>
      </c>
      <c r="E1196" s="7">
        <v>1</v>
      </c>
      <c r="F1196" s="7">
        <v>1</v>
      </c>
      <c r="G1196" s="4"/>
      <c r="H1196" s="4"/>
      <c r="I1196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96" s="3" t="s">
        <v>48</v>
      </c>
      <c r="K1196" s="3" t="s">
        <v>18</v>
      </c>
      <c r="L1196" s="3" t="s">
        <v>603</v>
      </c>
      <c r="M1196" s="3"/>
      <c r="N1196" s="3" t="str">
        <f>IF(ISBLANK(Tabela13[[#This Row],[Gol Time]]),"",IF(Tabela13[[#This Row],[Mandante]]=Tabela13[[#This Row],[Gol Time]],"Casa","Fora"))</f>
        <v>Casa</v>
      </c>
      <c r="O1196" s="3" t="str">
        <f>VLOOKUP(Tabela13[[#This Row],[Número]],Tabela1[],12,FALSE)</f>
        <v>Arena</v>
      </c>
    </row>
    <row r="1197" spans="1:15" x14ac:dyDescent="0.25">
      <c r="A1197" s="3">
        <v>428</v>
      </c>
      <c r="B1197" s="4">
        <v>44107</v>
      </c>
      <c r="C1197" s="4" t="s">
        <v>603</v>
      </c>
      <c r="D1197" s="4" t="s">
        <v>604</v>
      </c>
      <c r="E1197" s="7">
        <v>1</v>
      </c>
      <c r="F1197" s="7">
        <v>1</v>
      </c>
      <c r="G1197" s="4"/>
      <c r="H1197" s="4"/>
      <c r="I1197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197" s="3" t="s">
        <v>48</v>
      </c>
      <c r="K1197" s="3" t="s">
        <v>1038</v>
      </c>
      <c r="L1197" s="3" t="s">
        <v>604</v>
      </c>
      <c r="M1197" s="3"/>
      <c r="N1197" s="7" t="str">
        <f>IF(ISBLANK(Tabela13[[#This Row],[Gol Time]]),"",IF(Tabela13[[#This Row],[Mandante]]=Tabela13[[#This Row],[Gol Time]],"Casa","Fora"))</f>
        <v>Fora</v>
      </c>
      <c r="O1197" s="3" t="str">
        <f>VLOOKUP(Tabela13[[#This Row],[Número]],Tabela1[],12,FALSE)</f>
        <v>Arena</v>
      </c>
    </row>
    <row r="1198" spans="1:15" x14ac:dyDescent="0.25">
      <c r="A1198" s="3">
        <v>429</v>
      </c>
      <c r="B1198" s="4">
        <v>44220</v>
      </c>
      <c r="C1198" s="4" t="s">
        <v>604</v>
      </c>
      <c r="D1198" s="4" t="s">
        <v>603</v>
      </c>
      <c r="E1198" s="7">
        <v>2</v>
      </c>
      <c r="F1198" s="7">
        <v>1</v>
      </c>
      <c r="G1198" s="4"/>
      <c r="H1198" s="4"/>
      <c r="I1198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98" s="3" t="s">
        <v>48</v>
      </c>
      <c r="K1198" s="3" t="s">
        <v>22</v>
      </c>
      <c r="L1198" s="3" t="s">
        <v>603</v>
      </c>
      <c r="M1198" s="3"/>
      <c r="N1198" s="3" t="str">
        <f>IF(ISBLANK(Tabela13[[#This Row],[Gol Time]]),"",IF(Tabela13[[#This Row],[Mandante]]=Tabela13[[#This Row],[Gol Time]],"Casa","Fora"))</f>
        <v>Fora</v>
      </c>
      <c r="O1198" s="3" t="str">
        <f>VLOOKUP(Tabela13[[#This Row],[Número]],Tabela1[],12,FALSE)</f>
        <v>Beira-Rio</v>
      </c>
    </row>
    <row r="1199" spans="1:15" x14ac:dyDescent="0.25">
      <c r="A1199" s="3">
        <v>429</v>
      </c>
      <c r="B1199" s="4">
        <v>44220</v>
      </c>
      <c r="C1199" s="4" t="s">
        <v>604</v>
      </c>
      <c r="D1199" s="4" t="s">
        <v>603</v>
      </c>
      <c r="E1199" s="7">
        <v>2</v>
      </c>
      <c r="F1199" s="7">
        <v>1</v>
      </c>
      <c r="G1199" s="4"/>
      <c r="H1199" s="4"/>
      <c r="I1199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199" s="3" t="s">
        <v>48</v>
      </c>
      <c r="K1199" s="3" t="s">
        <v>1039</v>
      </c>
      <c r="L1199" s="3" t="s">
        <v>604</v>
      </c>
      <c r="M1199" s="3"/>
      <c r="N1199" s="7" t="str">
        <f>IF(ISBLANK(Tabela13[[#This Row],[Gol Time]]),"",IF(Tabela13[[#This Row],[Mandante]]=Tabela13[[#This Row],[Gol Time]],"Casa","Fora"))</f>
        <v>Casa</v>
      </c>
      <c r="O1199" s="3" t="str">
        <f>VLOOKUP(Tabela13[[#This Row],[Número]],Tabela1[],12,FALSE)</f>
        <v>Beira-Rio</v>
      </c>
    </row>
    <row r="1200" spans="1:15" x14ac:dyDescent="0.25">
      <c r="A1200" s="3">
        <v>429</v>
      </c>
      <c r="B1200" s="4">
        <v>44220</v>
      </c>
      <c r="C1200" s="4" t="s">
        <v>604</v>
      </c>
      <c r="D1200" s="4" t="s">
        <v>603</v>
      </c>
      <c r="E1200" s="7">
        <v>2</v>
      </c>
      <c r="F1200" s="7">
        <v>1</v>
      </c>
      <c r="G1200" s="4"/>
      <c r="H1200" s="4"/>
      <c r="I1200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Inter</v>
      </c>
      <c r="J1200" s="3" t="s">
        <v>48</v>
      </c>
      <c r="K1200" s="3" t="s">
        <v>1032</v>
      </c>
      <c r="L1200" s="3" t="s">
        <v>604</v>
      </c>
      <c r="M1200" s="3"/>
      <c r="N1200" s="7" t="str">
        <f>IF(ISBLANK(Tabela13[[#This Row],[Gol Time]]),"",IF(Tabela13[[#This Row],[Mandante]]=Tabela13[[#This Row],[Gol Time]],"Casa","Fora"))</f>
        <v>Casa</v>
      </c>
      <c r="O1200" s="3" t="str">
        <f>VLOOKUP(Tabela13[[#This Row],[Número]],Tabela1[],12,FALSE)</f>
        <v>Beira-Rio</v>
      </c>
    </row>
    <row r="1201" spans="1:15" x14ac:dyDescent="0.25">
      <c r="A1201" s="3">
        <v>430</v>
      </c>
      <c r="B1201" s="4">
        <v>44289</v>
      </c>
      <c r="C1201" s="4" t="s">
        <v>603</v>
      </c>
      <c r="D1201" s="4" t="s">
        <v>604</v>
      </c>
      <c r="E1201" s="7">
        <v>1</v>
      </c>
      <c r="F1201" s="7">
        <v>0</v>
      </c>
      <c r="G1201" s="4"/>
      <c r="H1201" s="4"/>
      <c r="I1201" s="10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01" s="3" t="s">
        <v>7</v>
      </c>
      <c r="K1201" s="3" t="s">
        <v>9</v>
      </c>
      <c r="L1201" s="3" t="s">
        <v>603</v>
      </c>
      <c r="M1201" s="3"/>
      <c r="N1201" s="3" t="str">
        <f>IF(ISBLANK(Tabela13[[#This Row],[Gol Time]]),"",IF(Tabela13[[#This Row],[Mandante]]=Tabela13[[#This Row],[Gol Time]],"Casa","Fora"))</f>
        <v>Casa</v>
      </c>
      <c r="O1201" s="3" t="str">
        <f>VLOOKUP(Tabela13[[#This Row],[Número]],Tabela1[],12,FALSE)</f>
        <v>Arena</v>
      </c>
    </row>
    <row r="1202" spans="1:15" x14ac:dyDescent="0.25">
      <c r="A1202" s="3">
        <v>431</v>
      </c>
      <c r="B1202" s="4">
        <v>44332</v>
      </c>
      <c r="C1202" s="4" t="s">
        <v>604</v>
      </c>
      <c r="D1202" s="4" t="s">
        <v>603</v>
      </c>
      <c r="E1202" s="7">
        <v>1</v>
      </c>
      <c r="F1202" s="7">
        <v>2</v>
      </c>
      <c r="G1202" s="4"/>
      <c r="H1202" s="4"/>
      <c r="I1202" s="4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02" s="3" t="s">
        <v>7</v>
      </c>
      <c r="K1202" s="3" t="s">
        <v>1038</v>
      </c>
      <c r="L1202" s="3" t="s">
        <v>604</v>
      </c>
      <c r="M1202" s="3"/>
      <c r="N1202" s="7" t="str">
        <f>IF(ISBLANK(Tabela13[[#This Row],[Gol Time]]),"",IF(Tabela13[[#This Row],[Mandante]]=Tabela13[[#This Row],[Gol Time]],"Casa","Fora"))</f>
        <v>Casa</v>
      </c>
      <c r="O1202" s="7" t="str">
        <f>VLOOKUP(Tabela13[[#This Row],[Número]],Tabela1[],12,FALSE)</f>
        <v>Beira-Rio</v>
      </c>
    </row>
    <row r="1203" spans="1:15" x14ac:dyDescent="0.25">
      <c r="A1203" s="3">
        <v>431</v>
      </c>
      <c r="B1203" s="4">
        <v>44332</v>
      </c>
      <c r="C1203" s="4" t="s">
        <v>604</v>
      </c>
      <c r="D1203" s="4" t="s">
        <v>603</v>
      </c>
      <c r="E1203" s="7">
        <v>1</v>
      </c>
      <c r="F1203" s="7">
        <v>2</v>
      </c>
      <c r="G1203" s="4"/>
      <c r="H1203" s="4"/>
      <c r="I1203" s="4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03" s="3" t="s">
        <v>7</v>
      </c>
      <c r="K1203" s="3" t="s">
        <v>27</v>
      </c>
      <c r="L1203" s="3" t="s">
        <v>603</v>
      </c>
      <c r="M1203" s="3"/>
      <c r="N1203" s="7" t="str">
        <f>IF(ISBLANK(Tabela13[[#This Row],[Gol Time]]),"",IF(Tabela13[[#This Row],[Mandante]]=Tabela13[[#This Row],[Gol Time]],"Casa","Fora"))</f>
        <v>Fora</v>
      </c>
      <c r="O1203" s="7" t="str">
        <f>VLOOKUP(Tabela13[[#This Row],[Número]],Tabela1[],12,FALSE)</f>
        <v>Beira-Rio</v>
      </c>
    </row>
    <row r="1204" spans="1:15" x14ac:dyDescent="0.25">
      <c r="A1204" s="3">
        <v>431</v>
      </c>
      <c r="B1204" s="4">
        <v>44332</v>
      </c>
      <c r="C1204" s="4" t="s">
        <v>604</v>
      </c>
      <c r="D1204" s="4" t="s">
        <v>603</v>
      </c>
      <c r="E1204" s="7">
        <v>1</v>
      </c>
      <c r="F1204" s="7">
        <v>2</v>
      </c>
      <c r="G1204" s="4"/>
      <c r="H1204" s="4"/>
      <c r="I1204" s="4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Grêmio</v>
      </c>
      <c r="J1204" s="3" t="s">
        <v>7</v>
      </c>
      <c r="K1204" s="3" t="s">
        <v>1371</v>
      </c>
      <c r="L1204" s="3" t="s">
        <v>603</v>
      </c>
      <c r="M1204" s="3"/>
      <c r="N1204" s="7" t="str">
        <f>IF(ISBLANK(Tabela13[[#This Row],[Gol Time]]),"",IF(Tabela13[[#This Row],[Mandante]]=Tabela13[[#This Row],[Gol Time]],"Casa","Fora"))</f>
        <v>Fora</v>
      </c>
      <c r="O1204" s="7" t="str">
        <f>VLOOKUP(Tabela13[[#This Row],[Número]],Tabela1[],12,FALSE)</f>
        <v>Beira-Rio</v>
      </c>
    </row>
    <row r="1205" spans="1:15" x14ac:dyDescent="0.25">
      <c r="A1205" s="3">
        <v>432</v>
      </c>
      <c r="B1205" s="4">
        <v>44339</v>
      </c>
      <c r="C1205" s="4" t="s">
        <v>603</v>
      </c>
      <c r="D1205" s="4" t="s">
        <v>604</v>
      </c>
      <c r="E1205" s="7">
        <v>1</v>
      </c>
      <c r="F1205" s="7">
        <v>1</v>
      </c>
      <c r="G1205" s="4"/>
      <c r="H1205" s="4"/>
      <c r="I1205" s="4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205" s="3" t="s">
        <v>7</v>
      </c>
      <c r="K1205" s="3" t="s">
        <v>1374</v>
      </c>
      <c r="L1205" s="3" t="s">
        <v>603</v>
      </c>
      <c r="M1205" s="3"/>
      <c r="N1205" s="7" t="str">
        <f>IF(ISBLANK(Tabela13[[#This Row],[Gol Time]]),"",IF(Tabela13[[#This Row],[Mandante]]=Tabela13[[#This Row],[Gol Time]],"Casa","Fora"))</f>
        <v>Casa</v>
      </c>
      <c r="O1205" s="7" t="str">
        <f>VLOOKUP(Tabela13[[#This Row],[Número]],Tabela1[],12,FALSE)</f>
        <v>Arena</v>
      </c>
    </row>
    <row r="1206" spans="1:15" x14ac:dyDescent="0.25">
      <c r="A1206" s="3">
        <v>432</v>
      </c>
      <c r="B1206" s="4">
        <v>44339</v>
      </c>
      <c r="C1206" s="4" t="s">
        <v>603</v>
      </c>
      <c r="D1206" s="4" t="s">
        <v>604</v>
      </c>
      <c r="E1206" s="7">
        <v>1</v>
      </c>
      <c r="F1206" s="7">
        <v>1</v>
      </c>
      <c r="G1206" s="4"/>
      <c r="H1206" s="4"/>
      <c r="I1206" s="4" t="str">
        <f>IF((Tabela13[[#This Row],[Gols Mandante]]+Tabela13[[#This Row],[Gols Penalti Mandante]])=(Tabela13[[#This Row],[Gol Visitante]]+Tabela13[[#This Row],[Gols Penalti Visitante]]),"Empate",(IF((Tabela13[[#This Row],[Gols Mandante]]+Tabela13[[#This Row],[Gols Penalti Mandante]])&gt;(Tabela13[[#This Row],[Gol Visitante]]+Tabela13[[#This Row],[Gols Penalti Visitante]]),Tabela13[[#This Row],[Mandante]],Tabela13[[#This Row],[Visitantes]])))</f>
        <v>Empate</v>
      </c>
      <c r="J1206" s="3" t="s">
        <v>7</v>
      </c>
      <c r="K1206" s="3" t="s">
        <v>1027</v>
      </c>
      <c r="L1206" s="3" t="s">
        <v>604</v>
      </c>
      <c r="M1206" s="3"/>
      <c r="N1206" s="7" t="str">
        <f>IF(ISBLANK(Tabela13[[#This Row],[Gol Time]]),"",IF(Tabela13[[#This Row],[Mandante]]=Tabela13[[#This Row],[Gol Time]],"Casa","Fora"))</f>
        <v>Fora</v>
      </c>
      <c r="O1206" s="7" t="str">
        <f>VLOOKUP(Tabela13[[#This Row],[Número]],Tabela1[],12,FALSE)</f>
        <v>Arena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9DF9-F401-42A3-965D-2B3954F30273}">
  <dimension ref="A1:J315"/>
  <sheetViews>
    <sheetView topLeftCell="A292" workbookViewId="0">
      <selection activeCell="A315" sqref="A315"/>
    </sheetView>
  </sheetViews>
  <sheetFormatPr defaultRowHeight="15" x14ac:dyDescent="0.25"/>
  <cols>
    <col min="1" max="1" width="18.85546875" style="14" customWidth="1"/>
    <col min="2" max="2" width="40.5703125" customWidth="1"/>
    <col min="3" max="3" width="21" bestFit="1" customWidth="1"/>
    <col min="4" max="6" width="21" customWidth="1"/>
    <col min="7" max="7" width="36.85546875" bestFit="1" customWidth="1"/>
    <col min="8" max="8" width="14.28515625" bestFit="1" customWidth="1"/>
    <col min="9" max="9" width="24.140625" bestFit="1" customWidth="1"/>
  </cols>
  <sheetData>
    <row r="1" spans="1:10" x14ac:dyDescent="0.25">
      <c r="A1" s="14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</row>
    <row r="2" spans="1:10" x14ac:dyDescent="0.25">
      <c r="A2" s="14" t="s">
        <v>1283</v>
      </c>
      <c r="B2" t="s">
        <v>1284</v>
      </c>
      <c r="C2" t="s">
        <v>1064</v>
      </c>
      <c r="D2" t="s">
        <v>1070</v>
      </c>
      <c r="E2" t="s">
        <v>1071</v>
      </c>
      <c r="F2" t="s">
        <v>603</v>
      </c>
      <c r="G2" t="s">
        <v>1124</v>
      </c>
      <c r="H2" t="s">
        <v>1173</v>
      </c>
      <c r="I2" t="s">
        <v>1285</v>
      </c>
      <c r="J2">
        <v>5</v>
      </c>
    </row>
    <row r="3" spans="1:10" x14ac:dyDescent="0.25">
      <c r="A3" s="14" t="s">
        <v>1283</v>
      </c>
      <c r="B3" t="s">
        <v>1284</v>
      </c>
      <c r="C3" t="s">
        <v>1064</v>
      </c>
      <c r="D3" t="s">
        <v>1070</v>
      </c>
      <c r="E3" t="s">
        <v>1071</v>
      </c>
      <c r="F3" t="s">
        <v>603</v>
      </c>
      <c r="G3" t="s">
        <v>1124</v>
      </c>
      <c r="H3" t="s">
        <v>1173</v>
      </c>
      <c r="I3" t="s">
        <v>1285</v>
      </c>
      <c r="J3">
        <v>5</v>
      </c>
    </row>
    <row r="4" spans="1:10" x14ac:dyDescent="0.25">
      <c r="A4" s="14" t="s">
        <v>1283</v>
      </c>
      <c r="B4" t="s">
        <v>1284</v>
      </c>
      <c r="C4" t="s">
        <v>1064</v>
      </c>
      <c r="D4" t="s">
        <v>1070</v>
      </c>
      <c r="E4" t="s">
        <v>1071</v>
      </c>
      <c r="F4" t="s">
        <v>603</v>
      </c>
      <c r="G4" t="s">
        <v>1124</v>
      </c>
      <c r="H4" t="s">
        <v>1173</v>
      </c>
      <c r="I4" t="s">
        <v>1285</v>
      </c>
      <c r="J4">
        <v>5</v>
      </c>
    </row>
    <row r="5" spans="1:10" x14ac:dyDescent="0.25">
      <c r="A5" s="14" t="s">
        <v>1286</v>
      </c>
      <c r="B5" t="s">
        <v>1287</v>
      </c>
      <c r="C5" t="s">
        <v>1064</v>
      </c>
      <c r="D5" t="s">
        <v>1070</v>
      </c>
      <c r="E5" t="s">
        <v>1071</v>
      </c>
      <c r="F5" t="s">
        <v>603</v>
      </c>
      <c r="G5" t="s">
        <v>1124</v>
      </c>
      <c r="H5" t="s">
        <v>1173</v>
      </c>
      <c r="I5" t="s">
        <v>1285</v>
      </c>
      <c r="J5">
        <v>5</v>
      </c>
    </row>
    <row r="6" spans="1:10" x14ac:dyDescent="0.25">
      <c r="A6" s="14" t="s">
        <v>1286</v>
      </c>
      <c r="B6" t="s">
        <v>1284</v>
      </c>
      <c r="C6" t="s">
        <v>1064</v>
      </c>
      <c r="D6" t="s">
        <v>1070</v>
      </c>
      <c r="E6" t="s">
        <v>1071</v>
      </c>
      <c r="F6" t="s">
        <v>603</v>
      </c>
      <c r="G6" t="s">
        <v>1124</v>
      </c>
      <c r="H6" t="s">
        <v>1173</v>
      </c>
      <c r="I6" t="s">
        <v>1285</v>
      </c>
      <c r="J6">
        <v>5</v>
      </c>
    </row>
    <row r="7" spans="1:10" x14ac:dyDescent="0.25">
      <c r="A7" s="14" t="s">
        <v>1286</v>
      </c>
      <c r="B7" t="s">
        <v>1284</v>
      </c>
      <c r="C7" t="s">
        <v>1064</v>
      </c>
      <c r="D7" t="s">
        <v>1070</v>
      </c>
      <c r="E7" t="s">
        <v>1071</v>
      </c>
      <c r="F7" t="s">
        <v>603</v>
      </c>
      <c r="G7" t="s">
        <v>1124</v>
      </c>
      <c r="H7" t="s">
        <v>1173</v>
      </c>
      <c r="I7" t="s">
        <v>1285</v>
      </c>
      <c r="J7">
        <v>5</v>
      </c>
    </row>
    <row r="8" spans="1:10" x14ac:dyDescent="0.25">
      <c r="A8" s="14" t="s">
        <v>1286</v>
      </c>
      <c r="B8" t="s">
        <v>1288</v>
      </c>
      <c r="C8" t="s">
        <v>1064</v>
      </c>
      <c r="D8" t="s">
        <v>1070</v>
      </c>
      <c r="E8" t="s">
        <v>1071</v>
      </c>
      <c r="F8" t="s">
        <v>603</v>
      </c>
      <c r="G8" t="s">
        <v>1124</v>
      </c>
      <c r="H8" t="s">
        <v>1173</v>
      </c>
      <c r="I8" t="s">
        <v>1285</v>
      </c>
      <c r="J8">
        <v>5</v>
      </c>
    </row>
    <row r="9" spans="1:10" x14ac:dyDescent="0.25">
      <c r="A9" s="14" t="s">
        <v>1289</v>
      </c>
      <c r="B9" t="s">
        <v>1287</v>
      </c>
      <c r="C9" t="s">
        <v>1064</v>
      </c>
      <c r="D9" t="s">
        <v>1070</v>
      </c>
      <c r="E9" t="s">
        <v>1071</v>
      </c>
      <c r="F9" t="s">
        <v>603</v>
      </c>
      <c r="G9" t="s">
        <v>1124</v>
      </c>
      <c r="H9" t="s">
        <v>1173</v>
      </c>
      <c r="I9" t="s">
        <v>1285</v>
      </c>
      <c r="J9">
        <v>5</v>
      </c>
    </row>
    <row r="10" spans="1:10" x14ac:dyDescent="0.25">
      <c r="A10" s="14" t="s">
        <v>1289</v>
      </c>
      <c r="B10" t="s">
        <v>1288</v>
      </c>
      <c r="C10" t="s">
        <v>1064</v>
      </c>
      <c r="D10" t="s">
        <v>1070</v>
      </c>
      <c r="E10" t="s">
        <v>1071</v>
      </c>
      <c r="F10" t="s">
        <v>603</v>
      </c>
      <c r="G10" t="s">
        <v>1124</v>
      </c>
      <c r="H10" t="s">
        <v>1173</v>
      </c>
      <c r="I10" t="s">
        <v>1285</v>
      </c>
      <c r="J10">
        <v>5</v>
      </c>
    </row>
    <row r="11" spans="1:10" x14ac:dyDescent="0.25">
      <c r="A11" s="14" t="s">
        <v>1290</v>
      </c>
      <c r="B11" t="s">
        <v>1288</v>
      </c>
      <c r="C11" t="s">
        <v>1064</v>
      </c>
      <c r="D11" t="s">
        <v>1070</v>
      </c>
      <c r="E11" t="s">
        <v>1071</v>
      </c>
      <c r="F11" t="s">
        <v>603</v>
      </c>
      <c r="G11" t="s">
        <v>1124</v>
      </c>
      <c r="H11" t="s">
        <v>1173</v>
      </c>
      <c r="I11" t="s">
        <v>1285</v>
      </c>
      <c r="J11">
        <v>5</v>
      </c>
    </row>
    <row r="12" spans="1:10" x14ac:dyDescent="0.25">
      <c r="A12" s="14" t="s">
        <v>1291</v>
      </c>
      <c r="B12" t="s">
        <v>1287</v>
      </c>
      <c r="C12" t="s">
        <v>1064</v>
      </c>
      <c r="D12" t="s">
        <v>1070</v>
      </c>
      <c r="E12" t="s">
        <v>1071</v>
      </c>
      <c r="F12" t="s">
        <v>603</v>
      </c>
      <c r="G12" t="s">
        <v>1124</v>
      </c>
      <c r="H12" t="s">
        <v>1173</v>
      </c>
      <c r="I12" t="s">
        <v>1285</v>
      </c>
      <c r="J12">
        <v>5</v>
      </c>
    </row>
    <row r="13" spans="1:10" x14ac:dyDescent="0.25">
      <c r="A13" s="14" t="s">
        <v>1291</v>
      </c>
      <c r="B13" t="s">
        <v>1292</v>
      </c>
      <c r="C13" t="s">
        <v>1064</v>
      </c>
      <c r="D13" t="s">
        <v>1070</v>
      </c>
      <c r="E13" t="s">
        <v>1071</v>
      </c>
      <c r="F13" t="s">
        <v>603</v>
      </c>
      <c r="G13" t="s">
        <v>1124</v>
      </c>
      <c r="H13" t="s">
        <v>1173</v>
      </c>
      <c r="I13" t="s">
        <v>1293</v>
      </c>
      <c r="J13">
        <v>5</v>
      </c>
    </row>
    <row r="14" spans="1:10" x14ac:dyDescent="0.25">
      <c r="A14" s="14" t="s">
        <v>1294</v>
      </c>
      <c r="B14" t="s">
        <v>1288</v>
      </c>
      <c r="C14" t="s">
        <v>1064</v>
      </c>
      <c r="D14" t="s">
        <v>1070</v>
      </c>
      <c r="E14" t="s">
        <v>1071</v>
      </c>
      <c r="F14" t="s">
        <v>603</v>
      </c>
      <c r="G14" t="s">
        <v>1124</v>
      </c>
      <c r="H14" t="s">
        <v>1173</v>
      </c>
      <c r="I14" t="s">
        <v>1285</v>
      </c>
      <c r="J14">
        <v>5</v>
      </c>
    </row>
    <row r="15" spans="1:10" x14ac:dyDescent="0.25">
      <c r="A15" s="14" t="s">
        <v>1295</v>
      </c>
      <c r="B15" t="s">
        <v>1297</v>
      </c>
      <c r="C15" t="s">
        <v>1064</v>
      </c>
      <c r="D15" t="s">
        <v>1070</v>
      </c>
      <c r="E15" t="s">
        <v>1071</v>
      </c>
      <c r="F15" t="s">
        <v>603</v>
      </c>
      <c r="G15" t="s">
        <v>1124</v>
      </c>
      <c r="H15" t="s">
        <v>1173</v>
      </c>
      <c r="I15" t="s">
        <v>1285</v>
      </c>
      <c r="J15">
        <v>5</v>
      </c>
    </row>
    <row r="16" spans="1:10" x14ac:dyDescent="0.25">
      <c r="A16" s="14" t="s">
        <v>1295</v>
      </c>
      <c r="B16" t="s">
        <v>1288</v>
      </c>
      <c r="C16" t="s">
        <v>1064</v>
      </c>
      <c r="D16" t="s">
        <v>1070</v>
      </c>
      <c r="E16" t="s">
        <v>1071</v>
      </c>
      <c r="F16" t="s">
        <v>603</v>
      </c>
      <c r="G16" t="s">
        <v>1124</v>
      </c>
      <c r="H16" t="s">
        <v>1173</v>
      </c>
      <c r="I16" t="s">
        <v>1285</v>
      </c>
      <c r="J16">
        <v>5</v>
      </c>
    </row>
    <row r="17" spans="1:10" x14ac:dyDescent="0.25">
      <c r="A17" s="14" t="s">
        <v>1295</v>
      </c>
      <c r="B17" t="s">
        <v>1296</v>
      </c>
      <c r="C17" t="s">
        <v>1064</v>
      </c>
      <c r="D17" t="s">
        <v>1070</v>
      </c>
      <c r="E17" t="s">
        <v>1071</v>
      </c>
      <c r="F17" t="s">
        <v>603</v>
      </c>
      <c r="G17" t="s">
        <v>1124</v>
      </c>
      <c r="H17" t="s">
        <v>1173</v>
      </c>
      <c r="I17" t="s">
        <v>1293</v>
      </c>
      <c r="J17">
        <v>5</v>
      </c>
    </row>
    <row r="18" spans="1:10" x14ac:dyDescent="0.25">
      <c r="A18" s="14" t="s">
        <v>1298</v>
      </c>
      <c r="B18" t="s">
        <v>1297</v>
      </c>
      <c r="C18" t="s">
        <v>1064</v>
      </c>
      <c r="D18" t="s">
        <v>1070</v>
      </c>
      <c r="E18" t="s">
        <v>1071</v>
      </c>
      <c r="F18" t="s">
        <v>603</v>
      </c>
      <c r="G18" t="s">
        <v>1124</v>
      </c>
      <c r="H18" t="s">
        <v>1173</v>
      </c>
      <c r="I18" t="s">
        <v>1285</v>
      </c>
      <c r="J18">
        <v>5</v>
      </c>
    </row>
    <row r="19" spans="1:10" x14ac:dyDescent="0.25">
      <c r="A19" s="14" t="s">
        <v>1298</v>
      </c>
      <c r="B19" t="s">
        <v>1288</v>
      </c>
      <c r="C19" t="s">
        <v>1064</v>
      </c>
      <c r="D19" t="s">
        <v>1070</v>
      </c>
      <c r="E19" t="s">
        <v>1071</v>
      </c>
      <c r="F19" t="s">
        <v>603</v>
      </c>
      <c r="G19" t="s">
        <v>1124</v>
      </c>
      <c r="H19" t="s">
        <v>1173</v>
      </c>
      <c r="I19" t="s">
        <v>1285</v>
      </c>
      <c r="J19">
        <v>5</v>
      </c>
    </row>
    <row r="20" spans="1:10" x14ac:dyDescent="0.25">
      <c r="A20" s="14" t="s">
        <v>1298</v>
      </c>
      <c r="B20" t="s">
        <v>1296</v>
      </c>
      <c r="C20" t="s">
        <v>1064</v>
      </c>
      <c r="D20" t="s">
        <v>1070</v>
      </c>
      <c r="E20" t="s">
        <v>1071</v>
      </c>
      <c r="F20" t="s">
        <v>604</v>
      </c>
      <c r="G20" t="s">
        <v>1124</v>
      </c>
      <c r="H20" t="s">
        <v>1173</v>
      </c>
      <c r="I20" t="s">
        <v>1293</v>
      </c>
      <c r="J20">
        <v>5</v>
      </c>
    </row>
    <row r="21" spans="1:10" x14ac:dyDescent="0.25">
      <c r="A21" s="14" t="s">
        <v>1299</v>
      </c>
      <c r="B21" t="s">
        <v>1297</v>
      </c>
      <c r="C21" t="s">
        <v>1064</v>
      </c>
      <c r="D21" t="s">
        <v>1070</v>
      </c>
      <c r="E21" t="s">
        <v>1071</v>
      </c>
      <c r="F21" t="s">
        <v>603</v>
      </c>
      <c r="G21" t="s">
        <v>1124</v>
      </c>
      <c r="H21" t="s">
        <v>1173</v>
      </c>
      <c r="I21" t="s">
        <v>1285</v>
      </c>
      <c r="J21">
        <v>5</v>
      </c>
    </row>
    <row r="22" spans="1:10" x14ac:dyDescent="0.25">
      <c r="A22" s="14" t="s">
        <v>1299</v>
      </c>
      <c r="B22" t="s">
        <v>1300</v>
      </c>
      <c r="C22" t="s">
        <v>1064</v>
      </c>
      <c r="D22" t="s">
        <v>1070</v>
      </c>
      <c r="E22" t="s">
        <v>1071</v>
      </c>
      <c r="F22" t="s">
        <v>603</v>
      </c>
      <c r="G22" t="s">
        <v>1124</v>
      </c>
      <c r="H22" t="s">
        <v>1173</v>
      </c>
      <c r="I22" t="s">
        <v>1285</v>
      </c>
      <c r="J22">
        <v>5</v>
      </c>
    </row>
    <row r="23" spans="1:10" x14ac:dyDescent="0.25">
      <c r="A23" s="14" t="s">
        <v>1299</v>
      </c>
      <c r="B23" t="s">
        <v>1301</v>
      </c>
      <c r="C23" t="s">
        <v>1064</v>
      </c>
      <c r="D23" t="s">
        <v>1070</v>
      </c>
      <c r="E23" t="s">
        <v>1071</v>
      </c>
      <c r="F23" t="s">
        <v>604</v>
      </c>
      <c r="G23" t="s">
        <v>1124</v>
      </c>
      <c r="H23" t="s">
        <v>1173</v>
      </c>
      <c r="I23" t="s">
        <v>1285</v>
      </c>
      <c r="J23">
        <v>5</v>
      </c>
    </row>
    <row r="24" spans="1:10" x14ac:dyDescent="0.25">
      <c r="A24" s="14" t="s">
        <v>1302</v>
      </c>
      <c r="B24" t="s">
        <v>1301</v>
      </c>
      <c r="C24" t="s">
        <v>1064</v>
      </c>
      <c r="D24" t="s">
        <v>1070</v>
      </c>
      <c r="E24" t="s">
        <v>1071</v>
      </c>
      <c r="F24" t="s">
        <v>604</v>
      </c>
      <c r="G24" t="s">
        <v>1124</v>
      </c>
      <c r="H24" t="s">
        <v>1173</v>
      </c>
      <c r="I24" t="s">
        <v>1285</v>
      </c>
      <c r="J24">
        <v>5</v>
      </c>
    </row>
    <row r="25" spans="1:10" x14ac:dyDescent="0.25">
      <c r="A25" s="14" t="s">
        <v>1302</v>
      </c>
      <c r="B25" t="s">
        <v>1297</v>
      </c>
      <c r="C25" t="s">
        <v>1064</v>
      </c>
      <c r="D25" t="s">
        <v>1070</v>
      </c>
      <c r="E25" t="s">
        <v>1071</v>
      </c>
      <c r="F25" t="s">
        <v>603</v>
      </c>
      <c r="G25" t="s">
        <v>1124</v>
      </c>
      <c r="H25" t="s">
        <v>1173</v>
      </c>
      <c r="I25" t="s">
        <v>1285</v>
      </c>
      <c r="J25">
        <v>5</v>
      </c>
    </row>
    <row r="26" spans="1:10" x14ac:dyDescent="0.25">
      <c r="A26" s="14" t="s">
        <v>1302</v>
      </c>
      <c r="B26" t="s">
        <v>1303</v>
      </c>
      <c r="C26" t="s">
        <v>1064</v>
      </c>
      <c r="D26" t="s">
        <v>1070</v>
      </c>
      <c r="E26" t="s">
        <v>1071</v>
      </c>
      <c r="F26" t="s">
        <v>603</v>
      </c>
      <c r="G26" t="s">
        <v>1124</v>
      </c>
      <c r="H26" t="s">
        <v>1173</v>
      </c>
      <c r="I26" t="s">
        <v>1293</v>
      </c>
      <c r="J26">
        <v>5</v>
      </c>
    </row>
    <row r="27" spans="1:10" x14ac:dyDescent="0.25">
      <c r="A27" s="14" t="s">
        <v>1304</v>
      </c>
      <c r="B27" t="s">
        <v>1301</v>
      </c>
      <c r="C27" t="s">
        <v>1064</v>
      </c>
      <c r="D27" t="s">
        <v>1070</v>
      </c>
      <c r="E27" t="s">
        <v>1071</v>
      </c>
      <c r="F27" t="s">
        <v>604</v>
      </c>
      <c r="G27" t="s">
        <v>1124</v>
      </c>
      <c r="H27" t="s">
        <v>1173</v>
      </c>
      <c r="I27" t="s">
        <v>1285</v>
      </c>
      <c r="J27">
        <v>5</v>
      </c>
    </row>
    <row r="28" spans="1:10" x14ac:dyDescent="0.25">
      <c r="A28" s="14" t="s">
        <v>1304</v>
      </c>
      <c r="B28" t="s">
        <v>1297</v>
      </c>
      <c r="C28" t="s">
        <v>1064</v>
      </c>
      <c r="D28" t="s">
        <v>1070</v>
      </c>
      <c r="E28" t="s">
        <v>1071</v>
      </c>
      <c r="F28" t="s">
        <v>603</v>
      </c>
      <c r="G28" t="s">
        <v>1124</v>
      </c>
      <c r="H28" t="s">
        <v>1173</v>
      </c>
      <c r="I28" t="s">
        <v>1285</v>
      </c>
      <c r="J28">
        <v>5</v>
      </c>
    </row>
    <row r="29" spans="1:10" x14ac:dyDescent="0.25">
      <c r="A29" s="14" t="s">
        <v>1304</v>
      </c>
      <c r="B29" t="s">
        <v>1303</v>
      </c>
      <c r="C29" t="s">
        <v>1064</v>
      </c>
      <c r="D29" t="s">
        <v>1070</v>
      </c>
      <c r="E29" t="s">
        <v>1071</v>
      </c>
      <c r="F29" t="s">
        <v>603</v>
      </c>
      <c r="G29" t="s">
        <v>1124</v>
      </c>
      <c r="H29" t="s">
        <v>1173</v>
      </c>
      <c r="I29" t="s">
        <v>1293</v>
      </c>
      <c r="J29">
        <v>5</v>
      </c>
    </row>
    <row r="30" spans="1:10" x14ac:dyDescent="0.25">
      <c r="A30" s="14" t="s">
        <v>1305</v>
      </c>
      <c r="B30" t="s">
        <v>1301</v>
      </c>
      <c r="C30" t="s">
        <v>1064</v>
      </c>
      <c r="D30" t="s">
        <v>1070</v>
      </c>
      <c r="E30" t="s">
        <v>1071</v>
      </c>
      <c r="F30" t="s">
        <v>604</v>
      </c>
      <c r="G30" t="s">
        <v>1124</v>
      </c>
      <c r="H30" t="s">
        <v>1173</v>
      </c>
      <c r="I30" t="s">
        <v>1285</v>
      </c>
      <c r="J30">
        <v>5</v>
      </c>
    </row>
    <row r="31" spans="1:10" x14ac:dyDescent="0.25">
      <c r="A31" s="14" t="s">
        <v>1305</v>
      </c>
      <c r="B31" t="s">
        <v>1303</v>
      </c>
      <c r="C31" t="s">
        <v>1064</v>
      </c>
      <c r="D31" t="s">
        <v>1070</v>
      </c>
      <c r="E31" t="s">
        <v>1071</v>
      </c>
      <c r="F31" t="s">
        <v>603</v>
      </c>
      <c r="G31" t="s">
        <v>1124</v>
      </c>
      <c r="H31" t="s">
        <v>1173</v>
      </c>
      <c r="I31" t="s">
        <v>1293</v>
      </c>
      <c r="J31">
        <v>5</v>
      </c>
    </row>
    <row r="32" spans="1:10" x14ac:dyDescent="0.25">
      <c r="A32" s="14" t="s">
        <v>1306</v>
      </c>
      <c r="B32" t="s">
        <v>1301</v>
      </c>
      <c r="C32" t="s">
        <v>1064</v>
      </c>
      <c r="D32" t="s">
        <v>1070</v>
      </c>
      <c r="E32" t="s">
        <v>1071</v>
      </c>
      <c r="F32" t="s">
        <v>604</v>
      </c>
      <c r="G32" t="s">
        <v>1124</v>
      </c>
      <c r="H32" t="s">
        <v>1173</v>
      </c>
      <c r="I32" t="s">
        <v>1285</v>
      </c>
      <c r="J32">
        <v>5</v>
      </c>
    </row>
    <row r="33" spans="1:10" x14ac:dyDescent="0.25">
      <c r="A33" s="14" t="s">
        <v>1307</v>
      </c>
      <c r="B33" t="s">
        <v>1297</v>
      </c>
      <c r="C33" t="s">
        <v>1064</v>
      </c>
      <c r="D33" t="s">
        <v>1070</v>
      </c>
      <c r="E33" t="s">
        <v>1071</v>
      </c>
      <c r="F33" t="s">
        <v>603</v>
      </c>
      <c r="G33" t="s">
        <v>1124</v>
      </c>
      <c r="H33" t="s">
        <v>1173</v>
      </c>
      <c r="I33" t="s">
        <v>1285</v>
      </c>
      <c r="J33">
        <v>5</v>
      </c>
    </row>
    <row r="34" spans="1:10" x14ac:dyDescent="0.25">
      <c r="A34" s="14" t="s">
        <v>1308</v>
      </c>
      <c r="B34" t="s">
        <v>1301</v>
      </c>
      <c r="C34" t="s">
        <v>1064</v>
      </c>
      <c r="D34" t="s">
        <v>1070</v>
      </c>
      <c r="E34" t="s">
        <v>1071</v>
      </c>
      <c r="F34" t="s">
        <v>604</v>
      </c>
      <c r="G34" t="s">
        <v>1124</v>
      </c>
      <c r="H34" t="s">
        <v>1173</v>
      </c>
      <c r="I34" t="s">
        <v>1285</v>
      </c>
      <c r="J34">
        <v>5</v>
      </c>
    </row>
    <row r="35" spans="1:10" x14ac:dyDescent="0.25">
      <c r="A35" s="14" t="s">
        <v>1308</v>
      </c>
      <c r="B35" t="s">
        <v>1297</v>
      </c>
      <c r="C35" t="s">
        <v>1064</v>
      </c>
      <c r="D35" t="s">
        <v>1070</v>
      </c>
      <c r="E35" t="s">
        <v>1071</v>
      </c>
      <c r="F35" t="s">
        <v>603</v>
      </c>
      <c r="G35" t="s">
        <v>1124</v>
      </c>
      <c r="H35" t="s">
        <v>1173</v>
      </c>
      <c r="I35" t="s">
        <v>1285</v>
      </c>
      <c r="J35">
        <v>5</v>
      </c>
    </row>
    <row r="36" spans="1:10" x14ac:dyDescent="0.25">
      <c r="A36" s="14" t="s">
        <v>1122</v>
      </c>
      <c r="B36" t="s">
        <v>1123</v>
      </c>
      <c r="C36" t="s">
        <v>1064</v>
      </c>
      <c r="D36" t="s">
        <v>1070</v>
      </c>
      <c r="E36" t="s">
        <v>1071</v>
      </c>
      <c r="F36" t="s">
        <v>603</v>
      </c>
      <c r="G36" t="s">
        <v>1124</v>
      </c>
      <c r="H36" t="s">
        <v>1059</v>
      </c>
      <c r="I36" t="s">
        <v>1125</v>
      </c>
      <c r="J36">
        <v>30</v>
      </c>
    </row>
    <row r="37" spans="1:10" x14ac:dyDescent="0.25">
      <c r="A37" s="14" t="s">
        <v>1122</v>
      </c>
      <c r="B37" t="s">
        <v>1297</v>
      </c>
      <c r="C37" t="s">
        <v>1064</v>
      </c>
      <c r="D37" t="s">
        <v>1070</v>
      </c>
      <c r="E37" t="s">
        <v>1071</v>
      </c>
      <c r="F37" t="s">
        <v>603</v>
      </c>
      <c r="G37" t="s">
        <v>1124</v>
      </c>
      <c r="H37" t="s">
        <v>1173</v>
      </c>
      <c r="I37" t="s">
        <v>1285</v>
      </c>
      <c r="J37">
        <v>5</v>
      </c>
    </row>
    <row r="38" spans="1:10" x14ac:dyDescent="0.25">
      <c r="A38" s="14" t="s">
        <v>1126</v>
      </c>
      <c r="B38" t="s">
        <v>1123</v>
      </c>
      <c r="C38" t="s">
        <v>1064</v>
      </c>
      <c r="D38" t="s">
        <v>1070</v>
      </c>
      <c r="E38" t="s">
        <v>1071</v>
      </c>
      <c r="F38" t="s">
        <v>603</v>
      </c>
      <c r="G38" t="s">
        <v>1124</v>
      </c>
      <c r="H38" t="s">
        <v>1059</v>
      </c>
      <c r="I38" t="s">
        <v>1125</v>
      </c>
      <c r="J38">
        <v>30</v>
      </c>
    </row>
    <row r="39" spans="1:10" x14ac:dyDescent="0.25">
      <c r="A39" s="14" t="s">
        <v>1126</v>
      </c>
      <c r="B39" t="s">
        <v>1301</v>
      </c>
      <c r="C39" t="s">
        <v>1064</v>
      </c>
      <c r="D39" t="s">
        <v>1070</v>
      </c>
      <c r="E39" t="s">
        <v>1071</v>
      </c>
      <c r="F39" t="s">
        <v>604</v>
      </c>
      <c r="G39" t="s">
        <v>1124</v>
      </c>
      <c r="H39" t="s">
        <v>1173</v>
      </c>
      <c r="I39" t="s">
        <v>1285</v>
      </c>
      <c r="J39">
        <v>5</v>
      </c>
    </row>
    <row r="40" spans="1:10" x14ac:dyDescent="0.25">
      <c r="A40" s="14" t="s">
        <v>1126</v>
      </c>
      <c r="B40" t="s">
        <v>1297</v>
      </c>
      <c r="C40" t="s">
        <v>1064</v>
      </c>
      <c r="D40" t="s">
        <v>1070</v>
      </c>
      <c r="E40" t="s">
        <v>1071</v>
      </c>
      <c r="F40" t="s">
        <v>603</v>
      </c>
      <c r="G40" t="s">
        <v>1124</v>
      </c>
      <c r="H40" t="s">
        <v>1173</v>
      </c>
      <c r="I40" t="s">
        <v>1285</v>
      </c>
      <c r="J40">
        <v>5</v>
      </c>
    </row>
    <row r="41" spans="1:10" x14ac:dyDescent="0.25">
      <c r="A41" s="14" t="s">
        <v>1126</v>
      </c>
      <c r="B41" t="s">
        <v>1309</v>
      </c>
      <c r="C41" t="s">
        <v>1064</v>
      </c>
      <c r="D41" t="s">
        <v>1070</v>
      </c>
      <c r="E41" t="s">
        <v>1071</v>
      </c>
      <c r="F41" t="s">
        <v>603</v>
      </c>
      <c r="G41" t="s">
        <v>1124</v>
      </c>
      <c r="H41" t="s">
        <v>1173</v>
      </c>
      <c r="I41" t="s">
        <v>1293</v>
      </c>
      <c r="J41">
        <v>5</v>
      </c>
    </row>
    <row r="42" spans="1:10" x14ac:dyDescent="0.25">
      <c r="A42" s="14" t="s">
        <v>1310</v>
      </c>
      <c r="B42" t="s">
        <v>1297</v>
      </c>
      <c r="C42" t="s">
        <v>1064</v>
      </c>
      <c r="D42" t="s">
        <v>1070</v>
      </c>
      <c r="E42" t="s">
        <v>1071</v>
      </c>
      <c r="F42" t="s">
        <v>603</v>
      </c>
      <c r="G42" t="s">
        <v>1124</v>
      </c>
      <c r="H42" t="s">
        <v>1173</v>
      </c>
      <c r="I42" t="s">
        <v>1285</v>
      </c>
      <c r="J42">
        <v>5</v>
      </c>
    </row>
    <row r="43" spans="1:10" x14ac:dyDescent="0.25">
      <c r="A43" s="14" t="s">
        <v>1310</v>
      </c>
      <c r="B43" t="s">
        <v>1311</v>
      </c>
      <c r="C43" t="s">
        <v>1064</v>
      </c>
      <c r="D43" t="s">
        <v>1070</v>
      </c>
      <c r="E43" t="s">
        <v>1071</v>
      </c>
      <c r="F43" t="s">
        <v>603</v>
      </c>
      <c r="G43" t="s">
        <v>1124</v>
      </c>
      <c r="H43" t="s">
        <v>1173</v>
      </c>
      <c r="I43" t="s">
        <v>1293</v>
      </c>
      <c r="J43">
        <v>5</v>
      </c>
    </row>
    <row r="44" spans="1:10" x14ac:dyDescent="0.25">
      <c r="A44" s="14" t="s">
        <v>1312</v>
      </c>
      <c r="B44" t="s">
        <v>1311</v>
      </c>
      <c r="C44" t="s">
        <v>1064</v>
      </c>
      <c r="D44" t="s">
        <v>1070</v>
      </c>
      <c r="E44" t="s">
        <v>1071</v>
      </c>
      <c r="F44" t="s">
        <v>603</v>
      </c>
      <c r="G44" t="s">
        <v>1124</v>
      </c>
      <c r="H44" t="s">
        <v>1173</v>
      </c>
      <c r="I44" t="s">
        <v>1293</v>
      </c>
      <c r="J44">
        <v>5</v>
      </c>
    </row>
    <row r="45" spans="1:10" x14ac:dyDescent="0.25">
      <c r="A45" s="14" t="s">
        <v>1312</v>
      </c>
      <c r="B45" t="s">
        <v>1313</v>
      </c>
      <c r="C45" t="s">
        <v>1064</v>
      </c>
      <c r="D45" t="s">
        <v>1070</v>
      </c>
      <c r="E45" t="s">
        <v>1071</v>
      </c>
      <c r="F45" t="s">
        <v>603</v>
      </c>
      <c r="G45" t="s">
        <v>1124</v>
      </c>
      <c r="H45" t="s">
        <v>1173</v>
      </c>
      <c r="I45" t="s">
        <v>1293</v>
      </c>
      <c r="J45">
        <v>5</v>
      </c>
    </row>
    <row r="46" spans="1:10" x14ac:dyDescent="0.25">
      <c r="A46" s="14" t="s">
        <v>1314</v>
      </c>
      <c r="B46" t="s">
        <v>1297</v>
      </c>
      <c r="C46" t="s">
        <v>1064</v>
      </c>
      <c r="D46" t="s">
        <v>1070</v>
      </c>
      <c r="E46" t="s">
        <v>1071</v>
      </c>
      <c r="F46" t="s">
        <v>603</v>
      </c>
      <c r="G46" t="s">
        <v>1124</v>
      </c>
      <c r="H46" t="s">
        <v>1173</v>
      </c>
      <c r="I46" t="s">
        <v>1285</v>
      </c>
      <c r="J46">
        <v>5</v>
      </c>
    </row>
    <row r="47" spans="1:10" x14ac:dyDescent="0.25">
      <c r="A47" s="14" t="s">
        <v>1127</v>
      </c>
      <c r="B47" t="s">
        <v>1123</v>
      </c>
      <c r="C47" t="s">
        <v>1064</v>
      </c>
      <c r="D47" t="s">
        <v>1070</v>
      </c>
      <c r="E47" t="s">
        <v>1071</v>
      </c>
      <c r="F47" t="s">
        <v>603</v>
      </c>
      <c r="G47" t="s">
        <v>1124</v>
      </c>
      <c r="H47" t="s">
        <v>1059</v>
      </c>
      <c r="I47" t="s">
        <v>1125</v>
      </c>
      <c r="J47">
        <v>30</v>
      </c>
    </row>
    <row r="48" spans="1:10" x14ac:dyDescent="0.25">
      <c r="A48" s="14" t="s">
        <v>1127</v>
      </c>
      <c r="B48" t="s">
        <v>1297</v>
      </c>
      <c r="C48" t="s">
        <v>1064</v>
      </c>
      <c r="D48" t="s">
        <v>1070</v>
      </c>
      <c r="E48" t="s">
        <v>1071</v>
      </c>
      <c r="F48" t="s">
        <v>603</v>
      </c>
      <c r="G48" t="s">
        <v>1124</v>
      </c>
      <c r="H48" t="s">
        <v>1173</v>
      </c>
      <c r="I48" t="s">
        <v>1285</v>
      </c>
      <c r="J48">
        <v>5</v>
      </c>
    </row>
    <row r="49" spans="1:10" x14ac:dyDescent="0.25">
      <c r="A49" s="14" t="s">
        <v>1127</v>
      </c>
      <c r="B49" t="s">
        <v>1315</v>
      </c>
      <c r="C49" t="s">
        <v>1064</v>
      </c>
      <c r="D49" t="s">
        <v>1070</v>
      </c>
      <c r="E49" t="s">
        <v>1071</v>
      </c>
      <c r="F49" t="s">
        <v>603</v>
      </c>
      <c r="G49" t="s">
        <v>1124</v>
      </c>
      <c r="H49" t="s">
        <v>1173</v>
      </c>
      <c r="I49" t="s">
        <v>1293</v>
      </c>
      <c r="J49">
        <v>5</v>
      </c>
    </row>
    <row r="50" spans="1:10" x14ac:dyDescent="0.25">
      <c r="A50" s="14" t="s">
        <v>1127</v>
      </c>
      <c r="B50" t="s">
        <v>1309</v>
      </c>
      <c r="C50" t="s">
        <v>1064</v>
      </c>
      <c r="D50" t="s">
        <v>1070</v>
      </c>
      <c r="E50" t="s">
        <v>1071</v>
      </c>
      <c r="F50" t="s">
        <v>603</v>
      </c>
      <c r="G50" t="s">
        <v>1124</v>
      </c>
      <c r="H50" t="s">
        <v>1173</v>
      </c>
      <c r="I50" t="s">
        <v>1293</v>
      </c>
      <c r="J50">
        <v>5</v>
      </c>
    </row>
    <row r="51" spans="1:10" x14ac:dyDescent="0.25">
      <c r="A51" s="14" t="s">
        <v>1127</v>
      </c>
      <c r="B51" t="s">
        <v>1316</v>
      </c>
      <c r="C51" t="s">
        <v>1064</v>
      </c>
      <c r="D51" t="s">
        <v>1070</v>
      </c>
      <c r="E51" t="s">
        <v>1071</v>
      </c>
      <c r="F51" t="s">
        <v>603</v>
      </c>
      <c r="G51" t="s">
        <v>1124</v>
      </c>
      <c r="H51" t="s">
        <v>1173</v>
      </c>
      <c r="I51" t="s">
        <v>1293</v>
      </c>
      <c r="J51">
        <v>5</v>
      </c>
    </row>
    <row r="52" spans="1:10" x14ac:dyDescent="0.25">
      <c r="A52" s="14" t="s">
        <v>1128</v>
      </c>
      <c r="B52" t="s">
        <v>1123</v>
      </c>
      <c r="C52" t="s">
        <v>1064</v>
      </c>
      <c r="D52" t="s">
        <v>1070</v>
      </c>
      <c r="E52" t="s">
        <v>1071</v>
      </c>
      <c r="F52" t="s">
        <v>604</v>
      </c>
      <c r="G52" t="s">
        <v>1124</v>
      </c>
      <c r="H52" t="s">
        <v>1059</v>
      </c>
      <c r="I52" t="s">
        <v>1125</v>
      </c>
      <c r="J52">
        <v>30</v>
      </c>
    </row>
    <row r="53" spans="1:10" x14ac:dyDescent="0.25">
      <c r="A53" s="14" t="s">
        <v>1128</v>
      </c>
      <c r="B53" t="s">
        <v>1301</v>
      </c>
      <c r="C53" t="s">
        <v>1064</v>
      </c>
      <c r="D53" t="s">
        <v>1070</v>
      </c>
      <c r="E53" t="s">
        <v>1071</v>
      </c>
      <c r="F53" t="s">
        <v>604</v>
      </c>
      <c r="G53" t="s">
        <v>1124</v>
      </c>
      <c r="H53" t="s">
        <v>1173</v>
      </c>
      <c r="I53" t="s">
        <v>1285</v>
      </c>
      <c r="J53">
        <v>5</v>
      </c>
    </row>
    <row r="54" spans="1:10" x14ac:dyDescent="0.25">
      <c r="A54" s="14" t="s">
        <v>1128</v>
      </c>
      <c r="B54" t="s">
        <v>1309</v>
      </c>
      <c r="C54" t="s">
        <v>1064</v>
      </c>
      <c r="D54" t="s">
        <v>1070</v>
      </c>
      <c r="E54" t="s">
        <v>1071</v>
      </c>
      <c r="F54" t="s">
        <v>603</v>
      </c>
      <c r="G54" t="s">
        <v>1124</v>
      </c>
      <c r="H54" t="s">
        <v>1173</v>
      </c>
      <c r="I54" t="s">
        <v>1293</v>
      </c>
      <c r="J54">
        <v>5</v>
      </c>
    </row>
    <row r="55" spans="1:10" x14ac:dyDescent="0.25">
      <c r="A55" s="14" t="s">
        <v>1317</v>
      </c>
      <c r="B55" t="s">
        <v>1318</v>
      </c>
      <c r="C55" t="s">
        <v>1064</v>
      </c>
      <c r="D55" t="s">
        <v>1070</v>
      </c>
      <c r="E55" t="s">
        <v>1071</v>
      </c>
      <c r="F55" t="s">
        <v>603</v>
      </c>
      <c r="G55" t="s">
        <v>1124</v>
      </c>
      <c r="H55" t="s">
        <v>1173</v>
      </c>
      <c r="I55" t="s">
        <v>1293</v>
      </c>
      <c r="J55">
        <v>5</v>
      </c>
    </row>
    <row r="56" spans="1:10" x14ac:dyDescent="0.25">
      <c r="A56" s="14" t="s">
        <v>1319</v>
      </c>
      <c r="B56" t="s">
        <v>1320</v>
      </c>
      <c r="C56" t="s">
        <v>1064</v>
      </c>
      <c r="D56" t="s">
        <v>1070</v>
      </c>
      <c r="E56" t="s">
        <v>1071</v>
      </c>
      <c r="F56" t="s">
        <v>603</v>
      </c>
      <c r="G56" t="s">
        <v>1124</v>
      </c>
      <c r="H56" t="s">
        <v>1173</v>
      </c>
      <c r="I56" t="s">
        <v>1293</v>
      </c>
      <c r="J56">
        <v>5</v>
      </c>
    </row>
    <row r="57" spans="1:10" x14ac:dyDescent="0.25">
      <c r="A57" s="14" t="s">
        <v>1319</v>
      </c>
      <c r="B57" t="s">
        <v>1309</v>
      </c>
      <c r="C57" t="s">
        <v>1064</v>
      </c>
      <c r="D57" t="s">
        <v>1070</v>
      </c>
      <c r="E57" t="s">
        <v>1071</v>
      </c>
      <c r="F57" t="s">
        <v>603</v>
      </c>
      <c r="G57" t="s">
        <v>1124</v>
      </c>
      <c r="H57" t="s">
        <v>1173</v>
      </c>
      <c r="I57" t="s">
        <v>1293</v>
      </c>
      <c r="J57">
        <v>5</v>
      </c>
    </row>
    <row r="58" spans="1:10" x14ac:dyDescent="0.25">
      <c r="A58" s="14" t="s">
        <v>1321</v>
      </c>
      <c r="B58" t="s">
        <v>1297</v>
      </c>
      <c r="C58" t="s">
        <v>1064</v>
      </c>
      <c r="D58" t="s">
        <v>1070</v>
      </c>
      <c r="E58" t="s">
        <v>1071</v>
      </c>
      <c r="F58" t="s">
        <v>603</v>
      </c>
      <c r="G58" t="s">
        <v>1124</v>
      </c>
      <c r="H58" t="s">
        <v>1173</v>
      </c>
      <c r="I58" t="s">
        <v>1285</v>
      </c>
      <c r="J58">
        <v>5</v>
      </c>
    </row>
    <row r="59" spans="1:10" x14ac:dyDescent="0.25">
      <c r="A59" s="14" t="s">
        <v>1129</v>
      </c>
      <c r="B59" t="s">
        <v>1123</v>
      </c>
      <c r="C59" t="s">
        <v>1064</v>
      </c>
      <c r="D59" t="s">
        <v>1070</v>
      </c>
      <c r="E59" t="s">
        <v>1071</v>
      </c>
      <c r="F59" t="s">
        <v>603</v>
      </c>
      <c r="G59" t="s">
        <v>1124</v>
      </c>
      <c r="H59" t="s">
        <v>1059</v>
      </c>
      <c r="I59" t="s">
        <v>1125</v>
      </c>
      <c r="J59">
        <v>30</v>
      </c>
    </row>
    <row r="60" spans="1:10" x14ac:dyDescent="0.25">
      <c r="A60" s="14" t="s">
        <v>1129</v>
      </c>
      <c r="B60" t="s">
        <v>1297</v>
      </c>
      <c r="C60" t="s">
        <v>1064</v>
      </c>
      <c r="D60" t="s">
        <v>1070</v>
      </c>
      <c r="E60" t="s">
        <v>1071</v>
      </c>
      <c r="F60" t="s">
        <v>603</v>
      </c>
      <c r="G60" t="s">
        <v>1124</v>
      </c>
      <c r="H60" t="s">
        <v>1173</v>
      </c>
      <c r="I60" t="s">
        <v>1285</v>
      </c>
      <c r="J60">
        <v>5</v>
      </c>
    </row>
    <row r="61" spans="1:10" x14ac:dyDescent="0.25">
      <c r="A61" s="14" t="s">
        <v>1129</v>
      </c>
      <c r="B61" t="s">
        <v>1322</v>
      </c>
      <c r="C61" t="s">
        <v>1064</v>
      </c>
      <c r="D61" t="s">
        <v>1070</v>
      </c>
      <c r="E61" t="s">
        <v>1071</v>
      </c>
      <c r="F61" t="s">
        <v>603</v>
      </c>
      <c r="G61" t="s">
        <v>1124</v>
      </c>
      <c r="H61" t="s">
        <v>1173</v>
      </c>
      <c r="I61" t="s">
        <v>1293</v>
      </c>
      <c r="J61">
        <v>5</v>
      </c>
    </row>
    <row r="62" spans="1:10" x14ac:dyDescent="0.25">
      <c r="A62" s="14" t="s">
        <v>1129</v>
      </c>
      <c r="B62" t="s">
        <v>1309</v>
      </c>
      <c r="C62" t="s">
        <v>1064</v>
      </c>
      <c r="D62" t="s">
        <v>1070</v>
      </c>
      <c r="E62" t="s">
        <v>1071</v>
      </c>
      <c r="F62" t="s">
        <v>603</v>
      </c>
      <c r="G62" t="s">
        <v>1124</v>
      </c>
      <c r="H62" t="s">
        <v>1173</v>
      </c>
      <c r="I62" t="s">
        <v>1293</v>
      </c>
      <c r="J62">
        <v>5</v>
      </c>
    </row>
    <row r="63" spans="1:10" x14ac:dyDescent="0.25">
      <c r="A63" s="14" t="s">
        <v>1130</v>
      </c>
      <c r="B63" t="s">
        <v>1123</v>
      </c>
      <c r="C63" t="s">
        <v>1064</v>
      </c>
      <c r="D63" t="s">
        <v>1070</v>
      </c>
      <c r="E63" t="s">
        <v>1071</v>
      </c>
      <c r="F63" t="s">
        <v>603</v>
      </c>
      <c r="G63" t="s">
        <v>1124</v>
      </c>
      <c r="H63" t="s">
        <v>1059</v>
      </c>
      <c r="I63" t="s">
        <v>1125</v>
      </c>
      <c r="J63">
        <v>30</v>
      </c>
    </row>
    <row r="64" spans="1:10" x14ac:dyDescent="0.25">
      <c r="A64" s="14" t="s">
        <v>1130</v>
      </c>
      <c r="B64" t="s">
        <v>1297</v>
      </c>
      <c r="C64" t="s">
        <v>1064</v>
      </c>
      <c r="D64" t="s">
        <v>1070</v>
      </c>
      <c r="E64" t="s">
        <v>1071</v>
      </c>
      <c r="F64" t="s">
        <v>603</v>
      </c>
      <c r="G64" t="s">
        <v>1124</v>
      </c>
      <c r="H64" t="s">
        <v>1173</v>
      </c>
      <c r="I64" t="s">
        <v>1285</v>
      </c>
      <c r="J64">
        <v>5</v>
      </c>
    </row>
    <row r="65" spans="1:10" x14ac:dyDescent="0.25">
      <c r="A65" s="14" t="s">
        <v>1130</v>
      </c>
      <c r="B65" t="s">
        <v>1323</v>
      </c>
      <c r="C65" t="s">
        <v>1064</v>
      </c>
      <c r="D65" t="s">
        <v>1070</v>
      </c>
      <c r="E65" t="s">
        <v>1071</v>
      </c>
      <c r="F65" t="s">
        <v>603</v>
      </c>
      <c r="G65" t="s">
        <v>1124</v>
      </c>
      <c r="H65" t="s">
        <v>1173</v>
      </c>
      <c r="I65" t="s">
        <v>1293</v>
      </c>
      <c r="J65">
        <v>5</v>
      </c>
    </row>
    <row r="66" spans="1:10" x14ac:dyDescent="0.25">
      <c r="A66" s="14" t="s">
        <v>1324</v>
      </c>
      <c r="B66" t="s">
        <v>1297</v>
      </c>
      <c r="C66" t="s">
        <v>1064</v>
      </c>
      <c r="D66" t="s">
        <v>1070</v>
      </c>
      <c r="E66" t="s">
        <v>1071</v>
      </c>
      <c r="F66" t="s">
        <v>603</v>
      </c>
      <c r="G66" t="s">
        <v>1124</v>
      </c>
      <c r="H66" t="s">
        <v>1173</v>
      </c>
      <c r="I66" t="s">
        <v>1285</v>
      </c>
      <c r="J66">
        <v>5</v>
      </c>
    </row>
    <row r="67" spans="1:10" x14ac:dyDescent="0.25">
      <c r="A67" s="14" t="s">
        <v>1324</v>
      </c>
      <c r="B67" t="s">
        <v>1325</v>
      </c>
      <c r="C67" t="s">
        <v>1064</v>
      </c>
      <c r="D67" t="s">
        <v>1070</v>
      </c>
      <c r="E67" t="s">
        <v>1071</v>
      </c>
      <c r="F67" t="s">
        <v>603</v>
      </c>
      <c r="G67" t="s">
        <v>1124</v>
      </c>
      <c r="H67" t="s">
        <v>1173</v>
      </c>
      <c r="I67" t="s">
        <v>1293</v>
      </c>
      <c r="J67">
        <v>5</v>
      </c>
    </row>
    <row r="68" spans="1:10" x14ac:dyDescent="0.25">
      <c r="A68" s="14" t="s">
        <v>1324</v>
      </c>
      <c r="B68" t="s">
        <v>1322</v>
      </c>
      <c r="C68" t="s">
        <v>1064</v>
      </c>
      <c r="D68" t="s">
        <v>1070</v>
      </c>
      <c r="E68" t="s">
        <v>1071</v>
      </c>
      <c r="F68" t="s">
        <v>603</v>
      </c>
      <c r="G68" t="s">
        <v>1124</v>
      </c>
      <c r="H68" t="s">
        <v>1173</v>
      </c>
      <c r="I68" t="s">
        <v>1293</v>
      </c>
      <c r="J68">
        <v>5</v>
      </c>
    </row>
    <row r="69" spans="1:10" x14ac:dyDescent="0.25">
      <c r="A69" s="14" t="s">
        <v>1131</v>
      </c>
      <c r="B69" t="s">
        <v>1123</v>
      </c>
      <c r="C69" t="s">
        <v>1064</v>
      </c>
      <c r="D69" t="s">
        <v>1070</v>
      </c>
      <c r="E69" t="s">
        <v>1071</v>
      </c>
      <c r="F69" t="s">
        <v>604</v>
      </c>
      <c r="G69" t="s">
        <v>1124</v>
      </c>
      <c r="H69" t="s">
        <v>1059</v>
      </c>
      <c r="I69" t="s">
        <v>1125</v>
      </c>
      <c r="J69">
        <v>30</v>
      </c>
    </row>
    <row r="70" spans="1:10" x14ac:dyDescent="0.25">
      <c r="A70" s="14" t="s">
        <v>1131</v>
      </c>
      <c r="B70" t="s">
        <v>1301</v>
      </c>
      <c r="C70" t="s">
        <v>1064</v>
      </c>
      <c r="D70" t="s">
        <v>1070</v>
      </c>
      <c r="E70" t="s">
        <v>1071</v>
      </c>
      <c r="F70" t="s">
        <v>604</v>
      </c>
      <c r="G70" t="s">
        <v>1124</v>
      </c>
      <c r="H70" t="s">
        <v>1173</v>
      </c>
      <c r="I70" t="s">
        <v>1285</v>
      </c>
      <c r="J70">
        <v>5</v>
      </c>
    </row>
    <row r="71" spans="1:10" x14ac:dyDescent="0.25">
      <c r="A71" s="14" t="s">
        <v>1131</v>
      </c>
      <c r="B71" t="s">
        <v>1326</v>
      </c>
      <c r="C71" t="s">
        <v>1064</v>
      </c>
      <c r="D71" t="s">
        <v>1070</v>
      </c>
      <c r="E71" t="s">
        <v>1071</v>
      </c>
      <c r="F71" t="s">
        <v>603</v>
      </c>
      <c r="G71" t="s">
        <v>1124</v>
      </c>
      <c r="H71" t="s">
        <v>1173</v>
      </c>
      <c r="I71" t="s">
        <v>1293</v>
      </c>
      <c r="J71">
        <v>5</v>
      </c>
    </row>
    <row r="72" spans="1:10" x14ac:dyDescent="0.25">
      <c r="A72" s="14" t="s">
        <v>1267</v>
      </c>
      <c r="B72" t="s">
        <v>1268</v>
      </c>
      <c r="C72" t="s">
        <v>1064</v>
      </c>
      <c r="D72" t="s">
        <v>1070</v>
      </c>
      <c r="E72" t="s">
        <v>1071</v>
      </c>
      <c r="F72" t="s">
        <v>603</v>
      </c>
      <c r="G72" t="s">
        <v>1269</v>
      </c>
      <c r="H72" t="s">
        <v>1173</v>
      </c>
      <c r="I72" t="s">
        <v>1270</v>
      </c>
      <c r="J72">
        <v>10</v>
      </c>
    </row>
    <row r="73" spans="1:10" x14ac:dyDescent="0.25">
      <c r="A73" s="14" t="s">
        <v>1267</v>
      </c>
      <c r="B73" t="s">
        <v>1297</v>
      </c>
      <c r="C73" t="s">
        <v>1064</v>
      </c>
      <c r="D73" t="s">
        <v>1070</v>
      </c>
      <c r="E73" t="s">
        <v>1071</v>
      </c>
      <c r="F73" t="s">
        <v>603</v>
      </c>
      <c r="G73" t="s">
        <v>1124</v>
      </c>
      <c r="H73" t="s">
        <v>1173</v>
      </c>
      <c r="I73" t="s">
        <v>1285</v>
      </c>
      <c r="J73">
        <v>5</v>
      </c>
    </row>
    <row r="74" spans="1:10" x14ac:dyDescent="0.25">
      <c r="A74" s="14" t="s">
        <v>1267</v>
      </c>
      <c r="B74" t="s">
        <v>1327</v>
      </c>
      <c r="C74" t="s">
        <v>1064</v>
      </c>
      <c r="D74" t="s">
        <v>1070</v>
      </c>
      <c r="E74" t="s">
        <v>1071</v>
      </c>
      <c r="F74" t="s">
        <v>603</v>
      </c>
      <c r="G74" t="s">
        <v>1124</v>
      </c>
      <c r="H74" t="s">
        <v>1173</v>
      </c>
      <c r="I74" t="s">
        <v>1293</v>
      </c>
      <c r="J74">
        <v>5</v>
      </c>
    </row>
    <row r="75" spans="1:10" x14ac:dyDescent="0.25">
      <c r="A75" s="14" t="s">
        <v>1328</v>
      </c>
      <c r="B75" t="s">
        <v>1301</v>
      </c>
      <c r="C75" t="s">
        <v>1064</v>
      </c>
      <c r="D75" t="s">
        <v>1070</v>
      </c>
      <c r="E75" t="s">
        <v>1071</v>
      </c>
      <c r="F75" t="s">
        <v>604</v>
      </c>
      <c r="G75" t="s">
        <v>1124</v>
      </c>
      <c r="H75" t="s">
        <v>1173</v>
      </c>
      <c r="I75" t="s">
        <v>1285</v>
      </c>
      <c r="J75">
        <v>5</v>
      </c>
    </row>
    <row r="76" spans="1:10" x14ac:dyDescent="0.25">
      <c r="A76" s="14" t="s">
        <v>1328</v>
      </c>
      <c r="B76" t="s">
        <v>1329</v>
      </c>
      <c r="C76" t="s">
        <v>1064</v>
      </c>
      <c r="D76" t="s">
        <v>1070</v>
      </c>
      <c r="E76" t="s">
        <v>1071</v>
      </c>
      <c r="F76" t="s">
        <v>603</v>
      </c>
      <c r="G76" t="s">
        <v>1124</v>
      </c>
      <c r="H76" t="s">
        <v>1173</v>
      </c>
      <c r="I76" t="s">
        <v>1293</v>
      </c>
      <c r="J76">
        <v>5</v>
      </c>
    </row>
    <row r="77" spans="1:10" x14ac:dyDescent="0.25">
      <c r="A77" s="14" t="s">
        <v>1330</v>
      </c>
      <c r="B77" t="s">
        <v>1297</v>
      </c>
      <c r="C77" t="s">
        <v>1064</v>
      </c>
      <c r="D77" t="s">
        <v>1070</v>
      </c>
      <c r="E77" t="s">
        <v>1071</v>
      </c>
      <c r="F77" t="s">
        <v>603</v>
      </c>
      <c r="G77" t="s">
        <v>1124</v>
      </c>
      <c r="H77" t="s">
        <v>1173</v>
      </c>
      <c r="I77" t="s">
        <v>1285</v>
      </c>
      <c r="J77">
        <v>5</v>
      </c>
    </row>
    <row r="78" spans="1:10" x14ac:dyDescent="0.25">
      <c r="A78" s="14" t="s">
        <v>1330</v>
      </c>
      <c r="B78" t="s">
        <v>1329</v>
      </c>
      <c r="C78" t="s">
        <v>1064</v>
      </c>
      <c r="D78" t="s">
        <v>1070</v>
      </c>
      <c r="E78" t="s">
        <v>1071</v>
      </c>
      <c r="F78" t="s">
        <v>603</v>
      </c>
      <c r="G78" t="s">
        <v>1124</v>
      </c>
      <c r="H78" t="s">
        <v>1173</v>
      </c>
      <c r="I78" t="s">
        <v>1293</v>
      </c>
      <c r="J78">
        <v>5</v>
      </c>
    </row>
    <row r="79" spans="1:10" x14ac:dyDescent="0.25">
      <c r="A79" s="14" t="s">
        <v>1330</v>
      </c>
      <c r="B79" t="s">
        <v>1309</v>
      </c>
      <c r="C79" t="s">
        <v>1064</v>
      </c>
      <c r="D79" t="s">
        <v>1070</v>
      </c>
      <c r="E79" t="s">
        <v>1071</v>
      </c>
      <c r="F79" t="s">
        <v>603</v>
      </c>
      <c r="G79" t="s">
        <v>1124</v>
      </c>
      <c r="H79" t="s">
        <v>1173</v>
      </c>
      <c r="I79" t="s">
        <v>1293</v>
      </c>
      <c r="J79">
        <v>5</v>
      </c>
    </row>
    <row r="80" spans="1:10" x14ac:dyDescent="0.25">
      <c r="A80" s="14" t="s">
        <v>1331</v>
      </c>
      <c r="B80" t="s">
        <v>1297</v>
      </c>
      <c r="C80" t="s">
        <v>1064</v>
      </c>
      <c r="D80" t="s">
        <v>1070</v>
      </c>
      <c r="E80" t="s">
        <v>1071</v>
      </c>
      <c r="F80" t="s">
        <v>603</v>
      </c>
      <c r="G80" t="s">
        <v>1124</v>
      </c>
      <c r="H80" t="s">
        <v>1173</v>
      </c>
      <c r="I80" t="s">
        <v>1285</v>
      </c>
      <c r="J80">
        <v>5</v>
      </c>
    </row>
    <row r="81" spans="1:10" x14ac:dyDescent="0.25">
      <c r="A81" s="14" t="s">
        <v>1331</v>
      </c>
      <c r="B81" t="s">
        <v>1332</v>
      </c>
      <c r="C81" t="s">
        <v>1064</v>
      </c>
      <c r="D81" t="s">
        <v>1070</v>
      </c>
      <c r="E81" t="s">
        <v>1071</v>
      </c>
      <c r="F81" t="s">
        <v>603</v>
      </c>
      <c r="G81" t="s">
        <v>1124</v>
      </c>
      <c r="H81" t="s">
        <v>1173</v>
      </c>
      <c r="I81" t="s">
        <v>1293</v>
      </c>
      <c r="J81">
        <v>5</v>
      </c>
    </row>
    <row r="82" spans="1:10" x14ac:dyDescent="0.25">
      <c r="A82" s="14" t="s">
        <v>1331</v>
      </c>
      <c r="B82" t="s">
        <v>1333</v>
      </c>
      <c r="C82" t="s">
        <v>1064</v>
      </c>
      <c r="D82" t="s">
        <v>1070</v>
      </c>
      <c r="E82" t="s">
        <v>1071</v>
      </c>
      <c r="F82" t="s">
        <v>603</v>
      </c>
      <c r="G82" t="s">
        <v>1124</v>
      </c>
      <c r="H82" t="s">
        <v>1173</v>
      </c>
      <c r="I82" t="s">
        <v>1293</v>
      </c>
      <c r="J82">
        <v>5</v>
      </c>
    </row>
    <row r="83" spans="1:10" x14ac:dyDescent="0.25">
      <c r="A83" s="14" t="s">
        <v>1331</v>
      </c>
      <c r="B83" t="s">
        <v>1334</v>
      </c>
      <c r="C83" t="s">
        <v>1064</v>
      </c>
      <c r="D83" t="s">
        <v>1070</v>
      </c>
      <c r="E83" t="s">
        <v>1071</v>
      </c>
      <c r="F83" t="s">
        <v>603</v>
      </c>
      <c r="G83" t="s">
        <v>1124</v>
      </c>
      <c r="H83" t="s">
        <v>1173</v>
      </c>
      <c r="I83" t="s">
        <v>1293</v>
      </c>
      <c r="J83">
        <v>5</v>
      </c>
    </row>
    <row r="84" spans="1:10" x14ac:dyDescent="0.25">
      <c r="A84" s="14" t="s">
        <v>1331</v>
      </c>
      <c r="B84" t="s">
        <v>1322</v>
      </c>
      <c r="C84" t="s">
        <v>1064</v>
      </c>
      <c r="D84" t="s">
        <v>1070</v>
      </c>
      <c r="E84" t="s">
        <v>1071</v>
      </c>
      <c r="F84" t="s">
        <v>603</v>
      </c>
      <c r="G84" t="s">
        <v>1124</v>
      </c>
      <c r="H84" t="s">
        <v>1173</v>
      </c>
      <c r="I84" t="s">
        <v>1293</v>
      </c>
      <c r="J84">
        <v>5</v>
      </c>
    </row>
    <row r="85" spans="1:10" x14ac:dyDescent="0.25">
      <c r="A85" s="14" t="s">
        <v>1335</v>
      </c>
      <c r="B85" t="s">
        <v>1297</v>
      </c>
      <c r="C85" t="s">
        <v>1064</v>
      </c>
      <c r="D85" t="s">
        <v>1070</v>
      </c>
      <c r="E85" t="s">
        <v>1071</v>
      </c>
      <c r="F85" t="s">
        <v>603</v>
      </c>
      <c r="G85" t="s">
        <v>1124</v>
      </c>
      <c r="H85" t="s">
        <v>1173</v>
      </c>
      <c r="I85" t="s">
        <v>1285</v>
      </c>
      <c r="J85">
        <v>5</v>
      </c>
    </row>
    <row r="86" spans="1:10" x14ac:dyDescent="0.25">
      <c r="A86" s="14" t="s">
        <v>1335</v>
      </c>
      <c r="B86" t="s">
        <v>1309</v>
      </c>
      <c r="C86" t="s">
        <v>1064</v>
      </c>
      <c r="D86" t="s">
        <v>1070</v>
      </c>
      <c r="E86" t="s">
        <v>1071</v>
      </c>
      <c r="F86" t="s">
        <v>603</v>
      </c>
      <c r="G86" t="s">
        <v>1124</v>
      </c>
      <c r="H86" t="s">
        <v>1173</v>
      </c>
      <c r="I86" t="s">
        <v>1293</v>
      </c>
      <c r="J86">
        <v>5</v>
      </c>
    </row>
    <row r="87" spans="1:10" x14ac:dyDescent="0.25">
      <c r="A87" s="14" t="s">
        <v>1132</v>
      </c>
      <c r="B87" t="s">
        <v>1123</v>
      </c>
      <c r="C87" t="s">
        <v>1064</v>
      </c>
      <c r="D87" t="s">
        <v>1070</v>
      </c>
      <c r="E87" t="s">
        <v>1071</v>
      </c>
      <c r="F87" t="s">
        <v>604</v>
      </c>
      <c r="G87" t="s">
        <v>1124</v>
      </c>
      <c r="H87" t="s">
        <v>1059</v>
      </c>
      <c r="I87" t="s">
        <v>1125</v>
      </c>
      <c r="J87">
        <v>30</v>
      </c>
    </row>
    <row r="88" spans="1:10" x14ac:dyDescent="0.25">
      <c r="A88" s="14" t="s">
        <v>1132</v>
      </c>
      <c r="B88" t="s">
        <v>1271</v>
      </c>
      <c r="C88" t="s">
        <v>1064</v>
      </c>
      <c r="D88" t="s">
        <v>1070</v>
      </c>
      <c r="E88" t="s">
        <v>1071</v>
      </c>
      <c r="F88" t="s">
        <v>603</v>
      </c>
      <c r="G88" t="s">
        <v>1269</v>
      </c>
      <c r="H88" t="s">
        <v>1173</v>
      </c>
      <c r="I88" t="s">
        <v>1270</v>
      </c>
      <c r="J88">
        <v>10</v>
      </c>
    </row>
    <row r="89" spans="1:10" x14ac:dyDescent="0.25">
      <c r="A89" s="14" t="s">
        <v>1132</v>
      </c>
      <c r="B89" t="s">
        <v>1301</v>
      </c>
      <c r="C89" t="s">
        <v>1064</v>
      </c>
      <c r="D89" t="s">
        <v>1070</v>
      </c>
      <c r="E89" t="s">
        <v>1071</v>
      </c>
      <c r="F89" t="s">
        <v>604</v>
      </c>
      <c r="G89" t="s">
        <v>1124</v>
      </c>
      <c r="H89" t="s">
        <v>1173</v>
      </c>
      <c r="I89" t="s">
        <v>1285</v>
      </c>
      <c r="J89">
        <v>5</v>
      </c>
    </row>
    <row r="90" spans="1:10" x14ac:dyDescent="0.25">
      <c r="A90" s="14" t="s">
        <v>1132</v>
      </c>
      <c r="B90" t="s">
        <v>1336</v>
      </c>
      <c r="C90" t="s">
        <v>1064</v>
      </c>
      <c r="D90" t="s">
        <v>1070</v>
      </c>
      <c r="E90" t="s">
        <v>1071</v>
      </c>
      <c r="F90" t="s">
        <v>603</v>
      </c>
      <c r="G90" t="s">
        <v>1124</v>
      </c>
      <c r="H90" t="s">
        <v>1173</v>
      </c>
      <c r="I90" t="s">
        <v>1293</v>
      </c>
      <c r="J90">
        <v>5</v>
      </c>
    </row>
    <row r="91" spans="1:10" x14ac:dyDescent="0.25">
      <c r="A91" s="14" t="s">
        <v>1133</v>
      </c>
      <c r="B91" t="s">
        <v>1134</v>
      </c>
      <c r="C91" t="s">
        <v>1064</v>
      </c>
      <c r="D91" t="s">
        <v>1070</v>
      </c>
      <c r="E91" t="s">
        <v>1071</v>
      </c>
      <c r="F91" t="s">
        <v>604</v>
      </c>
      <c r="G91" t="s">
        <v>1124</v>
      </c>
      <c r="H91" t="s">
        <v>1059</v>
      </c>
      <c r="I91" t="s">
        <v>1125</v>
      </c>
      <c r="J91">
        <v>30</v>
      </c>
    </row>
    <row r="92" spans="1:10" x14ac:dyDescent="0.25">
      <c r="A92" s="14" t="s">
        <v>1133</v>
      </c>
      <c r="B92" t="s">
        <v>1301</v>
      </c>
      <c r="C92" t="s">
        <v>1064</v>
      </c>
      <c r="D92" t="s">
        <v>1070</v>
      </c>
      <c r="E92" t="s">
        <v>1071</v>
      </c>
      <c r="F92" t="s">
        <v>604</v>
      </c>
      <c r="G92" t="s">
        <v>1124</v>
      </c>
      <c r="H92" t="s">
        <v>1173</v>
      </c>
      <c r="I92" t="s">
        <v>1285</v>
      </c>
      <c r="J92">
        <v>5</v>
      </c>
    </row>
    <row r="93" spans="1:10" x14ac:dyDescent="0.25">
      <c r="A93" s="14" t="s">
        <v>1135</v>
      </c>
      <c r="B93" t="s">
        <v>1136</v>
      </c>
      <c r="C93" t="s">
        <v>1064</v>
      </c>
      <c r="D93" t="s">
        <v>1070</v>
      </c>
      <c r="E93" t="s">
        <v>1071</v>
      </c>
      <c r="F93" t="s">
        <v>604</v>
      </c>
      <c r="G93" t="s">
        <v>1124</v>
      </c>
      <c r="H93" t="s">
        <v>1059</v>
      </c>
      <c r="I93" t="s">
        <v>1125</v>
      </c>
      <c r="J93">
        <v>30</v>
      </c>
    </row>
    <row r="94" spans="1:10" x14ac:dyDescent="0.25">
      <c r="A94" s="14" t="s">
        <v>1135</v>
      </c>
      <c r="B94" t="s">
        <v>1301</v>
      </c>
      <c r="C94" t="s">
        <v>1064</v>
      </c>
      <c r="D94" t="s">
        <v>1070</v>
      </c>
      <c r="E94" t="s">
        <v>1071</v>
      </c>
      <c r="F94" t="s">
        <v>604</v>
      </c>
      <c r="G94" t="s">
        <v>1124</v>
      </c>
      <c r="H94" t="s">
        <v>1173</v>
      </c>
      <c r="I94" t="s">
        <v>1285</v>
      </c>
      <c r="J94">
        <v>5</v>
      </c>
    </row>
    <row r="95" spans="1:10" x14ac:dyDescent="0.25">
      <c r="A95" s="14" t="s">
        <v>1135</v>
      </c>
      <c r="B95" t="s">
        <v>1337</v>
      </c>
      <c r="C95" t="s">
        <v>1064</v>
      </c>
      <c r="D95" t="s">
        <v>1070</v>
      </c>
      <c r="E95" t="s">
        <v>1071</v>
      </c>
      <c r="F95" t="s">
        <v>603</v>
      </c>
      <c r="G95" t="s">
        <v>1124</v>
      </c>
      <c r="H95" t="s">
        <v>1173</v>
      </c>
      <c r="I95" t="s">
        <v>1293</v>
      </c>
      <c r="J95">
        <v>5</v>
      </c>
    </row>
    <row r="96" spans="1:10" x14ac:dyDescent="0.25">
      <c r="A96" s="14" t="s">
        <v>1137</v>
      </c>
      <c r="B96" t="s">
        <v>1138</v>
      </c>
      <c r="C96" t="s">
        <v>1064</v>
      </c>
      <c r="D96" t="s">
        <v>1070</v>
      </c>
      <c r="E96" t="s">
        <v>1071</v>
      </c>
      <c r="F96" t="s">
        <v>604</v>
      </c>
      <c r="G96" t="s">
        <v>1124</v>
      </c>
      <c r="H96" t="s">
        <v>1059</v>
      </c>
      <c r="I96" t="s">
        <v>1125</v>
      </c>
      <c r="J96">
        <v>30</v>
      </c>
    </row>
    <row r="97" spans="1:10" x14ac:dyDescent="0.25">
      <c r="A97" s="14" t="s">
        <v>1137</v>
      </c>
      <c r="B97" t="s">
        <v>1301</v>
      </c>
      <c r="C97" t="s">
        <v>1064</v>
      </c>
      <c r="D97" t="s">
        <v>1070</v>
      </c>
      <c r="E97" t="s">
        <v>1071</v>
      </c>
      <c r="F97" t="s">
        <v>604</v>
      </c>
      <c r="G97" t="s">
        <v>1124</v>
      </c>
      <c r="H97" t="s">
        <v>1173</v>
      </c>
      <c r="I97" t="s">
        <v>1285</v>
      </c>
      <c r="J97">
        <v>5</v>
      </c>
    </row>
    <row r="98" spans="1:10" x14ac:dyDescent="0.25">
      <c r="A98" s="14" t="s">
        <v>1137</v>
      </c>
      <c r="B98" t="s">
        <v>1337</v>
      </c>
      <c r="C98" t="s">
        <v>1064</v>
      </c>
      <c r="D98" t="s">
        <v>1070</v>
      </c>
      <c r="E98" t="s">
        <v>1071</v>
      </c>
      <c r="F98" t="s">
        <v>603</v>
      </c>
      <c r="G98" t="s">
        <v>1124</v>
      </c>
      <c r="H98" t="s">
        <v>1173</v>
      </c>
      <c r="I98" t="s">
        <v>1293</v>
      </c>
      <c r="J98">
        <v>5</v>
      </c>
    </row>
    <row r="99" spans="1:10" x14ac:dyDescent="0.25">
      <c r="A99" s="14" t="s">
        <v>1137</v>
      </c>
      <c r="B99" t="s">
        <v>1338</v>
      </c>
      <c r="C99" t="s">
        <v>1064</v>
      </c>
      <c r="D99" t="s">
        <v>1070</v>
      </c>
      <c r="E99" t="s">
        <v>1071</v>
      </c>
      <c r="F99" t="s">
        <v>603</v>
      </c>
      <c r="G99" t="s">
        <v>1124</v>
      </c>
      <c r="H99" t="s">
        <v>1173</v>
      </c>
      <c r="I99" t="s">
        <v>1293</v>
      </c>
      <c r="J99">
        <v>5</v>
      </c>
    </row>
    <row r="100" spans="1:10" x14ac:dyDescent="0.25">
      <c r="A100" s="14" t="s">
        <v>1139</v>
      </c>
      <c r="B100" t="s">
        <v>1140</v>
      </c>
      <c r="C100" t="s">
        <v>1064</v>
      </c>
      <c r="D100" t="s">
        <v>1070</v>
      </c>
      <c r="E100" t="s">
        <v>1071</v>
      </c>
      <c r="F100" t="s">
        <v>604</v>
      </c>
      <c r="G100" t="s">
        <v>1124</v>
      </c>
      <c r="H100" t="s">
        <v>1059</v>
      </c>
      <c r="I100" t="s">
        <v>1125</v>
      </c>
      <c r="J100">
        <v>30</v>
      </c>
    </row>
    <row r="101" spans="1:10" x14ac:dyDescent="0.25">
      <c r="A101" s="14" t="s">
        <v>1139</v>
      </c>
      <c r="B101" t="s">
        <v>1301</v>
      </c>
      <c r="C101" t="s">
        <v>1064</v>
      </c>
      <c r="D101" t="s">
        <v>1070</v>
      </c>
      <c r="E101" t="s">
        <v>1071</v>
      </c>
      <c r="F101" t="s">
        <v>604</v>
      </c>
      <c r="G101" t="s">
        <v>1124</v>
      </c>
      <c r="H101" t="s">
        <v>1173</v>
      </c>
      <c r="I101" t="s">
        <v>1285</v>
      </c>
      <c r="J101">
        <v>5</v>
      </c>
    </row>
    <row r="102" spans="1:10" x14ac:dyDescent="0.25">
      <c r="A102" s="14" t="s">
        <v>1139</v>
      </c>
      <c r="B102" t="s">
        <v>1325</v>
      </c>
      <c r="C102" t="s">
        <v>1064</v>
      </c>
      <c r="D102" t="s">
        <v>1070</v>
      </c>
      <c r="E102" t="s">
        <v>1071</v>
      </c>
      <c r="F102" t="s">
        <v>603</v>
      </c>
      <c r="G102" t="s">
        <v>1124</v>
      </c>
      <c r="H102" t="s">
        <v>1173</v>
      </c>
      <c r="I102" t="s">
        <v>1293</v>
      </c>
      <c r="J102">
        <v>5</v>
      </c>
    </row>
    <row r="103" spans="1:10" x14ac:dyDescent="0.25">
      <c r="A103" s="14" t="s">
        <v>1141</v>
      </c>
      <c r="B103" t="s">
        <v>1142</v>
      </c>
      <c r="C103" t="s">
        <v>1064</v>
      </c>
      <c r="D103" t="s">
        <v>1070</v>
      </c>
      <c r="E103" t="s">
        <v>1071</v>
      </c>
      <c r="F103" t="s">
        <v>604</v>
      </c>
      <c r="G103" t="s">
        <v>1124</v>
      </c>
      <c r="H103" t="s">
        <v>1059</v>
      </c>
      <c r="I103" t="s">
        <v>1125</v>
      </c>
      <c r="J103">
        <v>30</v>
      </c>
    </row>
    <row r="104" spans="1:10" x14ac:dyDescent="0.25">
      <c r="A104" s="14" t="s">
        <v>1141</v>
      </c>
      <c r="B104" t="s">
        <v>1301</v>
      </c>
      <c r="C104" t="s">
        <v>1064</v>
      </c>
      <c r="D104" t="s">
        <v>1070</v>
      </c>
      <c r="E104" t="s">
        <v>1071</v>
      </c>
      <c r="F104" t="s">
        <v>604</v>
      </c>
      <c r="G104" t="s">
        <v>1124</v>
      </c>
      <c r="H104" t="s">
        <v>1173</v>
      </c>
      <c r="I104" t="s">
        <v>1285</v>
      </c>
      <c r="J104">
        <v>5</v>
      </c>
    </row>
    <row r="105" spans="1:10" x14ac:dyDescent="0.25">
      <c r="A105" s="14" t="s">
        <v>1141</v>
      </c>
      <c r="B105" t="s">
        <v>1339</v>
      </c>
      <c r="C105" t="s">
        <v>1064</v>
      </c>
      <c r="D105" t="s">
        <v>1070</v>
      </c>
      <c r="E105" t="s">
        <v>1071</v>
      </c>
      <c r="F105" t="s">
        <v>603</v>
      </c>
      <c r="G105" t="s">
        <v>1124</v>
      </c>
      <c r="H105" t="s">
        <v>1173</v>
      </c>
      <c r="I105" t="s">
        <v>1293</v>
      </c>
      <c r="J105">
        <v>5</v>
      </c>
    </row>
    <row r="106" spans="1:10" x14ac:dyDescent="0.25">
      <c r="A106" s="14" t="s">
        <v>1143</v>
      </c>
      <c r="B106" t="s">
        <v>1123</v>
      </c>
      <c r="C106" t="s">
        <v>1064</v>
      </c>
      <c r="D106" t="s">
        <v>1070</v>
      </c>
      <c r="E106" t="s">
        <v>1071</v>
      </c>
      <c r="F106" t="s">
        <v>603</v>
      </c>
      <c r="G106" t="s">
        <v>1124</v>
      </c>
      <c r="H106" t="s">
        <v>1059</v>
      </c>
      <c r="I106" t="s">
        <v>1125</v>
      </c>
      <c r="J106">
        <v>30</v>
      </c>
    </row>
    <row r="107" spans="1:10" x14ac:dyDescent="0.25">
      <c r="A107" s="14" t="s">
        <v>1143</v>
      </c>
      <c r="B107" t="s">
        <v>1297</v>
      </c>
      <c r="C107" t="s">
        <v>1064</v>
      </c>
      <c r="D107" t="s">
        <v>1070</v>
      </c>
      <c r="E107" t="s">
        <v>1071</v>
      </c>
      <c r="F107" t="s">
        <v>603</v>
      </c>
      <c r="G107" t="s">
        <v>1124</v>
      </c>
      <c r="H107" t="s">
        <v>1173</v>
      </c>
      <c r="I107" t="s">
        <v>1285</v>
      </c>
      <c r="J107">
        <v>5</v>
      </c>
    </row>
    <row r="108" spans="1:10" x14ac:dyDescent="0.25">
      <c r="A108" s="14" t="s">
        <v>1143</v>
      </c>
      <c r="B108" t="s">
        <v>1340</v>
      </c>
      <c r="C108" t="s">
        <v>1064</v>
      </c>
      <c r="D108" t="s">
        <v>1070</v>
      </c>
      <c r="E108" t="s">
        <v>1071</v>
      </c>
      <c r="F108" t="s">
        <v>603</v>
      </c>
      <c r="G108" t="s">
        <v>1124</v>
      </c>
      <c r="H108" t="s">
        <v>1173</v>
      </c>
      <c r="I108" t="s">
        <v>1293</v>
      </c>
      <c r="J108">
        <v>5</v>
      </c>
    </row>
    <row r="109" spans="1:10" x14ac:dyDescent="0.25">
      <c r="A109" s="14" t="s">
        <v>1143</v>
      </c>
      <c r="B109" t="s">
        <v>1341</v>
      </c>
      <c r="C109" t="s">
        <v>1064</v>
      </c>
      <c r="D109" t="s">
        <v>1070</v>
      </c>
      <c r="E109" t="s">
        <v>1071</v>
      </c>
      <c r="F109" t="s">
        <v>603</v>
      </c>
      <c r="G109" t="s">
        <v>1124</v>
      </c>
      <c r="H109" t="s">
        <v>1173</v>
      </c>
      <c r="I109" t="s">
        <v>1293</v>
      </c>
      <c r="J109">
        <v>5</v>
      </c>
    </row>
    <row r="110" spans="1:10" x14ac:dyDescent="0.25">
      <c r="A110" s="14" t="s">
        <v>1143</v>
      </c>
      <c r="B110" t="s">
        <v>1309</v>
      </c>
      <c r="C110" t="s">
        <v>1064</v>
      </c>
      <c r="D110" t="s">
        <v>1070</v>
      </c>
      <c r="E110" t="s">
        <v>1071</v>
      </c>
      <c r="F110" t="s">
        <v>603</v>
      </c>
      <c r="G110" t="s">
        <v>1124</v>
      </c>
      <c r="H110" t="s">
        <v>1173</v>
      </c>
      <c r="I110" t="s">
        <v>1293</v>
      </c>
      <c r="J110">
        <v>5</v>
      </c>
    </row>
    <row r="111" spans="1:10" x14ac:dyDescent="0.25">
      <c r="A111" s="14" t="s">
        <v>1144</v>
      </c>
      <c r="B111" t="s">
        <v>1123</v>
      </c>
      <c r="C111" t="s">
        <v>1064</v>
      </c>
      <c r="D111" t="s">
        <v>1070</v>
      </c>
      <c r="E111" t="s">
        <v>1071</v>
      </c>
      <c r="F111" t="s">
        <v>604</v>
      </c>
      <c r="G111" t="s">
        <v>1124</v>
      </c>
      <c r="H111" t="s">
        <v>1059</v>
      </c>
      <c r="I111" t="s">
        <v>1125</v>
      </c>
      <c r="J111">
        <v>30</v>
      </c>
    </row>
    <row r="112" spans="1:10" x14ac:dyDescent="0.25">
      <c r="A112" s="14" t="s">
        <v>1144</v>
      </c>
      <c r="B112" t="s">
        <v>1301</v>
      </c>
      <c r="C112" t="s">
        <v>1064</v>
      </c>
      <c r="D112" t="s">
        <v>1070</v>
      </c>
      <c r="E112" t="s">
        <v>1071</v>
      </c>
      <c r="F112" t="s">
        <v>604</v>
      </c>
      <c r="G112" t="s">
        <v>1124</v>
      </c>
      <c r="H112" t="s">
        <v>1173</v>
      </c>
      <c r="I112" t="s">
        <v>1285</v>
      </c>
      <c r="J112">
        <v>5</v>
      </c>
    </row>
    <row r="113" spans="1:10" x14ac:dyDescent="0.25">
      <c r="A113" s="14" t="s">
        <v>1145</v>
      </c>
      <c r="B113" t="s">
        <v>1134</v>
      </c>
      <c r="C113" t="s">
        <v>1064</v>
      </c>
      <c r="D113" t="s">
        <v>1070</v>
      </c>
      <c r="E113" t="s">
        <v>1071</v>
      </c>
      <c r="F113" t="s">
        <v>604</v>
      </c>
      <c r="G113" t="s">
        <v>1124</v>
      </c>
      <c r="H113" t="s">
        <v>1059</v>
      </c>
      <c r="I113" t="s">
        <v>1125</v>
      </c>
      <c r="J113">
        <v>30</v>
      </c>
    </row>
    <row r="114" spans="1:10" x14ac:dyDescent="0.25">
      <c r="A114" s="14" t="s">
        <v>1145</v>
      </c>
      <c r="B114" t="s">
        <v>1301</v>
      </c>
      <c r="C114" t="s">
        <v>1064</v>
      </c>
      <c r="D114" t="s">
        <v>1070</v>
      </c>
      <c r="E114" t="s">
        <v>1071</v>
      </c>
      <c r="F114" t="s">
        <v>604</v>
      </c>
      <c r="G114" t="s">
        <v>1124</v>
      </c>
      <c r="H114" t="s">
        <v>1173</v>
      </c>
      <c r="I114" t="s">
        <v>1285</v>
      </c>
      <c r="J114">
        <v>5</v>
      </c>
    </row>
    <row r="115" spans="1:10" x14ac:dyDescent="0.25">
      <c r="A115" s="14" t="s">
        <v>1145</v>
      </c>
      <c r="B115" t="s">
        <v>1342</v>
      </c>
      <c r="C115" t="s">
        <v>1064</v>
      </c>
      <c r="D115" t="s">
        <v>1070</v>
      </c>
      <c r="E115" t="s">
        <v>1071</v>
      </c>
      <c r="F115" t="s">
        <v>603</v>
      </c>
      <c r="G115" t="s">
        <v>1124</v>
      </c>
      <c r="H115" t="s">
        <v>1173</v>
      </c>
      <c r="I115" t="s">
        <v>1285</v>
      </c>
      <c r="J115">
        <v>5</v>
      </c>
    </row>
    <row r="116" spans="1:10" x14ac:dyDescent="0.25">
      <c r="A116" s="14" t="s">
        <v>1145</v>
      </c>
      <c r="B116" t="s">
        <v>1343</v>
      </c>
      <c r="C116" t="s">
        <v>1064</v>
      </c>
      <c r="D116" t="s">
        <v>1070</v>
      </c>
      <c r="E116" t="s">
        <v>1071</v>
      </c>
      <c r="F116" t="s">
        <v>603</v>
      </c>
      <c r="G116" t="s">
        <v>1124</v>
      </c>
      <c r="H116" t="s">
        <v>1173</v>
      </c>
      <c r="I116" t="s">
        <v>1285</v>
      </c>
      <c r="J116">
        <v>5</v>
      </c>
    </row>
    <row r="117" spans="1:10" x14ac:dyDescent="0.25">
      <c r="A117" s="14" t="s">
        <v>1146</v>
      </c>
      <c r="B117" t="s">
        <v>1123</v>
      </c>
      <c r="C117" t="s">
        <v>1064</v>
      </c>
      <c r="D117" t="s">
        <v>1070</v>
      </c>
      <c r="E117" t="s">
        <v>1071</v>
      </c>
      <c r="F117" t="s">
        <v>603</v>
      </c>
      <c r="G117" t="s">
        <v>1124</v>
      </c>
      <c r="H117" t="s">
        <v>1059</v>
      </c>
      <c r="I117" t="s">
        <v>1125</v>
      </c>
      <c r="J117">
        <v>30</v>
      </c>
    </row>
    <row r="118" spans="1:10" x14ac:dyDescent="0.25">
      <c r="A118" s="14" t="s">
        <v>1146</v>
      </c>
      <c r="B118" t="s">
        <v>1171</v>
      </c>
      <c r="C118" t="s">
        <v>1172</v>
      </c>
      <c r="F118" t="s">
        <v>603</v>
      </c>
      <c r="G118" t="s">
        <v>1058</v>
      </c>
      <c r="H118" t="s">
        <v>1173</v>
      </c>
      <c r="I118" t="s">
        <v>329</v>
      </c>
      <c r="J118">
        <v>20</v>
      </c>
    </row>
    <row r="119" spans="1:10" x14ac:dyDescent="0.25">
      <c r="A119" s="14" t="s">
        <v>1146</v>
      </c>
      <c r="B119" t="s">
        <v>1174</v>
      </c>
      <c r="C119" t="s">
        <v>1175</v>
      </c>
      <c r="F119" t="s">
        <v>603</v>
      </c>
      <c r="G119" t="s">
        <v>1058</v>
      </c>
      <c r="H119" t="s">
        <v>1173</v>
      </c>
      <c r="I119" t="s">
        <v>329</v>
      </c>
      <c r="J119">
        <v>20</v>
      </c>
    </row>
    <row r="120" spans="1:10" x14ac:dyDescent="0.25">
      <c r="A120" s="14" t="s">
        <v>1146</v>
      </c>
      <c r="B120" t="s">
        <v>1272</v>
      </c>
      <c r="C120" t="s">
        <v>1064</v>
      </c>
      <c r="D120" t="s">
        <v>1070</v>
      </c>
      <c r="E120" t="s">
        <v>1071</v>
      </c>
      <c r="F120" t="s">
        <v>603</v>
      </c>
      <c r="G120" t="s">
        <v>1269</v>
      </c>
      <c r="H120" t="s">
        <v>1173</v>
      </c>
      <c r="I120" t="s">
        <v>1270</v>
      </c>
      <c r="J120">
        <v>10</v>
      </c>
    </row>
    <row r="121" spans="1:10" x14ac:dyDescent="0.25">
      <c r="A121" s="14" t="s">
        <v>1146</v>
      </c>
      <c r="B121" t="s">
        <v>1297</v>
      </c>
      <c r="C121" t="s">
        <v>1064</v>
      </c>
      <c r="D121" t="s">
        <v>1070</v>
      </c>
      <c r="E121" t="s">
        <v>1071</v>
      </c>
      <c r="F121" t="s">
        <v>603</v>
      </c>
      <c r="G121" t="s">
        <v>1124</v>
      </c>
      <c r="H121" t="s">
        <v>1173</v>
      </c>
      <c r="I121" t="s">
        <v>1285</v>
      </c>
      <c r="J121">
        <v>5</v>
      </c>
    </row>
    <row r="122" spans="1:10" x14ac:dyDescent="0.25">
      <c r="A122" s="14" t="s">
        <v>1146</v>
      </c>
      <c r="B122" t="s">
        <v>1343</v>
      </c>
      <c r="C122" t="s">
        <v>1064</v>
      </c>
      <c r="D122" t="s">
        <v>1070</v>
      </c>
      <c r="E122" t="s">
        <v>1071</v>
      </c>
      <c r="F122" t="s">
        <v>603</v>
      </c>
      <c r="G122" t="s">
        <v>1124</v>
      </c>
      <c r="H122" t="s">
        <v>1173</v>
      </c>
      <c r="I122" t="s">
        <v>1285</v>
      </c>
      <c r="J122">
        <v>5</v>
      </c>
    </row>
    <row r="123" spans="1:10" x14ac:dyDescent="0.25">
      <c r="A123" s="14" t="s">
        <v>1147</v>
      </c>
      <c r="B123" t="s">
        <v>1123</v>
      </c>
      <c r="C123" t="s">
        <v>1064</v>
      </c>
      <c r="D123" t="s">
        <v>1070</v>
      </c>
      <c r="E123" t="s">
        <v>1071</v>
      </c>
      <c r="F123" t="s">
        <v>604</v>
      </c>
      <c r="G123" t="s">
        <v>1124</v>
      </c>
      <c r="H123" t="s">
        <v>1059</v>
      </c>
      <c r="I123" t="s">
        <v>1125</v>
      </c>
      <c r="J123">
        <v>30</v>
      </c>
    </row>
    <row r="124" spans="1:10" x14ac:dyDescent="0.25">
      <c r="A124" s="14" t="s">
        <v>1147</v>
      </c>
      <c r="B124" t="s">
        <v>1301</v>
      </c>
      <c r="C124" t="s">
        <v>1064</v>
      </c>
      <c r="D124" t="s">
        <v>1070</v>
      </c>
      <c r="E124" t="s">
        <v>1071</v>
      </c>
      <c r="F124" t="s">
        <v>604</v>
      </c>
      <c r="G124" t="s">
        <v>1124</v>
      </c>
      <c r="H124" t="s">
        <v>1173</v>
      </c>
      <c r="I124" t="s">
        <v>1285</v>
      </c>
      <c r="J124">
        <v>5</v>
      </c>
    </row>
    <row r="125" spans="1:10" x14ac:dyDescent="0.25">
      <c r="A125" s="14" t="s">
        <v>1147</v>
      </c>
      <c r="B125" t="s">
        <v>1344</v>
      </c>
      <c r="C125" t="s">
        <v>1064</v>
      </c>
      <c r="D125" t="s">
        <v>1070</v>
      </c>
      <c r="E125" t="s">
        <v>1071</v>
      </c>
      <c r="F125" t="s">
        <v>603</v>
      </c>
      <c r="G125" t="s">
        <v>1124</v>
      </c>
      <c r="H125" t="s">
        <v>1173</v>
      </c>
      <c r="I125" t="s">
        <v>1293</v>
      </c>
      <c r="J125">
        <v>5</v>
      </c>
    </row>
    <row r="126" spans="1:10" x14ac:dyDescent="0.25">
      <c r="A126" s="14" t="s">
        <v>1148</v>
      </c>
      <c r="B126" t="s">
        <v>1134</v>
      </c>
      <c r="C126" t="s">
        <v>1064</v>
      </c>
      <c r="D126" t="s">
        <v>1070</v>
      </c>
      <c r="E126" t="s">
        <v>1071</v>
      </c>
      <c r="F126" t="s">
        <v>604</v>
      </c>
      <c r="G126" t="s">
        <v>1124</v>
      </c>
      <c r="H126" t="s">
        <v>1059</v>
      </c>
      <c r="I126" t="s">
        <v>1125</v>
      </c>
      <c r="J126">
        <v>30</v>
      </c>
    </row>
    <row r="127" spans="1:10" x14ac:dyDescent="0.25">
      <c r="A127" s="14" t="s">
        <v>1148</v>
      </c>
      <c r="B127" t="s">
        <v>1301</v>
      </c>
      <c r="C127" t="s">
        <v>1064</v>
      </c>
      <c r="D127" t="s">
        <v>1070</v>
      </c>
      <c r="E127" t="s">
        <v>1071</v>
      </c>
      <c r="F127" t="s">
        <v>604</v>
      </c>
      <c r="G127" t="s">
        <v>1124</v>
      </c>
      <c r="H127" t="s">
        <v>1173</v>
      </c>
      <c r="I127" t="s">
        <v>1285</v>
      </c>
      <c r="J127">
        <v>5</v>
      </c>
    </row>
    <row r="128" spans="1:10" x14ac:dyDescent="0.25">
      <c r="A128" s="14" t="s">
        <v>1149</v>
      </c>
      <c r="B128" t="s">
        <v>1136</v>
      </c>
      <c r="C128" t="s">
        <v>1064</v>
      </c>
      <c r="D128" t="s">
        <v>1070</v>
      </c>
      <c r="E128" t="s">
        <v>1071</v>
      </c>
      <c r="F128" t="s">
        <v>604</v>
      </c>
      <c r="G128" t="s">
        <v>1124</v>
      </c>
      <c r="H128" t="s">
        <v>1059</v>
      </c>
      <c r="I128" t="s">
        <v>1125</v>
      </c>
      <c r="J128">
        <v>30</v>
      </c>
    </row>
    <row r="129" spans="1:10" x14ac:dyDescent="0.25">
      <c r="A129" s="14" t="s">
        <v>1149</v>
      </c>
      <c r="B129" t="s">
        <v>1301</v>
      </c>
      <c r="C129" t="s">
        <v>1064</v>
      </c>
      <c r="D129" t="s">
        <v>1070</v>
      </c>
      <c r="E129" t="s">
        <v>1071</v>
      </c>
      <c r="F129" t="s">
        <v>604</v>
      </c>
      <c r="G129" t="s">
        <v>1124</v>
      </c>
      <c r="H129" t="s">
        <v>1173</v>
      </c>
      <c r="I129" t="s">
        <v>1285</v>
      </c>
      <c r="J129">
        <v>5</v>
      </c>
    </row>
    <row r="130" spans="1:10" x14ac:dyDescent="0.25">
      <c r="A130" s="14" t="s">
        <v>1149</v>
      </c>
      <c r="B130" t="s">
        <v>1345</v>
      </c>
      <c r="C130" t="s">
        <v>1064</v>
      </c>
      <c r="D130" t="s">
        <v>1070</v>
      </c>
      <c r="E130" t="s">
        <v>1071</v>
      </c>
      <c r="F130" t="s">
        <v>603</v>
      </c>
      <c r="G130" t="s">
        <v>1124</v>
      </c>
      <c r="H130" t="s">
        <v>1173</v>
      </c>
      <c r="I130" t="s">
        <v>1293</v>
      </c>
      <c r="J130">
        <v>5</v>
      </c>
    </row>
    <row r="131" spans="1:10" x14ac:dyDescent="0.25">
      <c r="A131" s="14" t="s">
        <v>1150</v>
      </c>
      <c r="B131" t="s">
        <v>1138</v>
      </c>
      <c r="C131" t="s">
        <v>1064</v>
      </c>
      <c r="D131" t="s">
        <v>1070</v>
      </c>
      <c r="E131" t="s">
        <v>1071</v>
      </c>
      <c r="F131" t="s">
        <v>604</v>
      </c>
      <c r="G131" t="s">
        <v>1124</v>
      </c>
      <c r="H131" t="s">
        <v>1059</v>
      </c>
      <c r="I131" t="s">
        <v>1125</v>
      </c>
      <c r="J131">
        <v>30</v>
      </c>
    </row>
    <row r="132" spans="1:10" x14ac:dyDescent="0.25">
      <c r="A132" s="14" t="s">
        <v>1150</v>
      </c>
      <c r="B132" t="s">
        <v>1273</v>
      </c>
      <c r="C132" t="s">
        <v>1064</v>
      </c>
      <c r="D132" t="s">
        <v>1186</v>
      </c>
      <c r="E132" t="s">
        <v>684</v>
      </c>
      <c r="F132" t="s">
        <v>604</v>
      </c>
      <c r="G132" t="s">
        <v>1269</v>
      </c>
      <c r="H132" t="s">
        <v>1173</v>
      </c>
      <c r="I132" t="s">
        <v>1270</v>
      </c>
      <c r="J132">
        <v>10</v>
      </c>
    </row>
    <row r="133" spans="1:10" x14ac:dyDescent="0.25">
      <c r="A133" s="14" t="s">
        <v>1150</v>
      </c>
      <c r="B133" t="s">
        <v>1301</v>
      </c>
      <c r="C133" t="s">
        <v>1064</v>
      </c>
      <c r="D133" t="s">
        <v>1070</v>
      </c>
      <c r="E133" t="s">
        <v>1071</v>
      </c>
      <c r="F133" t="s">
        <v>604</v>
      </c>
      <c r="G133" t="s">
        <v>1124</v>
      </c>
      <c r="H133" t="s">
        <v>1173</v>
      </c>
      <c r="I133" t="s">
        <v>1285</v>
      </c>
      <c r="J133">
        <v>5</v>
      </c>
    </row>
    <row r="134" spans="1:10" x14ac:dyDescent="0.25">
      <c r="A134" s="14" t="s">
        <v>1176</v>
      </c>
      <c r="B134" t="s">
        <v>1177</v>
      </c>
      <c r="C134" t="s">
        <v>1178</v>
      </c>
      <c r="F134" t="s">
        <v>603</v>
      </c>
      <c r="G134" t="s">
        <v>1058</v>
      </c>
      <c r="H134" t="s">
        <v>1173</v>
      </c>
      <c r="I134" t="s">
        <v>329</v>
      </c>
      <c r="J134">
        <v>20</v>
      </c>
    </row>
    <row r="135" spans="1:10" x14ac:dyDescent="0.25">
      <c r="A135" s="14" t="s">
        <v>1176</v>
      </c>
      <c r="B135" t="s">
        <v>1346</v>
      </c>
      <c r="C135" t="s">
        <v>1064</v>
      </c>
      <c r="D135" t="s">
        <v>1070</v>
      </c>
      <c r="E135" t="s">
        <v>1071</v>
      </c>
      <c r="F135" t="s">
        <v>604</v>
      </c>
      <c r="G135" t="s">
        <v>1124</v>
      </c>
      <c r="H135" t="s">
        <v>1173</v>
      </c>
      <c r="I135" t="s">
        <v>1293</v>
      </c>
      <c r="J135">
        <v>5</v>
      </c>
    </row>
    <row r="136" spans="1:10" x14ac:dyDescent="0.25">
      <c r="A136" s="14" t="s">
        <v>1151</v>
      </c>
      <c r="B136" t="s">
        <v>1123</v>
      </c>
      <c r="C136" t="s">
        <v>1064</v>
      </c>
      <c r="D136" t="s">
        <v>1070</v>
      </c>
      <c r="E136" t="s">
        <v>1071</v>
      </c>
      <c r="F136" t="s">
        <v>604</v>
      </c>
      <c r="G136" t="s">
        <v>1124</v>
      </c>
      <c r="H136" t="s">
        <v>1059</v>
      </c>
      <c r="I136" t="s">
        <v>1125</v>
      </c>
      <c r="J136">
        <v>30</v>
      </c>
    </row>
    <row r="137" spans="1:10" x14ac:dyDescent="0.25">
      <c r="A137" s="14" t="s">
        <v>1151</v>
      </c>
      <c r="B137" t="s">
        <v>1301</v>
      </c>
      <c r="C137" t="s">
        <v>1064</v>
      </c>
      <c r="D137" t="s">
        <v>1070</v>
      </c>
      <c r="E137" t="s">
        <v>1071</v>
      </c>
      <c r="F137" t="s">
        <v>604</v>
      </c>
      <c r="G137" t="s">
        <v>1124</v>
      </c>
      <c r="H137" t="s">
        <v>1173</v>
      </c>
      <c r="I137" t="s">
        <v>1285</v>
      </c>
      <c r="J137">
        <v>5</v>
      </c>
    </row>
    <row r="138" spans="1:10" x14ac:dyDescent="0.25">
      <c r="A138" s="14" t="s">
        <v>1151</v>
      </c>
      <c r="B138" t="s">
        <v>1347</v>
      </c>
      <c r="C138" t="s">
        <v>1064</v>
      </c>
      <c r="D138" t="s">
        <v>1070</v>
      </c>
      <c r="E138" t="s">
        <v>1071</v>
      </c>
      <c r="F138" t="s">
        <v>603</v>
      </c>
      <c r="G138" t="s">
        <v>1124</v>
      </c>
      <c r="H138" t="s">
        <v>1173</v>
      </c>
      <c r="I138" t="s">
        <v>1293</v>
      </c>
      <c r="J138">
        <v>5</v>
      </c>
    </row>
    <row r="139" spans="1:10" x14ac:dyDescent="0.25">
      <c r="A139" s="14" t="s">
        <v>1152</v>
      </c>
      <c r="B139" t="s">
        <v>1123</v>
      </c>
      <c r="C139" t="s">
        <v>1064</v>
      </c>
      <c r="D139" t="s">
        <v>1070</v>
      </c>
      <c r="E139" t="s">
        <v>1071</v>
      </c>
      <c r="F139" t="s">
        <v>603</v>
      </c>
      <c r="G139" t="s">
        <v>1124</v>
      </c>
      <c r="H139" t="s">
        <v>1059</v>
      </c>
      <c r="I139" t="s">
        <v>1125</v>
      </c>
      <c r="J139">
        <v>30</v>
      </c>
    </row>
    <row r="140" spans="1:10" x14ac:dyDescent="0.25">
      <c r="A140" s="14" t="s">
        <v>1152</v>
      </c>
      <c r="B140" t="s">
        <v>1297</v>
      </c>
      <c r="C140" t="s">
        <v>1064</v>
      </c>
      <c r="D140" t="s">
        <v>1070</v>
      </c>
      <c r="E140" t="s">
        <v>1071</v>
      </c>
      <c r="F140" t="s">
        <v>603</v>
      </c>
      <c r="G140" t="s">
        <v>1124</v>
      </c>
      <c r="H140" t="s">
        <v>1173</v>
      </c>
      <c r="I140" t="s">
        <v>1285</v>
      </c>
      <c r="J140">
        <v>5</v>
      </c>
    </row>
    <row r="141" spans="1:10" x14ac:dyDescent="0.25">
      <c r="A141" s="14" t="s">
        <v>1152</v>
      </c>
      <c r="B141" t="s">
        <v>1325</v>
      </c>
      <c r="C141" t="s">
        <v>1064</v>
      </c>
      <c r="D141" t="s">
        <v>1070</v>
      </c>
      <c r="E141" t="s">
        <v>1071</v>
      </c>
      <c r="F141" t="s">
        <v>603</v>
      </c>
      <c r="G141" t="s">
        <v>1124</v>
      </c>
      <c r="H141" t="s">
        <v>1173</v>
      </c>
      <c r="I141" t="s">
        <v>1293</v>
      </c>
      <c r="J141">
        <v>5</v>
      </c>
    </row>
    <row r="142" spans="1:10" x14ac:dyDescent="0.25">
      <c r="A142" s="14" t="s">
        <v>1153</v>
      </c>
      <c r="B142" t="s">
        <v>1123</v>
      </c>
      <c r="C142" t="s">
        <v>1064</v>
      </c>
      <c r="D142" t="s">
        <v>1070</v>
      </c>
      <c r="E142" t="s">
        <v>1071</v>
      </c>
      <c r="F142" t="s">
        <v>603</v>
      </c>
      <c r="G142" t="s">
        <v>1124</v>
      </c>
      <c r="H142" t="s">
        <v>1059</v>
      </c>
      <c r="I142" t="s">
        <v>1125</v>
      </c>
      <c r="J142">
        <v>30</v>
      </c>
    </row>
    <row r="143" spans="1:10" x14ac:dyDescent="0.25">
      <c r="A143" s="14" t="s">
        <v>1153</v>
      </c>
      <c r="B143" t="s">
        <v>1297</v>
      </c>
      <c r="C143" t="s">
        <v>1064</v>
      </c>
      <c r="D143" t="s">
        <v>1070</v>
      </c>
      <c r="E143" t="s">
        <v>1071</v>
      </c>
      <c r="F143" t="s">
        <v>603</v>
      </c>
      <c r="G143" t="s">
        <v>1124</v>
      </c>
      <c r="H143" t="s">
        <v>1173</v>
      </c>
      <c r="I143" t="s">
        <v>1285</v>
      </c>
      <c r="J143">
        <v>5</v>
      </c>
    </row>
    <row r="144" spans="1:10" x14ac:dyDescent="0.25">
      <c r="A144" s="14" t="s">
        <v>1154</v>
      </c>
      <c r="B144" t="s">
        <v>1123</v>
      </c>
      <c r="C144" t="s">
        <v>1064</v>
      </c>
      <c r="D144" t="s">
        <v>1070</v>
      </c>
      <c r="E144" t="s">
        <v>1071</v>
      </c>
      <c r="F144" t="s">
        <v>603</v>
      </c>
      <c r="G144" t="s">
        <v>1124</v>
      </c>
      <c r="H144" t="s">
        <v>1059</v>
      </c>
      <c r="I144" t="s">
        <v>1125</v>
      </c>
      <c r="J144">
        <v>30</v>
      </c>
    </row>
    <row r="145" spans="1:10" x14ac:dyDescent="0.25">
      <c r="A145" s="14" t="s">
        <v>1154</v>
      </c>
      <c r="B145" t="s">
        <v>1297</v>
      </c>
      <c r="C145" t="s">
        <v>1064</v>
      </c>
      <c r="D145" t="s">
        <v>1070</v>
      </c>
      <c r="E145" t="s">
        <v>1071</v>
      </c>
      <c r="F145" t="s">
        <v>603</v>
      </c>
      <c r="G145" t="s">
        <v>1124</v>
      </c>
      <c r="H145" t="s">
        <v>1173</v>
      </c>
      <c r="I145" t="s">
        <v>1285</v>
      </c>
      <c r="J145">
        <v>5</v>
      </c>
    </row>
    <row r="146" spans="1:10" x14ac:dyDescent="0.25">
      <c r="A146" s="14" t="s">
        <v>1154</v>
      </c>
      <c r="B146" t="s">
        <v>1309</v>
      </c>
      <c r="C146" t="s">
        <v>1064</v>
      </c>
      <c r="D146" t="s">
        <v>1070</v>
      </c>
      <c r="E146" t="s">
        <v>1071</v>
      </c>
      <c r="F146" t="s">
        <v>603</v>
      </c>
      <c r="G146" t="s">
        <v>1124</v>
      </c>
      <c r="H146" t="s">
        <v>1173</v>
      </c>
      <c r="I146" t="s">
        <v>1293</v>
      </c>
      <c r="J146">
        <v>5</v>
      </c>
    </row>
    <row r="147" spans="1:10" x14ac:dyDescent="0.25">
      <c r="A147" s="14" t="s">
        <v>1155</v>
      </c>
      <c r="B147" t="s">
        <v>1123</v>
      </c>
      <c r="C147" t="s">
        <v>1064</v>
      </c>
      <c r="D147" t="s">
        <v>1070</v>
      </c>
      <c r="E147" t="s">
        <v>1071</v>
      </c>
      <c r="F147" t="s">
        <v>603</v>
      </c>
      <c r="G147" t="s">
        <v>1124</v>
      </c>
      <c r="H147" t="s">
        <v>1059</v>
      </c>
      <c r="I147" t="s">
        <v>1125</v>
      </c>
      <c r="J147">
        <v>30</v>
      </c>
    </row>
    <row r="148" spans="1:10" x14ac:dyDescent="0.25">
      <c r="A148" s="14" t="s">
        <v>1155</v>
      </c>
      <c r="B148" t="s">
        <v>1297</v>
      </c>
      <c r="C148" t="s">
        <v>1064</v>
      </c>
      <c r="D148" t="s">
        <v>1070</v>
      </c>
      <c r="E148" t="s">
        <v>1071</v>
      </c>
      <c r="F148" t="s">
        <v>603</v>
      </c>
      <c r="G148" t="s">
        <v>1124</v>
      </c>
      <c r="H148" t="s">
        <v>1173</v>
      </c>
      <c r="I148" t="s">
        <v>1285</v>
      </c>
      <c r="J148">
        <v>5</v>
      </c>
    </row>
    <row r="149" spans="1:10" x14ac:dyDescent="0.25">
      <c r="A149" s="14" t="s">
        <v>1156</v>
      </c>
      <c r="B149" t="s">
        <v>1123</v>
      </c>
      <c r="C149" t="s">
        <v>1064</v>
      </c>
      <c r="D149" t="s">
        <v>1070</v>
      </c>
      <c r="E149" t="s">
        <v>1071</v>
      </c>
      <c r="F149" t="s">
        <v>603</v>
      </c>
      <c r="G149" t="s">
        <v>1124</v>
      </c>
      <c r="H149" t="s">
        <v>1059</v>
      </c>
      <c r="I149" t="s">
        <v>1125</v>
      </c>
      <c r="J149">
        <v>30</v>
      </c>
    </row>
    <row r="150" spans="1:10" x14ac:dyDescent="0.25">
      <c r="A150" s="14" t="s">
        <v>1156</v>
      </c>
      <c r="B150" t="s">
        <v>1274</v>
      </c>
      <c r="C150" t="s">
        <v>1064</v>
      </c>
      <c r="D150" t="s">
        <v>1070</v>
      </c>
      <c r="E150" t="s">
        <v>1071</v>
      </c>
      <c r="F150" t="s">
        <v>603</v>
      </c>
      <c r="G150" t="s">
        <v>1269</v>
      </c>
      <c r="H150" t="s">
        <v>1173</v>
      </c>
      <c r="I150" t="s">
        <v>1270</v>
      </c>
      <c r="J150">
        <v>10</v>
      </c>
    </row>
    <row r="151" spans="1:10" x14ac:dyDescent="0.25">
      <c r="A151" s="14" t="s">
        <v>1156</v>
      </c>
      <c r="B151" t="s">
        <v>1297</v>
      </c>
      <c r="C151" t="s">
        <v>1064</v>
      </c>
      <c r="D151" t="s">
        <v>1070</v>
      </c>
      <c r="E151" t="s">
        <v>1071</v>
      </c>
      <c r="F151" t="s">
        <v>603</v>
      </c>
      <c r="G151" t="s">
        <v>1124</v>
      </c>
      <c r="H151" t="s">
        <v>1173</v>
      </c>
      <c r="I151" t="s">
        <v>1285</v>
      </c>
      <c r="J151">
        <v>5</v>
      </c>
    </row>
    <row r="152" spans="1:10" x14ac:dyDescent="0.25">
      <c r="A152" s="14" t="s">
        <v>1156</v>
      </c>
      <c r="B152" t="s">
        <v>1325</v>
      </c>
      <c r="C152" t="s">
        <v>1064</v>
      </c>
      <c r="D152" t="s">
        <v>1070</v>
      </c>
      <c r="E152" t="s">
        <v>1071</v>
      </c>
      <c r="F152" t="s">
        <v>603</v>
      </c>
      <c r="G152" t="s">
        <v>1124</v>
      </c>
      <c r="H152" t="s">
        <v>1173</v>
      </c>
      <c r="I152" t="s">
        <v>1293</v>
      </c>
      <c r="J152">
        <v>5</v>
      </c>
    </row>
    <row r="153" spans="1:10" x14ac:dyDescent="0.25">
      <c r="A153" s="14" t="s">
        <v>1157</v>
      </c>
      <c r="B153" t="s">
        <v>1123</v>
      </c>
      <c r="C153" t="s">
        <v>1064</v>
      </c>
      <c r="D153" t="s">
        <v>1070</v>
      </c>
      <c r="E153" t="s">
        <v>1071</v>
      </c>
      <c r="F153" t="s">
        <v>604</v>
      </c>
      <c r="G153" t="s">
        <v>1124</v>
      </c>
      <c r="H153" t="s">
        <v>1059</v>
      </c>
      <c r="I153" t="s">
        <v>1125</v>
      </c>
      <c r="J153">
        <v>30</v>
      </c>
    </row>
    <row r="154" spans="1:10" x14ac:dyDescent="0.25">
      <c r="A154" s="14" t="s">
        <v>1157</v>
      </c>
      <c r="B154" t="s">
        <v>1179</v>
      </c>
      <c r="C154" t="s">
        <v>1180</v>
      </c>
      <c r="F154" t="s">
        <v>603</v>
      </c>
      <c r="G154" t="s">
        <v>1058</v>
      </c>
      <c r="H154" t="s">
        <v>1173</v>
      </c>
      <c r="I154" t="s">
        <v>329</v>
      </c>
      <c r="J154">
        <v>20</v>
      </c>
    </row>
    <row r="155" spans="1:10" x14ac:dyDescent="0.25">
      <c r="A155" s="14" t="s">
        <v>1157</v>
      </c>
      <c r="B155" t="s">
        <v>1325</v>
      </c>
      <c r="C155" t="s">
        <v>1064</v>
      </c>
      <c r="D155" t="s">
        <v>1070</v>
      </c>
      <c r="E155" t="s">
        <v>1071</v>
      </c>
      <c r="F155" t="s">
        <v>603</v>
      </c>
      <c r="G155" t="s">
        <v>1124</v>
      </c>
      <c r="H155" t="s">
        <v>1173</v>
      </c>
      <c r="I155" t="s">
        <v>1293</v>
      </c>
      <c r="J155">
        <v>5</v>
      </c>
    </row>
    <row r="156" spans="1:10" x14ac:dyDescent="0.25">
      <c r="A156" s="14" t="s">
        <v>1158</v>
      </c>
      <c r="B156" t="s">
        <v>1123</v>
      </c>
      <c r="C156" t="s">
        <v>1064</v>
      </c>
      <c r="D156" t="s">
        <v>1070</v>
      </c>
      <c r="E156" t="s">
        <v>1071</v>
      </c>
      <c r="F156" t="s">
        <v>603</v>
      </c>
      <c r="G156" t="s">
        <v>1124</v>
      </c>
      <c r="H156" t="s">
        <v>1059</v>
      </c>
      <c r="I156" t="s">
        <v>1125</v>
      </c>
      <c r="J156">
        <v>30</v>
      </c>
    </row>
    <row r="157" spans="1:10" x14ac:dyDescent="0.25">
      <c r="A157" s="14" t="s">
        <v>1158</v>
      </c>
      <c r="B157" t="s">
        <v>1181</v>
      </c>
      <c r="C157" t="s">
        <v>1180</v>
      </c>
      <c r="F157" t="s">
        <v>603</v>
      </c>
      <c r="G157" t="s">
        <v>1058</v>
      </c>
      <c r="H157" t="s">
        <v>1173</v>
      </c>
      <c r="I157" t="s">
        <v>329</v>
      </c>
      <c r="J157">
        <v>20</v>
      </c>
    </row>
    <row r="158" spans="1:10" x14ac:dyDescent="0.25">
      <c r="A158" s="14" t="s">
        <v>1158</v>
      </c>
      <c r="B158" t="s">
        <v>1275</v>
      </c>
      <c r="C158" t="s">
        <v>1064</v>
      </c>
      <c r="D158" t="s">
        <v>1070</v>
      </c>
      <c r="E158" t="s">
        <v>1071</v>
      </c>
      <c r="F158" t="s">
        <v>603</v>
      </c>
      <c r="G158" t="s">
        <v>1269</v>
      </c>
      <c r="H158" t="s">
        <v>1173</v>
      </c>
      <c r="I158" t="s">
        <v>1270</v>
      </c>
      <c r="J158">
        <v>10</v>
      </c>
    </row>
    <row r="159" spans="1:10" x14ac:dyDescent="0.25">
      <c r="A159" s="14" t="s">
        <v>1158</v>
      </c>
      <c r="B159" t="s">
        <v>1325</v>
      </c>
      <c r="C159" t="s">
        <v>1064</v>
      </c>
      <c r="D159" t="s">
        <v>1070</v>
      </c>
      <c r="E159" t="s">
        <v>1071</v>
      </c>
      <c r="F159" t="s">
        <v>603</v>
      </c>
      <c r="G159" t="s">
        <v>1124</v>
      </c>
      <c r="H159" t="s">
        <v>1173</v>
      </c>
      <c r="I159" t="s">
        <v>1293</v>
      </c>
      <c r="J159">
        <v>5</v>
      </c>
    </row>
    <row r="160" spans="1:10" x14ac:dyDescent="0.25">
      <c r="A160" s="14" t="s">
        <v>1158</v>
      </c>
      <c r="B160" t="s">
        <v>1348</v>
      </c>
      <c r="C160" t="s">
        <v>1064</v>
      </c>
      <c r="D160" t="s">
        <v>1070</v>
      </c>
      <c r="E160" t="s">
        <v>1071</v>
      </c>
      <c r="F160" t="s">
        <v>603</v>
      </c>
      <c r="G160" t="s">
        <v>1124</v>
      </c>
      <c r="H160" t="s">
        <v>1173</v>
      </c>
      <c r="I160" t="s">
        <v>1293</v>
      </c>
      <c r="J160">
        <v>5</v>
      </c>
    </row>
    <row r="161" spans="1:10" x14ac:dyDescent="0.25">
      <c r="A161" s="14" t="s">
        <v>1158</v>
      </c>
      <c r="B161" t="s">
        <v>1349</v>
      </c>
      <c r="C161" t="s">
        <v>1064</v>
      </c>
      <c r="D161" t="s">
        <v>1070</v>
      </c>
      <c r="E161" t="s">
        <v>1071</v>
      </c>
      <c r="F161" t="s">
        <v>603</v>
      </c>
      <c r="G161" t="s">
        <v>1124</v>
      </c>
      <c r="H161" t="s">
        <v>1173</v>
      </c>
      <c r="I161" t="s">
        <v>1293</v>
      </c>
      <c r="J161">
        <v>5</v>
      </c>
    </row>
    <row r="162" spans="1:10" x14ac:dyDescent="0.25">
      <c r="A162" s="14" t="s">
        <v>1159</v>
      </c>
      <c r="B162" t="s">
        <v>1123</v>
      </c>
      <c r="C162" t="s">
        <v>1064</v>
      </c>
      <c r="D162" t="s">
        <v>1070</v>
      </c>
      <c r="E162" t="s">
        <v>1071</v>
      </c>
      <c r="F162" t="s">
        <v>603</v>
      </c>
      <c r="G162" t="s">
        <v>1124</v>
      </c>
      <c r="H162" t="s">
        <v>1059</v>
      </c>
      <c r="I162" t="s">
        <v>1125</v>
      </c>
      <c r="J162">
        <v>30</v>
      </c>
    </row>
    <row r="163" spans="1:10" x14ac:dyDescent="0.25">
      <c r="A163" s="14" t="s">
        <v>1159</v>
      </c>
      <c r="B163" t="s">
        <v>1350</v>
      </c>
      <c r="C163" t="s">
        <v>1064</v>
      </c>
      <c r="D163" t="s">
        <v>1070</v>
      </c>
      <c r="E163" t="s">
        <v>1071</v>
      </c>
      <c r="F163" t="s">
        <v>603</v>
      </c>
      <c r="G163" t="s">
        <v>1124</v>
      </c>
      <c r="H163" t="s">
        <v>1173</v>
      </c>
      <c r="I163" t="s">
        <v>1293</v>
      </c>
      <c r="J163">
        <v>5</v>
      </c>
    </row>
    <row r="164" spans="1:10" x14ac:dyDescent="0.25">
      <c r="A164" s="14" t="s">
        <v>1160</v>
      </c>
      <c r="B164" t="s">
        <v>1123</v>
      </c>
      <c r="C164" t="s">
        <v>1064</v>
      </c>
      <c r="D164" t="s">
        <v>1070</v>
      </c>
      <c r="E164" t="s">
        <v>1071</v>
      </c>
      <c r="F164" t="s">
        <v>603</v>
      </c>
      <c r="G164" t="s">
        <v>1124</v>
      </c>
      <c r="H164" t="s">
        <v>1059</v>
      </c>
      <c r="I164" t="s">
        <v>1125</v>
      </c>
      <c r="J164">
        <v>30</v>
      </c>
    </row>
    <row r="165" spans="1:10" x14ac:dyDescent="0.25">
      <c r="A165" s="14" t="s">
        <v>1160</v>
      </c>
      <c r="B165" t="s">
        <v>1297</v>
      </c>
      <c r="C165" t="s">
        <v>1064</v>
      </c>
      <c r="D165" t="s">
        <v>1070</v>
      </c>
      <c r="E165" t="s">
        <v>1071</v>
      </c>
      <c r="F165" t="s">
        <v>603</v>
      </c>
      <c r="G165" t="s">
        <v>1124</v>
      </c>
      <c r="H165" t="s">
        <v>1173</v>
      </c>
      <c r="I165" t="s">
        <v>1285</v>
      </c>
      <c r="J165">
        <v>5</v>
      </c>
    </row>
    <row r="166" spans="1:10" x14ac:dyDescent="0.25">
      <c r="A166" s="14" t="s">
        <v>1161</v>
      </c>
      <c r="B166" t="s">
        <v>1123</v>
      </c>
      <c r="C166" t="s">
        <v>1064</v>
      </c>
      <c r="D166" t="s">
        <v>1070</v>
      </c>
      <c r="E166" t="s">
        <v>1071</v>
      </c>
      <c r="F166" t="s">
        <v>603</v>
      </c>
      <c r="G166" t="s">
        <v>1124</v>
      </c>
      <c r="H166" t="s">
        <v>1059</v>
      </c>
      <c r="I166" t="s">
        <v>1125</v>
      </c>
      <c r="J166">
        <v>30</v>
      </c>
    </row>
    <row r="167" spans="1:10" x14ac:dyDescent="0.25">
      <c r="A167" s="14" t="s">
        <v>1161</v>
      </c>
      <c r="B167" t="s">
        <v>1297</v>
      </c>
      <c r="C167" t="s">
        <v>1064</v>
      </c>
      <c r="D167" t="s">
        <v>1070</v>
      </c>
      <c r="E167" t="s">
        <v>1071</v>
      </c>
      <c r="F167" t="s">
        <v>603</v>
      </c>
      <c r="G167" t="s">
        <v>1124</v>
      </c>
      <c r="H167" t="s">
        <v>1173</v>
      </c>
      <c r="I167" t="s">
        <v>1285</v>
      </c>
      <c r="J167">
        <v>5</v>
      </c>
    </row>
    <row r="168" spans="1:10" x14ac:dyDescent="0.25">
      <c r="A168" s="14" t="s">
        <v>1161</v>
      </c>
      <c r="B168" t="s">
        <v>1351</v>
      </c>
      <c r="C168" t="s">
        <v>1064</v>
      </c>
      <c r="D168" t="s">
        <v>1070</v>
      </c>
      <c r="E168" t="s">
        <v>1071</v>
      </c>
      <c r="F168" t="s">
        <v>603</v>
      </c>
      <c r="G168" t="s">
        <v>1124</v>
      </c>
      <c r="H168" t="s">
        <v>1173</v>
      </c>
      <c r="I168" t="s">
        <v>1293</v>
      </c>
      <c r="J168">
        <v>5</v>
      </c>
    </row>
    <row r="169" spans="1:10" x14ac:dyDescent="0.25">
      <c r="A169" s="14" t="s">
        <v>1161</v>
      </c>
      <c r="B169" t="s">
        <v>1350</v>
      </c>
      <c r="C169" t="s">
        <v>1064</v>
      </c>
      <c r="D169" t="s">
        <v>1070</v>
      </c>
      <c r="E169" t="s">
        <v>1071</v>
      </c>
      <c r="F169" t="s">
        <v>603</v>
      </c>
      <c r="G169" t="s">
        <v>1124</v>
      </c>
      <c r="H169" t="s">
        <v>1173</v>
      </c>
      <c r="I169" t="s">
        <v>1293</v>
      </c>
      <c r="J169">
        <v>5</v>
      </c>
    </row>
    <row r="170" spans="1:10" x14ac:dyDescent="0.25">
      <c r="A170" s="14" t="s">
        <v>1162</v>
      </c>
      <c r="B170" t="s">
        <v>1123</v>
      </c>
      <c r="C170" t="s">
        <v>1064</v>
      </c>
      <c r="D170" t="s">
        <v>1070</v>
      </c>
      <c r="E170" t="s">
        <v>1071</v>
      </c>
      <c r="F170" t="s">
        <v>603</v>
      </c>
      <c r="G170" t="s">
        <v>1124</v>
      </c>
      <c r="H170" t="s">
        <v>1059</v>
      </c>
      <c r="I170" t="s">
        <v>1125</v>
      </c>
      <c r="J170">
        <v>30</v>
      </c>
    </row>
    <row r="171" spans="1:10" x14ac:dyDescent="0.25">
      <c r="A171" s="14" t="s">
        <v>1163</v>
      </c>
      <c r="B171" t="s">
        <v>1123</v>
      </c>
      <c r="C171" t="s">
        <v>1064</v>
      </c>
      <c r="D171" t="s">
        <v>1070</v>
      </c>
      <c r="E171" t="s">
        <v>1071</v>
      </c>
      <c r="F171" t="s">
        <v>603</v>
      </c>
      <c r="G171" t="s">
        <v>1124</v>
      </c>
      <c r="H171" t="s">
        <v>1059</v>
      </c>
      <c r="I171" t="s">
        <v>1125</v>
      </c>
      <c r="J171">
        <v>30</v>
      </c>
    </row>
    <row r="172" spans="1:10" x14ac:dyDescent="0.25">
      <c r="A172" s="14" t="s">
        <v>1163</v>
      </c>
      <c r="B172" t="s">
        <v>1350</v>
      </c>
      <c r="C172" t="s">
        <v>1064</v>
      </c>
      <c r="D172" t="s">
        <v>1070</v>
      </c>
      <c r="E172" t="s">
        <v>1071</v>
      </c>
      <c r="F172" t="s">
        <v>603</v>
      </c>
      <c r="G172" t="s">
        <v>1124</v>
      </c>
      <c r="H172" t="s">
        <v>1173</v>
      </c>
      <c r="I172" t="s">
        <v>1293</v>
      </c>
      <c r="J172">
        <v>5</v>
      </c>
    </row>
    <row r="173" spans="1:10" x14ac:dyDescent="0.25">
      <c r="A173" s="14" t="s">
        <v>1164</v>
      </c>
      <c r="B173" t="s">
        <v>1123</v>
      </c>
      <c r="C173" t="s">
        <v>1064</v>
      </c>
      <c r="D173" t="s">
        <v>1070</v>
      </c>
      <c r="E173" t="s">
        <v>1071</v>
      </c>
      <c r="F173" t="s">
        <v>603</v>
      </c>
      <c r="G173" t="s">
        <v>1124</v>
      </c>
      <c r="H173" t="s">
        <v>1059</v>
      </c>
      <c r="I173" t="s">
        <v>1125</v>
      </c>
      <c r="J173">
        <v>30</v>
      </c>
    </row>
    <row r="174" spans="1:10" x14ac:dyDescent="0.25">
      <c r="A174" s="14" t="s">
        <v>1164</v>
      </c>
      <c r="B174" t="s">
        <v>1182</v>
      </c>
      <c r="C174" t="s">
        <v>1076</v>
      </c>
      <c r="F174" t="s">
        <v>603</v>
      </c>
      <c r="G174" t="s">
        <v>1058</v>
      </c>
      <c r="H174" t="s">
        <v>1173</v>
      </c>
      <c r="I174" t="s">
        <v>329</v>
      </c>
      <c r="J174">
        <v>20</v>
      </c>
    </row>
    <row r="175" spans="1:10" x14ac:dyDescent="0.25">
      <c r="A175" s="14" t="s">
        <v>1164</v>
      </c>
      <c r="B175" t="s">
        <v>1325</v>
      </c>
      <c r="C175" t="s">
        <v>1064</v>
      </c>
      <c r="D175" t="s">
        <v>1070</v>
      </c>
      <c r="E175" t="s">
        <v>1071</v>
      </c>
      <c r="F175" t="s">
        <v>603</v>
      </c>
      <c r="G175" t="s">
        <v>1124</v>
      </c>
      <c r="H175" t="s">
        <v>1173</v>
      </c>
      <c r="I175" t="s">
        <v>1293</v>
      </c>
      <c r="J175">
        <v>5</v>
      </c>
    </row>
    <row r="176" spans="1:10" x14ac:dyDescent="0.25">
      <c r="A176" s="14" t="s">
        <v>1165</v>
      </c>
      <c r="B176" t="s">
        <v>1123</v>
      </c>
      <c r="C176" t="s">
        <v>1064</v>
      </c>
      <c r="D176" t="s">
        <v>1070</v>
      </c>
      <c r="E176" t="s">
        <v>1071</v>
      </c>
      <c r="F176" t="s">
        <v>604</v>
      </c>
      <c r="G176" t="s">
        <v>1124</v>
      </c>
      <c r="H176" t="s">
        <v>1059</v>
      </c>
      <c r="I176" t="s">
        <v>1125</v>
      </c>
      <c r="J176">
        <v>30</v>
      </c>
    </row>
    <row r="177" spans="1:10" x14ac:dyDescent="0.25">
      <c r="A177" s="14" t="s">
        <v>1166</v>
      </c>
      <c r="B177" t="s">
        <v>1134</v>
      </c>
      <c r="C177" t="s">
        <v>1064</v>
      </c>
      <c r="D177" t="s">
        <v>1070</v>
      </c>
      <c r="E177" t="s">
        <v>1071</v>
      </c>
      <c r="F177" t="s">
        <v>604</v>
      </c>
      <c r="G177" t="s">
        <v>1124</v>
      </c>
      <c r="H177" t="s">
        <v>1059</v>
      </c>
      <c r="I177" t="s">
        <v>1125</v>
      </c>
      <c r="J177">
        <v>30</v>
      </c>
    </row>
    <row r="178" spans="1:10" x14ac:dyDescent="0.25">
      <c r="A178" s="14" t="s">
        <v>1166</v>
      </c>
      <c r="B178" t="s">
        <v>1276</v>
      </c>
      <c r="C178" t="s">
        <v>1064</v>
      </c>
      <c r="D178" t="s">
        <v>1070</v>
      </c>
      <c r="E178" t="s">
        <v>1071</v>
      </c>
      <c r="F178" t="s">
        <v>603</v>
      </c>
      <c r="G178" t="s">
        <v>1269</v>
      </c>
      <c r="H178" t="s">
        <v>1173</v>
      </c>
      <c r="I178" t="s">
        <v>1270</v>
      </c>
      <c r="J178">
        <v>10</v>
      </c>
    </row>
    <row r="179" spans="1:10" x14ac:dyDescent="0.25">
      <c r="A179" s="14" t="s">
        <v>1166</v>
      </c>
      <c r="B179" t="s">
        <v>1277</v>
      </c>
      <c r="C179" t="s">
        <v>1064</v>
      </c>
      <c r="D179" t="s">
        <v>1070</v>
      </c>
      <c r="E179" t="s">
        <v>1071</v>
      </c>
      <c r="F179" t="s">
        <v>603</v>
      </c>
      <c r="G179" t="s">
        <v>1269</v>
      </c>
      <c r="H179" t="s">
        <v>1173</v>
      </c>
      <c r="I179" t="s">
        <v>1270</v>
      </c>
      <c r="J179">
        <v>10</v>
      </c>
    </row>
    <row r="180" spans="1:10" x14ac:dyDescent="0.25">
      <c r="A180" s="14" t="s">
        <v>1167</v>
      </c>
      <c r="B180" t="s">
        <v>1136</v>
      </c>
      <c r="C180" t="s">
        <v>1064</v>
      </c>
      <c r="D180" t="s">
        <v>1070</v>
      </c>
      <c r="E180" t="s">
        <v>1071</v>
      </c>
      <c r="F180" t="s">
        <v>604</v>
      </c>
      <c r="G180" t="s">
        <v>1124</v>
      </c>
      <c r="H180" t="s">
        <v>1059</v>
      </c>
      <c r="I180" t="s">
        <v>1125</v>
      </c>
      <c r="J180">
        <v>30</v>
      </c>
    </row>
    <row r="181" spans="1:10" x14ac:dyDescent="0.25">
      <c r="A181" s="14" t="s">
        <v>1167</v>
      </c>
      <c r="B181" t="s">
        <v>1183</v>
      </c>
      <c r="C181" t="s">
        <v>1064</v>
      </c>
      <c r="D181" t="s">
        <v>1070</v>
      </c>
      <c r="E181" t="s">
        <v>1071</v>
      </c>
      <c r="F181" t="s">
        <v>603</v>
      </c>
      <c r="G181" t="s">
        <v>1058</v>
      </c>
      <c r="H181" t="s">
        <v>1173</v>
      </c>
      <c r="I181" t="s">
        <v>329</v>
      </c>
      <c r="J181">
        <v>20</v>
      </c>
    </row>
    <row r="182" spans="1:10" x14ac:dyDescent="0.25">
      <c r="A182" s="14" t="s">
        <v>1167</v>
      </c>
      <c r="B182" t="s">
        <v>1184</v>
      </c>
      <c r="C182" t="s">
        <v>1064</v>
      </c>
      <c r="D182" t="s">
        <v>1070</v>
      </c>
      <c r="E182" t="s">
        <v>1071</v>
      </c>
      <c r="F182" t="s">
        <v>603</v>
      </c>
      <c r="G182" t="s">
        <v>1058</v>
      </c>
      <c r="H182" t="s">
        <v>1173</v>
      </c>
      <c r="I182" t="s">
        <v>329</v>
      </c>
      <c r="J182">
        <v>20</v>
      </c>
    </row>
    <row r="183" spans="1:10" x14ac:dyDescent="0.25">
      <c r="A183" s="14" t="s">
        <v>1167</v>
      </c>
      <c r="B183" t="s">
        <v>1278</v>
      </c>
      <c r="C183" t="s">
        <v>1064</v>
      </c>
      <c r="D183" t="s">
        <v>1070</v>
      </c>
      <c r="E183" t="s">
        <v>1071</v>
      </c>
      <c r="F183" t="s">
        <v>603</v>
      </c>
      <c r="G183" t="s">
        <v>1269</v>
      </c>
      <c r="H183" t="s">
        <v>1173</v>
      </c>
      <c r="I183" t="s">
        <v>1270</v>
      </c>
      <c r="J183">
        <v>10</v>
      </c>
    </row>
    <row r="184" spans="1:10" x14ac:dyDescent="0.25">
      <c r="A184" s="14" t="s">
        <v>1168</v>
      </c>
      <c r="B184" t="s">
        <v>1138</v>
      </c>
      <c r="C184" t="s">
        <v>1064</v>
      </c>
      <c r="D184" t="s">
        <v>1070</v>
      </c>
      <c r="E184" t="s">
        <v>1071</v>
      </c>
      <c r="F184" t="s">
        <v>604</v>
      </c>
      <c r="G184" t="s">
        <v>1124</v>
      </c>
      <c r="H184" t="s">
        <v>1059</v>
      </c>
      <c r="I184" t="s">
        <v>1125</v>
      </c>
      <c r="J184">
        <v>30</v>
      </c>
    </row>
    <row r="185" spans="1:10" x14ac:dyDescent="0.25">
      <c r="A185" s="14" t="s">
        <v>1168</v>
      </c>
      <c r="B185" t="s">
        <v>1185</v>
      </c>
      <c r="C185" t="s">
        <v>1064</v>
      </c>
      <c r="D185" t="s">
        <v>1186</v>
      </c>
      <c r="E185" t="s">
        <v>684</v>
      </c>
      <c r="F185" t="s">
        <v>603</v>
      </c>
      <c r="G185" t="s">
        <v>1058</v>
      </c>
      <c r="H185" t="s">
        <v>1173</v>
      </c>
      <c r="I185" t="s">
        <v>329</v>
      </c>
      <c r="J185">
        <v>20</v>
      </c>
    </row>
    <row r="186" spans="1:10" x14ac:dyDescent="0.25">
      <c r="A186" s="14" t="s">
        <v>1168</v>
      </c>
      <c r="B186" t="s">
        <v>1301</v>
      </c>
      <c r="C186" t="s">
        <v>1064</v>
      </c>
      <c r="D186" t="s">
        <v>1070</v>
      </c>
      <c r="E186" t="s">
        <v>1071</v>
      </c>
      <c r="F186" t="s">
        <v>604</v>
      </c>
      <c r="G186" t="s">
        <v>1124</v>
      </c>
      <c r="H186" t="s">
        <v>1173</v>
      </c>
      <c r="I186" t="s">
        <v>1285</v>
      </c>
      <c r="J186">
        <v>5</v>
      </c>
    </row>
    <row r="187" spans="1:10" x14ac:dyDescent="0.25">
      <c r="A187" s="14" t="s">
        <v>1169</v>
      </c>
      <c r="B187" t="s">
        <v>1140</v>
      </c>
      <c r="C187" t="s">
        <v>1064</v>
      </c>
      <c r="D187" t="s">
        <v>1070</v>
      </c>
      <c r="E187" t="s">
        <v>1071</v>
      </c>
      <c r="F187" t="s">
        <v>604</v>
      </c>
      <c r="G187" t="s">
        <v>1124</v>
      </c>
      <c r="H187" t="s">
        <v>1059</v>
      </c>
      <c r="I187" t="s">
        <v>1125</v>
      </c>
      <c r="J187">
        <v>30</v>
      </c>
    </row>
    <row r="188" spans="1:10" x14ac:dyDescent="0.25">
      <c r="A188" s="14" t="s">
        <v>1170</v>
      </c>
      <c r="B188" t="s">
        <v>1142</v>
      </c>
      <c r="C188" t="s">
        <v>1064</v>
      </c>
      <c r="D188" t="s">
        <v>1070</v>
      </c>
      <c r="E188" t="s">
        <v>1071</v>
      </c>
      <c r="F188" t="s">
        <v>604</v>
      </c>
      <c r="G188" t="s">
        <v>1124</v>
      </c>
      <c r="H188" t="s">
        <v>1059</v>
      </c>
      <c r="I188" t="s">
        <v>1125</v>
      </c>
      <c r="J188">
        <v>30</v>
      </c>
    </row>
    <row r="189" spans="1:10" x14ac:dyDescent="0.25">
      <c r="A189" s="14" t="s">
        <v>1078</v>
      </c>
      <c r="B189" t="s">
        <v>1079</v>
      </c>
      <c r="C189" t="s">
        <v>1064</v>
      </c>
      <c r="D189" t="s">
        <v>1070</v>
      </c>
      <c r="E189" t="s">
        <v>1071</v>
      </c>
      <c r="F189" t="s">
        <v>604</v>
      </c>
      <c r="G189" t="s">
        <v>1080</v>
      </c>
      <c r="H189" t="s">
        <v>1059</v>
      </c>
      <c r="I189" t="s">
        <v>1081</v>
      </c>
      <c r="J189">
        <v>60</v>
      </c>
    </row>
    <row r="190" spans="1:10" x14ac:dyDescent="0.25">
      <c r="A190" s="14" t="s">
        <v>1078</v>
      </c>
      <c r="B190" t="s">
        <v>1251</v>
      </c>
      <c r="C190" t="s">
        <v>1064</v>
      </c>
      <c r="D190" t="s">
        <v>1070</v>
      </c>
      <c r="E190" t="s">
        <v>1071</v>
      </c>
      <c r="F190" t="s">
        <v>604</v>
      </c>
      <c r="G190" t="s">
        <v>1124</v>
      </c>
      <c r="H190" t="s">
        <v>1059</v>
      </c>
      <c r="I190" t="s">
        <v>1125</v>
      </c>
      <c r="J190">
        <v>30</v>
      </c>
    </row>
    <row r="191" spans="1:10" x14ac:dyDescent="0.25">
      <c r="A191" s="14" t="s">
        <v>1078</v>
      </c>
      <c r="B191" t="s">
        <v>1187</v>
      </c>
      <c r="C191" t="s">
        <v>1188</v>
      </c>
      <c r="F191" t="s">
        <v>604</v>
      </c>
      <c r="G191" t="s">
        <v>1058</v>
      </c>
      <c r="H191" t="s">
        <v>1173</v>
      </c>
      <c r="I191" t="s">
        <v>329</v>
      </c>
      <c r="J191">
        <v>20</v>
      </c>
    </row>
    <row r="192" spans="1:10" x14ac:dyDescent="0.25">
      <c r="A192" s="14" t="s">
        <v>1082</v>
      </c>
      <c r="B192" t="s">
        <v>1083</v>
      </c>
      <c r="C192" t="s">
        <v>1064</v>
      </c>
      <c r="D192" t="s">
        <v>1070</v>
      </c>
      <c r="E192" t="s">
        <v>1071</v>
      </c>
      <c r="F192" t="s">
        <v>604</v>
      </c>
      <c r="G192" t="s">
        <v>1080</v>
      </c>
      <c r="H192" t="s">
        <v>1059</v>
      </c>
      <c r="I192" t="s">
        <v>1081</v>
      </c>
      <c r="J192">
        <v>60</v>
      </c>
    </row>
    <row r="193" spans="1:10" x14ac:dyDescent="0.25">
      <c r="A193" s="14" t="s">
        <v>1082</v>
      </c>
      <c r="B193" t="s">
        <v>1252</v>
      </c>
      <c r="C193" t="s">
        <v>1064</v>
      </c>
      <c r="D193" t="s">
        <v>1070</v>
      </c>
      <c r="E193" t="s">
        <v>1071</v>
      </c>
      <c r="F193" t="s">
        <v>604</v>
      </c>
      <c r="G193" t="s">
        <v>1124</v>
      </c>
      <c r="H193" t="s">
        <v>1059</v>
      </c>
      <c r="I193" t="s">
        <v>1125</v>
      </c>
      <c r="J193">
        <v>30</v>
      </c>
    </row>
    <row r="194" spans="1:10" x14ac:dyDescent="0.25">
      <c r="A194" s="14" t="s">
        <v>1253</v>
      </c>
      <c r="B194" t="s">
        <v>1123</v>
      </c>
      <c r="C194" t="s">
        <v>1064</v>
      </c>
      <c r="D194" t="s">
        <v>1070</v>
      </c>
      <c r="E194" t="s">
        <v>1071</v>
      </c>
      <c r="F194" t="s">
        <v>603</v>
      </c>
      <c r="G194" t="s">
        <v>1124</v>
      </c>
      <c r="H194" t="s">
        <v>1059</v>
      </c>
      <c r="I194" t="s">
        <v>1125</v>
      </c>
      <c r="J194">
        <v>30</v>
      </c>
    </row>
    <row r="195" spans="1:10" x14ac:dyDescent="0.25">
      <c r="A195" s="14" t="s">
        <v>1189</v>
      </c>
      <c r="B195" t="s">
        <v>1123</v>
      </c>
      <c r="C195" t="s">
        <v>1064</v>
      </c>
      <c r="D195" t="s">
        <v>1070</v>
      </c>
      <c r="E195" t="s">
        <v>1071</v>
      </c>
      <c r="F195" t="s">
        <v>604</v>
      </c>
      <c r="G195" t="s">
        <v>1124</v>
      </c>
      <c r="H195" t="s">
        <v>1059</v>
      </c>
      <c r="I195" t="s">
        <v>1125</v>
      </c>
      <c r="J195">
        <v>30</v>
      </c>
    </row>
    <row r="196" spans="1:10" x14ac:dyDescent="0.25">
      <c r="A196" s="14" t="s">
        <v>1189</v>
      </c>
      <c r="B196" t="s">
        <v>1190</v>
      </c>
      <c r="C196" t="s">
        <v>1191</v>
      </c>
      <c r="E196" t="s">
        <v>1192</v>
      </c>
      <c r="F196" t="s">
        <v>604</v>
      </c>
      <c r="G196" t="s">
        <v>1058</v>
      </c>
      <c r="H196" t="s">
        <v>1173</v>
      </c>
      <c r="I196" t="s">
        <v>329</v>
      </c>
      <c r="J196">
        <v>20</v>
      </c>
    </row>
    <row r="197" spans="1:10" x14ac:dyDescent="0.25">
      <c r="A197" s="14" t="s">
        <v>1189</v>
      </c>
      <c r="B197" t="s">
        <v>1352</v>
      </c>
      <c r="C197" t="s">
        <v>1064</v>
      </c>
      <c r="D197" t="s">
        <v>1070</v>
      </c>
      <c r="E197" t="s">
        <v>1071</v>
      </c>
      <c r="F197" t="s">
        <v>604</v>
      </c>
      <c r="G197" t="s">
        <v>1124</v>
      </c>
      <c r="H197" t="s">
        <v>1173</v>
      </c>
      <c r="I197" t="s">
        <v>1293</v>
      </c>
      <c r="J197">
        <v>5</v>
      </c>
    </row>
    <row r="198" spans="1:10" x14ac:dyDescent="0.25">
      <c r="A198" s="14" t="s">
        <v>1189</v>
      </c>
      <c r="B198" t="s">
        <v>1353</v>
      </c>
      <c r="C198" t="s">
        <v>1064</v>
      </c>
      <c r="D198" t="s">
        <v>1070</v>
      </c>
      <c r="E198" t="s">
        <v>1071</v>
      </c>
      <c r="F198" t="s">
        <v>604</v>
      </c>
      <c r="G198" t="s">
        <v>1124</v>
      </c>
      <c r="H198" t="s">
        <v>1173</v>
      </c>
      <c r="I198" t="s">
        <v>1293</v>
      </c>
      <c r="J198">
        <v>5</v>
      </c>
    </row>
    <row r="199" spans="1:10" x14ac:dyDescent="0.25">
      <c r="A199" s="14" t="s">
        <v>1084</v>
      </c>
      <c r="B199" t="s">
        <v>1085</v>
      </c>
      <c r="C199" t="s">
        <v>1064</v>
      </c>
      <c r="D199" t="s">
        <v>1070</v>
      </c>
      <c r="E199" t="s">
        <v>1071</v>
      </c>
      <c r="F199" t="s">
        <v>604</v>
      </c>
      <c r="G199" t="s">
        <v>1080</v>
      </c>
      <c r="H199" t="s">
        <v>1059</v>
      </c>
      <c r="I199" t="s">
        <v>1081</v>
      </c>
      <c r="J199">
        <v>60</v>
      </c>
    </row>
    <row r="200" spans="1:10" x14ac:dyDescent="0.25">
      <c r="A200" s="14" t="s">
        <v>1084</v>
      </c>
      <c r="B200" t="s">
        <v>1123</v>
      </c>
      <c r="C200" t="s">
        <v>1064</v>
      </c>
      <c r="D200" t="s">
        <v>1070</v>
      </c>
      <c r="E200" t="s">
        <v>1071</v>
      </c>
      <c r="F200" t="s">
        <v>603</v>
      </c>
      <c r="G200" t="s">
        <v>1124</v>
      </c>
      <c r="H200" t="s">
        <v>1059</v>
      </c>
      <c r="I200" t="s">
        <v>1125</v>
      </c>
      <c r="J200">
        <v>30</v>
      </c>
    </row>
    <row r="201" spans="1:10" x14ac:dyDescent="0.25">
      <c r="A201" s="14" t="s">
        <v>1084</v>
      </c>
      <c r="B201" t="s">
        <v>1193</v>
      </c>
      <c r="C201" t="s">
        <v>1076</v>
      </c>
      <c r="F201" t="s">
        <v>603</v>
      </c>
      <c r="G201" t="s">
        <v>1058</v>
      </c>
      <c r="H201" t="s">
        <v>1173</v>
      </c>
      <c r="I201" t="s">
        <v>329</v>
      </c>
      <c r="J201">
        <v>20</v>
      </c>
    </row>
    <row r="202" spans="1:10" x14ac:dyDescent="0.25">
      <c r="A202" s="14" t="s">
        <v>1254</v>
      </c>
      <c r="B202" t="s">
        <v>1123</v>
      </c>
      <c r="C202" t="s">
        <v>1064</v>
      </c>
      <c r="D202" t="s">
        <v>1070</v>
      </c>
      <c r="E202" t="s">
        <v>1071</v>
      </c>
      <c r="F202" t="s">
        <v>603</v>
      </c>
      <c r="G202" t="s">
        <v>1124</v>
      </c>
      <c r="H202" t="s">
        <v>1059</v>
      </c>
      <c r="I202" t="s">
        <v>1125</v>
      </c>
      <c r="J202">
        <v>30</v>
      </c>
    </row>
    <row r="203" spans="1:10" x14ac:dyDescent="0.25">
      <c r="A203" s="14" t="s">
        <v>1086</v>
      </c>
      <c r="B203" t="s">
        <v>1079</v>
      </c>
      <c r="C203" t="s">
        <v>1064</v>
      </c>
      <c r="D203" t="s">
        <v>1087</v>
      </c>
      <c r="E203" t="s">
        <v>1087</v>
      </c>
      <c r="F203" t="s">
        <v>603</v>
      </c>
      <c r="G203" t="s">
        <v>1080</v>
      </c>
      <c r="H203" t="s">
        <v>1059</v>
      </c>
      <c r="I203" t="s">
        <v>1081</v>
      </c>
      <c r="J203">
        <v>60</v>
      </c>
    </row>
    <row r="204" spans="1:10" x14ac:dyDescent="0.25">
      <c r="A204" s="14" t="s">
        <v>1086</v>
      </c>
      <c r="B204" t="s">
        <v>1123</v>
      </c>
      <c r="C204" t="s">
        <v>1064</v>
      </c>
      <c r="D204" t="s">
        <v>1070</v>
      </c>
      <c r="E204" t="s">
        <v>1071</v>
      </c>
      <c r="F204" t="s">
        <v>604</v>
      </c>
      <c r="G204" t="s">
        <v>1124</v>
      </c>
      <c r="H204" t="s">
        <v>1059</v>
      </c>
      <c r="I204" t="s">
        <v>1125</v>
      </c>
      <c r="J204">
        <v>30</v>
      </c>
    </row>
    <row r="205" spans="1:10" x14ac:dyDescent="0.25">
      <c r="A205" s="14" t="s">
        <v>1086</v>
      </c>
      <c r="B205" t="s">
        <v>1194</v>
      </c>
      <c r="C205" t="s">
        <v>1195</v>
      </c>
      <c r="F205" t="s">
        <v>603</v>
      </c>
      <c r="G205" t="s">
        <v>1058</v>
      </c>
      <c r="H205" t="s">
        <v>1173</v>
      </c>
      <c r="I205" t="s">
        <v>329</v>
      </c>
      <c r="J205">
        <v>20</v>
      </c>
    </row>
    <row r="206" spans="1:10" x14ac:dyDescent="0.25">
      <c r="A206" s="14" t="s">
        <v>1086</v>
      </c>
      <c r="B206" t="s">
        <v>1196</v>
      </c>
      <c r="C206" t="s">
        <v>1197</v>
      </c>
      <c r="F206" t="s">
        <v>603</v>
      </c>
      <c r="G206" t="s">
        <v>1058</v>
      </c>
      <c r="H206" t="s">
        <v>1173</v>
      </c>
      <c r="I206" t="s">
        <v>329</v>
      </c>
      <c r="J206">
        <v>20</v>
      </c>
    </row>
    <row r="207" spans="1:10" x14ac:dyDescent="0.25">
      <c r="A207" s="14" t="s">
        <v>1086</v>
      </c>
      <c r="B207" t="s">
        <v>1198</v>
      </c>
      <c r="C207" t="s">
        <v>1175</v>
      </c>
      <c r="F207" t="s">
        <v>603</v>
      </c>
      <c r="G207" t="s">
        <v>1058</v>
      </c>
      <c r="H207" t="s">
        <v>1173</v>
      </c>
      <c r="I207" t="s">
        <v>329</v>
      </c>
      <c r="J207">
        <v>20</v>
      </c>
    </row>
    <row r="208" spans="1:10" x14ac:dyDescent="0.25">
      <c r="A208" s="14" t="s">
        <v>1199</v>
      </c>
      <c r="B208" t="s">
        <v>1134</v>
      </c>
      <c r="C208" t="s">
        <v>1064</v>
      </c>
      <c r="D208" t="s">
        <v>1070</v>
      </c>
      <c r="E208" t="s">
        <v>1071</v>
      </c>
      <c r="F208" t="s">
        <v>604</v>
      </c>
      <c r="G208" t="s">
        <v>1124</v>
      </c>
      <c r="H208" t="s">
        <v>1059</v>
      </c>
      <c r="I208" t="s">
        <v>1125</v>
      </c>
      <c r="J208">
        <v>30</v>
      </c>
    </row>
    <row r="209" spans="1:10" x14ac:dyDescent="0.25">
      <c r="A209" s="14" t="s">
        <v>1199</v>
      </c>
      <c r="B209" t="s">
        <v>1200</v>
      </c>
      <c r="C209" t="s">
        <v>1197</v>
      </c>
      <c r="E209" t="s">
        <v>1201</v>
      </c>
      <c r="F209" t="s">
        <v>604</v>
      </c>
      <c r="G209" t="s">
        <v>1058</v>
      </c>
      <c r="H209" t="s">
        <v>1173</v>
      </c>
      <c r="I209" t="s">
        <v>329</v>
      </c>
      <c r="J209">
        <v>20</v>
      </c>
    </row>
    <row r="210" spans="1:10" x14ac:dyDescent="0.25">
      <c r="A210" s="14" t="s">
        <v>1054</v>
      </c>
      <c r="B210" t="s">
        <v>1055</v>
      </c>
      <c r="C210" t="s">
        <v>1056</v>
      </c>
      <c r="E210" t="s">
        <v>1057</v>
      </c>
      <c r="F210" t="s">
        <v>603</v>
      </c>
      <c r="G210" t="s">
        <v>1058</v>
      </c>
      <c r="H210" t="s">
        <v>1059</v>
      </c>
      <c r="I210" t="s">
        <v>1060</v>
      </c>
      <c r="J210">
        <v>100</v>
      </c>
    </row>
    <row r="211" spans="1:10" x14ac:dyDescent="0.25">
      <c r="A211" s="14" t="s">
        <v>1054</v>
      </c>
      <c r="B211" t="s">
        <v>1063</v>
      </c>
      <c r="C211" t="s">
        <v>1064</v>
      </c>
      <c r="D211" t="s">
        <v>1070</v>
      </c>
      <c r="E211" t="s">
        <v>1071</v>
      </c>
      <c r="F211" t="s">
        <v>603</v>
      </c>
      <c r="G211" t="s">
        <v>1058</v>
      </c>
      <c r="H211" t="s">
        <v>1059</v>
      </c>
      <c r="I211" t="s">
        <v>17</v>
      </c>
      <c r="J211">
        <v>80</v>
      </c>
    </row>
    <row r="212" spans="1:10" x14ac:dyDescent="0.25">
      <c r="A212" s="14" t="s">
        <v>1054</v>
      </c>
      <c r="B212" t="s">
        <v>1136</v>
      </c>
      <c r="C212" t="s">
        <v>1064</v>
      </c>
      <c r="D212" t="s">
        <v>1070</v>
      </c>
      <c r="E212" t="s">
        <v>1071</v>
      </c>
      <c r="F212" t="s">
        <v>604</v>
      </c>
      <c r="G212" t="s">
        <v>1124</v>
      </c>
      <c r="H212" t="s">
        <v>1059</v>
      </c>
      <c r="I212" t="s">
        <v>1125</v>
      </c>
      <c r="J212">
        <v>30</v>
      </c>
    </row>
    <row r="213" spans="1:10" x14ac:dyDescent="0.25">
      <c r="A213" s="14" t="s">
        <v>1054</v>
      </c>
      <c r="B213" t="s">
        <v>1202</v>
      </c>
      <c r="C213" t="s">
        <v>1197</v>
      </c>
      <c r="E213" t="s">
        <v>1203</v>
      </c>
      <c r="F213" t="s">
        <v>604</v>
      </c>
      <c r="G213" t="s">
        <v>1058</v>
      </c>
      <c r="H213" t="s">
        <v>1173</v>
      </c>
      <c r="I213" t="s">
        <v>329</v>
      </c>
      <c r="J213">
        <v>20</v>
      </c>
    </row>
    <row r="214" spans="1:10" x14ac:dyDescent="0.25">
      <c r="A214" s="14" t="s">
        <v>1054</v>
      </c>
      <c r="B214" t="s">
        <v>1204</v>
      </c>
      <c r="C214" t="s">
        <v>1205</v>
      </c>
      <c r="F214" t="s">
        <v>604</v>
      </c>
      <c r="G214" t="s">
        <v>1058</v>
      </c>
      <c r="H214" t="s">
        <v>1173</v>
      </c>
      <c r="I214" t="s">
        <v>329</v>
      </c>
      <c r="J214">
        <v>20</v>
      </c>
    </row>
    <row r="215" spans="1:10" x14ac:dyDescent="0.25">
      <c r="A215" s="14" t="s">
        <v>1054</v>
      </c>
      <c r="B215" t="s">
        <v>1206</v>
      </c>
      <c r="C215" t="s">
        <v>1195</v>
      </c>
      <c r="F215" t="s">
        <v>603</v>
      </c>
      <c r="G215" t="s">
        <v>1058</v>
      </c>
      <c r="H215" t="s">
        <v>1173</v>
      </c>
      <c r="I215" t="s">
        <v>329</v>
      </c>
      <c r="J215">
        <v>20</v>
      </c>
    </row>
    <row r="216" spans="1:10" x14ac:dyDescent="0.25">
      <c r="A216" s="14" t="s">
        <v>1054</v>
      </c>
      <c r="B216" t="s">
        <v>1207</v>
      </c>
      <c r="C216" t="s">
        <v>1208</v>
      </c>
      <c r="F216" t="s">
        <v>603</v>
      </c>
      <c r="G216" t="s">
        <v>1058</v>
      </c>
      <c r="H216" t="s">
        <v>1173</v>
      </c>
      <c r="I216" t="s">
        <v>329</v>
      </c>
      <c r="J216">
        <v>20</v>
      </c>
    </row>
    <row r="217" spans="1:10" x14ac:dyDescent="0.25">
      <c r="A217" s="14" t="s">
        <v>1209</v>
      </c>
      <c r="B217" t="s">
        <v>1138</v>
      </c>
      <c r="C217" t="s">
        <v>1064</v>
      </c>
      <c r="D217" t="s">
        <v>1070</v>
      </c>
      <c r="E217" t="s">
        <v>1071</v>
      </c>
      <c r="F217" t="s">
        <v>604</v>
      </c>
      <c r="G217" t="s">
        <v>1124</v>
      </c>
      <c r="H217" t="s">
        <v>1059</v>
      </c>
      <c r="I217" t="s">
        <v>1125</v>
      </c>
      <c r="J217">
        <v>30</v>
      </c>
    </row>
    <row r="218" spans="1:10" x14ac:dyDescent="0.25">
      <c r="A218" s="14" t="s">
        <v>1209</v>
      </c>
      <c r="B218" t="s">
        <v>1210</v>
      </c>
      <c r="C218" t="s">
        <v>1056</v>
      </c>
      <c r="E218" t="s">
        <v>1057</v>
      </c>
      <c r="F218" t="s">
        <v>604</v>
      </c>
      <c r="G218" t="s">
        <v>1058</v>
      </c>
      <c r="H218" t="s">
        <v>1173</v>
      </c>
      <c r="I218" t="s">
        <v>329</v>
      </c>
      <c r="J218">
        <v>20</v>
      </c>
    </row>
    <row r="219" spans="1:10" x14ac:dyDescent="0.25">
      <c r="A219" s="14" t="s">
        <v>1209</v>
      </c>
      <c r="B219" t="s">
        <v>1279</v>
      </c>
      <c r="C219" t="s">
        <v>1064</v>
      </c>
      <c r="D219" t="s">
        <v>1087</v>
      </c>
      <c r="E219" t="s">
        <v>1087</v>
      </c>
      <c r="F219" t="s">
        <v>604</v>
      </c>
      <c r="G219" t="s">
        <v>1269</v>
      </c>
      <c r="H219" t="s">
        <v>1173</v>
      </c>
      <c r="I219" t="s">
        <v>1270</v>
      </c>
      <c r="J219">
        <v>10</v>
      </c>
    </row>
    <row r="220" spans="1:10" x14ac:dyDescent="0.25">
      <c r="A220" s="14" t="s">
        <v>1211</v>
      </c>
      <c r="B220" t="s">
        <v>1123</v>
      </c>
      <c r="C220" t="s">
        <v>1064</v>
      </c>
      <c r="D220" t="s">
        <v>1070</v>
      </c>
      <c r="E220" t="s">
        <v>1071</v>
      </c>
      <c r="F220" t="s">
        <v>603</v>
      </c>
      <c r="G220" t="s">
        <v>1124</v>
      </c>
      <c r="H220" t="s">
        <v>1059</v>
      </c>
      <c r="I220" t="s">
        <v>1125</v>
      </c>
      <c r="J220">
        <v>30</v>
      </c>
    </row>
    <row r="221" spans="1:10" x14ac:dyDescent="0.25">
      <c r="A221" s="14" t="s">
        <v>1211</v>
      </c>
      <c r="B221" t="s">
        <v>1212</v>
      </c>
      <c r="C221" t="s">
        <v>1213</v>
      </c>
      <c r="F221" t="s">
        <v>603</v>
      </c>
      <c r="G221" t="s">
        <v>1058</v>
      </c>
      <c r="H221" t="s">
        <v>1173</v>
      </c>
      <c r="I221" t="s">
        <v>329</v>
      </c>
      <c r="J221">
        <v>20</v>
      </c>
    </row>
    <row r="222" spans="1:10" x14ac:dyDescent="0.25">
      <c r="A222" s="14" t="s">
        <v>1211</v>
      </c>
      <c r="B222" t="s">
        <v>1214</v>
      </c>
      <c r="C222" t="s">
        <v>1197</v>
      </c>
      <c r="F222" t="s">
        <v>603</v>
      </c>
      <c r="G222" t="s">
        <v>1058</v>
      </c>
      <c r="H222" t="s">
        <v>1173</v>
      </c>
      <c r="I222" t="s">
        <v>329</v>
      </c>
      <c r="J222">
        <v>20</v>
      </c>
    </row>
    <row r="223" spans="1:10" x14ac:dyDescent="0.25">
      <c r="A223" s="14" t="s">
        <v>1211</v>
      </c>
      <c r="B223" t="s">
        <v>1354</v>
      </c>
      <c r="C223" t="s">
        <v>1064</v>
      </c>
      <c r="D223" t="s">
        <v>1070</v>
      </c>
      <c r="E223" t="s">
        <v>1071</v>
      </c>
      <c r="F223" t="s">
        <v>603</v>
      </c>
      <c r="G223" t="s">
        <v>1124</v>
      </c>
      <c r="H223" t="s">
        <v>1173</v>
      </c>
      <c r="I223" t="s">
        <v>1293</v>
      </c>
      <c r="J223">
        <v>5</v>
      </c>
    </row>
    <row r="224" spans="1:10" x14ac:dyDescent="0.25">
      <c r="A224" s="14" t="s">
        <v>1215</v>
      </c>
      <c r="B224" t="s">
        <v>1123</v>
      </c>
      <c r="C224" t="s">
        <v>1064</v>
      </c>
      <c r="D224" t="s">
        <v>1070</v>
      </c>
      <c r="E224" t="s">
        <v>1071</v>
      </c>
      <c r="F224" t="s">
        <v>603</v>
      </c>
      <c r="G224" t="s">
        <v>1124</v>
      </c>
      <c r="H224" t="s">
        <v>1059</v>
      </c>
      <c r="I224" t="s">
        <v>1125</v>
      </c>
      <c r="J224">
        <v>30</v>
      </c>
    </row>
    <row r="225" spans="1:10" x14ac:dyDescent="0.25">
      <c r="A225" s="14" t="s">
        <v>1215</v>
      </c>
      <c r="B225" t="s">
        <v>1216</v>
      </c>
      <c r="C225" t="s">
        <v>1213</v>
      </c>
      <c r="F225" t="s">
        <v>603</v>
      </c>
      <c r="G225" t="s">
        <v>1058</v>
      </c>
      <c r="H225" t="s">
        <v>1173</v>
      </c>
      <c r="I225" t="s">
        <v>329</v>
      </c>
      <c r="J225">
        <v>20</v>
      </c>
    </row>
    <row r="226" spans="1:10" x14ac:dyDescent="0.25">
      <c r="A226" s="14" t="s">
        <v>1217</v>
      </c>
      <c r="B226" t="s">
        <v>1123</v>
      </c>
      <c r="C226" t="s">
        <v>1064</v>
      </c>
      <c r="D226" t="s">
        <v>1070</v>
      </c>
      <c r="E226" t="s">
        <v>1071</v>
      </c>
      <c r="F226" t="s">
        <v>603</v>
      </c>
      <c r="G226" t="s">
        <v>1124</v>
      </c>
      <c r="H226" t="s">
        <v>1059</v>
      </c>
      <c r="I226" t="s">
        <v>1125</v>
      </c>
      <c r="J226">
        <v>30</v>
      </c>
    </row>
    <row r="227" spans="1:10" x14ac:dyDescent="0.25">
      <c r="A227" s="14" t="s">
        <v>1217</v>
      </c>
      <c r="B227" t="s">
        <v>1218</v>
      </c>
      <c r="C227" t="s">
        <v>1219</v>
      </c>
      <c r="E227" t="s">
        <v>1220</v>
      </c>
      <c r="F227" t="s">
        <v>604</v>
      </c>
      <c r="G227" t="s">
        <v>1058</v>
      </c>
      <c r="H227" t="s">
        <v>1173</v>
      </c>
      <c r="I227" t="s">
        <v>329</v>
      </c>
      <c r="J227">
        <v>20</v>
      </c>
    </row>
    <row r="228" spans="1:10" x14ac:dyDescent="0.25">
      <c r="A228" s="14" t="s">
        <v>1217</v>
      </c>
      <c r="B228" t="s">
        <v>1221</v>
      </c>
      <c r="C228" t="s">
        <v>1222</v>
      </c>
      <c r="F228" t="s">
        <v>603</v>
      </c>
      <c r="G228" t="s">
        <v>1058</v>
      </c>
      <c r="H228" t="s">
        <v>1173</v>
      </c>
      <c r="I228" t="s">
        <v>329</v>
      </c>
      <c r="J228">
        <v>20</v>
      </c>
    </row>
    <row r="229" spans="1:10" x14ac:dyDescent="0.25">
      <c r="A229" s="14" t="s">
        <v>1217</v>
      </c>
      <c r="B229" t="s">
        <v>1280</v>
      </c>
      <c r="C229" t="s">
        <v>1197</v>
      </c>
      <c r="E229" t="s">
        <v>1281</v>
      </c>
      <c r="F229" t="s">
        <v>604</v>
      </c>
      <c r="G229" t="s">
        <v>1269</v>
      </c>
      <c r="H229" t="s">
        <v>1173</v>
      </c>
      <c r="I229" t="s">
        <v>1270</v>
      </c>
      <c r="J229">
        <v>10</v>
      </c>
    </row>
    <row r="230" spans="1:10" x14ac:dyDescent="0.25">
      <c r="A230" s="14" t="s">
        <v>1217</v>
      </c>
      <c r="B230" t="s">
        <v>1355</v>
      </c>
      <c r="C230" t="s">
        <v>1064</v>
      </c>
      <c r="D230" t="s">
        <v>1070</v>
      </c>
      <c r="E230" t="s">
        <v>1071</v>
      </c>
      <c r="F230" t="s">
        <v>604</v>
      </c>
      <c r="G230" t="s">
        <v>1124</v>
      </c>
      <c r="H230" t="s">
        <v>1173</v>
      </c>
      <c r="I230" t="s">
        <v>1293</v>
      </c>
      <c r="J230">
        <v>5</v>
      </c>
    </row>
    <row r="231" spans="1:10" x14ac:dyDescent="0.25">
      <c r="A231" s="14" t="s">
        <v>1255</v>
      </c>
      <c r="B231" t="s">
        <v>1123</v>
      </c>
      <c r="C231" t="s">
        <v>1064</v>
      </c>
      <c r="D231" t="s">
        <v>1070</v>
      </c>
      <c r="E231" t="s">
        <v>1071</v>
      </c>
      <c r="F231" t="s">
        <v>603</v>
      </c>
      <c r="G231" t="s">
        <v>1124</v>
      </c>
      <c r="H231" t="s">
        <v>1059</v>
      </c>
      <c r="I231" t="s">
        <v>1125</v>
      </c>
      <c r="J231">
        <v>30</v>
      </c>
    </row>
    <row r="232" spans="1:10" x14ac:dyDescent="0.25">
      <c r="A232" s="14" t="s">
        <v>1255</v>
      </c>
      <c r="B232" t="s">
        <v>1356</v>
      </c>
      <c r="C232" t="s">
        <v>1064</v>
      </c>
      <c r="D232" t="s">
        <v>1070</v>
      </c>
      <c r="E232" t="s">
        <v>1071</v>
      </c>
      <c r="F232" t="s">
        <v>603</v>
      </c>
      <c r="G232" t="s">
        <v>1124</v>
      </c>
      <c r="H232" t="s">
        <v>1173</v>
      </c>
      <c r="I232" t="s">
        <v>1293</v>
      </c>
      <c r="J232">
        <v>5</v>
      </c>
    </row>
    <row r="233" spans="1:10" x14ac:dyDescent="0.25">
      <c r="A233" s="14" t="s">
        <v>1088</v>
      </c>
      <c r="B233" t="s">
        <v>1089</v>
      </c>
      <c r="C233" t="s">
        <v>1064</v>
      </c>
      <c r="D233" t="s">
        <v>1070</v>
      </c>
      <c r="E233" t="s">
        <v>1071</v>
      </c>
      <c r="F233" t="s">
        <v>603</v>
      </c>
      <c r="G233" t="s">
        <v>1080</v>
      </c>
      <c r="H233" t="s">
        <v>1059</v>
      </c>
      <c r="I233" t="s">
        <v>1090</v>
      </c>
      <c r="J233">
        <v>60</v>
      </c>
    </row>
    <row r="234" spans="1:10" x14ac:dyDescent="0.25">
      <c r="A234" s="14" t="s">
        <v>1088</v>
      </c>
      <c r="B234" t="s">
        <v>1123</v>
      </c>
      <c r="C234" t="s">
        <v>1064</v>
      </c>
      <c r="D234" t="s">
        <v>1070</v>
      </c>
      <c r="E234" t="s">
        <v>1071</v>
      </c>
      <c r="F234" t="s">
        <v>603</v>
      </c>
      <c r="G234" t="s">
        <v>1124</v>
      </c>
      <c r="H234" t="s">
        <v>1059</v>
      </c>
      <c r="I234" t="s">
        <v>1125</v>
      </c>
      <c r="J234">
        <v>30</v>
      </c>
    </row>
    <row r="235" spans="1:10" x14ac:dyDescent="0.25">
      <c r="A235" s="14" t="s">
        <v>1088</v>
      </c>
      <c r="B235" t="s">
        <v>1223</v>
      </c>
      <c r="C235" t="s">
        <v>1197</v>
      </c>
      <c r="E235" t="s">
        <v>1224</v>
      </c>
      <c r="F235" t="s">
        <v>604</v>
      </c>
      <c r="G235" t="s">
        <v>1058</v>
      </c>
      <c r="H235" t="s">
        <v>1173</v>
      </c>
      <c r="I235" t="s">
        <v>329</v>
      </c>
      <c r="J235">
        <v>20</v>
      </c>
    </row>
    <row r="236" spans="1:10" x14ac:dyDescent="0.25">
      <c r="A236" s="14" t="s">
        <v>1114</v>
      </c>
      <c r="B236" t="s">
        <v>1115</v>
      </c>
      <c r="C236" t="s">
        <v>1064</v>
      </c>
      <c r="D236" t="s">
        <v>1098</v>
      </c>
      <c r="E236" t="s">
        <v>1098</v>
      </c>
      <c r="F236" t="s">
        <v>603</v>
      </c>
      <c r="G236" t="s">
        <v>1080</v>
      </c>
      <c r="H236" t="s">
        <v>1059</v>
      </c>
      <c r="I236" t="s">
        <v>1116</v>
      </c>
      <c r="J236">
        <v>40</v>
      </c>
    </row>
    <row r="237" spans="1:10" x14ac:dyDescent="0.25">
      <c r="A237" s="14" t="s">
        <v>1114</v>
      </c>
      <c r="B237" t="s">
        <v>1123</v>
      </c>
      <c r="C237" t="s">
        <v>1064</v>
      </c>
      <c r="D237" t="s">
        <v>1070</v>
      </c>
      <c r="E237" t="s">
        <v>1071</v>
      </c>
      <c r="F237" t="s">
        <v>603</v>
      </c>
      <c r="G237" t="s">
        <v>1124</v>
      </c>
      <c r="H237" t="s">
        <v>1059</v>
      </c>
      <c r="I237" t="s">
        <v>1125</v>
      </c>
      <c r="J237">
        <v>30</v>
      </c>
    </row>
    <row r="238" spans="1:10" x14ac:dyDescent="0.25">
      <c r="A238" s="14" t="s">
        <v>1225</v>
      </c>
      <c r="B238" t="s">
        <v>1123</v>
      </c>
      <c r="C238" t="s">
        <v>1064</v>
      </c>
      <c r="D238" t="s">
        <v>1070</v>
      </c>
      <c r="E238" t="s">
        <v>1071</v>
      </c>
      <c r="F238" t="s">
        <v>604</v>
      </c>
      <c r="G238" t="s">
        <v>1124</v>
      </c>
      <c r="H238" t="s">
        <v>1059</v>
      </c>
      <c r="I238" t="s">
        <v>1125</v>
      </c>
      <c r="J238">
        <v>30</v>
      </c>
    </row>
    <row r="239" spans="1:10" x14ac:dyDescent="0.25">
      <c r="A239" s="14" t="s">
        <v>1225</v>
      </c>
      <c r="B239" t="s">
        <v>1226</v>
      </c>
      <c r="C239" t="s">
        <v>1227</v>
      </c>
      <c r="F239" t="s">
        <v>604</v>
      </c>
      <c r="G239" t="s">
        <v>1058</v>
      </c>
      <c r="H239" t="s">
        <v>1173</v>
      </c>
      <c r="I239" t="s">
        <v>329</v>
      </c>
      <c r="J239">
        <v>20</v>
      </c>
    </row>
    <row r="240" spans="1:10" x14ac:dyDescent="0.25">
      <c r="A240" s="14" t="s">
        <v>1225</v>
      </c>
      <c r="B240" t="s">
        <v>1357</v>
      </c>
      <c r="C240" t="s">
        <v>1064</v>
      </c>
      <c r="D240" t="s">
        <v>1070</v>
      </c>
      <c r="E240" t="s">
        <v>1071</v>
      </c>
      <c r="F240" t="s">
        <v>604</v>
      </c>
      <c r="G240" t="s">
        <v>1124</v>
      </c>
      <c r="H240" t="s">
        <v>1173</v>
      </c>
      <c r="I240" t="s">
        <v>1293</v>
      </c>
      <c r="J240">
        <v>5</v>
      </c>
    </row>
    <row r="241" spans="1:10" x14ac:dyDescent="0.25">
      <c r="A241" s="14" t="s">
        <v>1091</v>
      </c>
      <c r="B241" t="s">
        <v>1092</v>
      </c>
      <c r="C241" t="s">
        <v>1064</v>
      </c>
      <c r="D241" t="s">
        <v>1070</v>
      </c>
      <c r="E241" t="s">
        <v>1071</v>
      </c>
      <c r="F241" t="s">
        <v>604</v>
      </c>
      <c r="G241" t="s">
        <v>1080</v>
      </c>
      <c r="H241" t="s">
        <v>1059</v>
      </c>
      <c r="I241" t="s">
        <v>1090</v>
      </c>
      <c r="J241">
        <v>60</v>
      </c>
    </row>
    <row r="242" spans="1:10" x14ac:dyDescent="0.25">
      <c r="A242" s="14" t="s">
        <v>1091</v>
      </c>
      <c r="B242" t="s">
        <v>1134</v>
      </c>
      <c r="C242" t="s">
        <v>1064</v>
      </c>
      <c r="D242" t="s">
        <v>1070</v>
      </c>
      <c r="E242" t="s">
        <v>1071</v>
      </c>
      <c r="F242" t="s">
        <v>604</v>
      </c>
      <c r="G242" t="s">
        <v>1124</v>
      </c>
      <c r="H242" t="s">
        <v>1059</v>
      </c>
      <c r="I242" t="s">
        <v>1125</v>
      </c>
      <c r="J242">
        <v>30</v>
      </c>
    </row>
    <row r="243" spans="1:10" x14ac:dyDescent="0.25">
      <c r="A243" s="14" t="s">
        <v>1091</v>
      </c>
      <c r="B243" t="s">
        <v>1228</v>
      </c>
      <c r="C243" t="s">
        <v>1056</v>
      </c>
      <c r="F243" t="s">
        <v>604</v>
      </c>
      <c r="G243" t="s">
        <v>1058</v>
      </c>
      <c r="H243" t="s">
        <v>1173</v>
      </c>
      <c r="I243" t="s">
        <v>329</v>
      </c>
      <c r="J243">
        <v>20</v>
      </c>
    </row>
    <row r="244" spans="1:10" x14ac:dyDescent="0.25">
      <c r="A244" s="14" t="s">
        <v>1256</v>
      </c>
      <c r="B244" t="s">
        <v>1123</v>
      </c>
      <c r="C244" t="s">
        <v>1064</v>
      </c>
      <c r="D244" t="s">
        <v>1070</v>
      </c>
      <c r="E244" t="s">
        <v>1071</v>
      </c>
      <c r="F244" t="s">
        <v>603</v>
      </c>
      <c r="G244" t="s">
        <v>1124</v>
      </c>
      <c r="H244" t="s">
        <v>1059</v>
      </c>
      <c r="I244" t="s">
        <v>1125</v>
      </c>
      <c r="J244">
        <v>30</v>
      </c>
    </row>
    <row r="245" spans="1:10" x14ac:dyDescent="0.25">
      <c r="A245" s="14" t="s">
        <v>1093</v>
      </c>
      <c r="B245" t="s">
        <v>1094</v>
      </c>
      <c r="C245" t="s">
        <v>1064</v>
      </c>
      <c r="D245" t="s">
        <v>1070</v>
      </c>
      <c r="E245" t="s">
        <v>1071</v>
      </c>
      <c r="F245" t="s">
        <v>603</v>
      </c>
      <c r="G245" t="s">
        <v>1080</v>
      </c>
      <c r="H245" t="s">
        <v>1059</v>
      </c>
      <c r="I245" t="s">
        <v>1090</v>
      </c>
      <c r="J245">
        <v>60</v>
      </c>
    </row>
    <row r="246" spans="1:10" x14ac:dyDescent="0.25">
      <c r="A246" s="14" t="s">
        <v>1093</v>
      </c>
      <c r="B246" t="s">
        <v>1123</v>
      </c>
      <c r="C246" t="s">
        <v>1064</v>
      </c>
      <c r="D246" t="s">
        <v>1070</v>
      </c>
      <c r="E246" t="s">
        <v>1071</v>
      </c>
      <c r="F246" t="s">
        <v>604</v>
      </c>
      <c r="G246" t="s">
        <v>1124</v>
      </c>
      <c r="H246" t="s">
        <v>1059</v>
      </c>
      <c r="I246" t="s">
        <v>1125</v>
      </c>
      <c r="J246">
        <v>30</v>
      </c>
    </row>
    <row r="247" spans="1:10" x14ac:dyDescent="0.25">
      <c r="A247" s="14" t="s">
        <v>1093</v>
      </c>
      <c r="B247" t="s">
        <v>1229</v>
      </c>
      <c r="C247" t="s">
        <v>1056</v>
      </c>
      <c r="E247" t="s">
        <v>1057</v>
      </c>
      <c r="F247" t="s">
        <v>604</v>
      </c>
      <c r="G247" t="s">
        <v>1058</v>
      </c>
      <c r="H247" t="s">
        <v>1173</v>
      </c>
      <c r="I247" t="s">
        <v>329</v>
      </c>
      <c r="J247">
        <v>20</v>
      </c>
    </row>
    <row r="248" spans="1:10" x14ac:dyDescent="0.25">
      <c r="A248" s="14" t="s">
        <v>1093</v>
      </c>
      <c r="B248" t="s">
        <v>1230</v>
      </c>
      <c r="C248" t="s">
        <v>1064</v>
      </c>
      <c r="D248" t="s">
        <v>1070</v>
      </c>
      <c r="E248" t="s">
        <v>1071</v>
      </c>
      <c r="F248" t="s">
        <v>604</v>
      </c>
      <c r="G248" t="s">
        <v>1058</v>
      </c>
      <c r="H248" t="s">
        <v>1173</v>
      </c>
      <c r="I248" t="s">
        <v>329</v>
      </c>
      <c r="J248">
        <v>20</v>
      </c>
    </row>
    <row r="249" spans="1:10" x14ac:dyDescent="0.25">
      <c r="A249" s="14" t="s">
        <v>1065</v>
      </c>
      <c r="B249" t="s">
        <v>1066</v>
      </c>
      <c r="C249" t="s">
        <v>1067</v>
      </c>
      <c r="E249" t="s">
        <v>1068</v>
      </c>
      <c r="F249" t="s">
        <v>603</v>
      </c>
      <c r="G249" t="s">
        <v>1058</v>
      </c>
      <c r="H249" t="s">
        <v>1059</v>
      </c>
      <c r="I249" t="s">
        <v>17</v>
      </c>
      <c r="J249">
        <v>80</v>
      </c>
    </row>
    <row r="250" spans="1:10" x14ac:dyDescent="0.25">
      <c r="A250" s="14" t="s">
        <v>1065</v>
      </c>
      <c r="B250" t="s">
        <v>1123</v>
      </c>
      <c r="C250" t="s">
        <v>1064</v>
      </c>
      <c r="D250" t="s">
        <v>1070</v>
      </c>
      <c r="E250" t="s">
        <v>1071</v>
      </c>
      <c r="F250" t="s">
        <v>603</v>
      </c>
      <c r="G250" t="s">
        <v>1124</v>
      </c>
      <c r="H250" t="s">
        <v>1059</v>
      </c>
      <c r="I250" t="s">
        <v>1125</v>
      </c>
      <c r="J250">
        <v>30</v>
      </c>
    </row>
    <row r="251" spans="1:10" x14ac:dyDescent="0.25">
      <c r="A251" s="14" t="s">
        <v>1065</v>
      </c>
      <c r="B251" t="s">
        <v>1231</v>
      </c>
      <c r="C251" t="s">
        <v>1056</v>
      </c>
      <c r="F251" t="s">
        <v>603</v>
      </c>
      <c r="G251" t="s">
        <v>1058</v>
      </c>
      <c r="H251" t="s">
        <v>1173</v>
      </c>
      <c r="I251" t="s">
        <v>329</v>
      </c>
      <c r="J251">
        <v>20</v>
      </c>
    </row>
    <row r="252" spans="1:10" x14ac:dyDescent="0.25">
      <c r="A252" s="14" t="s">
        <v>1065</v>
      </c>
      <c r="B252" t="s">
        <v>1358</v>
      </c>
      <c r="C252" t="s">
        <v>1064</v>
      </c>
      <c r="D252" t="s">
        <v>1070</v>
      </c>
      <c r="E252" t="s">
        <v>1071</v>
      </c>
      <c r="F252" t="s">
        <v>603</v>
      </c>
      <c r="G252" t="s">
        <v>1124</v>
      </c>
      <c r="H252" t="s">
        <v>1173</v>
      </c>
      <c r="I252" t="s">
        <v>1293</v>
      </c>
      <c r="J252">
        <v>5</v>
      </c>
    </row>
    <row r="253" spans="1:10" x14ac:dyDescent="0.25">
      <c r="A253" s="14" t="s">
        <v>1095</v>
      </c>
      <c r="B253" t="s">
        <v>1083</v>
      </c>
      <c r="C253" t="s">
        <v>1064</v>
      </c>
      <c r="D253" t="s">
        <v>1070</v>
      </c>
      <c r="E253" t="s">
        <v>1071</v>
      </c>
      <c r="F253" t="s">
        <v>603</v>
      </c>
      <c r="G253" t="s">
        <v>1080</v>
      </c>
      <c r="H253" t="s">
        <v>1059</v>
      </c>
      <c r="I253" t="s">
        <v>1081</v>
      </c>
      <c r="J253">
        <v>60</v>
      </c>
    </row>
    <row r="254" spans="1:10" x14ac:dyDescent="0.25">
      <c r="A254" s="14" t="s">
        <v>1095</v>
      </c>
      <c r="B254" t="s">
        <v>1103</v>
      </c>
      <c r="C254" t="s">
        <v>1056</v>
      </c>
      <c r="E254" t="s">
        <v>1104</v>
      </c>
      <c r="F254" t="s">
        <v>603</v>
      </c>
      <c r="G254" t="s">
        <v>1058</v>
      </c>
      <c r="H254" t="s">
        <v>1059</v>
      </c>
      <c r="I254" t="s">
        <v>1105</v>
      </c>
      <c r="J254">
        <v>50</v>
      </c>
    </row>
    <row r="255" spans="1:10" x14ac:dyDescent="0.25">
      <c r="A255" s="14" t="s">
        <v>1095</v>
      </c>
      <c r="B255" t="s">
        <v>1123</v>
      </c>
      <c r="C255" t="s">
        <v>1064</v>
      </c>
      <c r="D255" t="s">
        <v>1070</v>
      </c>
      <c r="E255" t="s">
        <v>1071</v>
      </c>
      <c r="F255" t="s">
        <v>603</v>
      </c>
      <c r="G255" t="s">
        <v>1124</v>
      </c>
      <c r="H255" t="s">
        <v>1059</v>
      </c>
      <c r="I255" t="s">
        <v>1125</v>
      </c>
      <c r="J255">
        <v>30</v>
      </c>
    </row>
    <row r="256" spans="1:10" x14ac:dyDescent="0.25">
      <c r="A256" s="14" t="s">
        <v>1095</v>
      </c>
      <c r="B256" t="s">
        <v>1232</v>
      </c>
      <c r="C256" t="s">
        <v>1076</v>
      </c>
      <c r="E256" t="s">
        <v>1233</v>
      </c>
      <c r="F256" t="s">
        <v>604</v>
      </c>
      <c r="G256" t="s">
        <v>1058</v>
      </c>
      <c r="H256" t="s">
        <v>1173</v>
      </c>
      <c r="I256" t="s">
        <v>329</v>
      </c>
      <c r="J256">
        <v>20</v>
      </c>
    </row>
    <row r="257" spans="1:10" x14ac:dyDescent="0.25">
      <c r="A257" s="14" t="s">
        <v>1095</v>
      </c>
      <c r="B257" t="s">
        <v>1234</v>
      </c>
      <c r="C257" t="s">
        <v>1064</v>
      </c>
      <c r="D257" t="s">
        <v>1070</v>
      </c>
      <c r="E257" t="s">
        <v>1235</v>
      </c>
      <c r="F257" t="s">
        <v>603</v>
      </c>
      <c r="G257" t="s">
        <v>1058</v>
      </c>
      <c r="H257" t="s">
        <v>1173</v>
      </c>
      <c r="I257" t="s">
        <v>329</v>
      </c>
      <c r="J257">
        <v>20</v>
      </c>
    </row>
    <row r="258" spans="1:10" x14ac:dyDescent="0.25">
      <c r="A258" s="14" t="s">
        <v>1095</v>
      </c>
      <c r="B258" t="s">
        <v>1236</v>
      </c>
      <c r="C258" t="s">
        <v>1197</v>
      </c>
      <c r="F258" t="s">
        <v>603</v>
      </c>
      <c r="G258" t="s">
        <v>1058</v>
      </c>
      <c r="H258" t="s">
        <v>1173</v>
      </c>
      <c r="I258" t="s">
        <v>329</v>
      </c>
      <c r="J258">
        <v>20</v>
      </c>
    </row>
    <row r="259" spans="1:10" x14ac:dyDescent="0.25">
      <c r="A259" s="14" t="s">
        <v>1095</v>
      </c>
      <c r="B259" t="s">
        <v>1359</v>
      </c>
      <c r="C259" t="s">
        <v>1064</v>
      </c>
      <c r="D259" t="s">
        <v>1070</v>
      </c>
      <c r="E259" t="s">
        <v>1071</v>
      </c>
      <c r="F259" t="s">
        <v>603</v>
      </c>
      <c r="G259" t="s">
        <v>1124</v>
      </c>
      <c r="H259" t="s">
        <v>1173</v>
      </c>
      <c r="I259" t="s">
        <v>1293</v>
      </c>
      <c r="J259">
        <v>5</v>
      </c>
    </row>
    <row r="260" spans="1:10" x14ac:dyDescent="0.25">
      <c r="A260" s="14" t="s">
        <v>1096</v>
      </c>
      <c r="B260" t="s">
        <v>1097</v>
      </c>
      <c r="C260" t="s">
        <v>1064</v>
      </c>
      <c r="D260" t="s">
        <v>1098</v>
      </c>
      <c r="E260" t="s">
        <v>1098</v>
      </c>
      <c r="F260" t="s">
        <v>603</v>
      </c>
      <c r="G260" t="s">
        <v>1080</v>
      </c>
      <c r="H260" t="s">
        <v>1059</v>
      </c>
      <c r="I260" t="s">
        <v>1090</v>
      </c>
      <c r="J260">
        <v>60</v>
      </c>
    </row>
    <row r="261" spans="1:10" x14ac:dyDescent="0.25">
      <c r="A261" s="14" t="s">
        <v>1096</v>
      </c>
      <c r="B261" t="s">
        <v>1123</v>
      </c>
      <c r="C261" t="s">
        <v>1064</v>
      </c>
      <c r="D261" t="s">
        <v>1070</v>
      </c>
      <c r="E261" t="s">
        <v>1071</v>
      </c>
      <c r="F261" t="s">
        <v>604</v>
      </c>
      <c r="G261" t="s">
        <v>1124</v>
      </c>
      <c r="H261" t="s">
        <v>1059</v>
      </c>
      <c r="I261" t="s">
        <v>1125</v>
      </c>
      <c r="J261">
        <v>30</v>
      </c>
    </row>
    <row r="262" spans="1:10" x14ac:dyDescent="0.25">
      <c r="A262" s="14" t="s">
        <v>1096</v>
      </c>
      <c r="B262" t="s">
        <v>1237</v>
      </c>
      <c r="C262" t="s">
        <v>1197</v>
      </c>
      <c r="F262" t="s">
        <v>603</v>
      </c>
      <c r="G262" t="s">
        <v>1058</v>
      </c>
      <c r="H262" t="s">
        <v>1173</v>
      </c>
      <c r="I262" t="s">
        <v>329</v>
      </c>
      <c r="J262">
        <v>20</v>
      </c>
    </row>
    <row r="263" spans="1:10" x14ac:dyDescent="0.25">
      <c r="A263" s="14" t="s">
        <v>1238</v>
      </c>
      <c r="B263" t="s">
        <v>1239</v>
      </c>
      <c r="C263" t="s">
        <v>873</v>
      </c>
      <c r="F263" t="s">
        <v>603</v>
      </c>
      <c r="G263" t="s">
        <v>1058</v>
      </c>
      <c r="H263" t="s">
        <v>1173</v>
      </c>
      <c r="I263" t="s">
        <v>329</v>
      </c>
      <c r="J263">
        <v>20</v>
      </c>
    </row>
    <row r="264" spans="1:10" x14ac:dyDescent="0.25">
      <c r="A264" s="14" t="s">
        <v>1238</v>
      </c>
      <c r="B264" t="s">
        <v>1240</v>
      </c>
      <c r="C264" t="s">
        <v>873</v>
      </c>
      <c r="F264" t="s">
        <v>603</v>
      </c>
      <c r="G264" t="s">
        <v>1058</v>
      </c>
      <c r="H264" t="s">
        <v>1173</v>
      </c>
      <c r="I264" t="s">
        <v>329</v>
      </c>
      <c r="J264">
        <v>20</v>
      </c>
    </row>
    <row r="265" spans="1:10" x14ac:dyDescent="0.25">
      <c r="A265" s="14" t="s">
        <v>1257</v>
      </c>
      <c r="B265" t="s">
        <v>1123</v>
      </c>
      <c r="C265" t="s">
        <v>1064</v>
      </c>
      <c r="D265" t="s">
        <v>1070</v>
      </c>
      <c r="E265" t="s">
        <v>1071</v>
      </c>
      <c r="F265" t="s">
        <v>603</v>
      </c>
      <c r="G265" t="s">
        <v>1124</v>
      </c>
      <c r="H265" t="s">
        <v>1059</v>
      </c>
      <c r="I265" t="s">
        <v>1125</v>
      </c>
      <c r="J265">
        <v>30</v>
      </c>
    </row>
    <row r="266" spans="1:10" x14ac:dyDescent="0.25">
      <c r="A266" s="14" t="s">
        <v>1257</v>
      </c>
      <c r="B266" t="s">
        <v>1282</v>
      </c>
      <c r="C266" t="s">
        <v>1064</v>
      </c>
      <c r="D266" t="s">
        <v>1070</v>
      </c>
      <c r="E266" t="s">
        <v>1071</v>
      </c>
      <c r="F266" t="s">
        <v>603</v>
      </c>
      <c r="G266" t="s">
        <v>1269</v>
      </c>
      <c r="H266" t="s">
        <v>1173</v>
      </c>
      <c r="I266" t="s">
        <v>1270</v>
      </c>
      <c r="J266">
        <v>10</v>
      </c>
    </row>
    <row r="267" spans="1:10" x14ac:dyDescent="0.25">
      <c r="A267" s="14" t="s">
        <v>1099</v>
      </c>
      <c r="B267" t="s">
        <v>1100</v>
      </c>
      <c r="C267" t="s">
        <v>1064</v>
      </c>
      <c r="D267" t="s">
        <v>1087</v>
      </c>
      <c r="E267" t="s">
        <v>1087</v>
      </c>
      <c r="F267" t="s">
        <v>603</v>
      </c>
      <c r="G267" t="s">
        <v>1080</v>
      </c>
      <c r="H267" t="s">
        <v>1059</v>
      </c>
      <c r="I267" t="s">
        <v>1090</v>
      </c>
      <c r="J267">
        <v>60</v>
      </c>
    </row>
    <row r="268" spans="1:10" x14ac:dyDescent="0.25">
      <c r="A268" s="14" t="s">
        <v>1099</v>
      </c>
      <c r="B268" t="s">
        <v>1123</v>
      </c>
      <c r="C268" t="s">
        <v>1064</v>
      </c>
      <c r="D268" t="s">
        <v>1070</v>
      </c>
      <c r="E268" t="s">
        <v>1071</v>
      </c>
      <c r="F268" t="s">
        <v>603</v>
      </c>
      <c r="G268" t="s">
        <v>1124</v>
      </c>
      <c r="H268" t="s">
        <v>1059</v>
      </c>
      <c r="I268" t="s">
        <v>1125</v>
      </c>
      <c r="J268">
        <v>30</v>
      </c>
    </row>
    <row r="269" spans="1:10" x14ac:dyDescent="0.25">
      <c r="A269" s="14" t="s">
        <v>1099</v>
      </c>
      <c r="B269" t="s">
        <v>1241</v>
      </c>
      <c r="C269" t="s">
        <v>1191</v>
      </c>
      <c r="E269" t="s">
        <v>1192</v>
      </c>
      <c r="F269" t="s">
        <v>604</v>
      </c>
      <c r="G269" t="s">
        <v>1058</v>
      </c>
      <c r="H269" t="s">
        <v>1173</v>
      </c>
      <c r="I269" t="s">
        <v>329</v>
      </c>
      <c r="J269">
        <v>20</v>
      </c>
    </row>
    <row r="270" spans="1:10" x14ac:dyDescent="0.25">
      <c r="A270" s="14" t="s">
        <v>1258</v>
      </c>
      <c r="B270" t="s">
        <v>1259</v>
      </c>
      <c r="C270" t="s">
        <v>1064</v>
      </c>
      <c r="D270" t="s">
        <v>1070</v>
      </c>
      <c r="E270" t="s">
        <v>1071</v>
      </c>
      <c r="F270" t="s">
        <v>604</v>
      </c>
      <c r="G270" t="s">
        <v>1124</v>
      </c>
      <c r="H270" t="s">
        <v>1059</v>
      </c>
      <c r="I270" t="s">
        <v>1125</v>
      </c>
      <c r="J270">
        <v>30</v>
      </c>
    </row>
    <row r="271" spans="1:10" x14ac:dyDescent="0.25">
      <c r="A271" s="14" t="s">
        <v>1260</v>
      </c>
      <c r="B271" t="s">
        <v>1134</v>
      </c>
      <c r="C271" t="s">
        <v>1064</v>
      </c>
      <c r="D271" t="s">
        <v>1070</v>
      </c>
      <c r="E271" t="s">
        <v>1071</v>
      </c>
      <c r="F271" t="s">
        <v>604</v>
      </c>
      <c r="G271" t="s">
        <v>1124</v>
      </c>
      <c r="H271" t="s">
        <v>1059</v>
      </c>
      <c r="I271" t="s">
        <v>1125</v>
      </c>
      <c r="J271">
        <v>30</v>
      </c>
    </row>
    <row r="272" spans="1:10" x14ac:dyDescent="0.25">
      <c r="A272" s="14" t="s">
        <v>1261</v>
      </c>
      <c r="B272" t="s">
        <v>1136</v>
      </c>
      <c r="C272" t="s">
        <v>1064</v>
      </c>
      <c r="D272" t="s">
        <v>1070</v>
      </c>
      <c r="E272" t="s">
        <v>1071</v>
      </c>
      <c r="F272" t="s">
        <v>604</v>
      </c>
      <c r="G272" t="s">
        <v>1124</v>
      </c>
      <c r="H272" t="s">
        <v>1059</v>
      </c>
      <c r="I272" t="s">
        <v>1125</v>
      </c>
      <c r="J272">
        <v>30</v>
      </c>
    </row>
    <row r="273" spans="1:10" x14ac:dyDescent="0.25">
      <c r="A273" s="14" t="s">
        <v>1117</v>
      </c>
      <c r="B273" t="s">
        <v>1118</v>
      </c>
      <c r="C273" t="s">
        <v>1064</v>
      </c>
      <c r="D273" t="s">
        <v>1119</v>
      </c>
      <c r="E273" t="s">
        <v>1120</v>
      </c>
      <c r="F273" t="s">
        <v>603</v>
      </c>
      <c r="G273" t="s">
        <v>1080</v>
      </c>
      <c r="H273" t="s">
        <v>1059</v>
      </c>
      <c r="I273" t="s">
        <v>1121</v>
      </c>
      <c r="J273">
        <v>40</v>
      </c>
    </row>
    <row r="274" spans="1:10" x14ac:dyDescent="0.25">
      <c r="A274" s="14" t="s">
        <v>1117</v>
      </c>
      <c r="B274" t="s">
        <v>1138</v>
      </c>
      <c r="C274" t="s">
        <v>1064</v>
      </c>
      <c r="D274" t="s">
        <v>1070</v>
      </c>
      <c r="E274" t="s">
        <v>1071</v>
      </c>
      <c r="F274" t="s">
        <v>604</v>
      </c>
      <c r="G274" t="s">
        <v>1124</v>
      </c>
      <c r="H274" t="s">
        <v>1059</v>
      </c>
      <c r="I274" t="s">
        <v>1125</v>
      </c>
      <c r="J274">
        <v>30</v>
      </c>
    </row>
    <row r="275" spans="1:10" x14ac:dyDescent="0.25">
      <c r="A275" s="14" t="s">
        <v>1061</v>
      </c>
      <c r="B275" t="s">
        <v>1062</v>
      </c>
      <c r="C275" t="s">
        <v>1056</v>
      </c>
      <c r="E275" t="s">
        <v>1057</v>
      </c>
      <c r="F275" t="s">
        <v>604</v>
      </c>
      <c r="G275" t="s">
        <v>1058</v>
      </c>
      <c r="H275" t="s">
        <v>1059</v>
      </c>
      <c r="I275" t="s">
        <v>1060</v>
      </c>
      <c r="J275">
        <v>100</v>
      </c>
    </row>
    <row r="276" spans="1:10" x14ac:dyDescent="0.25">
      <c r="A276" s="14" t="s">
        <v>1061</v>
      </c>
      <c r="B276" t="s">
        <v>1069</v>
      </c>
      <c r="C276" t="s">
        <v>1064</v>
      </c>
      <c r="D276" t="s">
        <v>1070</v>
      </c>
      <c r="E276" t="s">
        <v>1071</v>
      </c>
      <c r="F276" t="s">
        <v>604</v>
      </c>
      <c r="G276" t="s">
        <v>1058</v>
      </c>
      <c r="H276" t="s">
        <v>1059</v>
      </c>
      <c r="I276" t="s">
        <v>17</v>
      </c>
      <c r="J276">
        <v>80</v>
      </c>
    </row>
    <row r="277" spans="1:10" x14ac:dyDescent="0.25">
      <c r="A277" s="14" t="s">
        <v>1061</v>
      </c>
      <c r="B277" t="s">
        <v>1123</v>
      </c>
      <c r="C277" t="s">
        <v>1064</v>
      </c>
      <c r="D277" t="s">
        <v>1070</v>
      </c>
      <c r="E277" t="s">
        <v>1071</v>
      </c>
      <c r="F277" t="s">
        <v>603</v>
      </c>
      <c r="G277" t="s">
        <v>1124</v>
      </c>
      <c r="H277" t="s">
        <v>1059</v>
      </c>
      <c r="I277" t="s">
        <v>1125</v>
      </c>
      <c r="J277">
        <v>30</v>
      </c>
    </row>
    <row r="278" spans="1:10" x14ac:dyDescent="0.25">
      <c r="A278" s="14" t="s">
        <v>1061</v>
      </c>
      <c r="B278" t="s">
        <v>1360</v>
      </c>
      <c r="C278" t="s">
        <v>1064</v>
      </c>
      <c r="D278" t="s">
        <v>1070</v>
      </c>
      <c r="E278" t="s">
        <v>1071</v>
      </c>
      <c r="F278" t="s">
        <v>603</v>
      </c>
      <c r="G278" t="s">
        <v>1124</v>
      </c>
      <c r="H278" t="s">
        <v>1173</v>
      </c>
      <c r="I278" t="s">
        <v>1293</v>
      </c>
      <c r="J278">
        <v>5</v>
      </c>
    </row>
    <row r="279" spans="1:10" x14ac:dyDescent="0.25">
      <c r="A279" s="14" t="s">
        <v>1109</v>
      </c>
      <c r="B279" t="s">
        <v>1110</v>
      </c>
      <c r="C279" t="s">
        <v>1064</v>
      </c>
      <c r="D279" t="s">
        <v>1070</v>
      </c>
      <c r="E279" t="s">
        <v>1071</v>
      </c>
      <c r="F279" t="s">
        <v>604</v>
      </c>
      <c r="G279" t="s">
        <v>1058</v>
      </c>
      <c r="H279" t="s">
        <v>1059</v>
      </c>
      <c r="I279" t="s">
        <v>1105</v>
      </c>
      <c r="J279">
        <v>50</v>
      </c>
    </row>
    <row r="280" spans="1:10" x14ac:dyDescent="0.25">
      <c r="A280" s="14" t="s">
        <v>1109</v>
      </c>
      <c r="B280" t="s">
        <v>1123</v>
      </c>
      <c r="C280" t="s">
        <v>1064</v>
      </c>
      <c r="D280" t="s">
        <v>1070</v>
      </c>
      <c r="E280" t="s">
        <v>1071</v>
      </c>
      <c r="F280" t="s">
        <v>603</v>
      </c>
      <c r="G280" t="s">
        <v>1124</v>
      </c>
      <c r="H280" t="s">
        <v>1059</v>
      </c>
      <c r="I280" t="s">
        <v>1125</v>
      </c>
      <c r="J280">
        <v>30</v>
      </c>
    </row>
    <row r="281" spans="1:10" x14ac:dyDescent="0.25">
      <c r="A281" s="14" t="s">
        <v>1106</v>
      </c>
      <c r="B281" t="s">
        <v>1107</v>
      </c>
      <c r="C281" t="s">
        <v>1064</v>
      </c>
      <c r="D281" t="s">
        <v>1070</v>
      </c>
      <c r="E281" t="s">
        <v>1071</v>
      </c>
      <c r="F281" t="s">
        <v>604</v>
      </c>
      <c r="G281" t="s">
        <v>1058</v>
      </c>
      <c r="H281" t="s">
        <v>1059</v>
      </c>
      <c r="I281" t="s">
        <v>1108</v>
      </c>
      <c r="J281">
        <v>50</v>
      </c>
    </row>
    <row r="282" spans="1:10" x14ac:dyDescent="0.25">
      <c r="A282" s="14" t="s">
        <v>1106</v>
      </c>
      <c r="B282" t="s">
        <v>1123</v>
      </c>
      <c r="C282" t="s">
        <v>1064</v>
      </c>
      <c r="D282" t="s">
        <v>1070</v>
      </c>
      <c r="E282" t="s">
        <v>1071</v>
      </c>
      <c r="F282" t="s">
        <v>604</v>
      </c>
      <c r="G282" t="s">
        <v>1124</v>
      </c>
      <c r="H282" t="s">
        <v>1059</v>
      </c>
      <c r="I282" t="s">
        <v>1125</v>
      </c>
      <c r="J282">
        <v>30</v>
      </c>
    </row>
    <row r="283" spans="1:10" x14ac:dyDescent="0.25">
      <c r="A283" s="14" t="s">
        <v>1106</v>
      </c>
      <c r="B283" t="s">
        <v>1242</v>
      </c>
      <c r="C283" t="s">
        <v>1243</v>
      </c>
      <c r="F283" t="s">
        <v>604</v>
      </c>
      <c r="G283" t="s">
        <v>1058</v>
      </c>
      <c r="H283" t="s">
        <v>1173</v>
      </c>
      <c r="I283" t="s">
        <v>329</v>
      </c>
      <c r="J283">
        <v>20</v>
      </c>
    </row>
    <row r="284" spans="1:10" x14ac:dyDescent="0.25">
      <c r="A284" s="14" t="s">
        <v>1244</v>
      </c>
      <c r="B284" t="s">
        <v>1134</v>
      </c>
      <c r="C284" t="s">
        <v>1064</v>
      </c>
      <c r="D284" t="s">
        <v>1070</v>
      </c>
      <c r="E284" t="s">
        <v>1071</v>
      </c>
      <c r="F284" t="s">
        <v>604</v>
      </c>
      <c r="G284" t="s">
        <v>1124</v>
      </c>
      <c r="H284" t="s">
        <v>1059</v>
      </c>
      <c r="I284" t="s">
        <v>1125</v>
      </c>
      <c r="J284">
        <v>30</v>
      </c>
    </row>
    <row r="285" spans="1:10" x14ac:dyDescent="0.25">
      <c r="A285" s="14" t="s">
        <v>1244</v>
      </c>
      <c r="B285" t="s">
        <v>1245</v>
      </c>
      <c r="C285" t="s">
        <v>1056</v>
      </c>
      <c r="F285" t="s">
        <v>604</v>
      </c>
      <c r="G285" t="s">
        <v>1058</v>
      </c>
      <c r="H285" t="s">
        <v>1173</v>
      </c>
      <c r="I285" t="s">
        <v>329</v>
      </c>
      <c r="J285">
        <v>20</v>
      </c>
    </row>
    <row r="286" spans="1:10" x14ac:dyDescent="0.25">
      <c r="A286" s="14" t="s">
        <v>1072</v>
      </c>
      <c r="B286" t="s">
        <v>1073</v>
      </c>
      <c r="C286" t="s">
        <v>1064</v>
      </c>
      <c r="D286" t="s">
        <v>1070</v>
      </c>
      <c r="E286" t="s">
        <v>1071</v>
      </c>
      <c r="F286" t="s">
        <v>604</v>
      </c>
      <c r="G286" t="s">
        <v>1058</v>
      </c>
      <c r="H286" t="s">
        <v>1059</v>
      </c>
      <c r="I286" t="s">
        <v>17</v>
      </c>
      <c r="J286">
        <v>80</v>
      </c>
    </row>
    <row r="287" spans="1:10" x14ac:dyDescent="0.25">
      <c r="A287" s="14" t="s">
        <v>1072</v>
      </c>
      <c r="B287" t="s">
        <v>1123</v>
      </c>
      <c r="C287" t="s">
        <v>1064</v>
      </c>
      <c r="D287" t="s">
        <v>1070</v>
      </c>
      <c r="E287" t="s">
        <v>1071</v>
      </c>
      <c r="F287" t="s">
        <v>603</v>
      </c>
      <c r="G287" t="s">
        <v>1124</v>
      </c>
      <c r="H287" t="s">
        <v>1059</v>
      </c>
      <c r="I287" t="s">
        <v>1125</v>
      </c>
      <c r="J287">
        <v>30</v>
      </c>
    </row>
    <row r="288" spans="1:10" x14ac:dyDescent="0.25">
      <c r="A288" s="14" t="s">
        <v>1072</v>
      </c>
      <c r="B288" t="s">
        <v>1246</v>
      </c>
      <c r="C288" t="s">
        <v>1175</v>
      </c>
      <c r="F288" t="s">
        <v>604</v>
      </c>
      <c r="G288" t="s">
        <v>1058</v>
      </c>
      <c r="H288" t="s">
        <v>1173</v>
      </c>
      <c r="I288" t="s">
        <v>329</v>
      </c>
      <c r="J288">
        <v>20</v>
      </c>
    </row>
    <row r="289" spans="1:10" x14ac:dyDescent="0.25">
      <c r="A289" s="14" t="s">
        <v>1072</v>
      </c>
      <c r="B289" t="s">
        <v>1246</v>
      </c>
      <c r="C289" t="s">
        <v>1175</v>
      </c>
      <c r="F289" t="s">
        <v>603</v>
      </c>
      <c r="G289" t="s">
        <v>1058</v>
      </c>
      <c r="H289" t="s">
        <v>1173</v>
      </c>
      <c r="I289" t="s">
        <v>329</v>
      </c>
      <c r="J289">
        <v>20</v>
      </c>
    </row>
    <row r="290" spans="1:10" x14ac:dyDescent="0.25">
      <c r="A290" s="14" t="s">
        <v>1072</v>
      </c>
      <c r="B290" t="s">
        <v>1361</v>
      </c>
      <c r="C290" t="s">
        <v>1064</v>
      </c>
      <c r="D290" t="s">
        <v>1070</v>
      </c>
      <c r="E290" t="s">
        <v>1071</v>
      </c>
      <c r="F290" t="s">
        <v>603</v>
      </c>
      <c r="G290" t="s">
        <v>1124</v>
      </c>
      <c r="H290" t="s">
        <v>1173</v>
      </c>
      <c r="I290" t="s">
        <v>1293</v>
      </c>
      <c r="J290">
        <v>5</v>
      </c>
    </row>
    <row r="291" spans="1:10" x14ac:dyDescent="0.25">
      <c r="A291" s="14" t="s">
        <v>1072</v>
      </c>
      <c r="B291" t="s">
        <v>1362</v>
      </c>
      <c r="C291" t="s">
        <v>1064</v>
      </c>
      <c r="D291" t="s">
        <v>1070</v>
      </c>
      <c r="E291" t="s">
        <v>1071</v>
      </c>
      <c r="F291" t="s">
        <v>603</v>
      </c>
      <c r="G291" t="s">
        <v>1124</v>
      </c>
      <c r="H291" t="s">
        <v>1173</v>
      </c>
      <c r="I291" t="s">
        <v>1293</v>
      </c>
      <c r="J291">
        <v>5</v>
      </c>
    </row>
    <row r="292" spans="1:10" x14ac:dyDescent="0.25">
      <c r="A292" s="14" t="s">
        <v>1111</v>
      </c>
      <c r="B292" t="s">
        <v>1112</v>
      </c>
      <c r="C292" t="s">
        <v>1064</v>
      </c>
      <c r="D292" t="s">
        <v>1070</v>
      </c>
      <c r="E292" t="s">
        <v>1071</v>
      </c>
      <c r="F292" t="s">
        <v>604</v>
      </c>
      <c r="G292" t="s">
        <v>1058</v>
      </c>
      <c r="H292" t="s">
        <v>1059</v>
      </c>
      <c r="I292" t="s">
        <v>1105</v>
      </c>
      <c r="J292">
        <v>50</v>
      </c>
    </row>
    <row r="293" spans="1:10" x14ac:dyDescent="0.25">
      <c r="A293" s="14" t="s">
        <v>1111</v>
      </c>
      <c r="B293" t="s">
        <v>1123</v>
      </c>
      <c r="C293" t="s">
        <v>1064</v>
      </c>
      <c r="D293" t="s">
        <v>1070</v>
      </c>
      <c r="E293" t="s">
        <v>1071</v>
      </c>
      <c r="F293" t="s">
        <v>604</v>
      </c>
      <c r="G293" t="s">
        <v>1124</v>
      </c>
      <c r="H293" t="s">
        <v>1059</v>
      </c>
      <c r="I293" t="s">
        <v>1125</v>
      </c>
      <c r="J293">
        <v>30</v>
      </c>
    </row>
    <row r="294" spans="1:10" x14ac:dyDescent="0.25">
      <c r="A294" s="14" t="s">
        <v>1111</v>
      </c>
      <c r="B294" t="s">
        <v>1363</v>
      </c>
      <c r="C294" t="s">
        <v>1064</v>
      </c>
      <c r="D294" t="s">
        <v>1070</v>
      </c>
      <c r="E294" t="s">
        <v>1071</v>
      </c>
      <c r="F294" t="s">
        <v>603</v>
      </c>
      <c r="G294" t="s">
        <v>1124</v>
      </c>
      <c r="H294" t="s">
        <v>1173</v>
      </c>
      <c r="I294" t="s">
        <v>1293</v>
      </c>
      <c r="J294">
        <v>5</v>
      </c>
    </row>
    <row r="295" spans="1:10" x14ac:dyDescent="0.25">
      <c r="A295" s="14" t="s">
        <v>1262</v>
      </c>
      <c r="B295" t="s">
        <v>1134</v>
      </c>
      <c r="C295" t="s">
        <v>1064</v>
      </c>
      <c r="D295" t="s">
        <v>1070</v>
      </c>
      <c r="E295" t="s">
        <v>1071</v>
      </c>
      <c r="F295" t="s">
        <v>604</v>
      </c>
      <c r="G295" t="s">
        <v>1124</v>
      </c>
      <c r="H295" t="s">
        <v>1059</v>
      </c>
      <c r="I295" t="s">
        <v>1125</v>
      </c>
      <c r="J295">
        <v>30</v>
      </c>
    </row>
    <row r="296" spans="1:10" x14ac:dyDescent="0.25">
      <c r="A296" s="14" t="s">
        <v>1263</v>
      </c>
      <c r="B296" t="s">
        <v>1136</v>
      </c>
      <c r="C296" t="s">
        <v>1064</v>
      </c>
      <c r="D296" t="s">
        <v>1070</v>
      </c>
      <c r="E296" t="s">
        <v>1071</v>
      </c>
      <c r="F296" t="s">
        <v>604</v>
      </c>
      <c r="G296" t="s">
        <v>1124</v>
      </c>
      <c r="H296" t="s">
        <v>1059</v>
      </c>
      <c r="I296" t="s">
        <v>1125</v>
      </c>
      <c r="J296">
        <v>30</v>
      </c>
    </row>
    <row r="297" spans="1:10" x14ac:dyDescent="0.25">
      <c r="A297" s="14" t="s">
        <v>1264</v>
      </c>
      <c r="B297" t="s">
        <v>1138</v>
      </c>
      <c r="C297" t="s">
        <v>1064</v>
      </c>
      <c r="D297" t="s">
        <v>1070</v>
      </c>
      <c r="E297" t="s">
        <v>1071</v>
      </c>
      <c r="F297" t="s">
        <v>604</v>
      </c>
      <c r="G297" t="s">
        <v>1124</v>
      </c>
      <c r="H297" t="s">
        <v>1059</v>
      </c>
      <c r="I297" t="s">
        <v>1125</v>
      </c>
      <c r="J297">
        <v>30</v>
      </c>
    </row>
    <row r="298" spans="1:10" x14ac:dyDescent="0.25">
      <c r="A298" s="14" t="s">
        <v>1264</v>
      </c>
      <c r="B298" t="s">
        <v>1364</v>
      </c>
      <c r="C298" t="s">
        <v>1064</v>
      </c>
      <c r="D298" t="s">
        <v>1070</v>
      </c>
      <c r="E298" t="s">
        <v>1071</v>
      </c>
      <c r="F298" t="s">
        <v>603</v>
      </c>
      <c r="G298" t="s">
        <v>1124</v>
      </c>
      <c r="H298" t="s">
        <v>1173</v>
      </c>
      <c r="I298" t="s">
        <v>1293</v>
      </c>
      <c r="J298">
        <v>5</v>
      </c>
    </row>
    <row r="299" spans="1:10" x14ac:dyDescent="0.25">
      <c r="A299" s="14" t="s">
        <v>1265</v>
      </c>
      <c r="B299" t="s">
        <v>1140</v>
      </c>
      <c r="C299" t="s">
        <v>1064</v>
      </c>
      <c r="D299" t="s">
        <v>1070</v>
      </c>
      <c r="E299" t="s">
        <v>1071</v>
      </c>
      <c r="F299" t="s">
        <v>604</v>
      </c>
      <c r="G299" t="s">
        <v>1124</v>
      </c>
      <c r="H299" t="s">
        <v>1059</v>
      </c>
      <c r="I299" t="s">
        <v>1125</v>
      </c>
      <c r="J299">
        <v>30</v>
      </c>
    </row>
    <row r="300" spans="1:10" x14ac:dyDescent="0.25">
      <c r="A300" s="14" t="s">
        <v>1101</v>
      </c>
      <c r="B300" t="s">
        <v>1102</v>
      </c>
      <c r="C300" t="s">
        <v>1064</v>
      </c>
      <c r="D300" t="s">
        <v>1070</v>
      </c>
      <c r="E300" t="s">
        <v>1071</v>
      </c>
      <c r="F300" t="s">
        <v>603</v>
      </c>
      <c r="G300" t="s">
        <v>1080</v>
      </c>
      <c r="H300" t="s">
        <v>1059</v>
      </c>
      <c r="I300" t="s">
        <v>1090</v>
      </c>
      <c r="J300">
        <v>60</v>
      </c>
    </row>
    <row r="301" spans="1:10" x14ac:dyDescent="0.25">
      <c r="A301" s="14" t="s">
        <v>1101</v>
      </c>
      <c r="B301" t="s">
        <v>1142</v>
      </c>
      <c r="C301" t="s">
        <v>1064</v>
      </c>
      <c r="D301" t="s">
        <v>1070</v>
      </c>
      <c r="E301" t="s">
        <v>1071</v>
      </c>
      <c r="F301" t="s">
        <v>604</v>
      </c>
      <c r="G301" t="s">
        <v>1124</v>
      </c>
      <c r="H301" t="s">
        <v>1059</v>
      </c>
      <c r="I301" t="s">
        <v>1125</v>
      </c>
      <c r="J301">
        <v>30</v>
      </c>
    </row>
    <row r="302" spans="1:10" x14ac:dyDescent="0.25">
      <c r="A302" s="14" t="s">
        <v>1101</v>
      </c>
      <c r="B302" t="s">
        <v>1247</v>
      </c>
      <c r="C302" t="s">
        <v>1064</v>
      </c>
      <c r="D302" t="s">
        <v>1070</v>
      </c>
      <c r="E302" t="s">
        <v>1071</v>
      </c>
      <c r="F302" t="s">
        <v>604</v>
      </c>
      <c r="G302" t="s">
        <v>1124</v>
      </c>
      <c r="H302" t="s">
        <v>1059</v>
      </c>
      <c r="I302" t="s">
        <v>1248</v>
      </c>
      <c r="J302">
        <v>20</v>
      </c>
    </row>
    <row r="303" spans="1:10" x14ac:dyDescent="0.25">
      <c r="A303" s="14" t="s">
        <v>1074</v>
      </c>
      <c r="B303" t="s">
        <v>1075</v>
      </c>
      <c r="C303" t="s">
        <v>1076</v>
      </c>
      <c r="E303" t="s">
        <v>1077</v>
      </c>
      <c r="F303" t="s">
        <v>603</v>
      </c>
      <c r="G303" t="s">
        <v>1058</v>
      </c>
      <c r="H303" t="s">
        <v>1059</v>
      </c>
      <c r="I303" t="s">
        <v>17</v>
      </c>
      <c r="J303">
        <v>80</v>
      </c>
    </row>
    <row r="304" spans="1:10" x14ac:dyDescent="0.25">
      <c r="A304" s="14" t="s">
        <v>1074</v>
      </c>
      <c r="B304" t="s">
        <v>1249</v>
      </c>
      <c r="C304" t="s">
        <v>1064</v>
      </c>
      <c r="D304" t="s">
        <v>1070</v>
      </c>
      <c r="E304" t="s">
        <v>1071</v>
      </c>
      <c r="F304" t="s">
        <v>604</v>
      </c>
      <c r="G304" t="s">
        <v>1124</v>
      </c>
      <c r="H304" t="s">
        <v>1059</v>
      </c>
      <c r="I304" t="s">
        <v>1248</v>
      </c>
      <c r="J304">
        <v>20</v>
      </c>
    </row>
    <row r="305" spans="1:10" x14ac:dyDescent="0.25">
      <c r="A305" s="14" t="s">
        <v>1074</v>
      </c>
      <c r="B305" t="s">
        <v>1365</v>
      </c>
      <c r="C305" t="s">
        <v>1064</v>
      </c>
      <c r="D305" t="s">
        <v>1070</v>
      </c>
      <c r="E305" t="s">
        <v>1071</v>
      </c>
      <c r="F305" t="s">
        <v>603</v>
      </c>
      <c r="G305" t="s">
        <v>1124</v>
      </c>
      <c r="H305" t="s">
        <v>1173</v>
      </c>
      <c r="I305" t="s">
        <v>1293</v>
      </c>
      <c r="J305">
        <v>5</v>
      </c>
    </row>
    <row r="306" spans="1:10" x14ac:dyDescent="0.25">
      <c r="A306" s="14" t="s">
        <v>1113</v>
      </c>
      <c r="B306" t="s">
        <v>1112</v>
      </c>
      <c r="C306" t="s">
        <v>1064</v>
      </c>
      <c r="F306" t="s">
        <v>603</v>
      </c>
      <c r="G306" t="s">
        <v>1058</v>
      </c>
      <c r="H306" t="s">
        <v>1059</v>
      </c>
      <c r="I306" t="s">
        <v>1105</v>
      </c>
      <c r="J306">
        <v>50</v>
      </c>
    </row>
    <row r="307" spans="1:10" x14ac:dyDescent="0.25">
      <c r="A307" s="14" t="s">
        <v>1113</v>
      </c>
      <c r="B307" t="s">
        <v>1123</v>
      </c>
      <c r="C307" t="s">
        <v>1064</v>
      </c>
      <c r="D307" t="s">
        <v>1070</v>
      </c>
      <c r="E307" t="s">
        <v>1071</v>
      </c>
      <c r="F307" t="s">
        <v>603</v>
      </c>
      <c r="G307" t="s">
        <v>1124</v>
      </c>
      <c r="H307" t="s">
        <v>1059</v>
      </c>
      <c r="I307" t="s">
        <v>1125</v>
      </c>
      <c r="J307">
        <v>30</v>
      </c>
    </row>
    <row r="308" spans="1:10" x14ac:dyDescent="0.25">
      <c r="A308" s="14" t="s">
        <v>1250</v>
      </c>
      <c r="B308" t="s">
        <v>1123</v>
      </c>
      <c r="C308" t="s">
        <v>1064</v>
      </c>
      <c r="D308" t="s">
        <v>1070</v>
      </c>
      <c r="E308" t="s">
        <v>1071</v>
      </c>
      <c r="F308" t="s">
        <v>603</v>
      </c>
      <c r="G308" t="s">
        <v>1124</v>
      </c>
      <c r="H308" t="s">
        <v>1059</v>
      </c>
      <c r="I308" t="s">
        <v>1125</v>
      </c>
      <c r="J308">
        <v>30</v>
      </c>
    </row>
    <row r="309" spans="1:10" x14ac:dyDescent="0.25">
      <c r="A309" s="14" t="s">
        <v>1250</v>
      </c>
      <c r="B309" t="s">
        <v>1247</v>
      </c>
      <c r="C309" t="s">
        <v>1064</v>
      </c>
      <c r="D309" t="s">
        <v>1070</v>
      </c>
      <c r="E309" t="s">
        <v>1071</v>
      </c>
      <c r="F309" t="s">
        <v>603</v>
      </c>
      <c r="G309" t="s">
        <v>1124</v>
      </c>
      <c r="H309" t="s">
        <v>1059</v>
      </c>
      <c r="I309" t="s">
        <v>1248</v>
      </c>
      <c r="J309">
        <v>20</v>
      </c>
    </row>
    <row r="310" spans="1:10" x14ac:dyDescent="0.25">
      <c r="A310" s="14" t="s">
        <v>1250</v>
      </c>
      <c r="B310" t="s">
        <v>1366</v>
      </c>
      <c r="C310" t="s">
        <v>1064</v>
      </c>
      <c r="D310" t="s">
        <v>1070</v>
      </c>
      <c r="E310" t="s">
        <v>1071</v>
      </c>
      <c r="F310" t="s">
        <v>603</v>
      </c>
      <c r="G310" t="s">
        <v>1124</v>
      </c>
      <c r="H310" t="s">
        <v>1173</v>
      </c>
      <c r="I310" t="s">
        <v>1293</v>
      </c>
      <c r="J310">
        <v>5</v>
      </c>
    </row>
    <row r="311" spans="1:10" x14ac:dyDescent="0.25">
      <c r="A311" s="14" t="s">
        <v>1250</v>
      </c>
      <c r="B311" t="s">
        <v>1367</v>
      </c>
      <c r="C311" t="s">
        <v>1064</v>
      </c>
      <c r="D311" t="s">
        <v>1070</v>
      </c>
      <c r="E311" t="s">
        <v>1071</v>
      </c>
      <c r="F311" t="s">
        <v>603</v>
      </c>
      <c r="G311" t="s">
        <v>1124</v>
      </c>
      <c r="H311" t="s">
        <v>1173</v>
      </c>
      <c r="I311" t="s">
        <v>1293</v>
      </c>
      <c r="J311">
        <v>5</v>
      </c>
    </row>
    <row r="312" spans="1:10" x14ac:dyDescent="0.25">
      <c r="A312" s="14" t="s">
        <v>1266</v>
      </c>
      <c r="B312" t="s">
        <v>1123</v>
      </c>
      <c r="C312" t="s">
        <v>1064</v>
      </c>
      <c r="D312" t="s">
        <v>1070</v>
      </c>
      <c r="E312" t="s">
        <v>1071</v>
      </c>
      <c r="F312" t="s">
        <v>603</v>
      </c>
      <c r="G312" t="s">
        <v>1124</v>
      </c>
      <c r="H312" t="s">
        <v>1059</v>
      </c>
      <c r="I312" t="s">
        <v>1125</v>
      </c>
      <c r="J312">
        <v>30</v>
      </c>
    </row>
    <row r="313" spans="1:10" x14ac:dyDescent="0.25">
      <c r="A313" s="15">
        <v>2021</v>
      </c>
      <c r="B313" t="s">
        <v>1123</v>
      </c>
      <c r="C313" s="8" t="s">
        <v>1064</v>
      </c>
      <c r="D313" t="s">
        <v>1070</v>
      </c>
      <c r="E313" t="s">
        <v>1071</v>
      </c>
      <c r="F313" t="s">
        <v>603</v>
      </c>
      <c r="G313" t="s">
        <v>1124</v>
      </c>
      <c r="H313" t="s">
        <v>1059</v>
      </c>
      <c r="I313" t="s">
        <v>1125</v>
      </c>
      <c r="J313">
        <v>30</v>
      </c>
    </row>
    <row r="314" spans="1:10" x14ac:dyDescent="0.25">
      <c r="A314" s="15">
        <v>2021</v>
      </c>
      <c r="B314" t="s">
        <v>1247</v>
      </c>
      <c r="C314" s="8" t="s">
        <v>1064</v>
      </c>
      <c r="D314" t="s">
        <v>1070</v>
      </c>
      <c r="E314" s="8" t="s">
        <v>1071</v>
      </c>
      <c r="F314" s="8" t="s">
        <v>603</v>
      </c>
      <c r="G314" s="8" t="s">
        <v>1124</v>
      </c>
      <c r="H314" s="8" t="s">
        <v>1059</v>
      </c>
      <c r="I314" t="s">
        <v>1248</v>
      </c>
      <c r="J314">
        <v>20</v>
      </c>
    </row>
    <row r="315" spans="1:10" x14ac:dyDescent="0.25">
      <c r="A315" s="15"/>
      <c r="B315" s="8"/>
      <c r="C315" s="8"/>
      <c r="D315" s="8"/>
      <c r="E315" s="8"/>
      <c r="F315" s="8"/>
      <c r="G315" s="8"/>
      <c r="H315" s="8"/>
      <c r="I315" s="8"/>
      <c r="J315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25D2-8297-4427-B832-1665302D7EE5}">
  <dimension ref="E1:J15"/>
  <sheetViews>
    <sheetView workbookViewId="0">
      <selection activeCell="J8" sqref="J8"/>
    </sheetView>
  </sheetViews>
  <sheetFormatPr defaultRowHeight="15" x14ac:dyDescent="0.25"/>
  <cols>
    <col min="5" max="5" width="24.140625" bestFit="1" customWidth="1"/>
    <col min="10" max="10" width="21.140625" bestFit="1" customWidth="1"/>
  </cols>
  <sheetData>
    <row r="1" spans="5:10" x14ac:dyDescent="0.25">
      <c r="E1" t="s">
        <v>1052</v>
      </c>
    </row>
    <row r="2" spans="5:10" x14ac:dyDescent="0.25">
      <c r="E2" t="s">
        <v>1060</v>
      </c>
      <c r="F2">
        <v>1</v>
      </c>
    </row>
    <row r="3" spans="5:10" x14ac:dyDescent="0.25">
      <c r="E3" t="s">
        <v>17</v>
      </c>
      <c r="F3">
        <v>2</v>
      </c>
    </row>
    <row r="4" spans="5:10" x14ac:dyDescent="0.25">
      <c r="E4" t="s">
        <v>1081</v>
      </c>
      <c r="F4">
        <v>3</v>
      </c>
      <c r="J4" t="s">
        <v>1124</v>
      </c>
    </row>
    <row r="5" spans="5:10" x14ac:dyDescent="0.25">
      <c r="E5" t="s">
        <v>1090</v>
      </c>
      <c r="F5">
        <v>4</v>
      </c>
      <c r="J5" t="s">
        <v>1368</v>
      </c>
    </row>
    <row r="6" spans="5:10" x14ac:dyDescent="0.25">
      <c r="E6" t="s">
        <v>1105</v>
      </c>
      <c r="F6">
        <v>5</v>
      </c>
      <c r="J6" t="s">
        <v>1080</v>
      </c>
    </row>
    <row r="7" spans="5:10" x14ac:dyDescent="0.25">
      <c r="E7" t="s">
        <v>1108</v>
      </c>
      <c r="F7">
        <v>6</v>
      </c>
      <c r="J7" t="s">
        <v>1269</v>
      </c>
    </row>
    <row r="8" spans="5:10" x14ac:dyDescent="0.25">
      <c r="E8" t="s">
        <v>1121</v>
      </c>
      <c r="F8">
        <v>7</v>
      </c>
    </row>
    <row r="9" spans="5:10" x14ac:dyDescent="0.25">
      <c r="E9" t="s">
        <v>1116</v>
      </c>
      <c r="F9">
        <v>8</v>
      </c>
    </row>
    <row r="10" spans="5:10" x14ac:dyDescent="0.25">
      <c r="E10" t="s">
        <v>1125</v>
      </c>
      <c r="F10">
        <v>9</v>
      </c>
    </row>
    <row r="11" spans="5:10" x14ac:dyDescent="0.25">
      <c r="E11" t="s">
        <v>1248</v>
      </c>
      <c r="F11">
        <v>10</v>
      </c>
    </row>
    <row r="12" spans="5:10" x14ac:dyDescent="0.25">
      <c r="E12" t="s">
        <v>329</v>
      </c>
      <c r="F12">
        <v>11</v>
      </c>
    </row>
    <row r="13" spans="5:10" x14ac:dyDescent="0.25">
      <c r="E13" t="s">
        <v>1270</v>
      </c>
      <c r="F13">
        <v>12</v>
      </c>
    </row>
    <row r="14" spans="5:10" x14ac:dyDescent="0.25">
      <c r="E14" t="s">
        <v>1285</v>
      </c>
      <c r="F14">
        <v>13</v>
      </c>
    </row>
    <row r="15" spans="5:10" x14ac:dyDescent="0.25">
      <c r="E15" t="s">
        <v>1293</v>
      </c>
      <c r="F15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35ECE-2E7F-4527-8071-F2E30B2E0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Jogos</vt:lpstr>
      <vt:lpstr>Gols</vt:lpstr>
      <vt:lpstr>Titulo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- Frontec</dc:creator>
  <cp:lastModifiedBy>Anderson - Frontec</cp:lastModifiedBy>
  <dcterms:created xsi:type="dcterms:W3CDTF">2021-04-19T00:34:39Z</dcterms:created>
  <dcterms:modified xsi:type="dcterms:W3CDTF">2021-07-14T19:58:00Z</dcterms:modified>
</cp:coreProperties>
</file>