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J:\IST 290\"/>
    </mc:Choice>
  </mc:AlternateContent>
  <xr:revisionPtr revIDLastSave="0" documentId="13_ncr:1_{8604CE90-7E97-4278-9916-DB72501EF392}" xr6:coauthVersionLast="31" xr6:coauthVersionMax="31" xr10:uidLastSave="{00000000-0000-0000-0000-000000000000}"/>
  <bookViews>
    <workbookView xWindow="0" yWindow="0" windowWidth="28800" windowHeight="12300" xr2:uid="{00000000-000D-0000-FFFF-FFFF00000000}"/>
  </bookViews>
  <sheets>
    <sheet name="participantData" sheetId="1" r:id="rId1"/>
    <sheet name="testScores" sheetId="4" r:id="rId2"/>
    <sheet name="Referralsheet" sheetId="2" r:id="rId3"/>
    <sheet name="OptInEamils" sheetId="3" r:id="rId4"/>
  </sheets>
  <definedNames>
    <definedName name="_xlcn.WorksheetConnection_newdatabase.xlsxTable11" hidden="1">Table1[]</definedName>
    <definedName name="_xlcn.WorksheetConnection_newdatabase.xlsxTable21" hidden="1">Table2[]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new database.xlsx!Table1"/>
          <x15:modelTable id="Table2" name="Table2" connection="WorksheetConnection_new database.xlsx!Table2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Y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<sst xmlns="http://schemas.openxmlformats.org/spreadsheetml/2006/main" count="156" uniqueCount="76">
  <si>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</si>
  <si>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</si>
  <si>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</si>
  <si>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</si>
  <si>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</si>
  <si>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</si>
  <si>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</si>
  <si>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</si>
  <si>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</si>
  <si>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</si>
  <si>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</si>
  <si>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</si>
  <si>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</si>
  <si>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</si>
  <si>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</si>
  <si>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</si>
  <si>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</si>
  <si>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</si>
  <si>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</si>
  <si>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</si>
  <si>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</si>
  <si>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</si>
  <si>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</si>
  <si>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</si>
  <si>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</si>
  <si>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</si>
  <si>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</si>
  <si>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</si>
  <si>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</si>
  <si>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</si>
  <si>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</si>
  <si>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</si>
  <si>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</si>
  <si>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</si>
  <si>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</si>
  <si>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</si>
  <si>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</si>
  <si>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</si>
  <si>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</si>
  <si>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</si>
  <si>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</si>
  <si>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</si>
  <si>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age calculator</t>
  </si>
  <si>
    <t>W- score</t>
  </si>
  <si>
    <t>7-score</t>
  </si>
  <si>
    <t>Status</t>
  </si>
  <si>
    <t>Test Date</t>
  </si>
  <si>
    <t>W - Score</t>
  </si>
  <si>
    <t>7s - Score</t>
  </si>
  <si>
    <t xml:space="preserve">bod </t>
  </si>
  <si>
    <t>dole</t>
  </si>
  <si>
    <t xml:space="preserve">printer </t>
  </si>
  <si>
    <t>model</t>
  </si>
  <si>
    <t>steven</t>
  </si>
  <si>
    <t>universe</t>
  </si>
  <si>
    <t>star</t>
  </si>
  <si>
    <t>butterfly</t>
  </si>
  <si>
    <t>hadrian</t>
  </si>
  <si>
    <t>blackwater</t>
  </si>
  <si>
    <t>royce</t>
  </si>
  <si>
    <t>melburn</t>
  </si>
  <si>
    <t>bob</t>
  </si>
  <si>
    <t>drew</t>
  </si>
  <si>
    <t xml:space="preserve">michael </t>
  </si>
  <si>
    <t>weston</t>
  </si>
  <si>
    <t xml:space="preserve">black </t>
  </si>
  <si>
    <t>spy</t>
  </si>
  <si>
    <t xml:space="preserve">white </t>
  </si>
  <si>
    <t>red</t>
  </si>
  <si>
    <t>hat</t>
  </si>
  <si>
    <t xml:space="preserve">green </t>
  </si>
  <si>
    <t>scarf</t>
  </si>
  <si>
    <t>table3</t>
  </si>
  <si>
    <t>table 4</t>
  </si>
  <si>
    <t>Date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</si>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</sst>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Font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R38" insertRowShift="1" totalsRowShown="0">
  <autoFilter ref="B3:R38" xr:uid="{00000000-0009-0000-0100-000003000000}"/>
  <tableColumns count="17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6"/>
    <tableColumn id="4" xr3:uid="{00000000-0010-0000-0000-000004000000}" name="age" dataDxfId="5">
      <calculatedColumnFormula>IF(ISBLANK(D4), "", (DATEDIF(D4, NOW(), "Y")))</calculatedColumnFormula>
    </tableColumn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8" xr3:uid="{00000000-0010-0000-0000-000008000000}" name="Email Address"/>
    <tableColumn id="9" xr3:uid="{00000000-0010-0000-0000-000009000000}" name="Phone Number" dataDxfId="4"/>
    <tableColumn id="15" xr3:uid="{00000000-0010-0000-0000-00000F000000}" name="Test Date" dataDxfId="3">
      <calculatedColumnFormula>IF(MATCH(Table3[[Last Name]:[First Name]], Table4[[Last Name]:[First Name]], 0), (VLOOKUP(MAX(Table4[Date]), Table4[[Date]:[7-score]], 1, 0)), "N/A")</calculatedColumnFormula>
    </tableColumn>
    <tableColumn id="16" xr3:uid="{00000000-0010-0000-0000-000010000000}" name="W - Score" dataDxfId="1">
      <calculatedColumnFormula>IF(MATCH(Table3[[Last Name]:[First Name]], Table4[[Last Name]:[First Name]], 0), (VLOOKUP(MAX(Table4[W- score]), Table4[[Date]:[7-score]], 2, 0)), "N/A")</calculatedColumnFormula>
    </tableColumn>
    <tableColumn id="17" xr3:uid="{00000000-0010-0000-0000-000011000000}" name="7s - Score" dataDxfId="0">
      <calculatedColumnFormula>IF(MATCH(Table3[[Last Name]:[First Name]], Table4[[Last Name]:[First Name]], 0), (VLOOKUP(MAX(Table4[7-score]), Table4[[Date]:[7-score]], 3, 0)), "N/A")</calculatedColumnFormula>
    </tableColumn>
    <tableColumn id="14" xr3:uid="{00000000-0010-0000-0000-00000E000000}" name="Status" dataDxfId="2"/>
    <tableColumn id="10" xr3:uid="{00000000-0010-0000-0000-00000A000000}" name="PCP"/>
    <tableColumn id="11" xr3:uid="{00000000-0010-0000-0000-00000B000000}" name="Specialist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V4:V32" totalsRowShown="0">
  <autoFilter ref="V4:V32" xr:uid="{00000000-0009-0000-0100-000002000000}"/>
  <tableColumns count="1">
    <tableColumn id="1" xr3:uid="{00000000-0010-0000-0100-000001000000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3:H34" totalsRowShown="0">
  <autoFilter ref="C3:H34" xr:uid="{00000000-0009-0000-0100-000004000000}"/>
  <tableColumns count="6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B2:B30" totalsRowShown="0">
  <autoFilter ref="B2:B30" xr:uid="{00000000-0009-0000-0100-000001000000}"/>
  <tableColumns count="1">
    <tableColumn id="1" xr3:uid="{00000000-0010-0000-0300-000001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38"/>
  <sheetViews>
    <sheetView tabSelected="1" workbookViewId="0">
      <selection activeCell="M6" sqref="M6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5" customWidth="1"/>
    <col min="7" max="7" width="9.85546875" customWidth="1"/>
    <col min="8" max="8" width="21.140625" customWidth="1"/>
    <col min="9" max="9" width="25.140625" customWidth="1"/>
    <col min="10" max="13" width="16.5703125" style="4" customWidth="1"/>
    <col min="14" max="14" width="8.5703125" style="4" bestFit="1" customWidth="1"/>
    <col min="15" max="15" width="24" customWidth="1"/>
    <col min="16" max="16" width="18.7109375" customWidth="1"/>
    <col min="17" max="17" width="15.85546875" customWidth="1"/>
    <col min="18" max="18" width="20.42578125" customWidth="1"/>
    <col min="22" max="22" width="28.42578125" bestFit="1" customWidth="1"/>
  </cols>
  <sheetData>
    <row r="2" spans="2:25" x14ac:dyDescent="0.25">
      <c r="B2" t="s">
        <v>72</v>
      </c>
    </row>
    <row r="3" spans="2:25" x14ac:dyDescent="0.25">
      <c r="B3" t="s">
        <v>0</v>
      </c>
      <c r="C3" t="s">
        <v>1</v>
      </c>
      <c r="D3" s="1" t="s">
        <v>2</v>
      </c>
      <c r="E3" s="5" t="s">
        <v>5</v>
      </c>
      <c r="F3" t="s">
        <v>6</v>
      </c>
      <c r="G3" t="s">
        <v>7</v>
      </c>
      <c r="H3" t="s">
        <v>3</v>
      </c>
      <c r="I3" t="s">
        <v>4</v>
      </c>
      <c r="J3" s="4" t="s">
        <v>8</v>
      </c>
      <c r="K3" s="4" t="s">
        <v>46</v>
      </c>
      <c r="L3" s="4" t="s">
        <v>47</v>
      </c>
      <c r="M3" s="4" t="s">
        <v>48</v>
      </c>
      <c r="N3" s="4" t="s">
        <v>45</v>
      </c>
      <c r="O3" t="s">
        <v>9</v>
      </c>
      <c r="P3" t="s">
        <v>10</v>
      </c>
      <c r="Q3" t="s">
        <v>11</v>
      </c>
      <c r="R3" t="s">
        <v>12</v>
      </c>
    </row>
    <row r="4" spans="2:25" ht="15.75" thickBot="1" x14ac:dyDescent="0.3">
      <c r="B4" t="s">
        <v>49</v>
      </c>
      <c r="C4" t="s">
        <v>50</v>
      </c>
      <c r="E4" s="5" t="str">
        <f t="shared" ref="E4:E38" ca="1" si="0">IF(ISBLANK(D4), "", (DATEDIF(D4, NOW(), "Y")))</f>
        <v/>
      </c>
      <c r="K4" t="e">
        <f>IF(MATCH(Table3[[Last Name]:[First Name]], Table4[[Last Name]:[First Name]], 0), (VLOOKUP(MAX(Table4[Date]), Table4[[Date]:[7-score]], 1, 0)), "N/A")</f>
        <v>#VALUE!</v>
      </c>
      <c r="L4" t="e">
        <f>IF(MATCH(Table3[[Last Name]:[First Name]], Table4[[Last Name]:[First Name]], 0), (VLOOKUP(MAX(Table4[W- score]), Table4[[Date]:[7-score]], 2, 0)), "N/A")</f>
        <v>#VALUE!</v>
      </c>
      <c r="M4" t="e">
        <f>IF(MATCH(Table3[[Last Name]:[First Name]], Table4[[Last Name]:[First Name]], 0), (VLOOKUP(MAX(Table4[7-score]), Table4[[Date]:[7-score]], 3, 0)), "N/A")</f>
        <v>#VALUE!</v>
      </c>
      <c r="V4" t="s">
        <v>41</v>
      </c>
    </row>
    <row r="5" spans="2:25" x14ac:dyDescent="0.25">
      <c r="B5" t="s">
        <v>51</v>
      </c>
      <c r="C5" t="s">
        <v>52</v>
      </c>
      <c r="E5" s="5" t="str">
        <f t="shared" ca="1" si="0"/>
        <v/>
      </c>
      <c r="K5" t="e">
        <f>IF(MATCH(Table3[[Last Name]:[First Name]], Table4[[Last Name]:[First Name]], 0), (VLOOKUP(MAX(Table4[Date]), Table4[[Date]:[7-score]], 1, 0)), "N/A")</f>
        <v>#VALUE!</v>
      </c>
      <c r="L5" s="4" t="e">
        <f>IF(MATCH(Table3[[Last Name]:[First Name]], Table4[[Last Name]:[First Name]], 0), (VLOOKUP(MAX(Table4[W- score]), Table4[[Date]:[7-score]], 2, 0)), "N/A")</f>
        <v>#VALUE!</v>
      </c>
      <c r="M5" s="4" t="e">
        <f>IF(MATCH(Table3[[Last Name]:[First Name]], Table4[[Last Name]:[First Name]], 0), (VLOOKUP(MAX(Table4[7-score]), Table4[[Date]:[7-score]], 3, 0)), "N/A")</f>
        <v>#VALUE!</v>
      </c>
      <c r="V5" t="s">
        <v>13</v>
      </c>
      <c r="Y5" s="2" t="s">
        <v>42</v>
      </c>
    </row>
    <row r="6" spans="2:25" ht="15.75" thickBot="1" x14ac:dyDescent="0.3">
      <c r="B6" t="s">
        <v>53</v>
      </c>
      <c r="C6" t="s">
        <v>54</v>
      </c>
      <c r="E6" s="5" t="str">
        <f t="shared" ca="1" si="0"/>
        <v/>
      </c>
      <c r="K6" t="e">
        <f>IF(MATCH(Table3[[Last Name]:[First Name]], Table4[[Last Name]:[First Name]], 0), (VLOOKUP(MAX(Table4[Date]), Table4[[Date]:[7-score]], 1, 0)), "N/A")</f>
        <v>#VALUE!</v>
      </c>
      <c r="L6" s="4" t="e">
        <f>IF(MATCH(Table3[[Last Name]:[First Name]], Table4[[Last Name]:[First Name]], 0), (VLOOKUP(MAX(Table4[W- score]), Table4[[Date]:[7-score]], 2, 0)), "N/A")</f>
        <v>#VALUE!</v>
      </c>
      <c r="M6" s="4" t="e">
        <f>IF(MATCH(Table3[[Last Name]:[First Name]], Table4[[Last Name]:[First Name]], 0), (VLOOKUP(MAX(Table4[7-score]), Table4[[Date]:[7-score]], 3, 0)), "N/A")</f>
        <v>#VALUE!</v>
      </c>
      <c r="V6" t="s">
        <v>14</v>
      </c>
      <c r="Y6" s="3">
        <f ca="1">DATEDIF(X6, NOW(), "Y")</f>
        <v>118</v>
      </c>
    </row>
    <row r="7" spans="2:25" x14ac:dyDescent="0.25">
      <c r="B7" t="s">
        <v>55</v>
      </c>
      <c r="C7" t="s">
        <v>56</v>
      </c>
      <c r="E7" s="5" t="str">
        <f t="shared" ca="1" si="0"/>
        <v/>
      </c>
      <c r="K7" t="e">
        <f>IF(MATCH(Table3[[Last Name]:[First Name]], Table4[[Last Name]:[First Name]], 0), (VLOOKUP(MAX(Table4[Date]), Table4[[Date]:[7-score]], 1, 0)), "N/A")</f>
        <v>#VALUE!</v>
      </c>
      <c r="L7" s="4" t="e">
        <f>IF(MATCH(Table3[[Last Name]:[First Name]], Table4[[Last Name]:[First Name]], 0), (VLOOKUP(MAX(Table4[W- score]), Table4[[Date]:[7-score]], 2, 0)), "N/A")</f>
        <v>#VALUE!</v>
      </c>
      <c r="M7" s="4" t="e">
        <f>IF(MATCH(Table3[[Last Name]:[First Name]], Table4[[Last Name]:[First Name]], 0), (VLOOKUP(MAX(Table4[7-score]), Table4[[Date]:[7-score]], 3, 0)), "N/A")</f>
        <v>#VALUE!</v>
      </c>
      <c r="V7" t="s">
        <v>15</v>
      </c>
    </row>
    <row r="8" spans="2:25" x14ac:dyDescent="0.25">
      <c r="B8" t="s">
        <v>57</v>
      </c>
      <c r="C8" t="s">
        <v>58</v>
      </c>
      <c r="E8" s="5" t="str">
        <f t="shared" ca="1" si="0"/>
        <v/>
      </c>
      <c r="K8" t="e">
        <f>IF(MATCH(Table3[[Last Name]:[First Name]], Table4[[Last Name]:[First Name]], 0), (VLOOKUP(MAX(Table4[Date]), Table4[[Date]:[7-score]], 1, 0)), "N/A")</f>
        <v>#VALUE!</v>
      </c>
      <c r="L8" s="4" t="e">
        <f>IF(MATCH(Table3[[Last Name]:[First Name]], Table4[[Last Name]:[First Name]], 0), (VLOOKUP(MAX(Table4[W- score]), Table4[[Date]:[7-score]], 2, 0)), "N/A")</f>
        <v>#VALUE!</v>
      </c>
      <c r="M8" s="4" t="e">
        <f>IF(MATCH(Table3[[Last Name]:[First Name]], Table4[[Last Name]:[First Name]], 0), (VLOOKUP(MAX(Table4[7-score]), Table4[[Date]:[7-score]], 3, 0)), "N/A")</f>
        <v>#VALUE!</v>
      </c>
      <c r="V8" t="s">
        <v>16</v>
      </c>
    </row>
    <row r="9" spans="2:25" x14ac:dyDescent="0.25">
      <c r="B9" t="s">
        <v>59</v>
      </c>
      <c r="C9" t="s">
        <v>60</v>
      </c>
      <c r="E9" s="5" t="str">
        <f t="shared" ca="1" si="0"/>
        <v/>
      </c>
      <c r="K9" t="e">
        <f>IF(MATCH(Table3[[Last Name]:[First Name]], Table4[[Last Name]:[First Name]], 0), (VLOOKUP(MAX(Table4[Date]), Table4[[Date]:[7-score]], 1, 0)), "N/A")</f>
        <v>#VALUE!</v>
      </c>
      <c r="L9" s="4" t="e">
        <f>IF(MATCH(Table3[[Last Name]:[First Name]], Table4[[Last Name]:[First Name]], 0), (VLOOKUP(MAX(Table4[W- score]), Table4[[Date]:[7-score]], 2, 0)), "N/A")</f>
        <v>#VALUE!</v>
      </c>
      <c r="M9" s="4" t="e">
        <f>IF(MATCH(Table3[[Last Name]:[First Name]], Table4[[Last Name]:[First Name]], 0), (VLOOKUP(MAX(Table4[7-score]), Table4[[Date]:[7-score]], 3, 0)), "N/A")</f>
        <v>#VALUE!</v>
      </c>
      <c r="V9" t="s">
        <v>17</v>
      </c>
    </row>
    <row r="10" spans="2:25" x14ac:dyDescent="0.25">
      <c r="B10" t="s">
        <v>61</v>
      </c>
      <c r="C10" t="s">
        <v>62</v>
      </c>
      <c r="E10" s="5" t="str">
        <f t="shared" ca="1" si="0"/>
        <v/>
      </c>
      <c r="K10" t="e">
        <f>IF(MATCH(Table3[[Last Name]:[First Name]], Table4[[Last Name]:[First Name]], 0), (VLOOKUP(MAX(Table4[Date]), Table4[[Date]:[7-score]], 1, 0)), "N/A")</f>
        <v>#VALUE!</v>
      </c>
      <c r="L10" s="4" t="e">
        <f>IF(MATCH(Table3[[Last Name]:[First Name]], Table4[[Last Name]:[First Name]], 0), (VLOOKUP(MAX(Table4[W- score]), Table4[[Date]:[7-score]], 2, 0)), "N/A")</f>
        <v>#VALUE!</v>
      </c>
      <c r="M10" s="4" t="e">
        <f>IF(MATCH(Table3[[Last Name]:[First Name]], Table4[[Last Name]:[First Name]], 0), (VLOOKUP(MAX(Table4[7-score]), Table4[[Date]:[7-score]], 3, 0)), "N/A")</f>
        <v>#VALUE!</v>
      </c>
      <c r="V10" t="s">
        <v>18</v>
      </c>
    </row>
    <row r="11" spans="2:25" x14ac:dyDescent="0.25">
      <c r="B11" t="s">
        <v>63</v>
      </c>
      <c r="C11" t="s">
        <v>64</v>
      </c>
      <c r="E11" s="5" t="str">
        <f t="shared" ca="1" si="0"/>
        <v/>
      </c>
      <c r="K11" t="e">
        <f>IF(MATCH(Table3[[Last Name]:[First Name]], Table4[[Last Name]:[First Name]], 0), (VLOOKUP(MAX(Table4[Date]), Table4[[Date]:[7-score]], 1, 0)), "N/A")</f>
        <v>#VALUE!</v>
      </c>
      <c r="L11" s="4" t="e">
        <f>IF(MATCH(Table3[[Last Name]:[First Name]], Table4[[Last Name]:[First Name]], 0), (VLOOKUP(MAX(Table4[W- score]), Table4[[Date]:[7-score]], 2, 0)), "N/A")</f>
        <v>#VALUE!</v>
      </c>
      <c r="M11" s="4" t="e">
        <f>IF(MATCH(Table3[[Last Name]:[First Name]], Table4[[Last Name]:[First Name]], 0), (VLOOKUP(MAX(Table4[7-score]), Table4[[Date]:[7-score]], 3, 0)), "N/A")</f>
        <v>#VALUE!</v>
      </c>
      <c r="V11" t="s">
        <v>19</v>
      </c>
    </row>
    <row r="12" spans="2:25" x14ac:dyDescent="0.25">
      <c r="B12" t="s">
        <v>65</v>
      </c>
      <c r="C12" t="s">
        <v>66</v>
      </c>
      <c r="E12" s="5" t="str">
        <f t="shared" ca="1" si="0"/>
        <v/>
      </c>
      <c r="K12" t="e">
        <f>IF(MATCH(Table3[[Last Name]:[First Name]], Table4[[Last Name]:[First Name]], 0), (VLOOKUP(MAX(Table4[Date]), Table4[[Date]:[7-score]], 1, 0)), "N/A")</f>
        <v>#VALUE!</v>
      </c>
      <c r="L12" s="4" t="e">
        <f>IF(MATCH(Table3[[Last Name]:[First Name]], Table4[[Last Name]:[First Name]], 0), (VLOOKUP(MAX(Table4[W- score]), Table4[[Date]:[7-score]], 2, 0)), "N/A")</f>
        <v>#VALUE!</v>
      </c>
      <c r="M12" s="4" t="e">
        <f>IF(MATCH(Table3[[Last Name]:[First Name]], Table4[[Last Name]:[First Name]], 0), (VLOOKUP(MAX(Table4[7-score]), Table4[[Date]:[7-score]], 3, 0)), "N/A")</f>
        <v>#VALUE!</v>
      </c>
      <c r="V12" t="s">
        <v>20</v>
      </c>
    </row>
    <row r="13" spans="2:25" x14ac:dyDescent="0.25">
      <c r="B13" t="s">
        <v>67</v>
      </c>
      <c r="C13" t="s">
        <v>66</v>
      </c>
      <c r="E13" s="5" t="str">
        <f t="shared" ca="1" si="0"/>
        <v/>
      </c>
      <c r="K13" t="e">
        <f>IF(MATCH(Table3[[Last Name]:[First Name]], Table4[[Last Name]:[First Name]], 0), (VLOOKUP(MAX(Table4[Date]), Table4[[Date]:[7-score]], 1, 0)), "N/A")</f>
        <v>#VALUE!</v>
      </c>
      <c r="L13" s="4" t="e">
        <f>IF(MATCH(Table3[[Last Name]:[First Name]], Table4[[Last Name]:[First Name]], 0), (VLOOKUP(MAX(Table4[W- score]), Table4[[Date]:[7-score]], 2, 0)), "N/A")</f>
        <v>#VALUE!</v>
      </c>
      <c r="M13" s="4" t="e">
        <f>IF(MATCH(Table3[[Last Name]:[First Name]], Table4[[Last Name]:[First Name]], 0), (VLOOKUP(MAX(Table4[7-score]), Table4[[Date]:[7-score]], 3, 0)), "N/A")</f>
        <v>#VALUE!</v>
      </c>
      <c r="V13" t="s">
        <v>21</v>
      </c>
    </row>
    <row r="14" spans="2:25" x14ac:dyDescent="0.25">
      <c r="B14" t="s">
        <v>68</v>
      </c>
      <c r="C14" t="s">
        <v>69</v>
      </c>
      <c r="E14" s="5" t="str">
        <f t="shared" ca="1" si="0"/>
        <v/>
      </c>
      <c r="K14" t="e">
        <f>IF(MATCH(Table3[[Last Name]:[First Name]], Table4[[Last Name]:[First Name]], 0), (VLOOKUP(MAX(Table4[Date]), Table4[[Date]:[7-score]], 1, 0)), "N/A")</f>
        <v>#VALUE!</v>
      </c>
      <c r="L14" s="4" t="e">
        <f>IF(MATCH(Table3[[Last Name]:[First Name]], Table4[[Last Name]:[First Name]], 0), (VLOOKUP(MAX(Table4[W- score]), Table4[[Date]:[7-score]], 2, 0)), "N/A")</f>
        <v>#VALUE!</v>
      </c>
      <c r="M14" s="4" t="e">
        <f>IF(MATCH(Table3[[Last Name]:[First Name]], Table4[[Last Name]:[First Name]], 0), (VLOOKUP(MAX(Table4[7-score]), Table4[[Date]:[7-score]], 3, 0)), "N/A")</f>
        <v>#VALUE!</v>
      </c>
      <c r="V14" t="s">
        <v>22</v>
      </c>
    </row>
    <row r="15" spans="2:25" x14ac:dyDescent="0.25">
      <c r="B15" t="s">
        <v>70</v>
      </c>
      <c r="C15" t="s">
        <v>71</v>
      </c>
      <c r="E15" s="5" t="str">
        <f t="shared" ca="1" si="0"/>
        <v/>
      </c>
      <c r="K15" t="e">
        <f>IF(MATCH(Table3[[Last Name]:[First Name]], Table4[[Last Name]:[First Name]], 0), (VLOOKUP(MAX(Table4[Date]), Table4[[Date]:[7-score]], 1, 0)), "N/A")</f>
        <v>#VALUE!</v>
      </c>
      <c r="L15" s="4" t="e">
        <f>IF(MATCH(Table3[[Last Name]:[First Name]], Table4[[Last Name]:[First Name]], 0), (VLOOKUP(MAX(Table4[W- score]), Table4[[Date]:[7-score]], 2, 0)), "N/A")</f>
        <v>#VALUE!</v>
      </c>
      <c r="M15" s="4" t="e">
        <f>IF(MATCH(Table3[[Last Name]:[First Name]], Table4[[Last Name]:[First Name]], 0), (VLOOKUP(MAX(Table4[7-score]), Table4[[Date]:[7-score]], 3, 0)), "N/A")</f>
        <v>#VALUE!</v>
      </c>
      <c r="V15" t="s">
        <v>23</v>
      </c>
    </row>
    <row r="16" spans="2:25" x14ac:dyDescent="0.25">
      <c r="E16" s="5" t="str">
        <f t="shared" ca="1" si="0"/>
        <v/>
      </c>
      <c r="K16" t="e">
        <f>IF(MATCH(Table3[[Last Name]:[First Name]], Table4[[Last Name]:[First Name]], 0), (VLOOKUP(MAX(Table4[Date]), Table4[[Date]:[7-score]], 1, 0)), "N/A")</f>
        <v>#VALUE!</v>
      </c>
      <c r="L16" s="4" t="e">
        <f>IF(MATCH(Table3[[Last Name]:[First Name]], Table4[[Last Name]:[First Name]], 0), (VLOOKUP(MAX(Table4[W- score]), Table4[[Date]:[7-score]], 2, 0)), "N/A")</f>
        <v>#VALUE!</v>
      </c>
      <c r="M16" s="4" t="e">
        <f>IF(MATCH(Table3[[Last Name]:[First Name]], Table4[[Last Name]:[First Name]], 0), (VLOOKUP(MAX(Table4[7-score]), Table4[[Date]:[7-score]], 3, 0)), "N/A")</f>
        <v>#VALUE!</v>
      </c>
      <c r="V16" t="s">
        <v>24</v>
      </c>
    </row>
    <row r="17" spans="5:22" x14ac:dyDescent="0.25">
      <c r="E17" s="5" t="str">
        <f t="shared" ca="1" si="0"/>
        <v/>
      </c>
      <c r="K17" t="e">
        <f>IF(MATCH(Table3[[Last Name]:[First Name]], Table4[[Last Name]:[First Name]], 0), (VLOOKUP(MAX(Table4[Date]), Table4[[Date]:[7-score]], 1, 0)), "N/A")</f>
        <v>#VALUE!</v>
      </c>
      <c r="L17" s="4" t="e">
        <f>IF(MATCH(Table3[[Last Name]:[First Name]], Table4[[Last Name]:[First Name]], 0), (VLOOKUP(MAX(Table4[W- score]), Table4[[Date]:[7-score]], 2, 0)), "N/A")</f>
        <v>#VALUE!</v>
      </c>
      <c r="M17" s="4" t="e">
        <f>IF(MATCH(Table3[[Last Name]:[First Name]], Table4[[Last Name]:[First Name]], 0), (VLOOKUP(MAX(Table4[7-score]), Table4[[Date]:[7-score]], 3, 0)), "N/A")</f>
        <v>#VALUE!</v>
      </c>
      <c r="V17" t="s">
        <v>25</v>
      </c>
    </row>
    <row r="18" spans="5:22" x14ac:dyDescent="0.25">
      <c r="E18" s="5" t="str">
        <f t="shared" ca="1" si="0"/>
        <v/>
      </c>
      <c r="K18" t="e">
        <f>IF(MATCH(Table3[[Last Name]:[First Name]], Table4[[Last Name]:[First Name]], 0), (VLOOKUP(MAX(Table4[Date]), Table4[[Date]:[7-score]], 1, 0)), "N/A")</f>
        <v>#VALUE!</v>
      </c>
      <c r="L18" s="4" t="e">
        <f>IF(MATCH(Table3[[Last Name]:[First Name]], Table4[[Last Name]:[First Name]], 0), (VLOOKUP(MAX(Table4[W- score]), Table4[[Date]:[7-score]], 2, 0)), "N/A")</f>
        <v>#VALUE!</v>
      </c>
      <c r="M18" s="4" t="e">
        <f>IF(MATCH(Table3[[Last Name]:[First Name]], Table4[[Last Name]:[First Name]], 0), (VLOOKUP(MAX(Table4[7-score]), Table4[[Date]:[7-score]], 3, 0)), "N/A")</f>
        <v>#VALUE!</v>
      </c>
      <c r="V18" t="s">
        <v>26</v>
      </c>
    </row>
    <row r="19" spans="5:22" x14ac:dyDescent="0.25">
      <c r="E19" s="5" t="str">
        <f t="shared" ca="1" si="0"/>
        <v/>
      </c>
      <c r="K19" t="e">
        <f>IF(MATCH(Table3[[Last Name]:[First Name]], Table4[[Last Name]:[First Name]], 0), (VLOOKUP(MAX(Table4[Date]), Table4[[Date]:[7-score]], 1, 0)), "N/A")</f>
        <v>#VALUE!</v>
      </c>
      <c r="L19" s="4" t="e">
        <f>IF(MATCH(Table3[[Last Name]:[First Name]], Table4[[Last Name]:[First Name]], 0), (VLOOKUP(MAX(Table4[W- score]), Table4[[Date]:[7-score]], 2, 0)), "N/A")</f>
        <v>#VALUE!</v>
      </c>
      <c r="M19" s="4" t="e">
        <f>IF(MATCH(Table3[[Last Name]:[First Name]], Table4[[Last Name]:[First Name]], 0), (VLOOKUP(MAX(Table4[7-score]), Table4[[Date]:[7-score]], 3, 0)), "N/A")</f>
        <v>#VALUE!</v>
      </c>
      <c r="V19" t="s">
        <v>27</v>
      </c>
    </row>
    <row r="20" spans="5:22" x14ac:dyDescent="0.25">
      <c r="E20" s="5" t="str">
        <f t="shared" ca="1" si="0"/>
        <v/>
      </c>
      <c r="K20" t="e">
        <f>IF(MATCH(Table3[[Last Name]:[First Name]], Table4[[Last Name]:[First Name]], 0), (VLOOKUP(MAX(Table4[Date]), Table4[[Date]:[7-score]], 1, 0)), "N/A")</f>
        <v>#VALUE!</v>
      </c>
      <c r="L20" s="4" t="e">
        <f>IF(MATCH(Table3[[Last Name]:[First Name]], Table4[[Last Name]:[First Name]], 0), (VLOOKUP(MAX(Table4[W- score]), Table4[[Date]:[7-score]], 2, 0)), "N/A")</f>
        <v>#VALUE!</v>
      </c>
      <c r="M20" s="4" t="e">
        <f>IF(MATCH(Table3[[Last Name]:[First Name]], Table4[[Last Name]:[First Name]], 0), (VLOOKUP(MAX(Table4[7-score]), Table4[[Date]:[7-score]], 3, 0)), "N/A")</f>
        <v>#VALUE!</v>
      </c>
      <c r="V20" t="s">
        <v>28</v>
      </c>
    </row>
    <row r="21" spans="5:22" x14ac:dyDescent="0.25">
      <c r="E21" s="5" t="str">
        <f t="shared" ca="1" si="0"/>
        <v/>
      </c>
      <c r="K21" t="e">
        <f>IF(MATCH(Table3[[Last Name]:[First Name]], Table4[[Last Name]:[First Name]], 0), (VLOOKUP(MAX(Table4[Date]), Table4[[Date]:[7-score]], 1, 0)), "N/A")</f>
        <v>#VALUE!</v>
      </c>
      <c r="L21" s="4" t="e">
        <f>IF(MATCH(Table3[[Last Name]:[First Name]], Table4[[Last Name]:[First Name]], 0), (VLOOKUP(MAX(Table4[W- score]), Table4[[Date]:[7-score]], 2, 0)), "N/A")</f>
        <v>#VALUE!</v>
      </c>
      <c r="M21" s="4" t="e">
        <f>IF(MATCH(Table3[[Last Name]:[First Name]], Table4[[Last Name]:[First Name]], 0), (VLOOKUP(MAX(Table4[7-score]), Table4[[Date]:[7-score]], 3, 0)), "N/A")</f>
        <v>#VALUE!</v>
      </c>
      <c r="V21" t="s">
        <v>29</v>
      </c>
    </row>
    <row r="22" spans="5:22" x14ac:dyDescent="0.25">
      <c r="E22" s="5" t="str">
        <f t="shared" ca="1" si="0"/>
        <v/>
      </c>
      <c r="K22" t="e">
        <f>IF(MATCH(Table3[[Last Name]:[First Name]], Table4[[Last Name]:[First Name]], 0), (VLOOKUP(MAX(Table4[Date]), Table4[[Date]:[7-score]], 1, 0)), "N/A")</f>
        <v>#VALUE!</v>
      </c>
      <c r="L22" s="4" t="e">
        <f>IF(MATCH(Table3[[Last Name]:[First Name]], Table4[[Last Name]:[First Name]], 0), (VLOOKUP(MAX(Table4[W- score]), Table4[[Date]:[7-score]], 2, 0)), "N/A")</f>
        <v>#VALUE!</v>
      </c>
      <c r="M22" s="4" t="e">
        <f>IF(MATCH(Table3[[Last Name]:[First Name]], Table4[[Last Name]:[First Name]], 0), (VLOOKUP(MAX(Table4[7-score]), Table4[[Date]:[7-score]], 3, 0)), "N/A")</f>
        <v>#VALUE!</v>
      </c>
      <c r="V22" t="s">
        <v>30</v>
      </c>
    </row>
    <row r="23" spans="5:22" x14ac:dyDescent="0.25">
      <c r="E23" s="5" t="str">
        <f t="shared" ca="1" si="0"/>
        <v/>
      </c>
      <c r="K23" t="e">
        <f>IF(MATCH(Table3[[Last Name]:[First Name]], Table4[[Last Name]:[First Name]], 0), (VLOOKUP(MAX(Table4[Date]), Table4[[Date]:[7-score]], 1, 0)), "N/A")</f>
        <v>#VALUE!</v>
      </c>
      <c r="L23" s="4" t="e">
        <f>IF(MATCH(Table3[[Last Name]:[First Name]], Table4[[Last Name]:[First Name]], 0), (VLOOKUP(MAX(Table4[W- score]), Table4[[Date]:[7-score]], 2, 0)), "N/A")</f>
        <v>#VALUE!</v>
      </c>
      <c r="M23" s="4" t="e">
        <f>IF(MATCH(Table3[[Last Name]:[First Name]], Table4[[Last Name]:[First Name]], 0), (VLOOKUP(MAX(Table4[7-score]), Table4[[Date]:[7-score]], 3, 0)), "N/A")</f>
        <v>#VALUE!</v>
      </c>
      <c r="V23" t="s">
        <v>31</v>
      </c>
    </row>
    <row r="24" spans="5:22" x14ac:dyDescent="0.25">
      <c r="E24" s="5" t="str">
        <f t="shared" ca="1" si="0"/>
        <v/>
      </c>
      <c r="K24" t="e">
        <f>IF(MATCH(Table3[[Last Name]:[First Name]], Table4[[Last Name]:[First Name]], 0), (VLOOKUP(MAX(Table4[Date]), Table4[[Date]:[7-score]], 1, 0)), "N/A")</f>
        <v>#VALUE!</v>
      </c>
      <c r="L24" s="4" t="e">
        <f>IF(MATCH(Table3[[Last Name]:[First Name]], Table4[[Last Name]:[First Name]], 0), (VLOOKUP(MAX(Table4[W- score]), Table4[[Date]:[7-score]], 2, 0)), "N/A")</f>
        <v>#VALUE!</v>
      </c>
      <c r="M24" s="4" t="e">
        <f>IF(MATCH(Table3[[Last Name]:[First Name]], Table4[[Last Name]:[First Name]], 0), (VLOOKUP(MAX(Table4[7-score]), Table4[[Date]:[7-score]], 3, 0)), "N/A")</f>
        <v>#VALUE!</v>
      </c>
      <c r="V24" t="s">
        <v>32</v>
      </c>
    </row>
    <row r="25" spans="5:22" x14ac:dyDescent="0.25">
      <c r="E25" s="5" t="str">
        <f t="shared" ca="1" si="0"/>
        <v/>
      </c>
      <c r="K25" t="e">
        <f>IF(MATCH(Table3[[Last Name]:[First Name]], Table4[[Last Name]:[First Name]], 0), (VLOOKUP(MAX(Table4[Date]), Table4[[Date]:[7-score]], 1, 0)), "N/A")</f>
        <v>#VALUE!</v>
      </c>
      <c r="L25" s="4" t="e">
        <f>IF(MATCH(Table3[[Last Name]:[First Name]], Table4[[Last Name]:[First Name]], 0), (VLOOKUP(MAX(Table4[W- score]), Table4[[Date]:[7-score]], 2, 0)), "N/A")</f>
        <v>#VALUE!</v>
      </c>
      <c r="M25" s="4" t="e">
        <f>IF(MATCH(Table3[[Last Name]:[First Name]], Table4[[Last Name]:[First Name]], 0), (VLOOKUP(MAX(Table4[7-score]), Table4[[Date]:[7-score]], 3, 0)), "N/A")</f>
        <v>#VALUE!</v>
      </c>
      <c r="V25" t="s">
        <v>33</v>
      </c>
    </row>
    <row r="26" spans="5:22" x14ac:dyDescent="0.25">
      <c r="E26" s="5" t="str">
        <f t="shared" ca="1" si="0"/>
        <v/>
      </c>
      <c r="K26" t="e">
        <f>IF(MATCH(Table3[[Last Name]:[First Name]], Table4[[Last Name]:[First Name]], 0), (VLOOKUP(MAX(Table4[Date]), Table4[[Date]:[7-score]], 1, 0)), "N/A")</f>
        <v>#VALUE!</v>
      </c>
      <c r="L26" s="4" t="e">
        <f>IF(MATCH(Table3[[Last Name]:[First Name]], Table4[[Last Name]:[First Name]], 0), (VLOOKUP(MAX(Table4[W- score]), Table4[[Date]:[7-score]], 2, 0)), "N/A")</f>
        <v>#VALUE!</v>
      </c>
      <c r="M26" s="4" t="e">
        <f>IF(MATCH(Table3[[Last Name]:[First Name]], Table4[[Last Name]:[First Name]], 0), (VLOOKUP(MAX(Table4[7-score]), Table4[[Date]:[7-score]], 3, 0)), "N/A")</f>
        <v>#VALUE!</v>
      </c>
      <c r="V26" t="s">
        <v>34</v>
      </c>
    </row>
    <row r="27" spans="5:22" x14ac:dyDescent="0.25">
      <c r="E27" s="5" t="str">
        <f t="shared" ca="1" si="0"/>
        <v/>
      </c>
      <c r="K27" t="e">
        <f>IF(MATCH(Table3[[Last Name]:[First Name]], Table4[[Last Name]:[First Name]], 0), (VLOOKUP(MAX(Table4[Date]), Table4[[Date]:[7-score]], 1, 0)), "N/A")</f>
        <v>#VALUE!</v>
      </c>
      <c r="L27" s="4" t="e">
        <f>IF(MATCH(Table3[[Last Name]:[First Name]], Table4[[Last Name]:[First Name]], 0), (VLOOKUP(MAX(Table4[W- score]), Table4[[Date]:[7-score]], 2, 0)), "N/A")</f>
        <v>#VALUE!</v>
      </c>
      <c r="M27" s="4" t="e">
        <f>IF(MATCH(Table3[[Last Name]:[First Name]], Table4[[Last Name]:[First Name]], 0), (VLOOKUP(MAX(Table4[7-score]), Table4[[Date]:[7-score]], 3, 0)), "N/A")</f>
        <v>#VALUE!</v>
      </c>
      <c r="V27" t="s">
        <v>35</v>
      </c>
    </row>
    <row r="28" spans="5:22" x14ac:dyDescent="0.25">
      <c r="E28" s="5" t="str">
        <f t="shared" ca="1" si="0"/>
        <v/>
      </c>
      <c r="K28" t="e">
        <f>IF(MATCH(Table3[[Last Name]:[First Name]], Table4[[Last Name]:[First Name]], 0), (VLOOKUP(MAX(Table4[Date]), Table4[[Date]:[7-score]], 1, 0)), "N/A")</f>
        <v>#VALUE!</v>
      </c>
      <c r="L28" s="4" t="e">
        <f>IF(MATCH(Table3[[Last Name]:[First Name]], Table4[[Last Name]:[First Name]], 0), (VLOOKUP(MAX(Table4[W- score]), Table4[[Date]:[7-score]], 2, 0)), "N/A")</f>
        <v>#VALUE!</v>
      </c>
      <c r="M28" s="4" t="e">
        <f>IF(MATCH(Table3[[Last Name]:[First Name]], Table4[[Last Name]:[First Name]], 0), (VLOOKUP(MAX(Table4[7-score]), Table4[[Date]:[7-score]], 3, 0)), "N/A")</f>
        <v>#VALUE!</v>
      </c>
      <c r="V28" t="s">
        <v>36</v>
      </c>
    </row>
    <row r="29" spans="5:22" x14ac:dyDescent="0.25">
      <c r="E29" s="5" t="str">
        <f t="shared" ca="1" si="0"/>
        <v/>
      </c>
      <c r="K29" t="e">
        <f>IF(MATCH(Table3[[Last Name]:[First Name]], Table4[[Last Name]:[First Name]], 0), (VLOOKUP(MAX(Table4[Date]), Table4[[Date]:[7-score]], 1, 0)), "N/A")</f>
        <v>#VALUE!</v>
      </c>
      <c r="L29" s="4" t="e">
        <f>IF(MATCH(Table3[[Last Name]:[First Name]], Table4[[Last Name]:[First Name]], 0), (VLOOKUP(MAX(Table4[W- score]), Table4[[Date]:[7-score]], 2, 0)), "N/A")</f>
        <v>#VALUE!</v>
      </c>
      <c r="M29" s="4" t="e">
        <f>IF(MATCH(Table3[[Last Name]:[First Name]], Table4[[Last Name]:[First Name]], 0), (VLOOKUP(MAX(Table4[7-score]), Table4[[Date]:[7-score]], 3, 0)), "N/A")</f>
        <v>#VALUE!</v>
      </c>
      <c r="V29" t="s">
        <v>37</v>
      </c>
    </row>
    <row r="30" spans="5:22" x14ac:dyDescent="0.25">
      <c r="E30" s="5" t="str">
        <f t="shared" ca="1" si="0"/>
        <v/>
      </c>
      <c r="K30" t="e">
        <f>IF(MATCH(Table3[[Last Name]:[First Name]], Table4[[Last Name]:[First Name]], 0), (VLOOKUP(MAX(Table4[Date]), Table4[[Date]:[7-score]], 1, 0)), "N/A")</f>
        <v>#VALUE!</v>
      </c>
      <c r="L30" s="4" t="e">
        <f>IF(MATCH(Table3[[Last Name]:[First Name]], Table4[[Last Name]:[First Name]], 0), (VLOOKUP(MAX(Table4[W- score]), Table4[[Date]:[7-score]], 2, 0)), "N/A")</f>
        <v>#VALUE!</v>
      </c>
      <c r="M30" s="4" t="e">
        <f>IF(MATCH(Table3[[Last Name]:[First Name]], Table4[[Last Name]:[First Name]], 0), (VLOOKUP(MAX(Table4[7-score]), Table4[[Date]:[7-score]], 3, 0)), "N/A")</f>
        <v>#VALUE!</v>
      </c>
      <c r="V30" t="s">
        <v>38</v>
      </c>
    </row>
    <row r="31" spans="5:22" x14ac:dyDescent="0.25">
      <c r="E31" s="5" t="str">
        <f t="shared" ca="1" si="0"/>
        <v/>
      </c>
      <c r="K31" t="e">
        <f>IF(MATCH(Table3[[Last Name]:[First Name]], Table4[[Last Name]:[First Name]], 0), (VLOOKUP(MAX(Table4[Date]), Table4[[Date]:[7-score]], 1, 0)), "N/A")</f>
        <v>#VALUE!</v>
      </c>
      <c r="L31" s="4" t="e">
        <f>IF(MATCH(Table3[[Last Name]:[First Name]], Table4[[Last Name]:[First Name]], 0), (VLOOKUP(MAX(Table4[W- score]), Table4[[Date]:[7-score]], 2, 0)), "N/A")</f>
        <v>#VALUE!</v>
      </c>
      <c r="M31" s="4" t="e">
        <f>IF(MATCH(Table3[[Last Name]:[First Name]], Table4[[Last Name]:[First Name]], 0), (VLOOKUP(MAX(Table4[7-score]), Table4[[Date]:[7-score]], 3, 0)), "N/A")</f>
        <v>#VALUE!</v>
      </c>
      <c r="V31" t="s">
        <v>39</v>
      </c>
    </row>
    <row r="32" spans="5:22" x14ac:dyDescent="0.25">
      <c r="E32" s="5" t="str">
        <f t="shared" ca="1" si="0"/>
        <v/>
      </c>
      <c r="K32" t="e">
        <f>IF(MATCH(Table3[[Last Name]:[First Name]], Table4[[Last Name]:[First Name]], 0), (VLOOKUP(MAX(Table4[Date]), Table4[[Date]:[7-score]], 1, 0)), "N/A")</f>
        <v>#VALUE!</v>
      </c>
      <c r="L32" s="4" t="e">
        <f>IF(MATCH(Table3[[Last Name]:[First Name]], Table4[[Last Name]:[First Name]], 0), (VLOOKUP(MAX(Table4[W- score]), Table4[[Date]:[7-score]], 2, 0)), "N/A")</f>
        <v>#VALUE!</v>
      </c>
      <c r="M32" s="4" t="e">
        <f>IF(MATCH(Table3[[Last Name]:[First Name]], Table4[[Last Name]:[First Name]], 0), (VLOOKUP(MAX(Table4[7-score]), Table4[[Date]:[7-score]], 3, 0)), "N/A")</f>
        <v>#VALUE!</v>
      </c>
      <c r="V32" t="s">
        <v>40</v>
      </c>
    </row>
    <row r="33" spans="5:13" x14ac:dyDescent="0.25">
      <c r="E33" s="5" t="str">
        <f t="shared" ca="1" si="0"/>
        <v/>
      </c>
      <c r="K33" t="e">
        <f>IF(MATCH(Table3[[Last Name]:[First Name]], Table4[[Last Name]:[First Name]], 0), (VLOOKUP(MAX(Table4[Date]), Table4[[Date]:[7-score]], 1, 0)), "N/A")</f>
        <v>#VALUE!</v>
      </c>
      <c r="L33" s="4" t="e">
        <f>IF(MATCH(Table3[[Last Name]:[First Name]], Table4[[Last Name]:[First Name]], 0), (VLOOKUP(MAX(Table4[W- score]), Table4[[Date]:[7-score]], 2, 0)), "N/A")</f>
        <v>#VALUE!</v>
      </c>
      <c r="M33" s="4" t="e">
        <f>IF(MATCH(Table3[[Last Name]:[First Name]], Table4[[Last Name]:[First Name]], 0), (VLOOKUP(MAX(Table4[7-score]), Table4[[Date]:[7-score]], 3, 0)), "N/A")</f>
        <v>#VALUE!</v>
      </c>
    </row>
    <row r="34" spans="5:13" x14ac:dyDescent="0.25">
      <c r="E34" s="5" t="str">
        <f t="shared" ca="1" si="0"/>
        <v/>
      </c>
      <c r="K34" t="e">
        <f>IF(MATCH(Table3[[Last Name]:[First Name]], Table4[[Last Name]:[First Name]], 0), (VLOOKUP(MAX(Table4[Date]), Table4[[Date]:[7-score]], 1, 0)), "N/A")</f>
        <v>#VALUE!</v>
      </c>
      <c r="L34" s="4" t="e">
        <f>IF(MATCH(Table3[[Last Name]:[First Name]], Table4[[Last Name]:[First Name]], 0), (VLOOKUP(MAX(Table4[W- score]), Table4[[Date]:[7-score]], 2, 0)), "N/A")</f>
        <v>#VALUE!</v>
      </c>
      <c r="M34" s="4" t="e">
        <f>IF(MATCH(Table3[[Last Name]:[First Name]], Table4[[Last Name]:[First Name]], 0), (VLOOKUP(MAX(Table4[7-score]), Table4[[Date]:[7-score]], 3, 0)), "N/A")</f>
        <v>#VALUE!</v>
      </c>
    </row>
    <row r="35" spans="5:13" x14ac:dyDescent="0.25">
      <c r="E35" s="5" t="str">
        <f t="shared" ca="1" si="0"/>
        <v/>
      </c>
      <c r="K35" t="e">
        <f>IF(MATCH(Table3[[Last Name]:[First Name]], Table4[[Last Name]:[First Name]], 0), (VLOOKUP(MAX(Table4[Date]), Table4[[Date]:[7-score]], 1, 0)), "N/A")</f>
        <v>#VALUE!</v>
      </c>
      <c r="L35" s="4" t="e">
        <f>IF(MATCH(Table3[[Last Name]:[First Name]], Table4[[Last Name]:[First Name]], 0), (VLOOKUP(MAX(Table4[W- score]), Table4[[Date]:[7-score]], 2, 0)), "N/A")</f>
        <v>#VALUE!</v>
      </c>
      <c r="M35" s="4" t="e">
        <f>IF(MATCH(Table3[[Last Name]:[First Name]], Table4[[Last Name]:[First Name]], 0), (VLOOKUP(MAX(Table4[7-score]), Table4[[Date]:[7-score]], 3, 0)), "N/A")</f>
        <v>#VALUE!</v>
      </c>
    </row>
    <row r="36" spans="5:13" x14ac:dyDescent="0.25">
      <c r="E36" s="5" t="str">
        <f t="shared" ca="1" si="0"/>
        <v/>
      </c>
      <c r="K36" t="e">
        <f>IF(MATCH(Table3[[Last Name]:[First Name]], Table4[[Last Name]:[First Name]], 0), (VLOOKUP(MAX(Table4[Date]), Table4[[Date]:[7-score]], 1, 0)), "N/A")</f>
        <v>#VALUE!</v>
      </c>
      <c r="L36" s="4" t="e">
        <f>IF(MATCH(Table3[[Last Name]:[First Name]], Table4[[Last Name]:[First Name]], 0), (VLOOKUP(MAX(Table4[W- score]), Table4[[Date]:[7-score]], 2, 0)), "N/A")</f>
        <v>#VALUE!</v>
      </c>
      <c r="M36" s="4" t="e">
        <f>IF(MATCH(Table3[[Last Name]:[First Name]], Table4[[Last Name]:[First Name]], 0), (VLOOKUP(MAX(Table4[7-score]), Table4[[Date]:[7-score]], 3, 0)), "N/A")</f>
        <v>#VALUE!</v>
      </c>
    </row>
    <row r="37" spans="5:13" x14ac:dyDescent="0.25">
      <c r="E37" s="5" t="str">
        <f t="shared" ca="1" si="0"/>
        <v/>
      </c>
      <c r="K37" t="e">
        <f>IF(MATCH(Table3[[Last Name]:[First Name]], Table4[[Last Name]:[First Name]], 0), (VLOOKUP(MAX(Table4[Date]), Table4[[Date]:[7-score]], 1, 0)), "N/A")</f>
        <v>#VALUE!</v>
      </c>
      <c r="L37" s="4" t="e">
        <f>IF(MATCH(Table3[[Last Name]:[First Name]], Table4[[Last Name]:[First Name]], 0), (VLOOKUP(MAX(Table4[W- score]), Table4[[Date]:[7-score]], 2, 0)), "N/A")</f>
        <v>#VALUE!</v>
      </c>
      <c r="M37" s="4" t="e">
        <f>IF(MATCH(Table3[[Last Name]:[First Name]], Table4[[Last Name]:[First Name]], 0), (VLOOKUP(MAX(Table4[7-score]), Table4[[Date]:[7-score]], 3, 0)), "N/A")</f>
        <v>#VALUE!</v>
      </c>
    </row>
    <row r="38" spans="5:13" x14ac:dyDescent="0.25">
      <c r="E38" s="5" t="str">
        <f t="shared" ca="1" si="0"/>
        <v/>
      </c>
      <c r="K38" t="e">
        <f>IF(MATCH(Table3[[Last Name]:[First Name]], Table4[[Last Name]:[First Name]], 0), (VLOOKUP(MAX(Table4[Date]), Table4[[Date]:[7-score]], 1, 0)), "N/A")</f>
        <v>#VALUE!</v>
      </c>
      <c r="L38" s="4" t="e">
        <f>IF(MATCH(Table3[[Last Name]:[First Name]], Table4[[Last Name]:[First Name]], 0), (VLOOKUP(MAX(Table4[W- score]), Table4[[Date]:[7-score]], 2, 0)), "N/A")</f>
        <v>#VALUE!</v>
      </c>
      <c r="M38" s="4" t="e">
        <f>IF(MATCH(Table3[[Last Name]:[First Name]], Table4[[Last Name]:[First Name]], 0), (VLOOKUP(MAX(Table4[7-score]), Table4[[Date]:[7-score]], 3, 0)), "N/A")</f>
        <v>#VALUE!</v>
      </c>
    </row>
  </sheetData>
  <dataValidations count="1">
    <dataValidation type="list" allowBlank="1" showInputMessage="1" showErrorMessage="1" sqref="Q4:Q38" xr:uid="{00000000-0002-0000-0000-000000000000}">
      <formula1>$V$5:$V$32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27"/>
  <sheetViews>
    <sheetView workbookViewId="0">
      <selection activeCell="E4" sqref="E4"/>
    </sheetView>
  </sheetViews>
  <sheetFormatPr defaultRowHeight="15" x14ac:dyDescent="0.25"/>
  <cols>
    <col min="3" max="3" width="15.28515625" customWidth="1"/>
    <col min="4" max="4" width="15.85546875" customWidth="1"/>
    <col min="5" max="5" width="10.7109375" bestFit="1" customWidth="1"/>
    <col min="6" max="6" width="13.42578125" customWidth="1"/>
    <col min="7" max="7" width="14.140625" customWidth="1"/>
    <col min="8" max="8" width="11.42578125" customWidth="1"/>
  </cols>
  <sheetData>
    <row r="2" spans="3:8" x14ac:dyDescent="0.25">
      <c r="C2" t="s">
        <v>73</v>
      </c>
    </row>
    <row r="3" spans="3:8" x14ac:dyDescent="0.25">
      <c r="C3" t="s">
        <v>0</v>
      </c>
      <c r="D3" t="s">
        <v>1</v>
      </c>
      <c r="E3" t="s">
        <v>75</v>
      </c>
      <c r="F3" t="s">
        <v>74</v>
      </c>
      <c r="G3" t="s">
        <v>43</v>
      </c>
      <c r="H3" t="s">
        <v>44</v>
      </c>
    </row>
    <row r="4" spans="3:8" x14ac:dyDescent="0.25">
      <c r="C4" t="s">
        <v>49</v>
      </c>
      <c r="D4" t="s">
        <v>50</v>
      </c>
      <c r="F4" s="1">
        <v>43210</v>
      </c>
      <c r="G4">
        <v>50</v>
      </c>
      <c r="H4">
        <v>100</v>
      </c>
    </row>
    <row r="5" spans="3:8" x14ac:dyDescent="0.25">
      <c r="C5" t="s">
        <v>51</v>
      </c>
      <c r="D5" t="s">
        <v>52</v>
      </c>
      <c r="F5" s="1">
        <v>43211</v>
      </c>
      <c r="G5">
        <v>49</v>
      </c>
      <c r="H5">
        <v>99</v>
      </c>
    </row>
    <row r="6" spans="3:8" x14ac:dyDescent="0.25">
      <c r="C6" t="s">
        <v>53</v>
      </c>
      <c r="D6" t="s">
        <v>54</v>
      </c>
      <c r="F6" s="1">
        <v>43212</v>
      </c>
      <c r="G6">
        <v>48</v>
      </c>
      <c r="H6">
        <v>98</v>
      </c>
    </row>
    <row r="7" spans="3:8" x14ac:dyDescent="0.25">
      <c r="C7" t="s">
        <v>55</v>
      </c>
      <c r="D7" t="s">
        <v>56</v>
      </c>
      <c r="F7" s="1">
        <v>43213</v>
      </c>
      <c r="G7">
        <v>47</v>
      </c>
      <c r="H7">
        <v>97</v>
      </c>
    </row>
    <row r="8" spans="3:8" x14ac:dyDescent="0.25">
      <c r="C8" t="s">
        <v>57</v>
      </c>
      <c r="D8" t="s">
        <v>58</v>
      </c>
      <c r="F8" s="1">
        <v>43214</v>
      </c>
      <c r="G8">
        <v>46</v>
      </c>
      <c r="H8">
        <v>96</v>
      </c>
    </row>
    <row r="9" spans="3:8" x14ac:dyDescent="0.25">
      <c r="C9" t="s">
        <v>59</v>
      </c>
      <c r="D9" t="s">
        <v>60</v>
      </c>
      <c r="F9" s="1">
        <v>43215</v>
      </c>
      <c r="G9">
        <v>45</v>
      </c>
      <c r="H9">
        <v>95</v>
      </c>
    </row>
    <row r="10" spans="3:8" x14ac:dyDescent="0.25">
      <c r="C10" t="s">
        <v>61</v>
      </c>
      <c r="D10" t="s">
        <v>62</v>
      </c>
      <c r="F10" s="1">
        <v>43216</v>
      </c>
      <c r="G10">
        <v>44</v>
      </c>
      <c r="H10">
        <v>94</v>
      </c>
    </row>
    <row r="11" spans="3:8" x14ac:dyDescent="0.25">
      <c r="C11" t="s">
        <v>63</v>
      </c>
      <c r="D11" t="s">
        <v>64</v>
      </c>
      <c r="F11" s="1">
        <v>43217</v>
      </c>
      <c r="G11">
        <v>43</v>
      </c>
      <c r="H11">
        <v>93</v>
      </c>
    </row>
    <row r="12" spans="3:8" x14ac:dyDescent="0.25">
      <c r="C12" t="s">
        <v>65</v>
      </c>
      <c r="D12" t="s">
        <v>66</v>
      </c>
      <c r="F12" s="1">
        <v>43218</v>
      </c>
      <c r="G12">
        <v>42</v>
      </c>
      <c r="H12">
        <v>92</v>
      </c>
    </row>
    <row r="13" spans="3:8" x14ac:dyDescent="0.25">
      <c r="C13" t="s">
        <v>67</v>
      </c>
      <c r="D13" t="s">
        <v>66</v>
      </c>
      <c r="F13" s="1">
        <v>43219</v>
      </c>
      <c r="G13">
        <v>41</v>
      </c>
      <c r="H13">
        <v>91</v>
      </c>
    </row>
    <row r="14" spans="3:8" x14ac:dyDescent="0.25">
      <c r="C14" t="s">
        <v>68</v>
      </c>
      <c r="D14" t="s">
        <v>69</v>
      </c>
      <c r="F14" s="1">
        <v>43220</v>
      </c>
      <c r="G14">
        <v>40</v>
      </c>
      <c r="H14">
        <v>90</v>
      </c>
    </row>
    <row r="15" spans="3:8" x14ac:dyDescent="0.25">
      <c r="C15" t="s">
        <v>70</v>
      </c>
      <c r="D15" t="s">
        <v>71</v>
      </c>
      <c r="F15" s="1">
        <v>43221</v>
      </c>
      <c r="G15">
        <v>39</v>
      </c>
      <c r="H15">
        <v>89</v>
      </c>
    </row>
    <row r="16" spans="3:8" x14ac:dyDescent="0.25">
      <c r="C16" t="s">
        <v>49</v>
      </c>
      <c r="D16" t="s">
        <v>50</v>
      </c>
      <c r="F16" s="1">
        <v>43222</v>
      </c>
      <c r="G16">
        <v>38</v>
      </c>
      <c r="H16">
        <v>88</v>
      </c>
    </row>
    <row r="17" spans="3:8" x14ac:dyDescent="0.25">
      <c r="C17" t="s">
        <v>51</v>
      </c>
      <c r="D17" t="s">
        <v>52</v>
      </c>
      <c r="F17" s="1">
        <v>43223</v>
      </c>
      <c r="G17">
        <v>37</v>
      </c>
      <c r="H17">
        <v>87</v>
      </c>
    </row>
    <row r="18" spans="3:8" x14ac:dyDescent="0.25">
      <c r="C18" t="s">
        <v>53</v>
      </c>
      <c r="D18" t="s">
        <v>54</v>
      </c>
      <c r="F18" s="1">
        <v>43224</v>
      </c>
      <c r="G18">
        <v>36</v>
      </c>
      <c r="H18">
        <v>86</v>
      </c>
    </row>
    <row r="19" spans="3:8" x14ac:dyDescent="0.25">
      <c r="C19" t="s">
        <v>55</v>
      </c>
      <c r="D19" t="s">
        <v>56</v>
      </c>
      <c r="F19" s="1">
        <v>43225</v>
      </c>
      <c r="G19">
        <v>35</v>
      </c>
      <c r="H19">
        <v>85</v>
      </c>
    </row>
    <row r="20" spans="3:8" x14ac:dyDescent="0.25">
      <c r="C20" t="s">
        <v>57</v>
      </c>
      <c r="D20" t="s">
        <v>58</v>
      </c>
      <c r="F20" s="1">
        <v>43226</v>
      </c>
      <c r="G20">
        <v>34</v>
      </c>
      <c r="H20">
        <v>84</v>
      </c>
    </row>
    <row r="21" spans="3:8" x14ac:dyDescent="0.25">
      <c r="C21" t="s">
        <v>59</v>
      </c>
      <c r="D21" t="s">
        <v>60</v>
      </c>
      <c r="F21" s="1">
        <v>43227</v>
      </c>
      <c r="G21">
        <v>33</v>
      </c>
      <c r="H21">
        <v>83</v>
      </c>
    </row>
    <row r="22" spans="3:8" x14ac:dyDescent="0.25">
      <c r="C22" t="s">
        <v>61</v>
      </c>
      <c r="D22" t="s">
        <v>62</v>
      </c>
      <c r="F22" s="1">
        <v>43228</v>
      </c>
      <c r="G22">
        <v>32</v>
      </c>
      <c r="H22">
        <v>82</v>
      </c>
    </row>
    <row r="23" spans="3:8" x14ac:dyDescent="0.25">
      <c r="C23" t="s">
        <v>63</v>
      </c>
      <c r="D23" t="s">
        <v>64</v>
      </c>
      <c r="F23" s="1">
        <v>43229</v>
      </c>
      <c r="G23">
        <v>31</v>
      </c>
      <c r="H23">
        <v>81</v>
      </c>
    </row>
    <row r="24" spans="3:8" x14ac:dyDescent="0.25">
      <c r="C24" t="s">
        <v>65</v>
      </c>
      <c r="D24" t="s">
        <v>66</v>
      </c>
      <c r="F24" s="1">
        <v>43230</v>
      </c>
      <c r="G24">
        <v>30</v>
      </c>
      <c r="H24">
        <v>80</v>
      </c>
    </row>
    <row r="25" spans="3:8" x14ac:dyDescent="0.25">
      <c r="C25" t="s">
        <v>67</v>
      </c>
      <c r="D25" t="s">
        <v>66</v>
      </c>
      <c r="F25" s="1">
        <v>43231</v>
      </c>
      <c r="G25">
        <v>29</v>
      </c>
      <c r="H25">
        <v>79</v>
      </c>
    </row>
    <row r="26" spans="3:8" x14ac:dyDescent="0.25">
      <c r="C26" t="s">
        <v>68</v>
      </c>
      <c r="D26" t="s">
        <v>69</v>
      </c>
      <c r="F26" s="1">
        <v>43232</v>
      </c>
      <c r="G26">
        <v>28</v>
      </c>
      <c r="H26">
        <v>78</v>
      </c>
    </row>
    <row r="27" spans="3:8" x14ac:dyDescent="0.25">
      <c r="C27" t="s">
        <v>70</v>
      </c>
      <c r="D27" t="s">
        <v>71</v>
      </c>
      <c r="F27" s="1">
        <v>43233</v>
      </c>
      <c r="G27">
        <v>27</v>
      </c>
      <c r="H27">
        <v>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0"/>
  <sheetViews>
    <sheetView topLeftCell="C1" workbookViewId="0">
      <selection activeCell="B2" sqref="B2"/>
    </sheetView>
  </sheetViews>
  <sheetFormatPr defaultRowHeight="15" x14ac:dyDescent="0.25"/>
  <cols>
    <col min="2" max="2" width="28.42578125" bestFit="1" customWidth="1"/>
  </cols>
  <sheetData>
    <row r="2" spans="2:2" x14ac:dyDescent="0.25">
      <c r="B2" t="s">
        <v>41</v>
      </c>
    </row>
    <row r="3" spans="2:2" x14ac:dyDescent="0.25">
      <c r="B3" t="s">
        <v>13</v>
      </c>
    </row>
    <row r="4" spans="2:2" x14ac:dyDescent="0.25">
      <c r="B4" t="s">
        <v>14</v>
      </c>
    </row>
    <row r="5" spans="2:2" x14ac:dyDescent="0.25">
      <c r="B5" t="s">
        <v>15</v>
      </c>
    </row>
    <row r="6" spans="2:2" x14ac:dyDescent="0.25">
      <c r="B6" t="s">
        <v>16</v>
      </c>
    </row>
    <row r="7" spans="2:2" x14ac:dyDescent="0.25">
      <c r="B7" t="s">
        <v>17</v>
      </c>
    </row>
    <row r="8" spans="2:2" x14ac:dyDescent="0.25">
      <c r="B8" t="s">
        <v>18</v>
      </c>
    </row>
    <row r="9" spans="2:2" x14ac:dyDescent="0.25">
      <c r="B9" t="s">
        <v>19</v>
      </c>
    </row>
    <row r="10" spans="2:2" x14ac:dyDescent="0.25">
      <c r="B10" t="s">
        <v>20</v>
      </c>
    </row>
    <row r="11" spans="2:2" x14ac:dyDescent="0.25">
      <c r="B11" t="s">
        <v>21</v>
      </c>
    </row>
    <row r="12" spans="2:2" x14ac:dyDescent="0.25">
      <c r="B12" t="s">
        <v>22</v>
      </c>
    </row>
    <row r="13" spans="2:2" x14ac:dyDescent="0.25">
      <c r="B13" t="s">
        <v>23</v>
      </c>
    </row>
    <row r="14" spans="2:2" x14ac:dyDescent="0.25">
      <c r="B14" t="s">
        <v>24</v>
      </c>
    </row>
    <row r="15" spans="2:2" x14ac:dyDescent="0.25">
      <c r="B15" t="s">
        <v>25</v>
      </c>
    </row>
    <row r="16" spans="2:2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participantData</vt:lpstr>
      <vt:lpstr>testScores</vt:lpstr>
      <vt:lpstr>Referralsheet</vt:lpstr>
      <vt:lpstr>OptInEamils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2018-04-23T13:10:30Z</dcterms:modified>
</cp:coreProperties>
</file>