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A767DC5E-27E5-8A44-B703-5DDFEC1BEE97}" xr6:coauthVersionLast="36" xr6:coauthVersionMax="36" xr10:uidLastSave="{00000000-0000-0000-0000-000000000000}"/>
  <bookViews>
    <workbookView xWindow="3260" yWindow="46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2" l="1"/>
  <c r="J35" i="12"/>
  <c r="J30" i="12"/>
  <c r="J29" i="12"/>
  <c r="J28" i="12"/>
  <c r="J27" i="12"/>
  <c r="H40" i="12"/>
  <c r="M37" i="12"/>
  <c r="M35" i="12"/>
  <c r="N35" i="12" s="1"/>
  <c r="O35" i="12" s="1"/>
  <c r="M30" i="12"/>
  <c r="N30" i="12" s="1"/>
  <c r="M29" i="12"/>
  <c r="N29" i="12" s="1"/>
  <c r="M28" i="12"/>
  <c r="O40" i="12" s="1"/>
  <c r="M27" i="12"/>
  <c r="N27" i="12" s="1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G29" i="14"/>
  <c r="F28" i="14"/>
  <c r="G33" i="14"/>
  <c r="O27" i="12" l="1"/>
  <c r="O29" i="12"/>
  <c r="O30" i="12"/>
  <c r="N28" i="12"/>
  <c r="I30" i="12"/>
  <c r="I37" i="12"/>
  <c r="I29" i="12"/>
  <c r="I35" i="12"/>
  <c r="N37" i="12"/>
  <c r="I27" i="12"/>
  <c r="H44" i="14"/>
  <c r="H42" i="14"/>
  <c r="H53" i="14"/>
  <c r="E52" i="14"/>
  <c r="O37" i="12" l="1"/>
  <c r="O39" i="12" s="1"/>
  <c r="P37" i="12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<sst xmlns="http://schemas.openxmlformats.org/spreadsheetml/2006/main" count="346" uniqueCount="171">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</sst>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1" fillId="0" borderId="0" xfId="0" applyFont="1" applyBorder="1"/>
    <xf numFmtId="0" fontId="0" fillId="0" borderId="0" xfId="0" applyAlignment="1">
      <alignment wrapText="1"/>
    </xf>
    <xf numFmtId="0" fontId="10" fillId="2" borderId="0" xfId="0" applyFont="1" applyFill="1" applyBorder="1"/>
    <xf numFmtId="0" fontId="10" fillId="2" borderId="16" xfId="0" applyFont="1" applyFill="1" applyBorder="1"/>
    <xf numFmtId="0" fontId="10" fillId="2" borderId="20" xfId="0" applyFont="1" applyFill="1" applyBorder="1"/>
    <xf numFmtId="0" fontId="10" fillId="2" borderId="51" xfId="0" applyFont="1" applyFill="1" applyBorder="1"/>
    <xf numFmtId="0" fontId="10" fillId="2" borderId="52" xfId="0" applyFont="1" applyFill="1" applyBorder="1"/>
    <xf numFmtId="0" fontId="10" fillId="2" borderId="10" xfId="0" applyFont="1" applyFill="1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2" xfId="0" applyBorder="1"/>
    <xf numFmtId="0" fontId="10" fillId="2" borderId="43" xfId="0" applyFont="1" applyFill="1" applyBorder="1"/>
    <xf numFmtId="0" fontId="10" fillId="2" borderId="3" xfId="0" applyFont="1" applyFill="1" applyBorder="1"/>
    <xf numFmtId="0" fontId="10" fillId="2" borderId="25" xfId="0" applyFont="1" applyFill="1" applyBorder="1"/>
    <xf numFmtId="0" fontId="10" fillId="2" borderId="55" xfId="0" applyFont="1" applyFill="1" applyBorder="1"/>
    <xf numFmtId="0" fontId="0" fillId="0" borderId="1" xfId="0" applyBorder="1"/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H32" sqref="H32:L46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S40"/>
  <sheetViews>
    <sheetView tabSelected="1" workbookViewId="0">
      <selection activeCell="G9" sqref="G9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5" width="16.6640625" bestFit="1" customWidth="1"/>
    <col min="6" max="6" width="13.6640625" bestFit="1" customWidth="1"/>
    <col min="7" max="10" width="13.6640625" customWidth="1"/>
    <col min="12" max="12" width="13.33203125" customWidth="1"/>
    <col min="13" max="13" width="12.83203125" bestFit="1" customWidth="1"/>
  </cols>
  <sheetData>
    <row r="2" spans="2:19" x14ac:dyDescent="0.2">
      <c r="B2" t="s">
        <v>109</v>
      </c>
      <c r="C2">
        <v>5</v>
      </c>
    </row>
    <row r="3" spans="2:19" x14ac:dyDescent="0.2">
      <c r="B3" t="s">
        <v>96</v>
      </c>
      <c r="D3" t="s">
        <v>104</v>
      </c>
      <c r="E3" t="s">
        <v>105</v>
      </c>
    </row>
    <row r="6" spans="2:19" ht="17" thickBot="1" x14ac:dyDescent="0.25"/>
    <row r="7" spans="2:19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01" t="s">
        <v>108</v>
      </c>
      <c r="G7" s="139"/>
      <c r="H7" s="139"/>
      <c r="I7" s="139"/>
      <c r="J7" s="139"/>
      <c r="L7" s="91" t="s">
        <v>100</v>
      </c>
      <c r="M7" s="92" t="s">
        <v>102</v>
      </c>
      <c r="N7" s="92"/>
      <c r="O7" s="92"/>
      <c r="P7" s="92"/>
      <c r="Q7" s="92"/>
      <c r="R7" s="92"/>
      <c r="S7" s="93"/>
    </row>
    <row r="8" spans="2:19" x14ac:dyDescent="0.2">
      <c r="C8" s="131" t="s">
        <v>144</v>
      </c>
      <c r="D8" s="132" t="s">
        <v>146</v>
      </c>
      <c r="E8" s="132"/>
      <c r="F8" s="133"/>
      <c r="G8" s="139"/>
      <c r="H8" s="139"/>
      <c r="I8" s="139"/>
      <c r="J8" s="139"/>
      <c r="L8" s="124"/>
      <c r="M8" s="125"/>
      <c r="N8" s="125"/>
      <c r="O8" s="125"/>
      <c r="P8" s="125"/>
      <c r="Q8" s="125"/>
      <c r="R8" s="125"/>
      <c r="S8" s="126"/>
    </row>
    <row r="9" spans="2:19" x14ac:dyDescent="0.2">
      <c r="C9" s="130">
        <v>-5</v>
      </c>
      <c r="D9" s="134" t="s">
        <v>147</v>
      </c>
      <c r="E9" s="54"/>
      <c r="F9" s="58"/>
      <c r="G9" s="136"/>
      <c r="H9" s="136"/>
      <c r="I9" s="136"/>
      <c r="J9" s="136"/>
      <c r="L9" s="95">
        <v>5</v>
      </c>
      <c r="M9" s="94"/>
      <c r="N9" s="94"/>
      <c r="O9" s="94"/>
      <c r="P9" s="94"/>
      <c r="Q9" s="94"/>
      <c r="R9" s="94"/>
      <c r="S9" s="96"/>
    </row>
    <row r="10" spans="2:19" x14ac:dyDescent="0.2">
      <c r="C10" s="87">
        <v>0</v>
      </c>
      <c r="D10" s="53">
        <v>1.9199999999999998E-2</v>
      </c>
      <c r="E10" s="52"/>
      <c r="F10" s="59"/>
      <c r="G10" s="136"/>
      <c r="H10" s="136"/>
      <c r="I10" s="136"/>
      <c r="J10" s="136"/>
      <c r="L10" s="95"/>
      <c r="M10" s="94"/>
      <c r="N10" s="94"/>
      <c r="O10" s="94"/>
      <c r="P10" s="94"/>
      <c r="Q10" s="94"/>
      <c r="R10" s="94"/>
      <c r="S10" s="96"/>
    </row>
    <row r="11" spans="2:19" x14ac:dyDescent="0.2">
      <c r="C11" s="87">
        <v>5</v>
      </c>
      <c r="D11" s="53">
        <v>4.9862000000000002</v>
      </c>
      <c r="E11" s="52"/>
      <c r="F11" s="59"/>
      <c r="G11" s="136"/>
      <c r="H11" s="136"/>
      <c r="I11" s="136"/>
      <c r="J11" s="136"/>
      <c r="L11" s="95"/>
      <c r="M11" s="94"/>
      <c r="N11" s="94"/>
      <c r="O11" s="94"/>
      <c r="P11" s="94"/>
      <c r="Q11" s="94"/>
      <c r="R11" s="94"/>
      <c r="S11" s="96"/>
    </row>
    <row r="12" spans="2:19" x14ac:dyDescent="0.2">
      <c r="C12" s="87">
        <v>10</v>
      </c>
      <c r="D12" s="53">
        <v>9.9887999999999995</v>
      </c>
      <c r="E12" s="52"/>
      <c r="F12" s="59"/>
      <c r="G12" s="136"/>
      <c r="H12" s="136"/>
      <c r="I12" s="136"/>
      <c r="J12" s="136"/>
      <c r="L12" s="95"/>
      <c r="M12" s="94"/>
      <c r="N12" s="94"/>
      <c r="O12" s="94"/>
      <c r="P12" s="94"/>
      <c r="Q12" s="94"/>
      <c r="R12" s="94"/>
      <c r="S12" s="96"/>
    </row>
    <row r="13" spans="2:19" x14ac:dyDescent="0.2">
      <c r="C13" s="87">
        <v>15</v>
      </c>
      <c r="D13" s="53">
        <v>14.989699999999999</v>
      </c>
      <c r="E13" s="52"/>
      <c r="F13" s="59"/>
      <c r="G13" s="136"/>
      <c r="H13" s="136"/>
      <c r="I13" s="136"/>
      <c r="J13" s="136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C14" s="87">
        <v>20</v>
      </c>
      <c r="D14" s="111">
        <v>19.995100000000001</v>
      </c>
      <c r="E14" s="111"/>
      <c r="F14" s="59"/>
      <c r="G14" s="136"/>
      <c r="H14" s="136"/>
      <c r="I14" s="136"/>
      <c r="J14" s="136"/>
      <c r="L14" s="95"/>
      <c r="M14" s="94"/>
      <c r="N14" s="94"/>
      <c r="O14" s="94"/>
      <c r="P14" s="94"/>
      <c r="Q14" s="94"/>
      <c r="R14" s="94"/>
      <c r="S14" s="96"/>
    </row>
    <row r="15" spans="2:19" x14ac:dyDescent="0.2">
      <c r="C15" s="87">
        <v>25</v>
      </c>
      <c r="D15" s="53">
        <v>24.9998</v>
      </c>
      <c r="E15" s="52"/>
      <c r="F15" s="59"/>
      <c r="G15" s="136"/>
      <c r="H15" s="136"/>
      <c r="I15" s="136"/>
      <c r="J15" s="136"/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C16" s="87">
        <v>30</v>
      </c>
      <c r="D16" s="53">
        <v>29.996500000000001</v>
      </c>
      <c r="E16" s="52"/>
      <c r="F16" s="59"/>
      <c r="G16" s="136"/>
      <c r="H16" s="136"/>
      <c r="I16" s="136"/>
      <c r="J16" s="136"/>
      <c r="L16" s="95"/>
      <c r="M16" s="94"/>
      <c r="N16" s="94"/>
      <c r="O16" s="94"/>
      <c r="P16" s="94"/>
      <c r="Q16" s="94"/>
      <c r="R16" s="94"/>
      <c r="S16" s="96"/>
    </row>
    <row r="17" spans="3:19" x14ac:dyDescent="0.2">
      <c r="C17" s="87">
        <v>35</v>
      </c>
      <c r="D17" s="53">
        <v>35.000500000000002</v>
      </c>
      <c r="E17" s="52"/>
      <c r="F17" s="59"/>
      <c r="G17" s="136"/>
      <c r="H17" s="136"/>
      <c r="I17" s="136"/>
      <c r="J17" s="136"/>
      <c r="L17" s="95"/>
      <c r="M17" s="94"/>
      <c r="N17" s="94"/>
      <c r="O17" s="94"/>
      <c r="P17" s="94"/>
      <c r="Q17" s="94"/>
      <c r="R17" s="94"/>
      <c r="S17" s="96"/>
    </row>
    <row r="18" spans="3:19" x14ac:dyDescent="0.2">
      <c r="C18" s="90">
        <v>40</v>
      </c>
      <c r="D18" s="127">
        <v>40.009500000000003</v>
      </c>
      <c r="E18" s="128"/>
      <c r="F18" s="129"/>
      <c r="G18" s="136"/>
      <c r="H18" s="136"/>
      <c r="I18" s="136"/>
      <c r="J18" s="136"/>
      <c r="L18" s="95"/>
      <c r="M18" s="94"/>
      <c r="N18" s="94"/>
      <c r="O18" s="94"/>
      <c r="P18" s="94"/>
      <c r="Q18" s="94"/>
      <c r="R18" s="94"/>
      <c r="S18" s="96"/>
    </row>
    <row r="19" spans="3:19" x14ac:dyDescent="0.2">
      <c r="C19" s="90">
        <v>45</v>
      </c>
      <c r="D19" s="127">
        <v>45.012700000000002</v>
      </c>
      <c r="E19" s="128"/>
      <c r="F19" s="129"/>
      <c r="G19" s="136"/>
      <c r="H19" s="136"/>
      <c r="I19" s="136"/>
      <c r="J19" s="136"/>
      <c r="L19" s="95"/>
      <c r="M19" s="94"/>
      <c r="N19" s="94"/>
      <c r="O19" s="94"/>
      <c r="P19" s="94"/>
      <c r="Q19" s="94"/>
      <c r="R19" s="94"/>
      <c r="S19" s="96"/>
    </row>
    <row r="20" spans="3:19" ht="17" thickBot="1" x14ac:dyDescent="0.25">
      <c r="C20" s="88" t="s">
        <v>145</v>
      </c>
      <c r="D20" s="56">
        <v>48.5</v>
      </c>
      <c r="E20" s="57"/>
      <c r="F20" s="55"/>
      <c r="G20" s="136"/>
      <c r="H20" s="136"/>
      <c r="I20" s="136"/>
      <c r="J20" s="136"/>
      <c r="L20" s="95"/>
      <c r="M20" s="94"/>
      <c r="N20" s="94"/>
      <c r="O20" s="94"/>
      <c r="P20" s="94"/>
      <c r="Q20" s="94"/>
      <c r="R20" s="94"/>
      <c r="S20" s="96"/>
    </row>
    <row r="21" spans="3:19" x14ac:dyDescent="0.2">
      <c r="L21" s="95"/>
      <c r="M21" s="94" t="s">
        <v>160</v>
      </c>
      <c r="N21" s="94"/>
      <c r="O21" s="94"/>
      <c r="P21" s="94"/>
      <c r="Q21" s="94"/>
      <c r="R21" s="94"/>
      <c r="S21" s="96"/>
    </row>
    <row r="22" spans="3:19" x14ac:dyDescent="0.2">
      <c r="L22" s="95"/>
      <c r="M22" s="94"/>
      <c r="N22" s="94"/>
      <c r="O22" s="94"/>
      <c r="P22" s="94"/>
      <c r="Q22" s="94"/>
      <c r="R22" s="94"/>
      <c r="S22" s="96"/>
    </row>
    <row r="23" spans="3:19" ht="17" thickBot="1" x14ac:dyDescent="0.25">
      <c r="L23" s="97"/>
      <c r="M23" s="98"/>
      <c r="N23" s="98"/>
      <c r="O23" s="98"/>
      <c r="P23" s="98"/>
      <c r="Q23" s="98"/>
      <c r="R23" s="98"/>
      <c r="S23" s="99"/>
    </row>
    <row r="24" spans="3:19" ht="17" thickBot="1" x14ac:dyDescent="0.25">
      <c r="C24" t="s">
        <v>161</v>
      </c>
    </row>
    <row r="25" spans="3:19" ht="17" thickBot="1" x14ac:dyDescent="0.25">
      <c r="C25" s="104" t="s">
        <v>61</v>
      </c>
      <c r="D25" s="102" t="s">
        <v>106</v>
      </c>
      <c r="E25" s="142" t="s">
        <v>164</v>
      </c>
      <c r="F25" s="144" t="s">
        <v>107</v>
      </c>
      <c r="G25" s="140"/>
      <c r="H25" s="101"/>
      <c r="I25" s="151"/>
      <c r="J25" s="151"/>
      <c r="K25" s="142"/>
      <c r="L25" s="104" t="s">
        <v>108</v>
      </c>
      <c r="M25" s="101"/>
      <c r="N25" s="101"/>
      <c r="O25" s="101"/>
      <c r="P25" s="154"/>
      <c r="Q25" s="155"/>
    </row>
    <row r="26" spans="3:19" x14ac:dyDescent="0.2">
      <c r="C26" s="131" t="s">
        <v>144</v>
      </c>
      <c r="D26" s="132" t="s">
        <v>146</v>
      </c>
      <c r="E26" s="141"/>
      <c r="F26" s="131"/>
      <c r="G26" s="141" t="s">
        <v>166</v>
      </c>
      <c r="H26" s="133" t="s">
        <v>165</v>
      </c>
      <c r="I26" s="152" t="s">
        <v>122</v>
      </c>
      <c r="J26" s="152" t="s">
        <v>170</v>
      </c>
      <c r="K26" s="143"/>
      <c r="L26" s="150"/>
      <c r="M26" s="133" t="s">
        <v>167</v>
      </c>
      <c r="N26" s="133" t="s">
        <v>166</v>
      </c>
      <c r="O26" s="133" t="s">
        <v>168</v>
      </c>
      <c r="P26" s="153" t="s">
        <v>122</v>
      </c>
      <c r="Q26" s="153" t="s">
        <v>170</v>
      </c>
    </row>
    <row r="27" spans="3:19" x14ac:dyDescent="0.2">
      <c r="C27" s="130">
        <v>-5</v>
      </c>
      <c r="D27" s="134" t="s">
        <v>162</v>
      </c>
      <c r="E27" s="135"/>
      <c r="F27" s="145">
        <v>-58415.730470000002</v>
      </c>
      <c r="G27" s="136">
        <f>F27-$F$28</f>
        <v>-61715.791369999999</v>
      </c>
      <c r="H27" s="146">
        <f>D27/G27</f>
        <v>8.1044087566076682E-5</v>
      </c>
      <c r="I27" s="146">
        <f>(G27)*$H$39</f>
        <v>-4.9915767788996455</v>
      </c>
      <c r="J27" s="146">
        <f>D27-I27</f>
        <v>-1.0123221100354129E-2</v>
      </c>
      <c r="L27" s="145">
        <v>802915</v>
      </c>
      <c r="M27" s="136">
        <f>L27</f>
        <v>802915</v>
      </c>
      <c r="N27" s="136">
        <f>M27-$M$28</f>
        <v>112432</v>
      </c>
      <c r="O27" s="146">
        <f>D27/N27</f>
        <v>-4.448644514017361E-5</v>
      </c>
      <c r="P27" s="136">
        <f>N27*$O$39</f>
        <v>-5.0045048311745859</v>
      </c>
      <c r="Q27" s="146">
        <f>D27-P27</f>
        <v>2.8048311745862975E-3</v>
      </c>
    </row>
    <row r="28" spans="3:19" ht="51" x14ac:dyDescent="0.2">
      <c r="C28" s="87">
        <v>0</v>
      </c>
      <c r="D28" s="53">
        <v>0</v>
      </c>
      <c r="E28" s="138" t="s">
        <v>163</v>
      </c>
      <c r="F28" s="145">
        <v>3300.0608999999999</v>
      </c>
      <c r="G28" s="136">
        <f>F28-$F$28</f>
        <v>0</v>
      </c>
      <c r="H28" s="146"/>
      <c r="I28" s="146">
        <f>(G28)*$H$39</f>
        <v>0</v>
      </c>
      <c r="J28" s="146">
        <f>D28-I28</f>
        <v>0</v>
      </c>
      <c r="L28" s="145">
        <v>690483</v>
      </c>
      <c r="M28" s="136">
        <f>L28</f>
        <v>690483</v>
      </c>
      <c r="N28" s="136">
        <f>M28-$M$28</f>
        <v>0</v>
      </c>
      <c r="O28" s="146"/>
      <c r="P28" s="136">
        <f>N28*$O$39</f>
        <v>0</v>
      </c>
      <c r="Q28" s="146"/>
    </row>
    <row r="29" spans="3:19" x14ac:dyDescent="0.2">
      <c r="C29" s="87">
        <v>5</v>
      </c>
      <c r="D29" s="53">
        <v>4.9725000000000001</v>
      </c>
      <c r="E29" s="136"/>
      <c r="F29" s="145">
        <v>65015.796090000003</v>
      </c>
      <c r="G29" s="136">
        <f>F29-$F$28</f>
        <v>61715.735190000007</v>
      </c>
      <c r="H29" s="146">
        <f>D29/G29</f>
        <v>8.0571024305090179E-5</v>
      </c>
      <c r="I29" s="146">
        <f>(G29)*$H$39</f>
        <v>4.9915722350579932</v>
      </c>
      <c r="J29" s="146">
        <f>D29-I29</f>
        <v>-1.9072235057993048E-2</v>
      </c>
      <c r="L29" s="145">
        <v>578788</v>
      </c>
      <c r="M29" s="136">
        <f>L29</f>
        <v>578788</v>
      </c>
      <c r="N29" s="136">
        <f>M29-$M$28</f>
        <v>-111695</v>
      </c>
      <c r="O29" s="146">
        <f>D29/N29</f>
        <v>-4.4518554993509113E-5</v>
      </c>
      <c r="P29" s="136">
        <f>N29*$O$39</f>
        <v>4.9716999352323654</v>
      </c>
      <c r="Q29" s="146">
        <f>D29-P29</f>
        <v>8.0006476763472278E-4</v>
      </c>
    </row>
    <row r="30" spans="3:19" x14ac:dyDescent="0.2">
      <c r="C30" s="87">
        <v>10</v>
      </c>
      <c r="D30" s="53">
        <v>9.9755000000000003</v>
      </c>
      <c r="E30" s="136"/>
      <c r="F30" s="145">
        <v>126731.6297</v>
      </c>
      <c r="G30" s="136">
        <f>F30-$F$28</f>
        <v>123431.56880000001</v>
      </c>
      <c r="H30" s="146">
        <f>D30/G30</f>
        <v>8.0818060541413121E-5</v>
      </c>
      <c r="I30" s="146">
        <f>(G30)*$H$39</f>
        <v>9.983152430331284</v>
      </c>
      <c r="J30" s="146">
        <f>D30-I30</f>
        <v>-7.6524303312837105E-3</v>
      </c>
      <c r="L30" s="145">
        <v>466368</v>
      </c>
      <c r="M30" s="136">
        <f>L30</f>
        <v>466368</v>
      </c>
      <c r="N30" s="136">
        <f>M30-$M$28</f>
        <v>-224115</v>
      </c>
      <c r="O30" s="146">
        <f>D30/N30</f>
        <v>-4.4510630702987306E-5</v>
      </c>
      <c r="P30" s="136">
        <f>N30*$O$39</f>
        <v>9.9756706297023285</v>
      </c>
      <c r="Q30" s="146">
        <f>D30-P30</f>
        <v>-1.7062970232828434E-4</v>
      </c>
    </row>
    <row r="31" spans="3:19" x14ac:dyDescent="0.2">
      <c r="C31" s="87">
        <v>15</v>
      </c>
      <c r="D31" s="53"/>
      <c r="E31" s="136"/>
      <c r="F31" s="145"/>
      <c r="G31" s="136"/>
      <c r="H31" s="146"/>
      <c r="I31" s="146"/>
      <c r="J31" s="146"/>
      <c r="L31" s="145"/>
      <c r="M31" s="136"/>
      <c r="N31" s="136"/>
      <c r="O31" s="146"/>
      <c r="P31" s="136"/>
      <c r="Q31" s="146"/>
    </row>
    <row r="32" spans="3:19" x14ac:dyDescent="0.2">
      <c r="C32" s="87">
        <v>20</v>
      </c>
      <c r="D32" s="111"/>
      <c r="E32" s="137"/>
      <c r="F32" s="145"/>
      <c r="G32" s="136"/>
      <c r="H32" s="146"/>
      <c r="I32" s="146"/>
      <c r="J32" s="146"/>
      <c r="L32" s="145"/>
      <c r="M32" s="136"/>
      <c r="N32" s="136"/>
      <c r="O32" s="146"/>
      <c r="P32" s="136"/>
      <c r="Q32" s="146"/>
    </row>
    <row r="33" spans="3:17" x14ac:dyDescent="0.2">
      <c r="C33" s="87">
        <v>25</v>
      </c>
      <c r="D33" s="53"/>
      <c r="E33" s="136"/>
      <c r="F33" s="145"/>
      <c r="G33" s="136"/>
      <c r="H33" s="146"/>
      <c r="I33" s="146"/>
      <c r="J33" s="146"/>
      <c r="L33" s="145"/>
      <c r="M33" s="136"/>
      <c r="N33" s="136"/>
      <c r="O33" s="146"/>
      <c r="P33" s="136"/>
      <c r="Q33" s="146"/>
    </row>
    <row r="34" spans="3:17" x14ac:dyDescent="0.2">
      <c r="C34" s="87">
        <v>30</v>
      </c>
      <c r="D34" s="53"/>
      <c r="E34" s="136"/>
      <c r="F34" s="145"/>
      <c r="G34" s="136"/>
      <c r="H34" s="146"/>
      <c r="I34" s="146"/>
      <c r="J34" s="146"/>
      <c r="L34" s="145"/>
      <c r="M34" s="136"/>
      <c r="N34" s="136"/>
      <c r="O34" s="146"/>
      <c r="P34" s="136"/>
      <c r="Q34" s="146"/>
    </row>
    <row r="35" spans="3:17" x14ac:dyDescent="0.2">
      <c r="C35" s="87">
        <v>35</v>
      </c>
      <c r="D35" s="53">
        <v>34.9801</v>
      </c>
      <c r="E35" s="136"/>
      <c r="F35" s="145">
        <v>435310.86090000003</v>
      </c>
      <c r="G35" s="136">
        <f>F35-$F$28</f>
        <v>432010.80000000005</v>
      </c>
      <c r="H35" s="146">
        <f>D35/G35</f>
        <v>8.0970429442967615E-5</v>
      </c>
      <c r="I35" s="146">
        <f>(G35)*$H$39</f>
        <v>34.941058514273401</v>
      </c>
      <c r="J35" s="146">
        <f>D35-I35</f>
        <v>3.904148572659949E-2</v>
      </c>
      <c r="L35" s="145">
        <v>2147388488</v>
      </c>
      <c r="M35" s="136">
        <f>L35-2147483648</f>
        <v>-95160</v>
      </c>
      <c r="N35" s="136">
        <f>M35-$M$28</f>
        <v>-785643</v>
      </c>
      <c r="O35" s="146">
        <f>D35/N35</f>
        <v>-4.4524166828954117E-5</v>
      </c>
      <c r="P35" s="136">
        <f>N35*$O$39</f>
        <v>34.970063585798485</v>
      </c>
      <c r="Q35" s="146">
        <f>D35-P35</f>
        <v>1.0036414201515242E-2</v>
      </c>
    </row>
    <row r="36" spans="3:17" x14ac:dyDescent="0.2">
      <c r="C36" s="90">
        <v>40</v>
      </c>
      <c r="D36" s="127"/>
      <c r="E36" s="136"/>
      <c r="F36" s="145"/>
      <c r="G36" s="136"/>
      <c r="H36" s="146"/>
      <c r="I36" s="146"/>
      <c r="J36" s="146"/>
      <c r="L36" s="145"/>
      <c r="M36" s="136"/>
      <c r="N36" s="136"/>
      <c r="O36" s="146"/>
      <c r="P36" s="136"/>
      <c r="Q36" s="146"/>
    </row>
    <row r="37" spans="3:17" x14ac:dyDescent="0.2">
      <c r="C37" s="90">
        <v>45</v>
      </c>
      <c r="D37" s="127">
        <v>44.988999999999997</v>
      </c>
      <c r="E37" s="136"/>
      <c r="F37" s="145">
        <v>558742.5281</v>
      </c>
      <c r="G37" s="136">
        <f>F37-$F$28</f>
        <v>555442.46719999996</v>
      </c>
      <c r="H37" s="146">
        <f>D37/G37</f>
        <v>8.0996687607972658E-5</v>
      </c>
      <c r="I37" s="146">
        <f>(G37)*$H$39</f>
        <v>44.924218903202373</v>
      </c>
      <c r="J37" s="146">
        <f>D37-I37</f>
        <v>6.4781096797624116E-2</v>
      </c>
      <c r="L37" s="145">
        <v>2147163532</v>
      </c>
      <c r="M37" s="136">
        <f>L37-2147483648</f>
        <v>-320116</v>
      </c>
      <c r="N37" s="136">
        <f>M37-$M$28</f>
        <v>-1010599</v>
      </c>
      <c r="O37" s="146">
        <f>D37/N37</f>
        <v>-4.4517162593669689E-5</v>
      </c>
      <c r="P37" s="136">
        <f>N37*$O$39</f>
        <v>44.983168296216427</v>
      </c>
      <c r="Q37" s="146">
        <f>D37-P37</f>
        <v>5.8317037835706742E-3</v>
      </c>
    </row>
    <row r="38" spans="3:17" ht="17" thickBot="1" x14ac:dyDescent="0.25">
      <c r="C38" s="88" t="s">
        <v>145</v>
      </c>
      <c r="D38" s="56"/>
      <c r="E38" s="136"/>
      <c r="F38" s="145"/>
      <c r="G38" s="136"/>
      <c r="H38" s="146"/>
      <c r="I38" s="146"/>
      <c r="J38" s="146"/>
      <c r="L38" s="145"/>
      <c r="M38" s="136"/>
      <c r="N38" s="136"/>
      <c r="O38" s="146"/>
      <c r="P38" s="136"/>
      <c r="Q38" s="146"/>
    </row>
    <row r="39" spans="3:17" x14ac:dyDescent="0.2">
      <c r="F39" s="145"/>
      <c r="G39" s="136" t="s">
        <v>169</v>
      </c>
      <c r="H39" s="146">
        <f>AVERAGE(H27:H37)</f>
        <v>8.0880057892704057E-5</v>
      </c>
      <c r="I39" s="146"/>
      <c r="J39" s="146"/>
      <c r="L39" s="145"/>
      <c r="M39" s="136"/>
      <c r="N39" s="136" t="s">
        <v>169</v>
      </c>
      <c r="O39" s="146">
        <f>AVERAGE(O27:O37)</f>
        <v>-4.4511392051858772E-5</v>
      </c>
      <c r="P39" s="136"/>
      <c r="Q39" s="146"/>
    </row>
    <row r="40" spans="3:17" ht="17" thickBot="1" x14ac:dyDescent="0.25">
      <c r="F40" s="147"/>
      <c r="G40" s="148" t="s">
        <v>166</v>
      </c>
      <c r="H40" s="149">
        <f>-F28</f>
        <v>-3300.0608999999999</v>
      </c>
      <c r="I40" s="149"/>
      <c r="J40" s="149"/>
      <c r="L40" s="147"/>
      <c r="M40" s="148"/>
      <c r="N40" s="148" t="s">
        <v>166</v>
      </c>
      <c r="O40" s="149">
        <f>-M28</f>
        <v>-690483</v>
      </c>
      <c r="P40" s="148"/>
      <c r="Q40" s="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2021-06-03T09:05:58Z</dcterms:modified>
</cp:coreProperties>
</file>