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C1BBBA77-698B-224A-8B1A-E413507156F8}" xr6:coauthVersionLast="36" xr6:coauthVersionMax="36" xr10:uidLastSave="{00000000-0000-0000-0000-000000000000}"/>
  <bookViews>
    <workbookView xWindow="4360" yWindow="520" windowWidth="27800" windowHeight="2066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<sst xmlns="http://schemas.openxmlformats.org/spreadsheetml/2006/main" count="372" uniqueCount="182">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</sst>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7" xfId="0" applyFont="1" applyBorder="1"/>
    <xf numFmtId="0" fontId="3" fillId="0" borderId="28" xfId="0" applyFont="1" applyBorder="1"/>
    <xf numFmtId="0" fontId="3" fillId="0" borderId="43" xfId="0" applyFont="1" applyBorder="1"/>
    <xf numFmtId="0" fontId="3" fillId="0" borderId="22" xfId="0" applyFont="1" applyBorder="1"/>
    <xf numFmtId="0" fontId="0" fillId="7" borderId="0" xfId="0" applyFill="1"/>
    <xf numFmtId="0" fontId="0" fillId="7" borderId="24" xfId="0" applyFill="1" applyBorder="1"/>
    <xf numFmtId="0" fontId="0" fillId="7" borderId="46" xfId="0" applyFill="1" applyBorder="1"/>
    <xf numFmtId="0" fontId="0" fillId="7" borderId="26" xfId="0" applyFill="1" applyBorder="1"/>
    <xf numFmtId="0" fontId="14" fillId="7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7" xfId="0" applyFont="1" applyFill="1" applyBorder="1"/>
    <xf numFmtId="0" fontId="16" fillId="2" borderId="51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8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2" xfId="0" applyFont="1" applyFill="1" applyBorder="1"/>
    <xf numFmtId="0" fontId="16" fillId="2" borderId="43" xfId="0" applyFont="1" applyFill="1" applyBorder="1"/>
    <xf numFmtId="0" fontId="16" fillId="2" borderId="55" xfId="0" applyFont="1" applyFill="1" applyBorder="1"/>
    <xf numFmtId="0" fontId="15" fillId="2" borderId="18" xfId="0" applyFont="1" applyFill="1" applyBorder="1"/>
    <xf numFmtId="0" fontId="15" fillId="0" borderId="42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8" xfId="0" applyFont="1" applyBorder="1"/>
    <xf numFmtId="0" fontId="15" fillId="0" borderId="0" xfId="0" applyFont="1" applyBorder="1"/>
    <xf numFmtId="0" fontId="15" fillId="0" borderId="49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2" xfId="0" applyFont="1" applyBorder="1"/>
    <xf numFmtId="0" fontId="17" fillId="0" borderId="0" xfId="0" applyFont="1" applyBorder="1"/>
    <xf numFmtId="0" fontId="15" fillId="2" borderId="44" xfId="0" applyFont="1" applyFill="1" applyBorder="1"/>
    <xf numFmtId="0" fontId="15" fillId="0" borderId="50" xfId="0" applyFont="1" applyBorder="1"/>
    <xf numFmtId="0" fontId="15" fillId="2" borderId="22" xfId="0" applyFont="1" applyFill="1" applyBorder="1"/>
    <xf numFmtId="0" fontId="15" fillId="0" borderId="33" xfId="0" applyFont="1" applyBorder="1"/>
    <xf numFmtId="0" fontId="15" fillId="0" borderId="53" xfId="0" applyFont="1" applyBorder="1"/>
    <xf numFmtId="0" fontId="15" fillId="0" borderId="54" xfId="0" applyFont="1" applyBorder="1"/>
    <xf numFmtId="0" fontId="15" fillId="0" borderId="2" xfId="0" applyFont="1" applyBorder="1"/>
    <xf numFmtId="168" fontId="0" fillId="0" borderId="21" xfId="0" applyNumberFormat="1" applyBorder="1"/>
    <xf numFmtId="168" fontId="0" fillId="0" borderId="9" xfId="0" applyNumberFormat="1" applyBorder="1"/>
    <xf numFmtId="168" fontId="0" fillId="0" borderId="19" xfId="0" applyNumberFormat="1" applyBorder="1"/>
    <xf numFmtId="168" fontId="0" fillId="0" borderId="33" xfId="0" applyNumberFormat="1" applyBorder="1"/>
    <xf numFmtId="168" fontId="0" fillId="0" borderId="8" xfId="0" applyNumberFormat="1" applyBorder="1"/>
    <xf numFmtId="168" fontId="0" fillId="0" borderId="42" xfId="0" quotePrefix="1" applyNumberFormat="1" applyBorder="1" applyAlignment="1">
      <alignment horizontal="right"/>
    </xf>
    <xf numFmtId="168" fontId="10" fillId="2" borderId="19" xfId="0" applyNumberFormat="1" applyFont="1" applyFill="1" applyBorder="1"/>
    <xf numFmtId="168" fontId="0" fillId="0" borderId="29" xfId="0" applyNumberFormat="1" applyBorder="1"/>
    <xf numFmtId="168" fontId="11" fillId="0" borderId="42" xfId="0" applyNumberFormat="1" applyFont="1" applyBorder="1"/>
    <xf numFmtId="168" fontId="0" fillId="0" borderId="50" xfId="0" applyNumberFormat="1" applyBorder="1"/>
    <xf numFmtId="168" fontId="10" fillId="2" borderId="21" xfId="0" applyNumberFormat="1" applyFont="1" applyFill="1" applyBorder="1"/>
    <xf numFmtId="168" fontId="10" fillId="2" borderId="35" xfId="0" applyNumberFormat="1" applyFont="1" applyFill="1" applyBorder="1"/>
    <xf numFmtId="168" fontId="10" fillId="2" borderId="3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7" workbookViewId="0">
      <selection activeCell="F11" sqref="F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62"/>
  <sheetViews>
    <sheetView tabSelected="1" topLeftCell="A23" workbookViewId="0">
      <selection activeCell="L63" sqref="L63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46" customFormat="1" x14ac:dyDescent="0.2">
      <c r="E5" s="150" t="s">
        <v>178</v>
      </c>
    </row>
    <row r="6" spans="2:26" ht="17" thickBot="1" x14ac:dyDescent="0.25"/>
    <row r="7" spans="2:26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34" t="s">
        <v>175</v>
      </c>
      <c r="G7" s="101" t="s">
        <v>108</v>
      </c>
      <c r="H7" s="101" t="s">
        <v>174</v>
      </c>
      <c r="I7" s="133"/>
      <c r="J7" s="133"/>
      <c r="K7" s="133"/>
      <c r="L7" s="133"/>
      <c r="M7" s="135"/>
      <c r="N7" s="135"/>
      <c r="O7" s="135"/>
      <c r="P7" s="135"/>
      <c r="Q7" s="135"/>
      <c r="S7" s="91" t="s">
        <v>100</v>
      </c>
      <c r="T7" s="92" t="s">
        <v>102</v>
      </c>
      <c r="U7" s="92"/>
      <c r="V7" s="92"/>
      <c r="W7" s="92"/>
      <c r="X7" s="92"/>
      <c r="Y7" s="92"/>
      <c r="Z7" s="93"/>
    </row>
    <row r="8" spans="2:26" x14ac:dyDescent="0.2">
      <c r="C8" s="128" t="s">
        <v>144</v>
      </c>
      <c r="D8" s="129">
        <v>-10.98</v>
      </c>
      <c r="E8" s="129">
        <v>-10.978210375023499</v>
      </c>
      <c r="F8" s="129">
        <f>ABS(D8-E8)</f>
        <v>1.7896249765012584E-3</v>
      </c>
      <c r="G8" s="129">
        <v>-10.974417235955199</v>
      </c>
      <c r="H8" s="130">
        <f>ABS(D8-G8)</f>
        <v>5.5827640448011806E-3</v>
      </c>
      <c r="I8" s="133"/>
      <c r="J8" s="133"/>
      <c r="K8" s="133"/>
      <c r="L8" s="133"/>
      <c r="M8" s="133"/>
      <c r="N8" s="133"/>
      <c r="O8" s="133"/>
      <c r="P8" s="133"/>
      <c r="Q8" s="133"/>
      <c r="S8" s="124"/>
      <c r="T8" s="125"/>
      <c r="U8" s="125"/>
      <c r="V8" s="125"/>
      <c r="W8" s="125"/>
      <c r="X8" s="125"/>
      <c r="Y8" s="125"/>
      <c r="Z8" s="126"/>
    </row>
    <row r="9" spans="2:26" ht="17" thickBot="1" x14ac:dyDescent="0.25">
      <c r="C9" s="127">
        <v>-5</v>
      </c>
      <c r="D9" s="192" t="s">
        <v>147</v>
      </c>
      <c r="E9" s="192">
        <v>-5.0096773753587298</v>
      </c>
      <c r="F9" s="193">
        <f t="shared" ref="F9:F19" si="0">ABS(D9-E9)</f>
        <v>8.0226246412697932E-3</v>
      </c>
      <c r="G9" s="192">
        <v>-5.0102009745677902</v>
      </c>
      <c r="H9" s="197">
        <f t="shared" ref="H9:H19" si="1">ABS(D9-G9)</f>
        <v>7.4990254322093719E-3</v>
      </c>
      <c r="I9" s="131"/>
      <c r="J9" s="131"/>
      <c r="K9" s="132"/>
      <c r="L9" s="132"/>
      <c r="M9" s="136"/>
      <c r="N9" s="137"/>
      <c r="O9" s="137"/>
      <c r="P9" s="137"/>
      <c r="Q9" s="137"/>
      <c r="S9" s="95">
        <v>5</v>
      </c>
      <c r="T9" s="94"/>
      <c r="U9" s="94"/>
      <c r="V9" s="94"/>
      <c r="W9" s="94"/>
      <c r="X9" s="94"/>
      <c r="Y9" s="94"/>
      <c r="Z9" s="96"/>
    </row>
    <row r="10" spans="2:26" ht="17" thickBot="1" x14ac:dyDescent="0.25">
      <c r="C10" s="87">
        <v>0</v>
      </c>
      <c r="D10" s="194">
        <v>1.9199999999999998E-2</v>
      </c>
      <c r="E10" s="194">
        <v>-8.1487286875825005E-3</v>
      </c>
      <c r="F10" s="193">
        <f t="shared" si="0"/>
        <v>2.7348728687582501E-2</v>
      </c>
      <c r="G10" s="194">
        <v>-1.17485980349982E-2</v>
      </c>
      <c r="H10" s="197">
        <f t="shared" si="1"/>
        <v>3.09485980349982E-2</v>
      </c>
      <c r="I10" s="131"/>
      <c r="J10" s="131"/>
      <c r="K10" s="132"/>
      <c r="L10" s="143"/>
      <c r="M10" s="142" t="s">
        <v>173</v>
      </c>
      <c r="N10" s="140" t="s">
        <v>166</v>
      </c>
      <c r="O10" s="141" t="s">
        <v>24</v>
      </c>
      <c r="P10" s="132"/>
      <c r="Q10" s="132"/>
      <c r="S10" s="95"/>
      <c r="T10" s="94"/>
      <c r="U10" s="94"/>
      <c r="V10" s="94"/>
      <c r="W10" s="94"/>
      <c r="X10" s="94"/>
      <c r="Y10" s="94"/>
      <c r="Z10" s="96"/>
    </row>
    <row r="11" spans="2:26" x14ac:dyDescent="0.2">
      <c r="C11" s="87">
        <v>5</v>
      </c>
      <c r="D11" s="194">
        <v>4.9862000000000002</v>
      </c>
      <c r="E11" s="194">
        <v>4.9933787789488502</v>
      </c>
      <c r="F11" s="193">
        <f t="shared" si="0"/>
        <v>7.1787789488499953E-3</v>
      </c>
      <c r="G11" s="194">
        <v>4.9956060588578</v>
      </c>
      <c r="H11" s="197">
        <f t="shared" si="1"/>
        <v>9.4060588577997706E-3</v>
      </c>
      <c r="I11" s="131"/>
      <c r="J11" s="131"/>
      <c r="K11" s="132"/>
      <c r="L11" s="144" t="s">
        <v>171</v>
      </c>
      <c r="M11" s="103">
        <v>8.1041246399999998E-5</v>
      </c>
      <c r="N11" s="189">
        <v>-8.1453097600000003E-3</v>
      </c>
      <c r="O11" s="187">
        <f>MAX(F9:F19)</f>
        <v>2.7348728687582501E-2</v>
      </c>
      <c r="P11" s="132"/>
      <c r="Q11" s="132"/>
      <c r="S11" s="95"/>
      <c r="T11" s="94"/>
      <c r="U11" s="94"/>
      <c r="V11" s="94"/>
      <c r="W11" s="94"/>
      <c r="X11" s="94"/>
      <c r="Y11" s="94"/>
      <c r="Z11" s="96"/>
    </row>
    <row r="12" spans="2:26" ht="17" thickBot="1" x14ac:dyDescent="0.25">
      <c r="C12" s="87">
        <v>10</v>
      </c>
      <c r="D12" s="194">
        <v>9.9887999999999995</v>
      </c>
      <c r="E12" s="194">
        <v>9.9949074254174004</v>
      </c>
      <c r="F12" s="193">
        <f t="shared" si="0"/>
        <v>6.1074254174009468E-3</v>
      </c>
      <c r="G12" s="194">
        <v>9.9986431097759993</v>
      </c>
      <c r="H12" s="197">
        <f t="shared" si="1"/>
        <v>9.843109775999892E-3</v>
      </c>
      <c r="I12" s="131"/>
      <c r="J12" s="131"/>
      <c r="K12" s="132"/>
      <c r="L12" s="145" t="s">
        <v>172</v>
      </c>
      <c r="M12" s="56">
        <v>-4.4511401799999998E-5</v>
      </c>
      <c r="N12" s="191">
        <v>30.7267127</v>
      </c>
      <c r="O12" s="188">
        <f>MAX(H9:H19)</f>
        <v>3.09485980349982E-2</v>
      </c>
      <c r="P12" s="132"/>
      <c r="Q12" s="132"/>
      <c r="S12" s="95"/>
      <c r="T12" s="94"/>
      <c r="U12" s="94"/>
      <c r="V12" s="94"/>
      <c r="W12" s="94"/>
      <c r="X12" s="94"/>
      <c r="Y12" s="94"/>
      <c r="Z12" s="96"/>
    </row>
    <row r="13" spans="2:26" x14ac:dyDescent="0.2">
      <c r="C13" s="87">
        <v>15</v>
      </c>
      <c r="D13" s="194">
        <v>14.989699999999999</v>
      </c>
      <c r="E13" s="194">
        <v>14.9964355029764</v>
      </c>
      <c r="F13" s="193">
        <f t="shared" si="0"/>
        <v>6.7355029764009089E-3</v>
      </c>
      <c r="G13" s="194">
        <v>15.0015911378906</v>
      </c>
      <c r="H13" s="197">
        <f t="shared" si="1"/>
        <v>1.1891137890600589E-2</v>
      </c>
      <c r="I13" s="131"/>
      <c r="J13" s="131"/>
      <c r="K13" s="132"/>
      <c r="L13" s="132"/>
      <c r="M13" s="132"/>
      <c r="N13" s="132"/>
      <c r="O13" s="132"/>
      <c r="P13" s="132"/>
      <c r="Q13" s="132"/>
      <c r="S13" s="95"/>
      <c r="T13" s="94"/>
      <c r="U13" s="94"/>
      <c r="V13" s="94"/>
      <c r="W13" s="94"/>
      <c r="X13" s="94"/>
      <c r="Y13" s="94"/>
      <c r="Z13" s="96"/>
    </row>
    <row r="14" spans="2:26" x14ac:dyDescent="0.2">
      <c r="C14" s="87">
        <v>20</v>
      </c>
      <c r="D14" s="195">
        <v>19.995100000000001</v>
      </c>
      <c r="E14" s="195">
        <v>19.997963580535298</v>
      </c>
      <c r="F14" s="193">
        <f t="shared" si="0"/>
        <v>2.8635805352976718E-3</v>
      </c>
      <c r="G14" s="195">
        <v>19.997906967136899</v>
      </c>
      <c r="H14" s="197">
        <f t="shared" si="1"/>
        <v>2.8069671368982085E-3</v>
      </c>
      <c r="I14" s="131"/>
      <c r="J14" s="131"/>
      <c r="K14" s="132"/>
      <c r="L14" s="132"/>
      <c r="M14" s="132"/>
      <c r="N14" s="132"/>
      <c r="O14" s="132"/>
      <c r="P14" s="132"/>
      <c r="Q14" s="132"/>
      <c r="S14" s="95"/>
      <c r="T14" s="94"/>
      <c r="U14" s="94"/>
      <c r="V14" s="94"/>
      <c r="W14" s="94"/>
      <c r="X14" s="94"/>
      <c r="Y14" s="94"/>
      <c r="Z14" s="96"/>
    </row>
    <row r="15" spans="2:26" x14ac:dyDescent="0.2">
      <c r="C15" s="87">
        <v>25</v>
      </c>
      <c r="D15" s="194">
        <v>24.9998</v>
      </c>
      <c r="E15" s="194">
        <v>24.9994916580943</v>
      </c>
      <c r="F15" s="193">
        <f t="shared" si="0"/>
        <v>3.0834190570061537E-4</v>
      </c>
      <c r="G15" s="194">
        <v>24.997071526098601</v>
      </c>
      <c r="H15" s="197">
        <f t="shared" si="1"/>
        <v>2.7284739013992976E-3</v>
      </c>
      <c r="I15" s="131"/>
      <c r="J15" s="131"/>
      <c r="K15" s="132"/>
      <c r="L15" s="132"/>
      <c r="M15" s="132"/>
      <c r="N15" s="132"/>
      <c r="O15" s="132"/>
      <c r="P15" s="132"/>
      <c r="Q15" s="132"/>
      <c r="S15" s="95"/>
      <c r="T15" s="94"/>
      <c r="U15" s="94"/>
      <c r="V15" s="94"/>
      <c r="W15" s="94"/>
      <c r="X15" s="94"/>
      <c r="Y15" s="94"/>
      <c r="Z15" s="96"/>
    </row>
    <row r="16" spans="2:26" x14ac:dyDescent="0.2">
      <c r="C16" s="87">
        <v>30</v>
      </c>
      <c r="D16" s="194">
        <v>29.996500000000001</v>
      </c>
      <c r="E16" s="194">
        <v>30.001019735653301</v>
      </c>
      <c r="F16" s="193">
        <f t="shared" si="0"/>
        <v>4.5197356533002164E-3</v>
      </c>
      <c r="G16" s="194">
        <v>29.995123300015202</v>
      </c>
      <c r="H16" s="197">
        <f t="shared" si="1"/>
        <v>1.376699984799501E-3</v>
      </c>
      <c r="I16" s="131"/>
      <c r="J16" s="131"/>
      <c r="K16" s="132"/>
      <c r="L16" s="132"/>
      <c r="M16" s="132"/>
      <c r="N16" s="132"/>
      <c r="O16" s="132"/>
      <c r="P16" s="132"/>
      <c r="Q16" s="132"/>
      <c r="S16" s="95"/>
      <c r="T16" s="94"/>
      <c r="U16" s="94"/>
      <c r="V16" s="94"/>
      <c r="W16" s="94"/>
      <c r="X16" s="94"/>
      <c r="Y16" s="94"/>
      <c r="Z16" s="96"/>
    </row>
    <row r="17" spans="2:26" x14ac:dyDescent="0.2">
      <c r="C17" s="87">
        <v>35</v>
      </c>
      <c r="D17" s="194">
        <v>35.000500000000002</v>
      </c>
      <c r="E17" s="194">
        <v>35.002548380501104</v>
      </c>
      <c r="F17" s="193">
        <f t="shared" si="0"/>
        <v>2.0483805011011214E-3</v>
      </c>
      <c r="G17" s="194">
        <v>34.997359145700898</v>
      </c>
      <c r="H17" s="197">
        <f t="shared" si="1"/>
        <v>3.1408542991044897E-3</v>
      </c>
      <c r="I17" s="131"/>
      <c r="J17" s="131"/>
      <c r="K17" s="132"/>
      <c r="L17" s="132"/>
      <c r="M17" s="132"/>
      <c r="N17" s="132"/>
      <c r="O17" s="132"/>
      <c r="P17" s="132"/>
      <c r="Q17" s="132"/>
      <c r="S17" s="95"/>
      <c r="T17" s="94"/>
      <c r="U17" s="94"/>
      <c r="V17" s="94"/>
      <c r="W17" s="94"/>
      <c r="X17" s="94"/>
      <c r="Y17" s="94"/>
      <c r="Z17" s="96"/>
    </row>
    <row r="18" spans="2:26" x14ac:dyDescent="0.2">
      <c r="C18" s="90">
        <v>40</v>
      </c>
      <c r="D18" s="196">
        <v>40.009500000000003</v>
      </c>
      <c r="E18" s="196">
        <v>40.004076458060098</v>
      </c>
      <c r="F18" s="193">
        <f t="shared" si="0"/>
        <v>5.4235419399049078E-3</v>
      </c>
      <c r="G18" s="196">
        <v>40.004891848200899</v>
      </c>
      <c r="H18" s="197">
        <f t="shared" si="1"/>
        <v>4.608151799104121E-3</v>
      </c>
      <c r="I18" s="131"/>
      <c r="J18" s="131"/>
      <c r="L18" s="132"/>
      <c r="M18" s="132"/>
      <c r="N18" s="132"/>
      <c r="O18" s="132"/>
      <c r="P18" s="132"/>
      <c r="Q18" s="132"/>
      <c r="S18" s="95"/>
      <c r="T18" s="94"/>
      <c r="U18" s="94"/>
      <c r="V18" s="94"/>
      <c r="W18" s="94"/>
      <c r="X18" s="94"/>
      <c r="Y18" s="94"/>
      <c r="Z18" s="96"/>
    </row>
    <row r="19" spans="2:26" x14ac:dyDescent="0.2">
      <c r="C19" s="90">
        <v>45</v>
      </c>
      <c r="D19" s="196">
        <v>45.012700000000002</v>
      </c>
      <c r="E19" s="196">
        <v>45.005604535619099</v>
      </c>
      <c r="F19" s="193">
        <f t="shared" si="0"/>
        <v>7.0954643809031381E-3</v>
      </c>
      <c r="G19" s="196">
        <v>45.0113562770578</v>
      </c>
      <c r="H19" s="197">
        <f t="shared" si="1"/>
        <v>1.3437229422024188E-3</v>
      </c>
      <c r="I19" s="131"/>
      <c r="J19" s="131"/>
      <c r="K19" s="132"/>
      <c r="L19" s="132"/>
      <c r="M19" s="132"/>
      <c r="N19" s="132"/>
      <c r="O19" s="132"/>
      <c r="P19" s="132"/>
      <c r="Q19" s="132"/>
      <c r="S19" s="95"/>
      <c r="T19" s="94"/>
      <c r="U19" s="94"/>
      <c r="V19" s="94"/>
      <c r="W19" s="94"/>
      <c r="X19" s="94"/>
      <c r="Y19" s="94"/>
      <c r="Z19" s="96"/>
    </row>
    <row r="20" spans="2:26" ht="17" thickBot="1" x14ac:dyDescent="0.25">
      <c r="C20" s="88" t="s">
        <v>145</v>
      </c>
      <c r="D20" s="190">
        <v>48.5</v>
      </c>
      <c r="E20" s="190"/>
      <c r="F20" s="198"/>
      <c r="G20" s="190"/>
      <c r="H20" s="199"/>
      <c r="I20" s="132"/>
      <c r="J20" s="132"/>
      <c r="K20" s="132"/>
      <c r="L20" s="132"/>
      <c r="M20" s="132"/>
      <c r="N20" s="132"/>
      <c r="O20" s="132"/>
      <c r="P20" s="132"/>
      <c r="Q20" s="132"/>
      <c r="S20" s="95"/>
      <c r="T20" s="94"/>
      <c r="U20" s="94"/>
      <c r="V20" s="94"/>
      <c r="W20" s="94"/>
      <c r="X20" s="94"/>
      <c r="Y20" s="94"/>
      <c r="Z20" s="96"/>
    </row>
    <row r="21" spans="2:26" x14ac:dyDescent="0.2">
      <c r="R21" s="95"/>
      <c r="S21" s="94" t="s">
        <v>160</v>
      </c>
      <c r="T21" s="94"/>
      <c r="U21" s="94"/>
      <c r="V21" s="94"/>
      <c r="W21" s="94"/>
      <c r="X21" s="94"/>
      <c r="Y21" s="96"/>
    </row>
    <row r="22" spans="2:26" s="146" customFormat="1" x14ac:dyDescent="0.2">
      <c r="B22" s="150"/>
      <c r="D22" s="150"/>
      <c r="E22" s="150" t="s">
        <v>177</v>
      </c>
      <c r="R22" s="147"/>
      <c r="S22" s="148"/>
      <c r="T22" s="148"/>
      <c r="U22" s="148"/>
      <c r="V22" s="148"/>
      <c r="W22" s="148"/>
      <c r="X22" s="148"/>
      <c r="Y22" s="149"/>
    </row>
    <row r="23" spans="2:26" ht="17" thickBot="1" x14ac:dyDescent="0.25">
      <c r="R23" s="97"/>
      <c r="S23" s="98"/>
      <c r="T23" s="98"/>
      <c r="U23" s="98"/>
      <c r="V23" s="98"/>
      <c r="W23" s="98"/>
      <c r="X23" s="98"/>
      <c r="Y23" s="99"/>
    </row>
    <row r="24" spans="2:26" s="151" customFormat="1" ht="17" thickBot="1" x14ac:dyDescent="0.25">
      <c r="C24" s="151" t="s">
        <v>161</v>
      </c>
    </row>
    <row r="25" spans="2:26" s="151" customFormat="1" ht="17" thickBot="1" x14ac:dyDescent="0.25">
      <c r="C25" s="152" t="s">
        <v>61</v>
      </c>
      <c r="D25" s="153" t="s">
        <v>106</v>
      </c>
      <c r="E25" s="154" t="s">
        <v>164</v>
      </c>
      <c r="F25" s="155" t="s">
        <v>107</v>
      </c>
      <c r="G25" s="156"/>
      <c r="H25" s="157"/>
      <c r="I25" s="158"/>
      <c r="J25" s="158"/>
      <c r="K25" s="154"/>
      <c r="L25" s="152" t="s">
        <v>108</v>
      </c>
      <c r="M25" s="157"/>
      <c r="N25" s="157"/>
      <c r="O25" s="157"/>
      <c r="P25" s="159"/>
      <c r="Q25" s="160"/>
    </row>
    <row r="26" spans="2:26" s="151" customFormat="1" x14ac:dyDescent="0.2">
      <c r="C26" s="161" t="s">
        <v>144</v>
      </c>
      <c r="D26" s="162" t="s">
        <v>146</v>
      </c>
      <c r="E26" s="163"/>
      <c r="F26" s="161"/>
      <c r="G26" s="163" t="s">
        <v>166</v>
      </c>
      <c r="H26" s="164" t="s">
        <v>165</v>
      </c>
      <c r="I26" s="165" t="s">
        <v>122</v>
      </c>
      <c r="J26" s="165" t="s">
        <v>170</v>
      </c>
      <c r="K26" s="166"/>
      <c r="L26" s="167"/>
      <c r="M26" s="164" t="s">
        <v>167</v>
      </c>
      <c r="N26" s="164" t="s">
        <v>166</v>
      </c>
      <c r="O26" s="164" t="s">
        <v>168</v>
      </c>
      <c r="P26" s="168" t="s">
        <v>122</v>
      </c>
      <c r="Q26" s="168" t="s">
        <v>170</v>
      </c>
    </row>
    <row r="27" spans="2:26" s="151" customFormat="1" x14ac:dyDescent="0.2">
      <c r="C27" s="169">
        <v>-5</v>
      </c>
      <c r="D27" s="170" t="s">
        <v>162</v>
      </c>
      <c r="E27" s="171"/>
      <c r="F27" s="172">
        <v>-58415.730470000002</v>
      </c>
      <c r="G27" s="173">
        <f>F27-$F$28</f>
        <v>-61715.791369999999</v>
      </c>
      <c r="H27" s="174">
        <f>D27/G27</f>
        <v>8.1044087566076682E-5</v>
      </c>
      <c r="I27" s="174">
        <f>(G27)*$H$39</f>
        <v>-4.9915767788996455</v>
      </c>
      <c r="J27" s="174">
        <f>D27-I27</f>
        <v>-1.0123221100354129E-2</v>
      </c>
      <c r="L27" s="172">
        <v>802915</v>
      </c>
      <c r="M27" s="173">
        <f>L27</f>
        <v>802915</v>
      </c>
      <c r="N27" s="173">
        <f>M27-$M$28</f>
        <v>112432</v>
      </c>
      <c r="O27" s="174">
        <f>D27/N27</f>
        <v>-4.448644514017361E-5</v>
      </c>
      <c r="P27" s="173">
        <f>N27*$O$39</f>
        <v>-5.0045048311745859</v>
      </c>
      <c r="Q27" s="174">
        <f>D27-P27</f>
        <v>2.8048311745862975E-3</v>
      </c>
    </row>
    <row r="28" spans="2:26" s="151" customFormat="1" ht="51" x14ac:dyDescent="0.2">
      <c r="C28" s="175">
        <v>0</v>
      </c>
      <c r="D28" s="176">
        <v>0</v>
      </c>
      <c r="E28" s="177" t="s">
        <v>163</v>
      </c>
      <c r="F28" s="172">
        <v>3300.0608999999999</v>
      </c>
      <c r="G28" s="173">
        <f>F28-$F$28</f>
        <v>0</v>
      </c>
      <c r="H28" s="174"/>
      <c r="I28" s="174">
        <f>(G28)*$H$39</f>
        <v>0</v>
      </c>
      <c r="J28" s="174">
        <f>D28-I28</f>
        <v>0</v>
      </c>
      <c r="L28" s="172">
        <v>690483</v>
      </c>
      <c r="M28" s="173">
        <f>L28</f>
        <v>690483</v>
      </c>
      <c r="N28" s="173">
        <f>M28-$M$28</f>
        <v>0</v>
      </c>
      <c r="O28" s="174"/>
      <c r="P28" s="173">
        <f>N28*$O$39</f>
        <v>0</v>
      </c>
      <c r="Q28" s="174"/>
    </row>
    <row r="29" spans="2:26" s="151" customFormat="1" x14ac:dyDescent="0.2">
      <c r="C29" s="175">
        <v>5</v>
      </c>
      <c r="D29" s="176">
        <v>4.9725000000000001</v>
      </c>
      <c r="E29" s="173"/>
      <c r="F29" s="172">
        <v>65015.796090000003</v>
      </c>
      <c r="G29" s="173">
        <f>F29-$F$28</f>
        <v>61715.735190000007</v>
      </c>
      <c r="H29" s="174">
        <f>D29/G29</f>
        <v>8.0571024305090179E-5</v>
      </c>
      <c r="I29" s="174">
        <f>(G29)*$H$39</f>
        <v>4.9915722350579932</v>
      </c>
      <c r="J29" s="174">
        <f>D29-I29</f>
        <v>-1.9072235057993048E-2</v>
      </c>
      <c r="L29" s="172">
        <v>578788</v>
      </c>
      <c r="M29" s="173">
        <f>L29</f>
        <v>578788</v>
      </c>
      <c r="N29" s="173">
        <f>M29-$M$28</f>
        <v>-111695</v>
      </c>
      <c r="O29" s="174">
        <f>D29/N29</f>
        <v>-4.4518554993509113E-5</v>
      </c>
      <c r="P29" s="173">
        <f>N29*$O$39</f>
        <v>4.9716999352323654</v>
      </c>
      <c r="Q29" s="174">
        <f>D29-P29</f>
        <v>8.0006476763472278E-4</v>
      </c>
    </row>
    <row r="30" spans="2:26" s="151" customFormat="1" x14ac:dyDescent="0.2">
      <c r="C30" s="175">
        <v>10</v>
      </c>
      <c r="D30" s="176">
        <v>9.9755000000000003</v>
      </c>
      <c r="E30" s="173"/>
      <c r="F30" s="172">
        <v>126731.6297</v>
      </c>
      <c r="G30" s="173">
        <f>F30-$F$28</f>
        <v>123431.56880000001</v>
      </c>
      <c r="H30" s="174">
        <f>D30/G30</f>
        <v>8.0818060541413121E-5</v>
      </c>
      <c r="I30" s="174">
        <f>(G30)*$H$39</f>
        <v>9.983152430331284</v>
      </c>
      <c r="J30" s="174">
        <f>D30-I30</f>
        <v>-7.6524303312837105E-3</v>
      </c>
      <c r="L30" s="172">
        <v>466368</v>
      </c>
      <c r="M30" s="173">
        <f>L30</f>
        <v>466368</v>
      </c>
      <c r="N30" s="173">
        <f>M30-$M$28</f>
        <v>-224115</v>
      </c>
      <c r="O30" s="174">
        <f>D30/N30</f>
        <v>-4.4510630702987306E-5</v>
      </c>
      <c r="P30" s="173">
        <f>N30*$O$39</f>
        <v>9.9756706297023285</v>
      </c>
      <c r="Q30" s="174">
        <f>D30-P30</f>
        <v>-1.7062970232828434E-4</v>
      </c>
    </row>
    <row r="31" spans="2:26" s="151" customFormat="1" x14ac:dyDescent="0.2">
      <c r="C31" s="175">
        <v>15</v>
      </c>
      <c r="D31" s="176"/>
      <c r="E31" s="173"/>
      <c r="F31" s="172"/>
      <c r="G31" s="173"/>
      <c r="H31" s="174"/>
      <c r="I31" s="174"/>
      <c r="J31" s="174"/>
      <c r="L31" s="172"/>
      <c r="M31" s="173"/>
      <c r="N31" s="173"/>
      <c r="O31" s="174"/>
      <c r="P31" s="173"/>
      <c r="Q31" s="174"/>
    </row>
    <row r="32" spans="2:26" s="151" customFormat="1" x14ac:dyDescent="0.2">
      <c r="C32" s="175">
        <v>20</v>
      </c>
      <c r="D32" s="178"/>
      <c r="E32" s="179"/>
      <c r="F32" s="172"/>
      <c r="G32" s="173"/>
      <c r="H32" s="174"/>
      <c r="I32" s="174"/>
      <c r="J32" s="174"/>
      <c r="L32" s="172"/>
      <c r="M32" s="173"/>
      <c r="N32" s="173"/>
      <c r="O32" s="174"/>
      <c r="P32" s="173"/>
      <c r="Q32" s="174"/>
    </row>
    <row r="33" spans="3:17" s="151" customFormat="1" x14ac:dyDescent="0.2">
      <c r="C33" s="175">
        <v>25</v>
      </c>
      <c r="D33" s="176"/>
      <c r="E33" s="173"/>
      <c r="F33" s="172"/>
      <c r="G33" s="173"/>
      <c r="H33" s="174"/>
      <c r="I33" s="174"/>
      <c r="J33" s="174"/>
      <c r="L33" s="172"/>
      <c r="M33" s="173"/>
      <c r="N33" s="173"/>
      <c r="O33" s="174"/>
      <c r="P33" s="173"/>
      <c r="Q33" s="174"/>
    </row>
    <row r="34" spans="3:17" s="151" customFormat="1" x14ac:dyDescent="0.2">
      <c r="C34" s="175">
        <v>30</v>
      </c>
      <c r="D34" s="176"/>
      <c r="E34" s="173"/>
      <c r="F34" s="172"/>
      <c r="G34" s="173"/>
      <c r="H34" s="174"/>
      <c r="I34" s="174"/>
      <c r="J34" s="174"/>
      <c r="L34" s="172"/>
      <c r="M34" s="173"/>
      <c r="N34" s="173"/>
      <c r="O34" s="174"/>
      <c r="P34" s="173"/>
      <c r="Q34" s="174"/>
    </row>
    <row r="35" spans="3:17" s="151" customFormat="1" x14ac:dyDescent="0.2">
      <c r="C35" s="175">
        <v>35</v>
      </c>
      <c r="D35" s="176">
        <v>34.9801</v>
      </c>
      <c r="E35" s="173"/>
      <c r="F35" s="172">
        <v>435310.86090000003</v>
      </c>
      <c r="G35" s="173">
        <f>F35-$F$28</f>
        <v>432010.80000000005</v>
      </c>
      <c r="H35" s="174">
        <f>D35/G35</f>
        <v>8.0970429442967615E-5</v>
      </c>
      <c r="I35" s="174">
        <f>(G35)*$H$39</f>
        <v>34.941058514273401</v>
      </c>
      <c r="J35" s="174">
        <f>D35-I35</f>
        <v>3.904148572659949E-2</v>
      </c>
      <c r="L35" s="172">
        <v>2147388488</v>
      </c>
      <c r="M35" s="173">
        <f>L35-2147483648</f>
        <v>-95160</v>
      </c>
      <c r="N35" s="173">
        <f>M35-$M$28</f>
        <v>-785643</v>
      </c>
      <c r="O35" s="174">
        <f>D35/N35</f>
        <v>-4.4524166828954117E-5</v>
      </c>
      <c r="P35" s="173">
        <f>N35*$O$39</f>
        <v>34.970063585798485</v>
      </c>
      <c r="Q35" s="174">
        <f>D35-P35</f>
        <v>1.0036414201515242E-2</v>
      </c>
    </row>
    <row r="36" spans="3:17" s="151" customFormat="1" x14ac:dyDescent="0.2">
      <c r="C36" s="180">
        <v>40</v>
      </c>
      <c r="D36" s="181"/>
      <c r="E36" s="173"/>
      <c r="F36" s="172"/>
      <c r="G36" s="173"/>
      <c r="H36" s="174"/>
      <c r="I36" s="174"/>
      <c r="J36" s="174"/>
      <c r="L36" s="172"/>
      <c r="M36" s="173"/>
      <c r="N36" s="173"/>
      <c r="O36" s="174"/>
      <c r="P36" s="173"/>
      <c r="Q36" s="174"/>
    </row>
    <row r="37" spans="3:17" s="151" customFormat="1" x14ac:dyDescent="0.2">
      <c r="C37" s="180">
        <v>45</v>
      </c>
      <c r="D37" s="181">
        <v>44.988999999999997</v>
      </c>
      <c r="E37" s="173"/>
      <c r="F37" s="172">
        <v>558742.5281</v>
      </c>
      <c r="G37" s="173">
        <f>F37-$F$28</f>
        <v>555442.46719999996</v>
      </c>
      <c r="H37" s="174">
        <f>D37/G37</f>
        <v>8.0996687607972658E-5</v>
      </c>
      <c r="I37" s="174">
        <f>(G37)*$H$39</f>
        <v>44.924218903202373</v>
      </c>
      <c r="J37" s="174">
        <f>D37-I37</f>
        <v>6.4781096797624116E-2</v>
      </c>
      <c r="L37" s="172">
        <v>2147163532</v>
      </c>
      <c r="M37" s="173">
        <f>L37-2147483648</f>
        <v>-320116</v>
      </c>
      <c r="N37" s="173">
        <f>M37-$M$28</f>
        <v>-1010599</v>
      </c>
      <c r="O37" s="174">
        <f>D37/N37</f>
        <v>-4.4517162593669689E-5</v>
      </c>
      <c r="P37" s="173">
        <f>N37*$O$39</f>
        <v>44.983168296216427</v>
      </c>
      <c r="Q37" s="174">
        <f>D37-P37</f>
        <v>5.8317037835706742E-3</v>
      </c>
    </row>
    <row r="38" spans="3:17" s="151" customFormat="1" ht="17" thickBot="1" x14ac:dyDescent="0.25">
      <c r="C38" s="182" t="s">
        <v>145</v>
      </c>
      <c r="D38" s="183"/>
      <c r="E38" s="173"/>
      <c r="F38" s="172"/>
      <c r="G38" s="173"/>
      <c r="H38" s="174"/>
      <c r="I38" s="174"/>
      <c r="J38" s="174"/>
      <c r="L38" s="172"/>
      <c r="M38" s="173"/>
      <c r="N38" s="173"/>
      <c r="O38" s="174"/>
      <c r="P38" s="173"/>
      <c r="Q38" s="174"/>
    </row>
    <row r="39" spans="3:17" s="151" customFormat="1" x14ac:dyDescent="0.2">
      <c r="F39" s="172"/>
      <c r="G39" s="173" t="s">
        <v>169</v>
      </c>
      <c r="H39" s="174">
        <f>AVERAGE(H27:H37)</f>
        <v>8.0880057892704057E-5</v>
      </c>
      <c r="I39" s="174"/>
      <c r="J39" s="174"/>
      <c r="L39" s="172"/>
      <c r="M39" s="173"/>
      <c r="N39" s="173" t="s">
        <v>169</v>
      </c>
      <c r="O39" s="174">
        <f>AVERAGE(O27:O37)</f>
        <v>-4.4511392051858772E-5</v>
      </c>
      <c r="P39" s="173"/>
      <c r="Q39" s="174"/>
    </row>
    <row r="40" spans="3:17" s="151" customFormat="1" ht="17" thickBot="1" x14ac:dyDescent="0.25">
      <c r="F40" s="184"/>
      <c r="G40" s="185" t="s">
        <v>166</v>
      </c>
      <c r="H40" s="186">
        <f>-F28</f>
        <v>-3300.0608999999999</v>
      </c>
      <c r="I40" s="186"/>
      <c r="J40" s="186"/>
      <c r="L40" s="184"/>
      <c r="M40" s="185"/>
      <c r="N40" s="185" t="s">
        <v>166</v>
      </c>
      <c r="O40" s="186">
        <f>-M28</f>
        <v>-690483</v>
      </c>
      <c r="P40" s="185"/>
      <c r="Q40" s="186"/>
    </row>
    <row r="46" spans="3:17" ht="17" thickBot="1" x14ac:dyDescent="0.25">
      <c r="C46" t="s">
        <v>176</v>
      </c>
    </row>
    <row r="47" spans="3:17" ht="17" thickBot="1" x14ac:dyDescent="0.25">
      <c r="C47" s="104" t="s">
        <v>61</v>
      </c>
      <c r="D47" s="102" t="s">
        <v>106</v>
      </c>
      <c r="E47" s="100" t="s">
        <v>107</v>
      </c>
      <c r="F47" s="134" t="s">
        <v>175</v>
      </c>
      <c r="G47" s="101" t="s">
        <v>108</v>
      </c>
      <c r="H47" s="101" t="s">
        <v>174</v>
      </c>
    </row>
    <row r="48" spans="3:17" x14ac:dyDescent="0.2">
      <c r="C48" s="128" t="s">
        <v>144</v>
      </c>
      <c r="D48" s="129" t="s">
        <v>146</v>
      </c>
      <c r="E48" s="129"/>
      <c r="F48" s="129"/>
      <c r="G48" s="129"/>
      <c r="H48" s="130"/>
    </row>
    <row r="49" spans="3:15" ht="17" thickBot="1" x14ac:dyDescent="0.25">
      <c r="C49" s="127">
        <v>-5</v>
      </c>
      <c r="D49" s="192">
        <v>-5.0016999999999996</v>
      </c>
      <c r="E49" s="192">
        <v>-5.0111989056178103</v>
      </c>
      <c r="F49" s="193">
        <f>ABS(D49-E49)</f>
        <v>9.4989056178107489E-3</v>
      </c>
      <c r="G49" s="192">
        <v>-5.0043320620675003</v>
      </c>
      <c r="H49" s="197">
        <f>ABS(D49-G49)</f>
        <v>2.6320620675006623E-3</v>
      </c>
    </row>
    <row r="50" spans="3:15" ht="17" thickBot="1" x14ac:dyDescent="0.25">
      <c r="C50" s="87">
        <v>0</v>
      </c>
      <c r="D50" s="194">
        <v>0</v>
      </c>
      <c r="E50" s="194">
        <v>-1.19267335010034E-2</v>
      </c>
      <c r="F50" s="193">
        <f t="shared" ref="F50:F60" si="2">ABS(D50-E50)</f>
        <v>1.19267335010034E-2</v>
      </c>
      <c r="G50" s="194">
        <v>9.3083603649901604E-4</v>
      </c>
      <c r="H50" s="197">
        <f>ABS(D50-G50)</f>
        <v>9.3083603649901604E-4</v>
      </c>
      <c r="L50" s="143"/>
      <c r="M50" s="142" t="s">
        <v>173</v>
      </c>
      <c r="N50" s="140" t="s">
        <v>166</v>
      </c>
      <c r="O50" s="141" t="s">
        <v>24</v>
      </c>
    </row>
    <row r="51" spans="3:15" x14ac:dyDescent="0.2">
      <c r="C51" s="87">
        <v>5</v>
      </c>
      <c r="D51" s="194">
        <v>4.9725000000000001</v>
      </c>
      <c r="E51" s="194">
        <v>4.9873340469257803</v>
      </c>
      <c r="F51" s="193">
        <f t="shared" si="2"/>
        <v>1.4834046925780164E-2</v>
      </c>
      <c r="G51" s="194">
        <v>4.9733838690139898</v>
      </c>
      <c r="H51" s="197">
        <f>ABS(D51-G51)</f>
        <v>8.8386901398962436E-4</v>
      </c>
      <c r="L51" s="144" t="s">
        <v>171</v>
      </c>
      <c r="M51" s="103">
        <v>8.1004693299999996E-5</v>
      </c>
      <c r="N51" s="189">
        <v>-0.279250575</v>
      </c>
      <c r="O51" s="187">
        <f>MAX(F49:F59)</f>
        <v>1.4834046925780164E-2</v>
      </c>
    </row>
    <row r="52" spans="3:15" ht="17" thickBot="1" x14ac:dyDescent="0.25">
      <c r="C52" s="87">
        <v>10</v>
      </c>
      <c r="D52" s="194">
        <v>9.9755000000000003</v>
      </c>
      <c r="E52" s="194">
        <v>9.98660622025767</v>
      </c>
      <c r="F52" s="193">
        <f t="shared" si="2"/>
        <v>1.1106220257669719E-2</v>
      </c>
      <c r="G52" s="194">
        <v>9.9781125495039902</v>
      </c>
      <c r="H52" s="197">
        <f>ABS(D52-G52)</f>
        <v>2.6125495039899249E-3</v>
      </c>
      <c r="L52" s="145" t="s">
        <v>172</v>
      </c>
      <c r="M52" s="56">
        <v>-4.4518134500000001E-5</v>
      </c>
      <c r="N52" s="191">
        <v>30.739945899999999</v>
      </c>
      <c r="O52" s="188">
        <f>MAX(H49:H59)</f>
        <v>3.8084209800004487E-3</v>
      </c>
    </row>
    <row r="53" spans="3:15" x14ac:dyDescent="0.2">
      <c r="C53" s="87">
        <v>15</v>
      </c>
      <c r="D53" s="194"/>
      <c r="E53" s="194"/>
      <c r="F53" s="193">
        <f t="shared" si="2"/>
        <v>0</v>
      </c>
      <c r="G53" s="194"/>
      <c r="H53" s="197">
        <f>ABS(D53-G53)</f>
        <v>0</v>
      </c>
    </row>
    <row r="54" spans="3:15" x14ac:dyDescent="0.2">
      <c r="C54" s="87">
        <v>20</v>
      </c>
      <c r="D54" s="195"/>
      <c r="E54" s="195"/>
      <c r="F54" s="193">
        <f t="shared" si="2"/>
        <v>0</v>
      </c>
      <c r="G54" s="195"/>
      <c r="H54" s="197">
        <f>ABS(D54-G54)</f>
        <v>0</v>
      </c>
    </row>
    <row r="55" spans="3:15" x14ac:dyDescent="0.2">
      <c r="C55" s="87">
        <v>25</v>
      </c>
      <c r="D55" s="194"/>
      <c r="E55" s="194"/>
      <c r="F55" s="193">
        <f t="shared" si="2"/>
        <v>0</v>
      </c>
      <c r="G55" s="194"/>
      <c r="H55" s="197">
        <f>ABS(D55-G55)</f>
        <v>0</v>
      </c>
    </row>
    <row r="56" spans="3:15" x14ac:dyDescent="0.2">
      <c r="C56" s="87">
        <v>30</v>
      </c>
      <c r="D56" s="194"/>
      <c r="E56" s="194"/>
      <c r="F56" s="193">
        <f t="shared" si="2"/>
        <v>0</v>
      </c>
      <c r="G56" s="194"/>
      <c r="H56" s="197">
        <f>ABS(D56-G56)</f>
        <v>0</v>
      </c>
    </row>
    <row r="57" spans="3:15" x14ac:dyDescent="0.2">
      <c r="C57" s="87">
        <v>35</v>
      </c>
      <c r="D57" s="194">
        <v>34.9801</v>
      </c>
      <c r="E57" s="194">
        <v>34.982972202363399</v>
      </c>
      <c r="F57" s="193">
        <f t="shared" si="2"/>
        <v>2.8722023633989124E-3</v>
      </c>
      <c r="G57" s="194">
        <v>34.97629157902</v>
      </c>
      <c r="H57" s="197">
        <f>ABS(D57-G57)</f>
        <v>3.8084209800004487E-3</v>
      </c>
      <c r="K57" s="139"/>
    </row>
    <row r="58" spans="3:15" x14ac:dyDescent="0.2">
      <c r="C58" s="90">
        <v>40</v>
      </c>
      <c r="D58" s="196"/>
      <c r="E58" s="196"/>
      <c r="F58" s="193">
        <f t="shared" si="2"/>
        <v>0</v>
      </c>
      <c r="G58" s="196"/>
      <c r="H58" s="197">
        <f>ABS(D58-G58)</f>
        <v>0</v>
      </c>
    </row>
    <row r="59" spans="3:15" x14ac:dyDescent="0.2">
      <c r="C59" s="90">
        <v>45</v>
      </c>
      <c r="D59" s="196">
        <v>44.988999999999997</v>
      </c>
      <c r="E59" s="196">
        <v>44.981516547407097</v>
      </c>
      <c r="F59" s="193">
        <f t="shared" si="2"/>
        <v>7.483452592900619E-3</v>
      </c>
      <c r="G59" s="196">
        <v>44.9909130436019</v>
      </c>
      <c r="H59" s="197">
        <f>ABS(D59-G59)</f>
        <v>1.9130436019025865E-3</v>
      </c>
      <c r="J59" s="138"/>
    </row>
    <row r="60" spans="3:15" ht="17" thickBot="1" x14ac:dyDescent="0.25">
      <c r="C60" s="88" t="s">
        <v>145</v>
      </c>
      <c r="D60" s="190"/>
      <c r="E60" s="190"/>
      <c r="F60" s="198">
        <f t="shared" si="2"/>
        <v>0</v>
      </c>
      <c r="G60" s="190"/>
      <c r="H60" s="199">
        <f>ABS(D60-G60)</f>
        <v>0</v>
      </c>
      <c r="L60" t="s">
        <v>179</v>
      </c>
    </row>
    <row r="61" spans="3:15" x14ac:dyDescent="0.2">
      <c r="L61" t="s">
        <v>180</v>
      </c>
      <c r="M61">
        <f>M51/M11</f>
        <v>0.99954895683835387</v>
      </c>
    </row>
    <row r="62" spans="3:15" x14ac:dyDescent="0.2">
      <c r="L62" t="s">
        <v>181</v>
      </c>
      <c r="M62">
        <f>M52/M12</f>
        <v>1.0001512578738871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159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148</v>
      </c>
      <c r="D12" s="122" t="s">
        <v>149</v>
      </c>
      <c r="E12" s="122" t="s">
        <v>150</v>
      </c>
      <c r="F12" s="122" t="s">
        <v>151</v>
      </c>
      <c r="G12" s="122" t="s">
        <v>152</v>
      </c>
      <c r="H12" s="123" t="s">
        <v>152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153</v>
      </c>
      <c r="D20" s="122" t="s">
        <v>154</v>
      </c>
      <c r="E20" s="122" t="s">
        <v>155</v>
      </c>
      <c r="F20" s="122" t="s">
        <v>156</v>
      </c>
      <c r="G20" s="122" t="s">
        <v>157</v>
      </c>
      <c r="H20" s="123" t="s">
        <v>158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2021-06-08T08:23:21Z</dcterms:modified>
</cp:coreProperties>
</file>