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1C7E1B94-32F0-E34A-825F-D4393D3A3FED}" xr6:coauthVersionLast="36" xr6:coauthVersionMax="36" xr10:uidLastSave="{00000000-0000-0000-0000-000000000000}"/>
  <bookViews>
    <workbookView xWindow="4360" yWindow="960" windowWidth="27800" windowHeight="20660" activeTab="5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ty" sheetId="1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2" l="1"/>
  <c r="O12" i="12" s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H40" i="12" l="1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<sst xmlns="http://schemas.openxmlformats.org/spreadsheetml/2006/main" count="362" uniqueCount="176">
  <si>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</si>
  <si>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</si>
  <si>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</si>
  <si>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</si>
  <si>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</si>
  <si>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</si>
  <si>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</si>
  <si>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</si>
  <si>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</si>
  <si>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</si>
  <si>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</si>
  <si>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</si>
  <si>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</si>
  <si>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</si>
  <si>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</si>
  <si>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</si>
  <si>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</si>
  <si>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</si>
  <si>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</si>
  <si>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</si>
  <si>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</si>
  <si>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</si>
  <si>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</si>
  <si>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</si>
  <si>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</si>
  <si>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</si>
  <si>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</si>
  <si>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</si>
  <si>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</si>
  <si>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</si>
  <si>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</si>
  <si>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</si>
  <si>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</si>
  <si>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</si>
  <si>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</si>
  <si>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</si>
  <si>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</si>
  <si>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</si>
  <si>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</si>
  <si>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</si>
  <si>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</si>
  <si>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</si>
  <si>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</si>
  <si>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</si>
  <si>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</si>
  <si>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</si>
  <si>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</si>
  <si>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</si>
  <si>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</si>
  <si>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</si>
  <si>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</si>
  <si>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</si>
  <si>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</si>
  <si>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</si>
  <si>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</si>
  <si>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</si>
  <si>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</si>
  <si>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</si>
  <si>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</si>
  <si>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</si>
  <si>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</si>
  <si>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</si>
  <si>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</si>
  <si>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</si>
  <si>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</si>
  <si>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</si>
  <si>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</si>
  <si>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</si>
  <si>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</si>
  <si>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</si>
  <si>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</si>
  <si>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</si>
  <si>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</si>
  <si>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</si>
  <si>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</si>
  <si>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</si>
  <si>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</si>
  <si>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</si>
  <si>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</si>
  <si>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</si>
  <si>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</si>
  <si>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</si>
  <si>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</si>
  <si>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</si>
  <si>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</si>
  <si>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</si>
  <si>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</si>
  <si>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</si>
  <si>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</si>
  <si>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</si>
  <si>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</si>
  <si>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</si>
  <si>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</si>
  <si>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</si>
  <si>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</si>
  <si>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</si>
  <si>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</si>
  <si>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</si>
  <si>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</si>
  <si>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</si>
  <si>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</si>
  <si>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</si>
  <si>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</si>
  <si>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</si>
  <si>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</si>
  <si>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</si>
  <si>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</si>
  <si>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</si>
  <si>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</si>
  <si>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</si>
  <si>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 xml:space="preserve">Positions to appraoch </t>
  </si>
  <si>
    <t>Laser scanner position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</si>
  <si>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</si>
  <si>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</si>
  <si>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</si>
  <si>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</si>
  <si>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</si>
  <si>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</si>
  <si>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</si>
  <si>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</si>
  <si>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</si>
  <si>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</si>
  <si>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</si>
  <si>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</si>
  <si>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</si>
  <si>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</si>
  <si>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</si>
  <si>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</si>
  <si>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</si>
  <si>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</si>
  <si>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</si>
  <si>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</si>
  <si>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</si>
  <si>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</si>
  <si>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-76718.98828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</si>
  <si>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</si>
  <si>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</si>
  <si>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</si>
  <si>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</si>
  <si>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</si>
  <si>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</si>
  <si>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</si>
  <si>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</si>
  <si>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</si>
  <si>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</si>
  <si>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</si>
  <si>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</si>
  <si>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</si>
  <si>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-5,0168</t>
  </si>
  <si>
    <t>-5,0185</t>
  </si>
  <si>
    <t>-5,0184</t>
  </si>
  <si>
    <t>-5,0197</t>
  </si>
  <si>
    <t>-5,0196</t>
  </si>
  <si>
    <t>-5,0073</t>
  </si>
  <si>
    <t>-5,0064</t>
  </si>
  <si>
    <t>-5,0065</t>
  </si>
  <si>
    <t>-5,006</t>
  </si>
  <si>
    <t>-5,0062</t>
  </si>
  <si>
    <t>-5,0044</t>
  </si>
  <si>
    <t>Approach 6 different positions form both directions, Repeat 6 times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</si>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</sst>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rgb="FF000000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9" xfId="0" applyBorder="1"/>
    <xf numFmtId="0" fontId="0" fillId="0" borderId="33" xfId="0" applyBorder="1"/>
    <xf numFmtId="0" fontId="0" fillId="0" borderId="8" xfId="0" applyBorder="1"/>
    <xf numFmtId="0" fontId="0" fillId="0" borderId="21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0" fillId="2" borderId="12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4" borderId="46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1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7" xfId="0" applyFont="1" applyFill="1" applyBorder="1"/>
    <xf numFmtId="0" fontId="0" fillId="0" borderId="42" xfId="0" applyBorder="1"/>
    <xf numFmtId="0" fontId="10" fillId="2" borderId="28" xfId="0" applyFont="1" applyFill="1" applyBorder="1"/>
    <xf numFmtId="0" fontId="11" fillId="0" borderId="0" xfId="0" applyFont="1"/>
    <xf numFmtId="0" fontId="0" fillId="2" borderId="11" xfId="0" applyFill="1" applyBorder="1"/>
    <xf numFmtId="0" fontId="11" fillId="6" borderId="10" xfId="0" applyFont="1" applyFill="1" applyBorder="1"/>
    <xf numFmtId="0" fontId="11" fillId="6" borderId="47" xfId="0" applyFont="1" applyFill="1" applyBorder="1"/>
    <xf numFmtId="0" fontId="11" fillId="6" borderId="3" xfId="0" applyFont="1" applyFill="1" applyBorder="1"/>
    <xf numFmtId="0" fontId="11" fillId="6" borderId="43" xfId="0" applyFont="1" applyFill="1" applyBorder="1"/>
    <xf numFmtId="0" fontId="11" fillId="0" borderId="42" xfId="0" applyFont="1" applyBorder="1"/>
    <xf numFmtId="0" fontId="11" fillId="0" borderId="25" xfId="0" applyFont="1" applyBorder="1"/>
    <xf numFmtId="0" fontId="11" fillId="6" borderId="45" xfId="0" applyFont="1" applyFill="1" applyBorder="1"/>
    <xf numFmtId="0" fontId="11" fillId="0" borderId="40" xfId="0" applyFont="1" applyBorder="1"/>
    <xf numFmtId="0" fontId="11" fillId="0" borderId="2" xfId="0" applyFont="1" applyBorder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6" xfId="0" quotePrefix="1" applyBorder="1"/>
    <xf numFmtId="0" fontId="11" fillId="0" borderId="33" xfId="0" applyFont="1" applyBorder="1"/>
    <xf numFmtId="0" fontId="0" fillId="0" borderId="42" xfId="0" quotePrefix="1" applyBorder="1"/>
    <xf numFmtId="0" fontId="0" fillId="0" borderId="19" xfId="0" quotePrefix="1" applyBorder="1"/>
    <xf numFmtId="0" fontId="0" fillId="0" borderId="21" xfId="0" quotePrefix="1" applyBorder="1"/>
    <xf numFmtId="0" fontId="0" fillId="2" borderId="48" xfId="0" applyFill="1" applyBorder="1"/>
    <xf numFmtId="0" fontId="0" fillId="2" borderId="0" xfId="0" applyFill="1" applyBorder="1"/>
    <xf numFmtId="0" fontId="0" fillId="2" borderId="49" xfId="0" applyFill="1" applyBorder="1"/>
    <xf numFmtId="0" fontId="0" fillId="0" borderId="50" xfId="0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42" xfId="0" quotePrefix="1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1" fillId="0" borderId="0" xfId="0" applyFont="1" applyBorder="1"/>
    <xf numFmtId="0" fontId="0" fillId="0" borderId="0" xfId="0" applyAlignment="1">
      <alignment wrapText="1"/>
    </xf>
    <xf numFmtId="0" fontId="10" fillId="2" borderId="0" xfId="0" applyFont="1" applyFill="1" applyBorder="1"/>
    <xf numFmtId="0" fontId="10" fillId="2" borderId="16" xfId="0" applyFont="1" applyFill="1" applyBorder="1"/>
    <xf numFmtId="0" fontId="10" fillId="2" borderId="20" xfId="0" applyFont="1" applyFill="1" applyBorder="1"/>
    <xf numFmtId="0" fontId="10" fillId="2" borderId="51" xfId="0" applyFont="1" applyFill="1" applyBorder="1"/>
    <xf numFmtId="0" fontId="10" fillId="2" borderId="52" xfId="0" applyFont="1" applyFill="1" applyBorder="1"/>
    <xf numFmtId="0" fontId="10" fillId="2" borderId="10" xfId="0" applyFont="1" applyFill="1" applyBorder="1"/>
    <xf numFmtId="0" fontId="0" fillId="0" borderId="48" xfId="0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0" fontId="0" fillId="0" borderId="2" xfId="0" applyBorder="1"/>
    <xf numFmtId="0" fontId="10" fillId="2" borderId="43" xfId="0" applyFont="1" applyFill="1" applyBorder="1"/>
    <xf numFmtId="0" fontId="10" fillId="2" borderId="3" xfId="0" applyFont="1" applyFill="1" applyBorder="1"/>
    <xf numFmtId="0" fontId="10" fillId="2" borderId="25" xfId="0" applyFont="1" applyFill="1" applyBorder="1"/>
    <xf numFmtId="0" fontId="10" fillId="2" borderId="55" xfId="0" applyFont="1" applyFill="1" applyBorder="1"/>
    <xf numFmtId="0" fontId="0" fillId="0" borderId="1" xfId="0" applyBorder="1"/>
    <xf numFmtId="0" fontId="0" fillId="0" borderId="38" xfId="0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0" fillId="0" borderId="5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6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73" t="s">
        <v>78</v>
      </c>
      <c r="C6" s="74" t="s">
        <v>32</v>
      </c>
    </row>
    <row r="7" spans="2:3" ht="20" x14ac:dyDescent="0.25">
      <c r="B7" s="75" t="s">
        <v>62</v>
      </c>
      <c r="C7" s="77" t="s">
        <v>70</v>
      </c>
    </row>
    <row r="8" spans="2:3" ht="20" x14ac:dyDescent="0.25">
      <c r="B8" s="76" t="s">
        <v>63</v>
      </c>
      <c r="C8" s="78" t="s">
        <v>71</v>
      </c>
    </row>
    <row r="9" spans="2:3" ht="20" x14ac:dyDescent="0.25">
      <c r="B9" s="76" t="s">
        <v>64</v>
      </c>
      <c r="C9" s="78" t="s">
        <v>72</v>
      </c>
    </row>
    <row r="10" spans="2:3" ht="40" x14ac:dyDescent="0.25">
      <c r="B10" s="76" t="s">
        <v>65</v>
      </c>
      <c r="C10" s="78" t="s">
        <v>73</v>
      </c>
    </row>
    <row r="11" spans="2:3" ht="20" x14ac:dyDescent="0.25">
      <c r="B11" s="76" t="s">
        <v>66</v>
      </c>
      <c r="C11" s="78" t="s">
        <v>77</v>
      </c>
    </row>
    <row r="12" spans="2:3" ht="20" x14ac:dyDescent="0.25">
      <c r="B12" s="76" t="s">
        <v>67</v>
      </c>
      <c r="C12" s="78" t="s">
        <v>74</v>
      </c>
    </row>
    <row r="13" spans="2:3" ht="20" x14ac:dyDescent="0.25">
      <c r="B13" s="76" t="s">
        <v>68</v>
      </c>
      <c r="C13" s="78" t="s">
        <v>75</v>
      </c>
    </row>
    <row r="14" spans="2:3" ht="20" x14ac:dyDescent="0.25">
      <c r="B14" s="76" t="s">
        <v>69</v>
      </c>
      <c r="C14" s="78" t="s">
        <v>76</v>
      </c>
    </row>
    <row r="15" spans="2:3" x14ac:dyDescent="0.2">
      <c r="C15" s="70"/>
    </row>
    <row r="18" spans="1:1" x14ac:dyDescent="0.2">
      <c r="A18" s="69"/>
    </row>
    <row r="19" spans="1:1" x14ac:dyDescent="0.2">
      <c r="A19" s="69"/>
    </row>
    <row r="20" spans="1:1" x14ac:dyDescent="0.2">
      <c r="A20" s="69"/>
    </row>
    <row r="21" spans="1:1" x14ac:dyDescent="0.2">
      <c r="A21" s="69"/>
    </row>
    <row r="22" spans="1:1" x14ac:dyDescent="0.2">
      <c r="A22" s="69"/>
    </row>
    <row r="23" spans="1:1" x14ac:dyDescent="0.2">
      <c r="A23" s="69"/>
    </row>
    <row r="24" spans="1:1" x14ac:dyDescent="0.2">
      <c r="A24" s="69"/>
    </row>
    <row r="25" spans="1:1" x14ac:dyDescent="0.2">
      <c r="A25" s="6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9">
        <v>4</v>
      </c>
      <c r="C30" s="4" t="s">
        <v>81</v>
      </c>
      <c r="D30" s="4"/>
      <c r="E30" s="50"/>
      <c r="F30" s="29"/>
    </row>
    <row r="31" spans="1:18" ht="13" thickBot="1" x14ac:dyDescent="0.2">
      <c r="B31" s="79">
        <v>5</v>
      </c>
      <c r="C31" s="4" t="s">
        <v>24</v>
      </c>
      <c r="D31" s="4"/>
      <c r="E31" s="50"/>
      <c r="F31" s="29"/>
    </row>
    <row r="32" spans="1:18" ht="13" thickBot="1" x14ac:dyDescent="0.2">
      <c r="B32" s="79">
        <v>6</v>
      </c>
      <c r="C32" s="4" t="s">
        <v>82</v>
      </c>
      <c r="D32" s="80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 t="s">
        <v>29</v>
      </c>
      <c r="C9" s="94" t="s">
        <v>127</v>
      </c>
      <c r="D9" s="94"/>
      <c r="E9" s="94"/>
      <c r="F9" s="94"/>
      <c r="G9" s="94"/>
      <c r="H9" s="94"/>
      <c r="I9" s="96"/>
    </row>
    <row r="10" spans="2:9" x14ac:dyDescent="0.2">
      <c r="B10" s="95"/>
      <c r="C10" s="94" t="s">
        <v>128</v>
      </c>
      <c r="D10" s="94"/>
      <c r="E10" s="94"/>
      <c r="F10" s="94"/>
      <c r="G10" s="94"/>
      <c r="H10" s="94"/>
      <c r="I10" s="96"/>
    </row>
    <row r="11" spans="2:9" x14ac:dyDescent="0.2">
      <c r="B11" s="95"/>
      <c r="C11" s="94" t="s">
        <v>129</v>
      </c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15" x14ac:dyDescent="0.2">
      <c r="B17" s="95"/>
      <c r="C17" s="94"/>
      <c r="D17" s="94"/>
      <c r="E17" s="94"/>
      <c r="F17" s="94"/>
      <c r="G17" s="94"/>
      <c r="H17" s="94"/>
      <c r="I17" s="96"/>
    </row>
    <row r="18" spans="2:15" x14ac:dyDescent="0.2">
      <c r="B18" s="95"/>
      <c r="C18" s="94"/>
      <c r="D18" s="94"/>
      <c r="E18" s="94"/>
      <c r="F18" s="94"/>
      <c r="G18" s="94"/>
      <c r="H18" s="94"/>
      <c r="I18" s="96"/>
    </row>
    <row r="19" spans="2:15" x14ac:dyDescent="0.2">
      <c r="B19" s="95"/>
      <c r="C19" s="94"/>
      <c r="D19" s="94"/>
      <c r="E19" s="94"/>
      <c r="F19" s="94"/>
      <c r="G19" s="94"/>
      <c r="H19" s="94"/>
      <c r="I19" s="96"/>
    </row>
    <row r="20" spans="2:15" x14ac:dyDescent="0.2">
      <c r="B20" s="95"/>
      <c r="C20" s="94"/>
      <c r="D20" s="94"/>
      <c r="E20" s="94"/>
      <c r="F20" s="94"/>
      <c r="G20" s="94"/>
      <c r="H20" s="94"/>
      <c r="I20" s="96"/>
    </row>
    <row r="21" spans="2:15" ht="17" thickBot="1" x14ac:dyDescent="0.25">
      <c r="B21" s="97"/>
      <c r="C21" s="98"/>
      <c r="D21" s="98"/>
      <c r="E21" s="98"/>
      <c r="F21" s="98"/>
      <c r="G21" s="98"/>
      <c r="H21" s="98"/>
      <c r="I21" s="99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125</v>
      </c>
      <c r="N26">
        <v>803488</v>
      </c>
      <c r="O26" t="s">
        <v>126</v>
      </c>
    </row>
    <row r="28" spans="2:15" x14ac:dyDescent="0.2">
      <c r="D28" t="s">
        <v>138</v>
      </c>
      <c r="E28" t="s">
        <v>139</v>
      </c>
      <c r="F28">
        <f>1/E29/E30</f>
        <v>8.1016485087820469E-5</v>
      </c>
    </row>
    <row r="29" spans="2:15" x14ac:dyDescent="0.2">
      <c r="B29" t="s">
        <v>120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121</v>
      </c>
      <c r="D30">
        <v>0.99696921000000005</v>
      </c>
      <c r="E30">
        <v>1.0013351134846462</v>
      </c>
    </row>
    <row r="32" spans="2:15" s="116" customFormat="1" x14ac:dyDescent="0.2">
      <c r="B32" s="116" t="s">
        <v>122</v>
      </c>
      <c r="C32" s="116" t="s">
        <v>140</v>
      </c>
      <c r="D32" s="116" t="s">
        <v>141</v>
      </c>
      <c r="E32" t="s">
        <v>135</v>
      </c>
      <c r="F32" t="s">
        <v>136</v>
      </c>
      <c r="G32" t="s">
        <v>137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123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130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131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132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133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142</v>
      </c>
      <c r="E52">
        <f>0.1*E29*E30</f>
        <v>1234.3166935914555</v>
      </c>
      <c r="F52" t="s">
        <v>143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S60"/>
  <sheetViews>
    <sheetView topLeftCell="A17" workbookViewId="0">
      <selection activeCell="F11" sqref="F11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</cols>
  <sheetData>
    <row r="2" spans="2:19" x14ac:dyDescent="0.2">
      <c r="B2" t="s">
        <v>109</v>
      </c>
      <c r="D2">
        <v>3</v>
      </c>
    </row>
    <row r="3" spans="2:19" x14ac:dyDescent="0.2">
      <c r="B3" t="s">
        <v>96</v>
      </c>
      <c r="D3" t="s">
        <v>58</v>
      </c>
    </row>
    <row r="4" spans="2:19" x14ac:dyDescent="0.2">
      <c r="D4" t="s">
        <v>56</v>
      </c>
    </row>
    <row r="5" spans="2:19" x14ac:dyDescent="0.2">
      <c r="B5" t="s">
        <v>97</v>
      </c>
      <c r="D5" t="s">
        <v>59</v>
      </c>
    </row>
    <row r="9" spans="2:19" ht="17" thickBot="1" x14ac:dyDescent="0.25"/>
    <row r="10" spans="2:19" x14ac:dyDescent="0.2">
      <c r="B10" s="86" t="s">
        <v>95</v>
      </c>
      <c r="C10" s="81"/>
      <c r="D10" s="60" t="s">
        <v>53</v>
      </c>
      <c r="E10" s="60" t="s">
        <v>51</v>
      </c>
      <c r="F10" s="66" t="s">
        <v>52</v>
      </c>
      <c r="L10" s="91" t="s">
        <v>100</v>
      </c>
      <c r="M10" s="92" t="s">
        <v>102</v>
      </c>
      <c r="N10" s="92"/>
      <c r="O10" s="92"/>
      <c r="P10" s="92"/>
      <c r="Q10" s="92"/>
      <c r="R10" s="92"/>
      <c r="S10" s="93"/>
    </row>
    <row r="11" spans="2:19" ht="17" thickBot="1" x14ac:dyDescent="0.25">
      <c r="B11" s="88" t="s">
        <v>89</v>
      </c>
      <c r="C11" s="82" t="s">
        <v>57</v>
      </c>
      <c r="D11" s="67">
        <v>10.95</v>
      </c>
      <c r="E11" s="67">
        <v>934879</v>
      </c>
      <c r="F11" s="119" t="s">
        <v>134</v>
      </c>
      <c r="L11" s="95">
        <v>3</v>
      </c>
      <c r="M11" s="94"/>
      <c r="N11" s="94"/>
      <c r="O11" s="94"/>
      <c r="P11" s="94"/>
      <c r="Q11" s="94"/>
      <c r="R11" s="94"/>
      <c r="S11" s="96"/>
    </row>
    <row r="12" spans="2:19" x14ac:dyDescent="0.2">
      <c r="B12" s="89"/>
      <c r="L12" s="95"/>
      <c r="M12" s="94"/>
      <c r="N12" s="94"/>
      <c r="O12" s="94"/>
      <c r="P12" s="94"/>
      <c r="Q12" s="94"/>
      <c r="R12" s="94"/>
      <c r="S12" s="96"/>
    </row>
    <row r="13" spans="2:19" ht="17" thickBot="1" x14ac:dyDescent="0.25">
      <c r="B13" s="90"/>
      <c r="L13" s="95"/>
      <c r="M13" s="94"/>
      <c r="N13" s="94"/>
      <c r="O13" s="94"/>
      <c r="P13" s="94"/>
      <c r="Q13" s="94"/>
      <c r="R13" s="94"/>
      <c r="S13" s="96"/>
    </row>
    <row r="14" spans="2:19" x14ac:dyDescent="0.2">
      <c r="B14" s="86"/>
      <c r="C14" s="81" t="s">
        <v>45</v>
      </c>
      <c r="D14" s="60" t="s">
        <v>53</v>
      </c>
      <c r="E14" s="61"/>
      <c r="F14" s="60" t="s">
        <v>51</v>
      </c>
      <c r="G14" s="61"/>
      <c r="H14" s="62" t="s">
        <v>52</v>
      </c>
      <c r="I14" s="61"/>
      <c r="L14" s="95"/>
      <c r="M14" s="94"/>
      <c r="N14" s="94"/>
      <c r="O14" s="94"/>
      <c r="P14" s="94"/>
      <c r="Q14" s="94"/>
      <c r="R14" s="94"/>
      <c r="S14" s="96"/>
    </row>
    <row r="15" spans="2:19" ht="17" thickBot="1" x14ac:dyDescent="0.25">
      <c r="B15" s="87" t="s">
        <v>90</v>
      </c>
      <c r="C15" s="83" t="s">
        <v>46</v>
      </c>
      <c r="D15" s="63" t="s">
        <v>54</v>
      </c>
      <c r="E15" s="64" t="s">
        <v>55</v>
      </c>
      <c r="F15" s="63" t="s">
        <v>54</v>
      </c>
      <c r="G15" s="64" t="s">
        <v>55</v>
      </c>
      <c r="H15" s="65" t="s">
        <v>54</v>
      </c>
      <c r="I15" s="64" t="s">
        <v>55</v>
      </c>
      <c r="L15" s="95"/>
      <c r="M15" s="94"/>
      <c r="N15" s="94"/>
      <c r="O15" s="94"/>
      <c r="P15" s="94"/>
      <c r="Q15" s="94"/>
      <c r="R15" s="94"/>
      <c r="S15" s="96"/>
    </row>
    <row r="16" spans="2:19" x14ac:dyDescent="0.2">
      <c r="B16" s="87"/>
      <c r="C16" s="84">
        <v>1</v>
      </c>
      <c r="D16" s="54"/>
      <c r="E16" s="54"/>
      <c r="F16" s="54"/>
      <c r="G16" s="54"/>
      <c r="H16" s="54"/>
      <c r="I16" s="58"/>
      <c r="L16" s="95"/>
      <c r="M16" s="94"/>
      <c r="N16" s="94"/>
      <c r="O16" s="94"/>
      <c r="P16" s="94"/>
      <c r="Q16" s="94"/>
      <c r="R16" s="94"/>
      <c r="S16" s="96"/>
    </row>
    <row r="17" spans="2:19" x14ac:dyDescent="0.2">
      <c r="B17" s="87"/>
      <c r="C17" s="85">
        <v>2</v>
      </c>
      <c r="D17" s="52"/>
      <c r="E17" s="52"/>
      <c r="F17" s="52"/>
      <c r="G17" s="52"/>
      <c r="H17" s="52"/>
      <c r="I17" s="59"/>
      <c r="L17" s="95"/>
      <c r="M17" s="94"/>
      <c r="N17" s="94"/>
      <c r="O17" s="94"/>
      <c r="P17" s="94"/>
      <c r="Q17" s="94"/>
      <c r="R17" s="94"/>
      <c r="S17" s="96"/>
    </row>
    <row r="18" spans="2:19" x14ac:dyDescent="0.2">
      <c r="B18" s="87"/>
      <c r="C18" s="85">
        <v>3</v>
      </c>
      <c r="D18" s="52"/>
      <c r="E18" s="52"/>
      <c r="F18" s="52"/>
      <c r="G18" s="52"/>
      <c r="H18" s="52"/>
      <c r="I18" s="59"/>
      <c r="L18" s="95"/>
      <c r="M18" s="94"/>
      <c r="N18" s="94"/>
      <c r="O18" s="94"/>
      <c r="P18" s="94"/>
      <c r="Q18" s="94"/>
      <c r="R18" s="94"/>
      <c r="S18" s="96"/>
    </row>
    <row r="19" spans="2:19" x14ac:dyDescent="0.2">
      <c r="B19" s="87"/>
      <c r="C19" s="85">
        <v>4</v>
      </c>
      <c r="D19" s="52"/>
      <c r="E19" s="52"/>
      <c r="F19" s="52"/>
      <c r="G19" s="52"/>
      <c r="H19" s="52"/>
      <c r="I19" s="59"/>
      <c r="L19" s="95"/>
      <c r="M19" s="94"/>
      <c r="N19" s="94"/>
      <c r="O19" s="94"/>
      <c r="P19" s="94"/>
      <c r="Q19" s="94"/>
      <c r="R19" s="94"/>
      <c r="S19" s="96"/>
    </row>
    <row r="20" spans="2:19" ht="17" thickBot="1" x14ac:dyDescent="0.25">
      <c r="B20" s="88"/>
      <c r="C20" s="65">
        <v>5</v>
      </c>
      <c r="D20" s="57"/>
      <c r="E20" s="57"/>
      <c r="F20" s="57"/>
      <c r="G20" s="57"/>
      <c r="H20" s="57"/>
      <c r="I20" s="55"/>
      <c r="L20" s="95"/>
      <c r="M20" s="94"/>
      <c r="N20" s="94"/>
      <c r="O20" s="94"/>
      <c r="P20" s="94"/>
      <c r="Q20" s="94"/>
      <c r="R20" s="94"/>
      <c r="S20" s="96"/>
    </row>
    <row r="21" spans="2:19" x14ac:dyDescent="0.2">
      <c r="B21" s="89"/>
      <c r="L21" s="95"/>
      <c r="M21" s="94"/>
      <c r="N21" s="94"/>
      <c r="O21" s="94"/>
      <c r="P21" s="94"/>
      <c r="Q21" s="94"/>
      <c r="R21" s="94"/>
      <c r="S21" s="96"/>
    </row>
    <row r="22" spans="2:19" ht="17" thickBot="1" x14ac:dyDescent="0.25">
      <c r="B22" s="90"/>
      <c r="L22" s="95"/>
      <c r="M22" s="94"/>
      <c r="N22" s="94"/>
      <c r="O22" s="94"/>
      <c r="P22" s="94"/>
      <c r="Q22" s="94"/>
      <c r="R22" s="94"/>
      <c r="S22" s="96"/>
    </row>
    <row r="23" spans="2:19" ht="17" thickBot="1" x14ac:dyDescent="0.25">
      <c r="B23" s="86"/>
      <c r="C23" s="81" t="s">
        <v>45</v>
      </c>
      <c r="D23" s="60" t="s">
        <v>53</v>
      </c>
      <c r="E23" s="61"/>
      <c r="F23" s="60" t="s">
        <v>51</v>
      </c>
      <c r="G23" s="61"/>
      <c r="H23" s="62" t="s">
        <v>52</v>
      </c>
      <c r="I23" s="61"/>
      <c r="L23" s="97"/>
      <c r="M23" s="98"/>
      <c r="N23" s="98"/>
      <c r="O23" s="98"/>
      <c r="P23" s="98"/>
      <c r="Q23" s="98"/>
      <c r="R23" s="98"/>
      <c r="S23" s="99"/>
    </row>
    <row r="24" spans="2:19" ht="17" thickBot="1" x14ac:dyDescent="0.25">
      <c r="B24" s="87" t="s">
        <v>92</v>
      </c>
      <c r="C24" s="83" t="s">
        <v>47</v>
      </c>
      <c r="D24" s="63" t="s">
        <v>54</v>
      </c>
      <c r="E24" s="64" t="s">
        <v>55</v>
      </c>
      <c r="F24" s="63" t="s">
        <v>54</v>
      </c>
      <c r="G24" s="64" t="s">
        <v>55</v>
      </c>
      <c r="H24" s="65" t="s">
        <v>54</v>
      </c>
      <c r="I24" s="64" t="s">
        <v>55</v>
      </c>
    </row>
    <row r="25" spans="2:19" x14ac:dyDescent="0.2">
      <c r="B25" s="87"/>
      <c r="C25" s="84">
        <v>1</v>
      </c>
      <c r="D25" s="54"/>
      <c r="E25" s="54"/>
      <c r="F25" s="54"/>
      <c r="G25" s="54"/>
      <c r="H25" s="54"/>
      <c r="I25" s="58"/>
    </row>
    <row r="26" spans="2:19" x14ac:dyDescent="0.2">
      <c r="B26" s="87"/>
      <c r="C26" s="85">
        <v>2</v>
      </c>
      <c r="D26" s="52"/>
      <c r="E26" s="52"/>
      <c r="F26" s="52"/>
      <c r="G26" s="52"/>
      <c r="H26" s="52"/>
      <c r="I26" s="59"/>
    </row>
    <row r="27" spans="2:19" x14ac:dyDescent="0.2">
      <c r="B27" s="87"/>
      <c r="C27" s="85">
        <v>3</v>
      </c>
      <c r="D27" s="52"/>
      <c r="E27" s="52"/>
      <c r="F27" s="52"/>
      <c r="G27" s="52"/>
      <c r="H27" s="52"/>
      <c r="I27" s="59"/>
    </row>
    <row r="28" spans="2:19" x14ac:dyDescent="0.2">
      <c r="B28" s="87"/>
      <c r="C28" s="85">
        <v>4</v>
      </c>
      <c r="D28" s="52"/>
      <c r="E28" s="52"/>
      <c r="F28" s="52"/>
      <c r="G28" s="52"/>
      <c r="H28" s="52"/>
      <c r="I28" s="59"/>
    </row>
    <row r="29" spans="2:19" ht="17" thickBot="1" x14ac:dyDescent="0.25">
      <c r="B29" s="88"/>
      <c r="C29" s="65">
        <v>5</v>
      </c>
      <c r="D29" s="57"/>
      <c r="E29" s="57"/>
      <c r="F29" s="57"/>
      <c r="G29" s="57"/>
      <c r="H29" s="57"/>
      <c r="I29" s="55"/>
    </row>
    <row r="30" spans="2:19" x14ac:dyDescent="0.2">
      <c r="B30" s="89"/>
    </row>
    <row r="31" spans="2:19" ht="17" thickBot="1" x14ac:dyDescent="0.25">
      <c r="B31" s="90"/>
    </row>
    <row r="32" spans="2:19" x14ac:dyDescent="0.2">
      <c r="B32" s="86"/>
      <c r="C32" s="81" t="s">
        <v>45</v>
      </c>
      <c r="D32" s="60" t="s">
        <v>53</v>
      </c>
      <c r="E32" s="61"/>
      <c r="F32" s="60" t="s">
        <v>51</v>
      </c>
      <c r="G32" s="61"/>
      <c r="H32" s="62" t="s">
        <v>52</v>
      </c>
      <c r="I32" s="61"/>
    </row>
    <row r="33" spans="2:9" ht="17" thickBot="1" x14ac:dyDescent="0.25">
      <c r="B33" s="87" t="s">
        <v>91</v>
      </c>
      <c r="C33" s="83" t="s">
        <v>48</v>
      </c>
      <c r="D33" s="63" t="s">
        <v>54</v>
      </c>
      <c r="E33" s="64" t="s">
        <v>55</v>
      </c>
      <c r="F33" s="63" t="s">
        <v>54</v>
      </c>
      <c r="G33" s="64" t="s">
        <v>55</v>
      </c>
      <c r="H33" s="65" t="s">
        <v>54</v>
      </c>
      <c r="I33" s="64" t="s">
        <v>55</v>
      </c>
    </row>
    <row r="34" spans="2:9" x14ac:dyDescent="0.2">
      <c r="B34" s="87"/>
      <c r="C34" s="84">
        <v>1</v>
      </c>
      <c r="D34" s="54"/>
      <c r="E34" s="54"/>
      <c r="F34" s="54"/>
      <c r="G34" s="54"/>
      <c r="H34" s="54"/>
      <c r="I34" s="58"/>
    </row>
    <row r="35" spans="2:9" x14ac:dyDescent="0.2">
      <c r="B35" s="87"/>
      <c r="C35" s="85">
        <v>2</v>
      </c>
      <c r="D35" s="52"/>
      <c r="E35" s="52"/>
      <c r="F35" s="52"/>
      <c r="G35" s="52"/>
      <c r="H35" s="52"/>
      <c r="I35" s="59"/>
    </row>
    <row r="36" spans="2:9" x14ac:dyDescent="0.2">
      <c r="B36" s="87"/>
      <c r="C36" s="85">
        <v>3</v>
      </c>
      <c r="D36" s="52"/>
      <c r="E36" s="52"/>
      <c r="F36" s="52"/>
      <c r="G36" s="52"/>
      <c r="H36" s="52"/>
      <c r="I36" s="59"/>
    </row>
    <row r="37" spans="2:9" x14ac:dyDescent="0.2">
      <c r="B37" s="87"/>
      <c r="C37" s="85">
        <v>4</v>
      </c>
      <c r="D37" s="52"/>
      <c r="E37" s="52"/>
      <c r="F37" s="52"/>
      <c r="G37" s="52"/>
      <c r="H37" s="52"/>
      <c r="I37" s="59"/>
    </row>
    <row r="38" spans="2:9" ht="17" thickBot="1" x14ac:dyDescent="0.25">
      <c r="B38" s="88"/>
      <c r="C38" s="65">
        <v>5</v>
      </c>
      <c r="D38" s="57"/>
      <c r="E38" s="57"/>
      <c r="F38" s="57"/>
      <c r="G38" s="57"/>
      <c r="H38" s="57"/>
      <c r="I38" s="55"/>
    </row>
    <row r="39" spans="2:9" x14ac:dyDescent="0.2">
      <c r="B39" s="89"/>
    </row>
    <row r="40" spans="2:9" ht="17" thickBot="1" x14ac:dyDescent="0.25">
      <c r="B40" s="90"/>
    </row>
    <row r="41" spans="2:9" x14ac:dyDescent="0.2">
      <c r="B41" s="86"/>
      <c r="C41" s="81" t="s">
        <v>45</v>
      </c>
      <c r="D41" s="60" t="s">
        <v>53</v>
      </c>
      <c r="E41" s="61"/>
      <c r="F41" s="60" t="s">
        <v>51</v>
      </c>
      <c r="G41" s="61"/>
      <c r="H41" s="62" t="s">
        <v>52</v>
      </c>
      <c r="I41" s="61"/>
    </row>
    <row r="42" spans="2:9" ht="17" thickBot="1" x14ac:dyDescent="0.25">
      <c r="B42" s="87" t="s">
        <v>93</v>
      </c>
      <c r="C42" s="83" t="s">
        <v>49</v>
      </c>
      <c r="D42" s="63" t="s">
        <v>54</v>
      </c>
      <c r="E42" s="64" t="s">
        <v>55</v>
      </c>
      <c r="F42" s="63" t="s">
        <v>54</v>
      </c>
      <c r="G42" s="64" t="s">
        <v>55</v>
      </c>
      <c r="H42" s="65" t="s">
        <v>54</v>
      </c>
      <c r="I42" s="64" t="s">
        <v>55</v>
      </c>
    </row>
    <row r="43" spans="2:9" x14ac:dyDescent="0.2">
      <c r="B43" s="87"/>
      <c r="C43" s="84">
        <v>1</v>
      </c>
      <c r="D43" s="54"/>
      <c r="E43" s="54"/>
      <c r="F43" s="54"/>
      <c r="G43" s="54"/>
      <c r="H43" s="54"/>
      <c r="I43" s="58"/>
    </row>
    <row r="44" spans="2:9" x14ac:dyDescent="0.2">
      <c r="B44" s="87"/>
      <c r="C44" s="85">
        <v>2</v>
      </c>
      <c r="D44" s="52"/>
      <c r="E44" s="52"/>
      <c r="F44" s="52"/>
      <c r="G44" s="52"/>
      <c r="H44" s="52"/>
      <c r="I44" s="59"/>
    </row>
    <row r="45" spans="2:9" x14ac:dyDescent="0.2">
      <c r="B45" s="87"/>
      <c r="C45" s="85">
        <v>3</v>
      </c>
      <c r="D45" s="52"/>
      <c r="E45" s="52"/>
      <c r="F45" s="52"/>
      <c r="G45" s="52"/>
      <c r="H45" s="52"/>
      <c r="I45" s="59"/>
    </row>
    <row r="46" spans="2:9" x14ac:dyDescent="0.2">
      <c r="B46" s="87"/>
      <c r="C46" s="85">
        <v>4</v>
      </c>
      <c r="D46" s="52"/>
      <c r="E46" s="52"/>
      <c r="F46" s="52"/>
      <c r="G46" s="52"/>
      <c r="H46" s="52"/>
      <c r="I46" s="59"/>
    </row>
    <row r="47" spans="2:9" ht="17" thickBot="1" x14ac:dyDescent="0.25">
      <c r="B47" s="88"/>
      <c r="C47" s="65">
        <v>5</v>
      </c>
      <c r="D47" s="57"/>
      <c r="E47" s="57"/>
      <c r="F47" s="57"/>
      <c r="G47" s="57"/>
      <c r="H47" s="57"/>
      <c r="I47" s="55"/>
    </row>
    <row r="48" spans="2:9" x14ac:dyDescent="0.2">
      <c r="B48" s="89"/>
    </row>
    <row r="49" spans="2:9" ht="17" thickBot="1" x14ac:dyDescent="0.25">
      <c r="B49" s="90"/>
    </row>
    <row r="50" spans="2:9" x14ac:dyDescent="0.2">
      <c r="B50" s="86"/>
      <c r="C50" s="81" t="s">
        <v>45</v>
      </c>
      <c r="D50" s="60" t="s">
        <v>53</v>
      </c>
      <c r="E50" s="61"/>
      <c r="F50" s="60" t="s">
        <v>51</v>
      </c>
      <c r="G50" s="61"/>
      <c r="H50" s="62" t="s">
        <v>52</v>
      </c>
      <c r="I50" s="61"/>
    </row>
    <row r="51" spans="2:9" ht="17" thickBot="1" x14ac:dyDescent="0.25">
      <c r="B51" s="87" t="s">
        <v>94</v>
      </c>
      <c r="C51" s="83" t="s">
        <v>50</v>
      </c>
      <c r="D51" s="63" t="s">
        <v>54</v>
      </c>
      <c r="E51" s="64" t="s">
        <v>55</v>
      </c>
      <c r="F51" s="63" t="s">
        <v>54</v>
      </c>
      <c r="G51" s="64" t="s">
        <v>55</v>
      </c>
      <c r="H51" s="65" t="s">
        <v>54</v>
      </c>
      <c r="I51" s="64" t="s">
        <v>55</v>
      </c>
    </row>
    <row r="52" spans="2:9" x14ac:dyDescent="0.2">
      <c r="B52" s="87"/>
      <c r="C52" s="84">
        <v>1</v>
      </c>
      <c r="D52" s="54"/>
      <c r="E52" s="54"/>
      <c r="F52" s="54"/>
      <c r="G52" s="54"/>
      <c r="H52" s="54"/>
      <c r="I52" s="58"/>
    </row>
    <row r="53" spans="2:9" x14ac:dyDescent="0.2">
      <c r="B53" s="87"/>
      <c r="C53" s="85">
        <v>2</v>
      </c>
      <c r="D53" s="52"/>
      <c r="E53" s="52"/>
      <c r="F53" s="52"/>
      <c r="G53" s="52"/>
      <c r="H53" s="52"/>
      <c r="I53" s="59"/>
    </row>
    <row r="54" spans="2:9" x14ac:dyDescent="0.2">
      <c r="B54" s="87"/>
      <c r="C54" s="85">
        <v>3</v>
      </c>
      <c r="D54" s="52"/>
      <c r="E54" s="52"/>
      <c r="F54" s="52"/>
      <c r="G54" s="52"/>
      <c r="H54" s="52"/>
      <c r="I54" s="59"/>
    </row>
    <row r="55" spans="2:9" x14ac:dyDescent="0.2">
      <c r="B55" s="87"/>
      <c r="C55" s="85">
        <v>4</v>
      </c>
      <c r="D55" s="52"/>
      <c r="E55" s="52"/>
      <c r="F55" s="52"/>
      <c r="G55" s="52"/>
      <c r="H55" s="52"/>
      <c r="I55" s="59"/>
    </row>
    <row r="56" spans="2:9" ht="17" thickBot="1" x14ac:dyDescent="0.25">
      <c r="B56" s="88"/>
      <c r="C56" s="65">
        <v>5</v>
      </c>
      <c r="D56" s="57"/>
      <c r="E56" s="57"/>
      <c r="F56" s="57"/>
      <c r="G56" s="57"/>
      <c r="H56" s="57"/>
      <c r="I56" s="55"/>
    </row>
    <row r="57" spans="2:9" x14ac:dyDescent="0.2">
      <c r="B57" s="89"/>
    </row>
    <row r="58" spans="2:9" ht="17" thickBot="1" x14ac:dyDescent="0.25">
      <c r="B58" s="90"/>
    </row>
    <row r="59" spans="2:9" x14ac:dyDescent="0.2">
      <c r="B59" s="86"/>
      <c r="C59" s="81"/>
      <c r="D59" s="60" t="s">
        <v>53</v>
      </c>
      <c r="E59" s="60" t="s">
        <v>51</v>
      </c>
      <c r="F59" s="66" t="s">
        <v>52</v>
      </c>
    </row>
    <row r="60" spans="2:9" ht="17" thickBot="1" x14ac:dyDescent="0.25">
      <c r="B60" s="88" t="s">
        <v>89</v>
      </c>
      <c r="C60" s="82" t="s">
        <v>60</v>
      </c>
      <c r="D60" s="67"/>
      <c r="E60" s="67"/>
      <c r="F60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105" t="s">
        <v>109</v>
      </c>
      <c r="C2" s="105"/>
      <c r="D2" s="105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>
        <v>4</v>
      </c>
      <c r="C9" s="94"/>
      <c r="D9" s="94"/>
      <c r="E9" s="94"/>
      <c r="F9" s="94"/>
      <c r="G9" s="94"/>
      <c r="H9" s="94"/>
      <c r="I9" s="96"/>
    </row>
    <row r="10" spans="2:9" x14ac:dyDescent="0.2">
      <c r="B10" s="95"/>
      <c r="C10" s="94"/>
      <c r="D10" s="94"/>
      <c r="E10" s="94"/>
      <c r="F10" s="94"/>
      <c r="G10" s="94"/>
      <c r="H10" s="94"/>
      <c r="I10" s="96"/>
    </row>
    <row r="11" spans="2:9" x14ac:dyDescent="0.2">
      <c r="B11" s="95"/>
      <c r="C11" s="94"/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9" x14ac:dyDescent="0.2">
      <c r="B17" s="95"/>
      <c r="C17" s="94"/>
      <c r="D17" s="94"/>
      <c r="E17" s="94"/>
      <c r="F17" s="94"/>
      <c r="G17" s="94"/>
      <c r="H17" s="94"/>
      <c r="I17" s="96"/>
    </row>
    <row r="18" spans="2:9" x14ac:dyDescent="0.2">
      <c r="B18" s="95"/>
      <c r="C18" s="94"/>
      <c r="D18" s="94"/>
      <c r="E18" s="94"/>
      <c r="F18" s="94"/>
      <c r="G18" s="94"/>
      <c r="H18" s="94"/>
      <c r="I18" s="96"/>
    </row>
    <row r="19" spans="2:9" x14ac:dyDescent="0.2">
      <c r="B19" s="95"/>
      <c r="C19" s="94"/>
      <c r="D19" s="94"/>
      <c r="E19" s="94"/>
      <c r="F19" s="94"/>
      <c r="G19" s="94"/>
      <c r="H19" s="94"/>
      <c r="I19" s="96"/>
    </row>
    <row r="20" spans="2:9" x14ac:dyDescent="0.2">
      <c r="B20" s="95"/>
      <c r="C20" s="94"/>
      <c r="D20" s="94"/>
      <c r="E20" s="94"/>
      <c r="F20" s="94"/>
      <c r="G20" s="94"/>
      <c r="H20" s="94"/>
      <c r="I20" s="96"/>
    </row>
    <row r="21" spans="2:9" ht="17" thickBot="1" x14ac:dyDescent="0.25">
      <c r="B21" s="97"/>
      <c r="C21" s="98"/>
      <c r="D21" s="98"/>
      <c r="E21" s="98"/>
      <c r="F21" s="98"/>
      <c r="G21" s="98"/>
      <c r="H21" s="98"/>
      <c r="I21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60"/>
  <sheetViews>
    <sheetView tabSelected="1" topLeftCell="A19" workbookViewId="0">
      <selection activeCell="E49" sqref="E49"/>
    </sheetView>
  </sheetViews>
  <sheetFormatPr baseColWidth="10" defaultRowHeight="16" x14ac:dyDescent="0.2"/>
  <cols>
    <col min="3" max="3" width="12.33203125" bestFit="1" customWidth="1"/>
    <col min="4" max="4" width="11.6640625" bestFit="1" customWidth="1"/>
    <col min="5" max="5" width="16.6640625" bestFit="1" customWidth="1"/>
    <col min="6" max="6" width="13.6640625" bestFit="1" customWidth="1"/>
    <col min="7" max="10" width="13.6640625" customWidth="1"/>
    <col min="12" max="12" width="13.33203125" customWidth="1"/>
    <col min="13" max="13" width="12.83203125" bestFit="1" customWidth="1"/>
  </cols>
  <sheetData>
    <row r="2" spans="2:26" x14ac:dyDescent="0.2">
      <c r="B2" t="s">
        <v>109</v>
      </c>
      <c r="C2">
        <v>5</v>
      </c>
    </row>
    <row r="3" spans="2:26" x14ac:dyDescent="0.2">
      <c r="B3" t="s">
        <v>96</v>
      </c>
      <c r="D3" t="s">
        <v>104</v>
      </c>
      <c r="E3" t="s">
        <v>105</v>
      </c>
    </row>
    <row r="6" spans="2:26" ht="17" thickBot="1" x14ac:dyDescent="0.25"/>
    <row r="7" spans="2:26" ht="17" thickBot="1" x14ac:dyDescent="0.25">
      <c r="B7" t="s">
        <v>124</v>
      </c>
      <c r="C7" s="104" t="s">
        <v>61</v>
      </c>
      <c r="D7" s="102" t="s">
        <v>106</v>
      </c>
      <c r="E7" s="100" t="s">
        <v>107</v>
      </c>
      <c r="F7" s="138" t="s">
        <v>175</v>
      </c>
      <c r="G7" s="101" t="s">
        <v>108</v>
      </c>
      <c r="H7" s="137" t="s">
        <v>174</v>
      </c>
      <c r="I7" s="137"/>
      <c r="J7" s="137"/>
      <c r="K7" s="137"/>
      <c r="L7" s="137"/>
      <c r="M7" s="154"/>
      <c r="N7" s="154"/>
      <c r="O7" s="154"/>
      <c r="P7" s="154"/>
      <c r="Q7" s="154"/>
      <c r="S7" s="91" t="s">
        <v>100</v>
      </c>
      <c r="T7" s="92" t="s">
        <v>102</v>
      </c>
      <c r="U7" s="92"/>
      <c r="V7" s="92"/>
      <c r="W7" s="92"/>
      <c r="X7" s="92"/>
      <c r="Y7" s="92"/>
      <c r="Z7" s="93"/>
    </row>
    <row r="8" spans="2:26" x14ac:dyDescent="0.2">
      <c r="C8" s="129" t="s">
        <v>144</v>
      </c>
      <c r="D8" s="130">
        <v>-10.98</v>
      </c>
      <c r="E8" s="130">
        <v>-10.978210375023499</v>
      </c>
      <c r="F8" s="130">
        <f>ABS(D8-E8)</f>
        <v>1.7896249765012584E-3</v>
      </c>
      <c r="G8" s="130">
        <v>-10.974417235955199</v>
      </c>
      <c r="H8" s="137">
        <f>ABS(D8-G8)</f>
        <v>5.5827640448011806E-3</v>
      </c>
      <c r="I8" s="137"/>
      <c r="J8" s="137"/>
      <c r="K8" s="137"/>
      <c r="L8" s="137"/>
      <c r="M8" s="137"/>
      <c r="N8" s="137"/>
      <c r="O8" s="137"/>
      <c r="P8" s="137"/>
      <c r="Q8" s="137"/>
      <c r="S8" s="124"/>
      <c r="T8" s="125"/>
      <c r="U8" s="125"/>
      <c r="V8" s="125"/>
      <c r="W8" s="125"/>
      <c r="X8" s="125"/>
      <c r="Y8" s="125"/>
      <c r="Z8" s="126"/>
    </row>
    <row r="9" spans="2:26" x14ac:dyDescent="0.2">
      <c r="C9" s="128">
        <v>-5</v>
      </c>
      <c r="D9" s="132" t="s">
        <v>147</v>
      </c>
      <c r="E9" s="132">
        <v>-5.0096773753587298</v>
      </c>
      <c r="F9" s="130">
        <f t="shared" ref="F9:F19" si="0">ABS(D9-E9)</f>
        <v>8.0226246412697932E-3</v>
      </c>
      <c r="G9" s="132">
        <v>-5.0102009745677902</v>
      </c>
      <c r="H9" s="137">
        <f t="shared" ref="H9:H19" si="1">ABS(D9-G9)</f>
        <v>7.4990254322093719E-3</v>
      </c>
      <c r="I9" s="133"/>
      <c r="J9" s="133"/>
      <c r="K9" s="134"/>
      <c r="L9" s="134"/>
      <c r="M9" s="155"/>
      <c r="N9" s="156"/>
      <c r="O9" s="156"/>
      <c r="P9" s="156"/>
      <c r="Q9" s="156"/>
      <c r="S9" s="95">
        <v>5</v>
      </c>
      <c r="T9" s="94"/>
      <c r="U9" s="94"/>
      <c r="V9" s="94"/>
      <c r="W9" s="94"/>
      <c r="X9" s="94"/>
      <c r="Y9" s="94"/>
      <c r="Z9" s="96"/>
    </row>
    <row r="10" spans="2:26" x14ac:dyDescent="0.2">
      <c r="C10" s="87">
        <v>0</v>
      </c>
      <c r="D10" s="53">
        <v>1.9199999999999998E-2</v>
      </c>
      <c r="E10" s="132">
        <v>-8.1487286875825005E-3</v>
      </c>
      <c r="F10" s="130">
        <f t="shared" si="0"/>
        <v>2.7348728687582501E-2</v>
      </c>
      <c r="G10" s="132">
        <v>-1.17485980349982E-2</v>
      </c>
      <c r="H10" s="137">
        <f t="shared" si="1"/>
        <v>3.09485980349982E-2</v>
      </c>
      <c r="I10" s="133"/>
      <c r="J10" s="133"/>
      <c r="K10" s="134"/>
      <c r="L10" s="134"/>
      <c r="M10" s="134" t="s">
        <v>173</v>
      </c>
      <c r="N10" s="134" t="s">
        <v>166</v>
      </c>
      <c r="O10" s="134" t="s">
        <v>24</v>
      </c>
      <c r="P10" s="134"/>
      <c r="Q10" s="134"/>
      <c r="S10" s="95"/>
      <c r="T10" s="94"/>
      <c r="U10" s="94"/>
      <c r="V10" s="94"/>
      <c r="W10" s="94"/>
      <c r="X10" s="94"/>
      <c r="Y10" s="94"/>
      <c r="Z10" s="96"/>
    </row>
    <row r="11" spans="2:26" x14ac:dyDescent="0.2">
      <c r="C11" s="87">
        <v>5</v>
      </c>
      <c r="D11" s="53">
        <v>4.9862000000000002</v>
      </c>
      <c r="E11" s="132">
        <v>4.9933787789488502</v>
      </c>
      <c r="F11" s="130">
        <f t="shared" si="0"/>
        <v>7.1787789488499953E-3</v>
      </c>
      <c r="G11" s="132">
        <v>4.9956060588578</v>
      </c>
      <c r="H11" s="137">
        <f t="shared" si="1"/>
        <v>9.4060588577997706E-3</v>
      </c>
      <c r="I11" s="133"/>
      <c r="J11" s="133"/>
      <c r="K11" s="134"/>
      <c r="L11" s="134" t="s">
        <v>171</v>
      </c>
      <c r="M11" s="134">
        <v>8.1041246399999998E-5</v>
      </c>
      <c r="N11" s="134">
        <v>-8.1453097600000003E-3</v>
      </c>
      <c r="O11" s="134">
        <f>MAX(F9:F19)</f>
        <v>2.7348728687582501E-2</v>
      </c>
      <c r="P11" s="134"/>
      <c r="Q11" s="134"/>
      <c r="S11" s="95"/>
      <c r="T11" s="94"/>
      <c r="U11" s="94"/>
      <c r="V11" s="94"/>
      <c r="W11" s="94"/>
      <c r="X11" s="94"/>
      <c r="Y11" s="94"/>
      <c r="Z11" s="96"/>
    </row>
    <row r="12" spans="2:26" x14ac:dyDescent="0.2">
      <c r="C12" s="87">
        <v>10</v>
      </c>
      <c r="D12" s="53">
        <v>9.9887999999999995</v>
      </c>
      <c r="E12" s="132">
        <v>9.9949074254174004</v>
      </c>
      <c r="F12" s="130">
        <f t="shared" si="0"/>
        <v>6.1074254174009468E-3</v>
      </c>
      <c r="G12" s="132">
        <v>9.9986431097759993</v>
      </c>
      <c r="H12" s="137">
        <f t="shared" si="1"/>
        <v>9.843109775999892E-3</v>
      </c>
      <c r="I12" s="133"/>
      <c r="J12" s="133"/>
      <c r="K12" s="134"/>
      <c r="L12" s="134" t="s">
        <v>172</v>
      </c>
      <c r="M12" s="134">
        <v>-4.4511401799999998E-5</v>
      </c>
      <c r="N12" s="134">
        <v>30.7267127</v>
      </c>
      <c r="O12" s="134">
        <f>MAX(H9:H19)</f>
        <v>3.09485980349982E-2</v>
      </c>
      <c r="P12" s="134"/>
      <c r="Q12" s="134"/>
      <c r="S12" s="95"/>
      <c r="T12" s="94"/>
      <c r="U12" s="94"/>
      <c r="V12" s="94"/>
      <c r="W12" s="94"/>
      <c r="X12" s="94"/>
      <c r="Y12" s="94"/>
      <c r="Z12" s="96"/>
    </row>
    <row r="13" spans="2:26" x14ac:dyDescent="0.2">
      <c r="C13" s="87">
        <v>15</v>
      </c>
      <c r="D13" s="53">
        <v>14.989699999999999</v>
      </c>
      <c r="E13" s="132">
        <v>14.9964355029764</v>
      </c>
      <c r="F13" s="130">
        <f t="shared" si="0"/>
        <v>6.7355029764009089E-3</v>
      </c>
      <c r="G13" s="132">
        <v>15.0015911378906</v>
      </c>
      <c r="H13" s="137">
        <f t="shared" si="1"/>
        <v>1.1891137890600589E-2</v>
      </c>
      <c r="I13" s="133"/>
      <c r="J13" s="133"/>
      <c r="K13" s="134"/>
      <c r="L13" s="134"/>
      <c r="M13" s="134"/>
      <c r="N13" s="134"/>
      <c r="O13" s="134"/>
      <c r="P13" s="134"/>
      <c r="Q13" s="134"/>
      <c r="S13" s="95"/>
      <c r="T13" s="94"/>
      <c r="U13" s="94"/>
      <c r="V13" s="94"/>
      <c r="W13" s="94"/>
      <c r="X13" s="94"/>
      <c r="Y13" s="94"/>
      <c r="Z13" s="96"/>
    </row>
    <row r="14" spans="2:26" x14ac:dyDescent="0.2">
      <c r="C14" s="87">
        <v>20</v>
      </c>
      <c r="D14" s="111">
        <v>19.995100000000001</v>
      </c>
      <c r="E14" s="132">
        <v>19.997963580535298</v>
      </c>
      <c r="F14" s="130">
        <f t="shared" si="0"/>
        <v>2.8635805352976718E-3</v>
      </c>
      <c r="G14" s="132">
        <v>19.997906967136899</v>
      </c>
      <c r="H14" s="137">
        <f t="shared" si="1"/>
        <v>2.8069671368982085E-3</v>
      </c>
      <c r="I14" s="133"/>
      <c r="J14" s="133"/>
      <c r="K14" s="134"/>
      <c r="L14" s="134"/>
      <c r="M14" s="134"/>
      <c r="N14" s="134"/>
      <c r="O14" s="134"/>
      <c r="P14" s="134"/>
      <c r="Q14" s="134"/>
      <c r="S14" s="95"/>
      <c r="T14" s="94"/>
      <c r="U14" s="94"/>
      <c r="V14" s="94"/>
      <c r="W14" s="94"/>
      <c r="X14" s="94"/>
      <c r="Y14" s="94"/>
      <c r="Z14" s="96"/>
    </row>
    <row r="15" spans="2:26" x14ac:dyDescent="0.2">
      <c r="C15" s="87">
        <v>25</v>
      </c>
      <c r="D15" s="53">
        <v>24.9998</v>
      </c>
      <c r="E15" s="132">
        <v>24.9994916580943</v>
      </c>
      <c r="F15" s="130">
        <f t="shared" si="0"/>
        <v>3.0834190570061537E-4</v>
      </c>
      <c r="G15" s="132">
        <v>24.997071526098601</v>
      </c>
      <c r="H15" s="137">
        <f t="shared" si="1"/>
        <v>2.7284739013992976E-3</v>
      </c>
      <c r="I15" s="133"/>
      <c r="J15" s="133"/>
      <c r="K15" s="134"/>
      <c r="L15" s="134"/>
      <c r="M15" s="134"/>
      <c r="N15" s="134"/>
      <c r="O15" s="134"/>
      <c r="P15" s="134"/>
      <c r="Q15" s="134"/>
      <c r="S15" s="95"/>
      <c r="T15" s="94"/>
      <c r="U15" s="94"/>
      <c r="V15" s="94"/>
      <c r="W15" s="94"/>
      <c r="X15" s="94"/>
      <c r="Y15" s="94"/>
      <c r="Z15" s="96"/>
    </row>
    <row r="16" spans="2:26" x14ac:dyDescent="0.2">
      <c r="C16" s="87">
        <v>30</v>
      </c>
      <c r="D16" s="53">
        <v>29.996500000000001</v>
      </c>
      <c r="E16" s="132">
        <v>30.001019735653301</v>
      </c>
      <c r="F16" s="130">
        <f t="shared" si="0"/>
        <v>4.5197356533002164E-3</v>
      </c>
      <c r="G16" s="132">
        <v>29.995123300015202</v>
      </c>
      <c r="H16" s="137">
        <f t="shared" si="1"/>
        <v>1.376699984799501E-3</v>
      </c>
      <c r="I16" s="133"/>
      <c r="J16" s="133"/>
      <c r="K16" s="134"/>
      <c r="L16" s="134"/>
      <c r="M16" s="134"/>
      <c r="N16" s="134"/>
      <c r="O16" s="134"/>
      <c r="P16" s="134"/>
      <c r="Q16" s="134"/>
      <c r="S16" s="95"/>
      <c r="T16" s="94"/>
      <c r="U16" s="94"/>
      <c r="V16" s="94"/>
      <c r="W16" s="94"/>
      <c r="X16" s="94"/>
      <c r="Y16" s="94"/>
      <c r="Z16" s="96"/>
    </row>
    <row r="17" spans="3:26" x14ac:dyDescent="0.2">
      <c r="C17" s="87">
        <v>35</v>
      </c>
      <c r="D17" s="53">
        <v>35.000500000000002</v>
      </c>
      <c r="E17" s="132">
        <v>35.002548380501104</v>
      </c>
      <c r="F17" s="130">
        <f t="shared" si="0"/>
        <v>2.0483805011011214E-3</v>
      </c>
      <c r="G17" s="132">
        <v>34.997359145700898</v>
      </c>
      <c r="H17" s="137">
        <f t="shared" si="1"/>
        <v>3.1408542991044897E-3</v>
      </c>
      <c r="I17" s="133"/>
      <c r="J17" s="133"/>
      <c r="K17" s="134"/>
      <c r="L17" s="134"/>
      <c r="M17" s="134"/>
      <c r="N17" s="134"/>
      <c r="O17" s="134"/>
      <c r="P17" s="134"/>
      <c r="Q17" s="134"/>
      <c r="S17" s="95"/>
      <c r="T17" s="94"/>
      <c r="U17" s="94"/>
      <c r="V17" s="94"/>
      <c r="W17" s="94"/>
      <c r="X17" s="94"/>
      <c r="Y17" s="94"/>
      <c r="Z17" s="96"/>
    </row>
    <row r="18" spans="3:26" x14ac:dyDescent="0.2">
      <c r="C18" s="90">
        <v>40</v>
      </c>
      <c r="D18" s="127">
        <v>40.009500000000003</v>
      </c>
      <c r="E18" s="132">
        <v>40.004076458060098</v>
      </c>
      <c r="F18" s="130">
        <f t="shared" si="0"/>
        <v>5.4235419399049078E-3</v>
      </c>
      <c r="G18" s="132">
        <v>40.004891848200899</v>
      </c>
      <c r="H18" s="137">
        <f t="shared" si="1"/>
        <v>4.608151799104121E-3</v>
      </c>
      <c r="I18" s="133"/>
      <c r="J18" s="133"/>
      <c r="L18" s="134"/>
      <c r="M18" s="134"/>
      <c r="N18" s="134"/>
      <c r="O18" s="134"/>
      <c r="P18" s="134"/>
      <c r="Q18" s="134"/>
      <c r="S18" s="95"/>
      <c r="T18" s="94"/>
      <c r="U18" s="94"/>
      <c r="V18" s="94"/>
      <c r="W18" s="94"/>
      <c r="X18" s="94"/>
      <c r="Y18" s="94"/>
      <c r="Z18" s="96"/>
    </row>
    <row r="19" spans="3:26" x14ac:dyDescent="0.2">
      <c r="C19" s="90">
        <v>45</v>
      </c>
      <c r="D19" s="127">
        <v>45.012700000000002</v>
      </c>
      <c r="E19" s="132">
        <v>45.005604535619099</v>
      </c>
      <c r="F19" s="130">
        <f t="shared" si="0"/>
        <v>7.0954643809031381E-3</v>
      </c>
      <c r="G19" s="132">
        <v>45.0113562770578</v>
      </c>
      <c r="H19" s="137">
        <f t="shared" si="1"/>
        <v>1.3437229422024188E-3</v>
      </c>
      <c r="I19" s="133"/>
      <c r="J19" s="133"/>
      <c r="K19" s="134"/>
      <c r="L19" s="134"/>
      <c r="M19" s="134"/>
      <c r="N19" s="134"/>
      <c r="O19" s="134"/>
      <c r="P19" s="134"/>
      <c r="Q19" s="134"/>
      <c r="S19" s="95"/>
      <c r="T19" s="94"/>
      <c r="U19" s="94"/>
      <c r="V19" s="94"/>
      <c r="W19" s="94"/>
      <c r="X19" s="94"/>
      <c r="Y19" s="94"/>
      <c r="Z19" s="96"/>
    </row>
    <row r="20" spans="3:26" ht="17" thickBot="1" x14ac:dyDescent="0.25">
      <c r="C20" s="88" t="s">
        <v>145</v>
      </c>
      <c r="D20" s="56">
        <v>48.5</v>
      </c>
      <c r="E20" s="57"/>
      <c r="F20" s="157"/>
      <c r="G20" s="55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S20" s="95"/>
      <c r="T20" s="94"/>
      <c r="U20" s="94"/>
      <c r="V20" s="94"/>
      <c r="W20" s="94"/>
      <c r="X20" s="94"/>
      <c r="Y20" s="94"/>
      <c r="Z20" s="96"/>
    </row>
    <row r="21" spans="3:26" x14ac:dyDescent="0.2">
      <c r="R21" s="95"/>
      <c r="S21" s="94" t="s">
        <v>160</v>
      </c>
      <c r="T21" s="94"/>
      <c r="U21" s="94"/>
      <c r="V21" s="94"/>
      <c r="W21" s="94"/>
      <c r="X21" s="94"/>
      <c r="Y21" s="96"/>
    </row>
    <row r="22" spans="3:26" x14ac:dyDescent="0.2">
      <c r="R22" s="95"/>
      <c r="S22" s="94"/>
      <c r="T22" s="94"/>
      <c r="U22" s="94"/>
      <c r="V22" s="94"/>
      <c r="W22" s="94"/>
      <c r="X22" s="94"/>
      <c r="Y22" s="96"/>
    </row>
    <row r="23" spans="3:26" ht="17" thickBot="1" x14ac:dyDescent="0.25">
      <c r="R23" s="97"/>
      <c r="S23" s="98"/>
      <c r="T23" s="98"/>
      <c r="U23" s="98"/>
      <c r="V23" s="98"/>
      <c r="W23" s="98"/>
      <c r="X23" s="98"/>
      <c r="Y23" s="99"/>
    </row>
    <row r="24" spans="3:26" ht="17" thickBot="1" x14ac:dyDescent="0.25">
      <c r="C24" t="s">
        <v>161</v>
      </c>
    </row>
    <row r="25" spans="3:26" ht="17" thickBot="1" x14ac:dyDescent="0.25">
      <c r="C25" s="104" t="s">
        <v>61</v>
      </c>
      <c r="D25" s="102" t="s">
        <v>106</v>
      </c>
      <c r="E25" s="140" t="s">
        <v>164</v>
      </c>
      <c r="F25" s="142" t="s">
        <v>107</v>
      </c>
      <c r="G25" s="138"/>
      <c r="H25" s="101"/>
      <c r="I25" s="149"/>
      <c r="J25" s="149"/>
      <c r="K25" s="140"/>
      <c r="L25" s="104" t="s">
        <v>108</v>
      </c>
      <c r="M25" s="101"/>
      <c r="N25" s="101"/>
      <c r="O25" s="101"/>
      <c r="P25" s="152"/>
      <c r="Q25" s="153"/>
    </row>
    <row r="26" spans="3:26" x14ac:dyDescent="0.2">
      <c r="C26" s="129" t="s">
        <v>144</v>
      </c>
      <c r="D26" s="130" t="s">
        <v>146</v>
      </c>
      <c r="E26" s="139"/>
      <c r="F26" s="129"/>
      <c r="G26" s="139" t="s">
        <v>166</v>
      </c>
      <c r="H26" s="131" t="s">
        <v>165</v>
      </c>
      <c r="I26" s="150" t="s">
        <v>122</v>
      </c>
      <c r="J26" s="150" t="s">
        <v>170</v>
      </c>
      <c r="K26" s="141"/>
      <c r="L26" s="148"/>
      <c r="M26" s="131" t="s">
        <v>167</v>
      </c>
      <c r="N26" s="131" t="s">
        <v>166</v>
      </c>
      <c r="O26" s="131" t="s">
        <v>168</v>
      </c>
      <c r="P26" s="151" t="s">
        <v>122</v>
      </c>
      <c r="Q26" s="151" t="s">
        <v>170</v>
      </c>
    </row>
    <row r="27" spans="3:26" x14ac:dyDescent="0.2">
      <c r="C27" s="128">
        <v>-5</v>
      </c>
      <c r="D27" s="132" t="s">
        <v>162</v>
      </c>
      <c r="E27" s="133"/>
      <c r="F27" s="143">
        <v>-58415.730470000002</v>
      </c>
      <c r="G27" s="134">
        <f>F27-$F$28</f>
        <v>-61715.791369999999</v>
      </c>
      <c r="H27" s="144">
        <f>D27/G27</f>
        <v>8.1044087566076682E-5</v>
      </c>
      <c r="I27" s="144">
        <f>(G27)*$H$39</f>
        <v>-4.9915767788996455</v>
      </c>
      <c r="J27" s="144">
        <f>D27-I27</f>
        <v>-1.0123221100354129E-2</v>
      </c>
      <c r="L27" s="143">
        <v>802915</v>
      </c>
      <c r="M27" s="134">
        <f>L27</f>
        <v>802915</v>
      </c>
      <c r="N27" s="134">
        <f>M27-$M$28</f>
        <v>112432</v>
      </c>
      <c r="O27" s="144">
        <f>D27/N27</f>
        <v>-4.448644514017361E-5</v>
      </c>
      <c r="P27" s="134">
        <f>N27*$O$39</f>
        <v>-5.0045048311745859</v>
      </c>
      <c r="Q27" s="144">
        <f>D27-P27</f>
        <v>2.8048311745862975E-3</v>
      </c>
    </row>
    <row r="28" spans="3:26" ht="51" x14ac:dyDescent="0.2">
      <c r="C28" s="87">
        <v>0</v>
      </c>
      <c r="D28" s="53">
        <v>0</v>
      </c>
      <c r="E28" s="136" t="s">
        <v>163</v>
      </c>
      <c r="F28" s="143">
        <v>3300.0608999999999</v>
      </c>
      <c r="G28" s="134">
        <f>F28-$F$28</f>
        <v>0</v>
      </c>
      <c r="H28" s="144"/>
      <c r="I28" s="144">
        <f>(G28)*$H$39</f>
        <v>0</v>
      </c>
      <c r="J28" s="144">
        <f>D28-I28</f>
        <v>0</v>
      </c>
      <c r="L28" s="143">
        <v>690483</v>
      </c>
      <c r="M28" s="134">
        <f>L28</f>
        <v>690483</v>
      </c>
      <c r="N28" s="134">
        <f>M28-$M$28</f>
        <v>0</v>
      </c>
      <c r="O28" s="144"/>
      <c r="P28" s="134">
        <f>N28*$O$39</f>
        <v>0</v>
      </c>
      <c r="Q28" s="144"/>
    </row>
    <row r="29" spans="3:26" x14ac:dyDescent="0.2">
      <c r="C29" s="87">
        <v>5</v>
      </c>
      <c r="D29" s="53">
        <v>4.9725000000000001</v>
      </c>
      <c r="E29" s="134"/>
      <c r="F29" s="143">
        <v>65015.796090000003</v>
      </c>
      <c r="G29" s="134">
        <f>F29-$F$28</f>
        <v>61715.735190000007</v>
      </c>
      <c r="H29" s="144">
        <f>D29/G29</f>
        <v>8.0571024305090179E-5</v>
      </c>
      <c r="I29" s="144">
        <f>(G29)*$H$39</f>
        <v>4.9915722350579932</v>
      </c>
      <c r="J29" s="144">
        <f>D29-I29</f>
        <v>-1.9072235057993048E-2</v>
      </c>
      <c r="L29" s="143">
        <v>578788</v>
      </c>
      <c r="M29" s="134">
        <f>L29</f>
        <v>578788</v>
      </c>
      <c r="N29" s="134">
        <f>M29-$M$28</f>
        <v>-111695</v>
      </c>
      <c r="O29" s="144">
        <f>D29/N29</f>
        <v>-4.4518554993509113E-5</v>
      </c>
      <c r="P29" s="134">
        <f>N29*$O$39</f>
        <v>4.9716999352323654</v>
      </c>
      <c r="Q29" s="144">
        <f>D29-P29</f>
        <v>8.0006476763472278E-4</v>
      </c>
    </row>
    <row r="30" spans="3:26" x14ac:dyDescent="0.2">
      <c r="C30" s="87">
        <v>10</v>
      </c>
      <c r="D30" s="53">
        <v>9.9755000000000003</v>
      </c>
      <c r="E30" s="134"/>
      <c r="F30" s="143">
        <v>126731.6297</v>
      </c>
      <c r="G30" s="134">
        <f>F30-$F$28</f>
        <v>123431.56880000001</v>
      </c>
      <c r="H30" s="144">
        <f>D30/G30</f>
        <v>8.0818060541413121E-5</v>
      </c>
      <c r="I30" s="144">
        <f>(G30)*$H$39</f>
        <v>9.983152430331284</v>
      </c>
      <c r="J30" s="144">
        <f>D30-I30</f>
        <v>-7.6524303312837105E-3</v>
      </c>
      <c r="L30" s="143">
        <v>466368</v>
      </c>
      <c r="M30" s="134">
        <f>L30</f>
        <v>466368</v>
      </c>
      <c r="N30" s="134">
        <f>M30-$M$28</f>
        <v>-224115</v>
      </c>
      <c r="O30" s="144">
        <f>D30/N30</f>
        <v>-4.4510630702987306E-5</v>
      </c>
      <c r="P30" s="134">
        <f>N30*$O$39</f>
        <v>9.9756706297023285</v>
      </c>
      <c r="Q30" s="144">
        <f>D30-P30</f>
        <v>-1.7062970232828434E-4</v>
      </c>
    </row>
    <row r="31" spans="3:26" x14ac:dyDescent="0.2">
      <c r="C31" s="87">
        <v>15</v>
      </c>
      <c r="D31" s="53"/>
      <c r="E31" s="134"/>
      <c r="F31" s="143"/>
      <c r="G31" s="134"/>
      <c r="H31" s="144"/>
      <c r="I31" s="144"/>
      <c r="J31" s="144"/>
      <c r="L31" s="143"/>
      <c r="M31" s="134"/>
      <c r="N31" s="134"/>
      <c r="O31" s="144"/>
      <c r="P31" s="134"/>
      <c r="Q31" s="144"/>
    </row>
    <row r="32" spans="3:26" x14ac:dyDescent="0.2">
      <c r="C32" s="87">
        <v>20</v>
      </c>
      <c r="D32" s="111"/>
      <c r="E32" s="135"/>
      <c r="F32" s="143"/>
      <c r="G32" s="134"/>
      <c r="H32" s="144"/>
      <c r="I32" s="144"/>
      <c r="J32" s="144"/>
      <c r="L32" s="143"/>
      <c r="M32" s="134"/>
      <c r="N32" s="134"/>
      <c r="O32" s="144"/>
      <c r="P32" s="134"/>
      <c r="Q32" s="144"/>
    </row>
    <row r="33" spans="3:17" x14ac:dyDescent="0.2">
      <c r="C33" s="87">
        <v>25</v>
      </c>
      <c r="D33" s="53"/>
      <c r="E33" s="134"/>
      <c r="F33" s="143"/>
      <c r="G33" s="134"/>
      <c r="H33" s="144"/>
      <c r="I33" s="144"/>
      <c r="J33" s="144"/>
      <c r="L33" s="143"/>
      <c r="M33" s="134"/>
      <c r="N33" s="134"/>
      <c r="O33" s="144"/>
      <c r="P33" s="134"/>
      <c r="Q33" s="144"/>
    </row>
    <row r="34" spans="3:17" x14ac:dyDescent="0.2">
      <c r="C34" s="87">
        <v>30</v>
      </c>
      <c r="D34" s="53"/>
      <c r="E34" s="134"/>
      <c r="F34" s="143"/>
      <c r="G34" s="134"/>
      <c r="H34" s="144"/>
      <c r="I34" s="144"/>
      <c r="J34" s="144"/>
      <c r="L34" s="143"/>
      <c r="M34" s="134"/>
      <c r="N34" s="134"/>
      <c r="O34" s="144"/>
      <c r="P34" s="134"/>
      <c r="Q34" s="144"/>
    </row>
    <row r="35" spans="3:17" x14ac:dyDescent="0.2">
      <c r="C35" s="87">
        <v>35</v>
      </c>
      <c r="D35" s="53">
        <v>34.9801</v>
      </c>
      <c r="E35" s="134"/>
      <c r="F35" s="143">
        <v>435310.86090000003</v>
      </c>
      <c r="G35" s="134">
        <f>F35-$F$28</f>
        <v>432010.80000000005</v>
      </c>
      <c r="H35" s="144">
        <f>D35/G35</f>
        <v>8.0970429442967615E-5</v>
      </c>
      <c r="I35" s="144">
        <f>(G35)*$H$39</f>
        <v>34.941058514273401</v>
      </c>
      <c r="J35" s="144">
        <f>D35-I35</f>
        <v>3.904148572659949E-2</v>
      </c>
      <c r="L35" s="143">
        <v>2147388488</v>
      </c>
      <c r="M35" s="134">
        <f>L35-2147483648</f>
        <v>-95160</v>
      </c>
      <c r="N35" s="134">
        <f>M35-$M$28</f>
        <v>-785643</v>
      </c>
      <c r="O35" s="144">
        <f>D35/N35</f>
        <v>-4.4524166828954117E-5</v>
      </c>
      <c r="P35" s="134">
        <f>N35*$O$39</f>
        <v>34.970063585798485</v>
      </c>
      <c r="Q35" s="144">
        <f>D35-P35</f>
        <v>1.0036414201515242E-2</v>
      </c>
    </row>
    <row r="36" spans="3:17" x14ac:dyDescent="0.2">
      <c r="C36" s="90">
        <v>40</v>
      </c>
      <c r="D36" s="127"/>
      <c r="E36" s="134"/>
      <c r="F36" s="143"/>
      <c r="G36" s="134"/>
      <c r="H36" s="144"/>
      <c r="I36" s="144"/>
      <c r="J36" s="144"/>
      <c r="L36" s="143"/>
      <c r="M36" s="134"/>
      <c r="N36" s="134"/>
      <c r="O36" s="144"/>
      <c r="P36" s="134"/>
      <c r="Q36" s="144"/>
    </row>
    <row r="37" spans="3:17" x14ac:dyDescent="0.2">
      <c r="C37" s="90">
        <v>45</v>
      </c>
      <c r="D37" s="127">
        <v>44.988999999999997</v>
      </c>
      <c r="E37" s="134"/>
      <c r="F37" s="143">
        <v>558742.5281</v>
      </c>
      <c r="G37" s="134">
        <f>F37-$F$28</f>
        <v>555442.46719999996</v>
      </c>
      <c r="H37" s="144">
        <f>D37/G37</f>
        <v>8.0996687607972658E-5</v>
      </c>
      <c r="I37" s="144">
        <f>(G37)*$H$39</f>
        <v>44.924218903202373</v>
      </c>
      <c r="J37" s="144">
        <f>D37-I37</f>
        <v>6.4781096797624116E-2</v>
      </c>
      <c r="L37" s="143">
        <v>2147163532</v>
      </c>
      <c r="M37" s="134">
        <f>L37-2147483648</f>
        <v>-320116</v>
      </c>
      <c r="N37" s="134">
        <f>M37-$M$28</f>
        <v>-1010599</v>
      </c>
      <c r="O37" s="144">
        <f>D37/N37</f>
        <v>-4.4517162593669689E-5</v>
      </c>
      <c r="P37" s="134">
        <f>N37*$O$39</f>
        <v>44.983168296216427</v>
      </c>
      <c r="Q37" s="144">
        <f>D37-P37</f>
        <v>5.8317037835706742E-3</v>
      </c>
    </row>
    <row r="38" spans="3:17" ht="17" thickBot="1" x14ac:dyDescent="0.25">
      <c r="C38" s="88" t="s">
        <v>145</v>
      </c>
      <c r="D38" s="56"/>
      <c r="E38" s="134"/>
      <c r="F38" s="143"/>
      <c r="G38" s="134"/>
      <c r="H38" s="144"/>
      <c r="I38" s="144"/>
      <c r="J38" s="144"/>
      <c r="L38" s="143"/>
      <c r="M38" s="134"/>
      <c r="N38" s="134"/>
      <c r="O38" s="144"/>
      <c r="P38" s="134"/>
      <c r="Q38" s="144"/>
    </row>
    <row r="39" spans="3:17" x14ac:dyDescent="0.2">
      <c r="F39" s="143"/>
      <c r="G39" s="134" t="s">
        <v>169</v>
      </c>
      <c r="H39" s="144">
        <f>AVERAGE(H27:H37)</f>
        <v>8.0880057892704057E-5</v>
      </c>
      <c r="I39" s="144"/>
      <c r="J39" s="144"/>
      <c r="L39" s="143"/>
      <c r="M39" s="134"/>
      <c r="N39" s="134" t="s">
        <v>169</v>
      </c>
      <c r="O39" s="144">
        <f>AVERAGE(O27:O37)</f>
        <v>-4.4511392051858772E-5</v>
      </c>
      <c r="P39" s="134"/>
      <c r="Q39" s="144"/>
    </row>
    <row r="40" spans="3:17" ht="17" thickBot="1" x14ac:dyDescent="0.25">
      <c r="F40" s="145"/>
      <c r="G40" s="146" t="s">
        <v>166</v>
      </c>
      <c r="H40" s="147">
        <f>-F28</f>
        <v>-3300.0608999999999</v>
      </c>
      <c r="I40" s="147"/>
      <c r="J40" s="147"/>
      <c r="L40" s="145"/>
      <c r="M40" s="146"/>
      <c r="N40" s="146" t="s">
        <v>166</v>
      </c>
      <c r="O40" s="147">
        <f>-M28</f>
        <v>-690483</v>
      </c>
      <c r="P40" s="146"/>
      <c r="Q40" s="147"/>
    </row>
    <row r="46" spans="3:17" ht="17" thickBot="1" x14ac:dyDescent="0.25"/>
    <row r="47" spans="3:17" ht="17" thickBot="1" x14ac:dyDescent="0.25">
      <c r="C47" s="104" t="s">
        <v>61</v>
      </c>
      <c r="D47" s="102" t="s">
        <v>106</v>
      </c>
      <c r="E47" s="100" t="s">
        <v>107</v>
      </c>
      <c r="F47" s="138" t="s">
        <v>175</v>
      </c>
      <c r="G47" s="101" t="s">
        <v>108</v>
      </c>
      <c r="H47" s="137" t="s">
        <v>174</v>
      </c>
    </row>
    <row r="48" spans="3:17" x14ac:dyDescent="0.2">
      <c r="C48" s="129" t="s">
        <v>144</v>
      </c>
      <c r="D48" s="130" t="s">
        <v>146</v>
      </c>
    </row>
    <row r="49" spans="3:4" x14ac:dyDescent="0.2">
      <c r="C49" s="128">
        <v>-5</v>
      </c>
      <c r="D49" s="132" t="s">
        <v>162</v>
      </c>
    </row>
    <row r="50" spans="3:4" x14ac:dyDescent="0.2">
      <c r="C50" s="87">
        <v>0</v>
      </c>
      <c r="D50" s="53">
        <v>0</v>
      </c>
    </row>
    <row r="51" spans="3:4" x14ac:dyDescent="0.2">
      <c r="C51" s="87">
        <v>5</v>
      </c>
      <c r="D51" s="53">
        <v>4.9725000000000001</v>
      </c>
    </row>
    <row r="52" spans="3:4" x14ac:dyDescent="0.2">
      <c r="C52" s="87">
        <v>10</v>
      </c>
      <c r="D52" s="53">
        <v>9.9755000000000003</v>
      </c>
    </row>
    <row r="53" spans="3:4" x14ac:dyDescent="0.2">
      <c r="C53" s="87">
        <v>15</v>
      </c>
      <c r="D53" s="53"/>
    </row>
    <row r="54" spans="3:4" x14ac:dyDescent="0.2">
      <c r="C54" s="87">
        <v>20</v>
      </c>
      <c r="D54" s="111"/>
    </row>
    <row r="55" spans="3:4" x14ac:dyDescent="0.2">
      <c r="C55" s="87">
        <v>25</v>
      </c>
      <c r="D55" s="53"/>
    </row>
    <row r="56" spans="3:4" x14ac:dyDescent="0.2">
      <c r="C56" s="87">
        <v>30</v>
      </c>
      <c r="D56" s="53"/>
    </row>
    <row r="57" spans="3:4" x14ac:dyDescent="0.2">
      <c r="C57" s="87">
        <v>35</v>
      </c>
      <c r="D57" s="53">
        <v>34.9801</v>
      </c>
    </row>
    <row r="58" spans="3:4" x14ac:dyDescent="0.2">
      <c r="C58" s="90">
        <v>40</v>
      </c>
      <c r="D58" s="127"/>
    </row>
    <row r="59" spans="3:4" x14ac:dyDescent="0.2">
      <c r="C59" s="90">
        <v>45</v>
      </c>
      <c r="D59" s="127">
        <v>44.988999999999997</v>
      </c>
    </row>
    <row r="60" spans="3:4" ht="17" thickBot="1" x14ac:dyDescent="0.25">
      <c r="C60" s="88" t="s">
        <v>145</v>
      </c>
      <c r="D60" s="5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93DE-B8E4-8B41-A500-3DCE4A89F303}">
  <dimension ref="A2:R102"/>
  <sheetViews>
    <sheetView topLeftCell="A12" workbookViewId="0">
      <selection activeCell="D76" sqref="D76"/>
    </sheetView>
  </sheetViews>
  <sheetFormatPr baseColWidth="10" defaultRowHeight="16" x14ac:dyDescent="0.2"/>
  <cols>
    <col min="2" max="2" width="19.5" bestFit="1" customWidth="1"/>
    <col min="3" max="3" width="11" customWidth="1"/>
    <col min="4" max="8" width="11.1640625" bestFit="1" customWidth="1"/>
  </cols>
  <sheetData>
    <row r="2" spans="2:18" x14ac:dyDescent="0.2">
      <c r="B2" s="118" t="s">
        <v>109</v>
      </c>
      <c r="C2" s="118"/>
      <c r="D2" s="118">
        <v>6</v>
      </c>
      <c r="E2" s="116"/>
      <c r="F2" s="116"/>
      <c r="G2" s="116"/>
      <c r="H2" s="116"/>
      <c r="I2" s="116"/>
    </row>
    <row r="3" spans="2:18" x14ac:dyDescent="0.2">
      <c r="B3" s="116" t="s">
        <v>96</v>
      </c>
      <c r="C3" s="116"/>
      <c r="D3" s="116" t="s">
        <v>82</v>
      </c>
      <c r="E3" s="116"/>
      <c r="F3" s="116"/>
      <c r="G3" s="116"/>
      <c r="H3" s="116"/>
      <c r="I3" s="116"/>
    </row>
    <row r="4" spans="2:18" x14ac:dyDescent="0.2">
      <c r="B4" s="116"/>
      <c r="C4" s="116"/>
      <c r="D4" s="116" t="s">
        <v>159</v>
      </c>
      <c r="E4" s="116"/>
      <c r="F4" s="116"/>
      <c r="G4" s="116"/>
      <c r="H4" s="116"/>
      <c r="I4" s="116"/>
    </row>
    <row r="5" spans="2:18" x14ac:dyDescent="0.2">
      <c r="B5" s="116"/>
      <c r="C5" s="116"/>
      <c r="D5" s="116"/>
      <c r="E5" s="116"/>
      <c r="F5" s="116"/>
      <c r="G5" s="116"/>
      <c r="H5" s="116"/>
      <c r="I5" s="116"/>
    </row>
    <row r="6" spans="2:18" x14ac:dyDescent="0.2">
      <c r="B6" s="116" t="s">
        <v>110</v>
      </c>
      <c r="C6" s="116"/>
      <c r="D6" s="116">
        <v>-5</v>
      </c>
      <c r="E6" s="116">
        <v>0</v>
      </c>
      <c r="F6" s="116">
        <v>10</v>
      </c>
      <c r="G6" s="116">
        <v>20</v>
      </c>
      <c r="H6" s="116">
        <v>30</v>
      </c>
      <c r="I6" s="116">
        <v>40</v>
      </c>
    </row>
    <row r="7" spans="2:18" x14ac:dyDescent="0.2">
      <c r="B7" s="116"/>
      <c r="C7" s="116"/>
      <c r="D7" s="116"/>
      <c r="E7" s="116"/>
      <c r="F7" s="116"/>
      <c r="G7" s="116"/>
      <c r="H7" s="116"/>
      <c r="I7" s="116"/>
    </row>
    <row r="10" spans="2:18" s="116" customFormat="1" ht="17" thickBot="1" x14ac:dyDescent="0.25">
      <c r="B10" s="116" t="s">
        <v>61</v>
      </c>
      <c r="C10" s="117" t="s">
        <v>112</v>
      </c>
      <c r="D10" s="116" t="s">
        <v>113</v>
      </c>
    </row>
    <row r="11" spans="2:18" ht="15" customHeight="1" thickBot="1" x14ac:dyDescent="0.25">
      <c r="B11" s="71" t="s">
        <v>109</v>
      </c>
      <c r="C11" s="106">
        <v>1</v>
      </c>
      <c r="D11" s="106">
        <v>2</v>
      </c>
      <c r="E11" s="106">
        <v>3</v>
      </c>
      <c r="F11" s="106">
        <v>4</v>
      </c>
      <c r="G11" s="106">
        <v>5</v>
      </c>
      <c r="H11" s="72">
        <v>6</v>
      </c>
      <c r="K11" s="91" t="s">
        <v>100</v>
      </c>
      <c r="L11" s="92" t="s">
        <v>102</v>
      </c>
      <c r="M11" s="92"/>
      <c r="N11" s="92"/>
      <c r="O11" s="92"/>
      <c r="P11" s="92"/>
      <c r="Q11" s="92"/>
      <c r="R11" s="93"/>
    </row>
    <row r="12" spans="2:18" x14ac:dyDescent="0.2">
      <c r="B12" s="86" t="s">
        <v>111</v>
      </c>
      <c r="C12" s="121" t="s">
        <v>148</v>
      </c>
      <c r="D12" s="122" t="s">
        <v>149</v>
      </c>
      <c r="E12" s="122" t="s">
        <v>150</v>
      </c>
      <c r="F12" s="122" t="s">
        <v>151</v>
      </c>
      <c r="G12" s="122" t="s">
        <v>152</v>
      </c>
      <c r="H12" s="123" t="s">
        <v>152</v>
      </c>
      <c r="K12" s="95">
        <v>6</v>
      </c>
      <c r="L12" s="94"/>
      <c r="M12" s="94"/>
      <c r="N12" s="94"/>
      <c r="O12" s="94"/>
      <c r="P12" s="94"/>
      <c r="Q12" s="94"/>
      <c r="R12" s="96"/>
    </row>
    <row r="13" spans="2:18" x14ac:dyDescent="0.2">
      <c r="B13" s="87" t="s">
        <v>52</v>
      </c>
      <c r="C13" s="53">
        <v>-61715.834679572763</v>
      </c>
      <c r="D13" s="52"/>
      <c r="E13" s="52"/>
      <c r="F13" s="52"/>
      <c r="G13" s="52"/>
      <c r="H13" s="59"/>
      <c r="K13" s="95"/>
      <c r="L13" s="94"/>
      <c r="M13" s="94"/>
      <c r="N13" s="94"/>
      <c r="O13" s="94"/>
      <c r="P13" s="94"/>
      <c r="Q13" s="94"/>
      <c r="R13" s="96"/>
    </row>
    <row r="14" spans="2:18" ht="17" thickBot="1" x14ac:dyDescent="0.25">
      <c r="B14" s="88" t="s">
        <v>51</v>
      </c>
      <c r="C14" s="56">
        <v>802867</v>
      </c>
      <c r="D14" s="56">
        <v>802871</v>
      </c>
      <c r="E14" s="56">
        <v>802876</v>
      </c>
      <c r="F14" s="56">
        <v>802887</v>
      </c>
      <c r="G14" s="57">
        <v>802879</v>
      </c>
      <c r="H14" s="57">
        <v>802884</v>
      </c>
      <c r="K14" s="95"/>
      <c r="L14" s="94"/>
      <c r="M14" s="94"/>
      <c r="N14" s="94"/>
      <c r="O14" s="94"/>
      <c r="P14" s="94"/>
      <c r="Q14" s="94"/>
      <c r="R14" s="96"/>
    </row>
    <row r="15" spans="2:18" x14ac:dyDescent="0.2">
      <c r="K15" s="95"/>
      <c r="L15" s="94"/>
      <c r="M15" s="94"/>
      <c r="N15" s="94"/>
      <c r="O15" s="94"/>
      <c r="P15" s="94"/>
      <c r="Q15" s="94"/>
      <c r="R15" s="96"/>
    </row>
    <row r="16" spans="2:18" x14ac:dyDescent="0.2">
      <c r="K16" s="95"/>
      <c r="L16" s="94"/>
      <c r="M16" s="94"/>
      <c r="N16" s="94"/>
      <c r="O16" s="94"/>
      <c r="P16" s="94"/>
      <c r="Q16" s="94"/>
      <c r="R16" s="96"/>
    </row>
    <row r="17" spans="2:18" x14ac:dyDescent="0.2">
      <c r="K17" s="95"/>
      <c r="L17" s="94"/>
      <c r="M17" s="94"/>
      <c r="N17" s="94"/>
      <c r="O17" s="94"/>
      <c r="P17" s="94"/>
      <c r="Q17" s="94"/>
      <c r="R17" s="96"/>
    </row>
    <row r="18" spans="2:18" s="116" customFormat="1" ht="17" thickBot="1" x14ac:dyDescent="0.25">
      <c r="B18" s="116" t="s">
        <v>61</v>
      </c>
      <c r="C18" s="117" t="s">
        <v>112</v>
      </c>
      <c r="D18" s="116" t="s">
        <v>114</v>
      </c>
      <c r="K18" s="95"/>
      <c r="L18" s="94"/>
      <c r="M18" s="94"/>
      <c r="N18" s="94"/>
      <c r="O18" s="94"/>
      <c r="P18" s="94"/>
      <c r="Q18" s="94"/>
      <c r="R18" s="96"/>
    </row>
    <row r="19" spans="2:18" ht="15" customHeight="1" thickBot="1" x14ac:dyDescent="0.25">
      <c r="B19" s="71" t="s">
        <v>109</v>
      </c>
      <c r="C19" s="106">
        <v>1</v>
      </c>
      <c r="D19" s="106">
        <v>2</v>
      </c>
      <c r="E19" s="106">
        <v>3</v>
      </c>
      <c r="F19" s="106">
        <v>4</v>
      </c>
      <c r="G19" s="106">
        <v>5</v>
      </c>
      <c r="H19" s="72">
        <v>6</v>
      </c>
      <c r="K19" s="95"/>
      <c r="L19" s="94"/>
      <c r="M19" s="94"/>
      <c r="N19" s="94"/>
      <c r="O19" s="94"/>
      <c r="P19" s="94"/>
      <c r="Q19" s="94"/>
      <c r="R19" s="96"/>
    </row>
    <row r="20" spans="2:18" x14ac:dyDescent="0.2">
      <c r="B20" s="86" t="s">
        <v>111</v>
      </c>
      <c r="C20" s="121" t="s">
        <v>153</v>
      </c>
      <c r="D20" s="122" t="s">
        <v>154</v>
      </c>
      <c r="E20" s="122" t="s">
        <v>155</v>
      </c>
      <c r="F20" s="122" t="s">
        <v>156</v>
      </c>
      <c r="G20" s="122" t="s">
        <v>157</v>
      </c>
      <c r="H20" s="123" t="s">
        <v>158</v>
      </c>
      <c r="K20" s="95"/>
      <c r="L20" s="94"/>
      <c r="M20" s="94"/>
      <c r="N20" s="94"/>
      <c r="O20" s="94"/>
      <c r="P20" s="94"/>
      <c r="Q20" s="94"/>
      <c r="R20" s="96"/>
    </row>
    <row r="21" spans="2:18" x14ac:dyDescent="0.2">
      <c r="B21" s="87" t="s">
        <v>52</v>
      </c>
      <c r="C21" s="53">
        <v>-61715.834679572763</v>
      </c>
      <c r="D21" s="52"/>
      <c r="E21" s="52"/>
      <c r="F21" s="52"/>
      <c r="G21" s="52"/>
      <c r="H21" s="59"/>
      <c r="K21" s="95"/>
      <c r="L21" s="94"/>
      <c r="M21" s="94"/>
      <c r="N21" s="94"/>
      <c r="O21" s="94"/>
      <c r="P21" s="94"/>
      <c r="Q21" s="94"/>
      <c r="R21" s="96"/>
    </row>
    <row r="22" spans="2:18" ht="17" thickBot="1" x14ac:dyDescent="0.25">
      <c r="B22" s="88" t="s">
        <v>51</v>
      </c>
      <c r="C22" s="56">
        <v>802567</v>
      </c>
      <c r="D22" s="56">
        <v>802576</v>
      </c>
      <c r="E22" s="56">
        <v>802571</v>
      </c>
      <c r="F22" s="56">
        <v>802568</v>
      </c>
      <c r="G22" s="56">
        <v>802564</v>
      </c>
      <c r="H22" s="56">
        <v>802563</v>
      </c>
      <c r="K22" s="95"/>
      <c r="L22" s="94"/>
      <c r="M22" s="94"/>
      <c r="N22" s="94"/>
      <c r="O22" s="94"/>
      <c r="P22" s="94"/>
      <c r="Q22" s="94"/>
      <c r="R22" s="96"/>
    </row>
    <row r="23" spans="2:18" x14ac:dyDescent="0.2">
      <c r="K23" s="95"/>
      <c r="L23" s="94"/>
      <c r="M23" s="94"/>
      <c r="N23" s="94"/>
      <c r="O23" s="94"/>
      <c r="P23" s="94"/>
      <c r="Q23" s="94"/>
      <c r="R23" s="96"/>
    </row>
    <row r="24" spans="2:18" ht="17" thickBot="1" x14ac:dyDescent="0.25">
      <c r="K24" s="97"/>
      <c r="L24" s="98"/>
      <c r="M24" s="98"/>
      <c r="N24" s="98"/>
      <c r="O24" s="98"/>
      <c r="P24" s="98"/>
      <c r="Q24" s="98"/>
      <c r="R24" s="99"/>
    </row>
    <row r="26" spans="2:18" s="116" customFormat="1" ht="17" thickBot="1" x14ac:dyDescent="0.25">
      <c r="B26" s="116" t="s">
        <v>61</v>
      </c>
      <c r="C26" s="117" t="s">
        <v>115</v>
      </c>
      <c r="D26" s="116" t="s">
        <v>113</v>
      </c>
    </row>
    <row r="27" spans="2:18" ht="15" customHeight="1" thickBot="1" x14ac:dyDescent="0.25">
      <c r="B27" s="71" t="s">
        <v>109</v>
      </c>
      <c r="C27" s="106">
        <v>1</v>
      </c>
      <c r="D27" s="106">
        <v>2</v>
      </c>
      <c r="E27" s="106">
        <v>3</v>
      </c>
      <c r="F27" s="106">
        <v>4</v>
      </c>
      <c r="G27" s="106">
        <v>5</v>
      </c>
      <c r="H27" s="72">
        <v>6</v>
      </c>
    </row>
    <row r="28" spans="2:18" x14ac:dyDescent="0.2">
      <c r="B28" s="86" t="s">
        <v>111</v>
      </c>
      <c r="C28" s="103">
        <v>1.7299999999999999E-2</v>
      </c>
      <c r="D28" s="54">
        <v>1.7100000000000001E-2</v>
      </c>
      <c r="E28" s="54">
        <v>1.7299999999999999E-2</v>
      </c>
      <c r="F28" s="54">
        <v>1.66E-2</v>
      </c>
      <c r="G28" s="54">
        <v>1.6400000000000001E-2</v>
      </c>
      <c r="H28" s="58">
        <v>1.7000000000000001E-2</v>
      </c>
    </row>
    <row r="29" spans="2:18" x14ac:dyDescent="0.2">
      <c r="B29" s="87" t="s">
        <v>52</v>
      </c>
      <c r="C29" s="53">
        <v>0</v>
      </c>
      <c r="D29" s="52"/>
      <c r="E29" s="52"/>
      <c r="F29" s="52"/>
      <c r="G29" s="52"/>
      <c r="H29" s="59"/>
    </row>
    <row r="30" spans="2:18" ht="17" thickBot="1" x14ac:dyDescent="0.25">
      <c r="B30" s="88" t="s">
        <v>51</v>
      </c>
      <c r="C30" s="56">
        <v>690536</v>
      </c>
      <c r="D30" s="56">
        <v>690543</v>
      </c>
      <c r="E30" s="56">
        <v>690540</v>
      </c>
      <c r="F30" s="56">
        <v>690551</v>
      </c>
      <c r="G30" s="56">
        <v>690547</v>
      </c>
      <c r="H30" s="56">
        <v>690555</v>
      </c>
    </row>
    <row r="34" spans="2:8" s="116" customFormat="1" ht="17" thickBot="1" x14ac:dyDescent="0.25">
      <c r="B34" s="116" t="s">
        <v>61</v>
      </c>
      <c r="C34" s="117" t="s">
        <v>115</v>
      </c>
      <c r="D34" s="116" t="s">
        <v>114</v>
      </c>
    </row>
    <row r="35" spans="2:8" ht="15" customHeight="1" thickBot="1" x14ac:dyDescent="0.25">
      <c r="B35" s="71" t="s">
        <v>109</v>
      </c>
      <c r="C35" s="106">
        <v>1</v>
      </c>
      <c r="D35" s="106">
        <v>2</v>
      </c>
      <c r="E35" s="106">
        <v>3</v>
      </c>
      <c r="F35" s="106">
        <v>4</v>
      </c>
      <c r="G35" s="106">
        <v>5</v>
      </c>
      <c r="H35" s="72">
        <v>6</v>
      </c>
    </row>
    <row r="36" spans="2:8" x14ac:dyDescent="0.2">
      <c r="B36" s="86" t="s">
        <v>111</v>
      </c>
      <c r="C36" s="103">
        <v>5.9999999999999995E-4</v>
      </c>
      <c r="D36" s="54">
        <v>1.5E-3</v>
      </c>
      <c r="E36" s="54">
        <v>1.1000000000000001E-3</v>
      </c>
      <c r="F36" s="54">
        <v>1E-4</v>
      </c>
      <c r="G36" s="54">
        <v>2.0000000000000001E-4</v>
      </c>
      <c r="H36" s="58">
        <v>1E-3</v>
      </c>
    </row>
    <row r="37" spans="2:8" x14ac:dyDescent="0.2">
      <c r="B37" s="87" t="s">
        <v>52</v>
      </c>
      <c r="C37" s="53">
        <v>0</v>
      </c>
      <c r="D37" s="52"/>
      <c r="E37" s="52"/>
      <c r="F37" s="52"/>
      <c r="G37" s="52"/>
      <c r="H37" s="59"/>
    </row>
    <row r="38" spans="2:8" ht="17" thickBot="1" x14ac:dyDescent="0.25">
      <c r="B38" s="88" t="s">
        <v>51</v>
      </c>
      <c r="C38" s="56">
        <v>690152</v>
      </c>
      <c r="D38" s="56">
        <v>690179</v>
      </c>
      <c r="E38" s="56">
        <v>690168</v>
      </c>
      <c r="F38" s="56">
        <v>690167</v>
      </c>
      <c r="G38" s="56">
        <v>690163</v>
      </c>
      <c r="H38" s="120">
        <v>690159</v>
      </c>
    </row>
    <row r="42" spans="2:8" s="116" customFormat="1" ht="17" thickBot="1" x14ac:dyDescent="0.25">
      <c r="B42" s="116" t="s">
        <v>61</v>
      </c>
      <c r="C42" s="117" t="s">
        <v>116</v>
      </c>
      <c r="D42" s="116" t="s">
        <v>113</v>
      </c>
    </row>
    <row r="43" spans="2:8" ht="15" customHeight="1" thickBot="1" x14ac:dyDescent="0.25">
      <c r="B43" s="71" t="s">
        <v>109</v>
      </c>
      <c r="C43" s="106">
        <v>1</v>
      </c>
      <c r="D43" s="106">
        <v>2</v>
      </c>
      <c r="E43" s="106">
        <v>3</v>
      </c>
      <c r="F43" s="106">
        <v>4</v>
      </c>
      <c r="G43" s="106">
        <v>5</v>
      </c>
      <c r="H43" s="72">
        <v>6</v>
      </c>
    </row>
    <row r="44" spans="2:8" x14ac:dyDescent="0.2">
      <c r="B44" s="86" t="s">
        <v>111</v>
      </c>
      <c r="C44" s="103">
        <v>9.9903999999999993</v>
      </c>
      <c r="D44" s="54">
        <v>9.99</v>
      </c>
      <c r="E44" s="54">
        <v>9.9895999999999994</v>
      </c>
      <c r="F44" s="54">
        <v>9.9986999999999995</v>
      </c>
      <c r="G44" s="54">
        <v>9.9890000000000008</v>
      </c>
      <c r="H44" s="58">
        <v>9.9885999999999999</v>
      </c>
    </row>
    <row r="45" spans="2:8" x14ac:dyDescent="0.2">
      <c r="B45" s="87" t="s">
        <v>52</v>
      </c>
      <c r="C45" s="53">
        <v>123431.66935914553</v>
      </c>
      <c r="D45" s="52"/>
      <c r="E45" s="52"/>
      <c r="F45" s="52"/>
      <c r="G45" s="52"/>
      <c r="H45" s="59"/>
    </row>
    <row r="46" spans="2:8" ht="17" thickBot="1" x14ac:dyDescent="0.25">
      <c r="B46" s="88" t="s">
        <v>51</v>
      </c>
      <c r="C46" s="56">
        <v>465664</v>
      </c>
      <c r="D46" s="56">
        <v>465671</v>
      </c>
      <c r="E46" s="56">
        <v>465676</v>
      </c>
      <c r="F46" s="56">
        <v>465683</v>
      </c>
      <c r="G46" s="56">
        <v>465684</v>
      </c>
      <c r="H46" s="56">
        <v>465688</v>
      </c>
    </row>
    <row r="50" spans="1:9" s="116" customFormat="1" ht="17" thickBot="1" x14ac:dyDescent="0.25">
      <c r="B50" s="116" t="s">
        <v>61</v>
      </c>
      <c r="C50" s="117" t="s">
        <v>116</v>
      </c>
      <c r="D50" s="116" t="s">
        <v>114</v>
      </c>
    </row>
    <row r="51" spans="1:9" ht="15" customHeight="1" thickBot="1" x14ac:dyDescent="0.25">
      <c r="B51" s="71" t="s">
        <v>109</v>
      </c>
      <c r="C51" s="106">
        <v>1</v>
      </c>
      <c r="D51" s="106">
        <v>2</v>
      </c>
      <c r="E51" s="106">
        <v>3</v>
      </c>
      <c r="F51" s="106">
        <v>4</v>
      </c>
      <c r="G51" s="106">
        <v>5</v>
      </c>
      <c r="H51" s="72">
        <v>6</v>
      </c>
    </row>
    <row r="52" spans="1:9" x14ac:dyDescent="0.2">
      <c r="B52" s="86" t="s">
        <v>111</v>
      </c>
      <c r="C52" s="103">
        <v>10.0046</v>
      </c>
      <c r="D52" s="54">
        <v>10.0047</v>
      </c>
      <c r="E52" s="54">
        <v>10.005100000000001</v>
      </c>
      <c r="F52" s="54">
        <v>10.0046</v>
      </c>
      <c r="G52" s="54">
        <v>10.004799999999999</v>
      </c>
      <c r="H52" s="58">
        <v>10.0054</v>
      </c>
    </row>
    <row r="53" spans="1:9" x14ac:dyDescent="0.2">
      <c r="B53" s="87" t="s">
        <v>52</v>
      </c>
      <c r="C53" s="53">
        <v>123431.66935914553</v>
      </c>
      <c r="D53" s="52"/>
      <c r="E53" s="52"/>
      <c r="F53" s="52"/>
      <c r="G53" s="52"/>
      <c r="H53" s="59"/>
    </row>
    <row r="54" spans="1:9" ht="17" thickBot="1" x14ac:dyDescent="0.25">
      <c r="B54" s="88" t="s">
        <v>51</v>
      </c>
      <c r="C54" s="56">
        <v>465307</v>
      </c>
      <c r="D54" s="56">
        <v>465327</v>
      </c>
      <c r="E54" s="56">
        <v>465320</v>
      </c>
      <c r="F54" s="120">
        <v>465316</v>
      </c>
      <c r="G54" s="120">
        <v>465312</v>
      </c>
      <c r="H54" s="120">
        <v>465308</v>
      </c>
    </row>
    <row r="58" spans="1:9" s="116" customFormat="1" ht="17" thickBot="1" x14ac:dyDescent="0.25">
      <c r="A58" s="118"/>
      <c r="B58" s="118" t="s">
        <v>61</v>
      </c>
      <c r="C58" s="118" t="s">
        <v>117</v>
      </c>
      <c r="D58" s="118" t="s">
        <v>113</v>
      </c>
      <c r="E58" s="118"/>
      <c r="F58" s="118"/>
      <c r="G58" s="118"/>
      <c r="H58" s="118"/>
      <c r="I58" s="118"/>
    </row>
    <row r="59" spans="1:9" ht="17" thickBot="1" x14ac:dyDescent="0.25">
      <c r="A59" s="105"/>
      <c r="B59" s="107" t="s">
        <v>109</v>
      </c>
      <c r="C59" s="108">
        <v>1</v>
      </c>
      <c r="D59" s="108">
        <v>2</v>
      </c>
      <c r="E59" s="108">
        <v>3</v>
      </c>
      <c r="F59" s="108">
        <v>4</v>
      </c>
      <c r="G59" s="108">
        <v>5</v>
      </c>
      <c r="H59" s="109">
        <v>6</v>
      </c>
      <c r="I59" s="105"/>
    </row>
    <row r="60" spans="1:9" x14ac:dyDescent="0.2">
      <c r="A60" s="105"/>
      <c r="B60" s="110" t="s">
        <v>111</v>
      </c>
      <c r="C60" s="111">
        <v>19.9969</v>
      </c>
      <c r="D60" s="111">
        <v>19.9954</v>
      </c>
      <c r="E60" s="111">
        <v>19.994800000000001</v>
      </c>
      <c r="F60" s="111">
        <v>19.994800000000001</v>
      </c>
      <c r="G60" s="111">
        <v>19.995000000000001</v>
      </c>
      <c r="H60" s="112">
        <v>19.994900000000001</v>
      </c>
      <c r="I60" s="105"/>
    </row>
    <row r="61" spans="1:9" x14ac:dyDescent="0.2">
      <c r="A61" s="105"/>
      <c r="B61" s="110" t="s">
        <v>52</v>
      </c>
      <c r="C61" s="111">
        <v>246863.33871829105</v>
      </c>
      <c r="D61" s="111"/>
      <c r="E61" s="111"/>
      <c r="F61" s="111"/>
      <c r="G61" s="111"/>
      <c r="H61" s="112"/>
      <c r="I61" s="105"/>
    </row>
    <row r="62" spans="1:9" ht="17" thickBot="1" x14ac:dyDescent="0.25">
      <c r="A62" s="105"/>
      <c r="B62" s="113" t="s">
        <v>51</v>
      </c>
      <c r="C62" s="114">
        <v>241008</v>
      </c>
      <c r="D62" s="114">
        <v>241019</v>
      </c>
      <c r="E62" s="114">
        <v>241023</v>
      </c>
      <c r="F62" s="114">
        <v>241027</v>
      </c>
      <c r="G62" s="114">
        <v>241032</v>
      </c>
      <c r="H62" s="115">
        <v>241035</v>
      </c>
      <c r="I62" s="105"/>
    </row>
    <row r="63" spans="1:9" x14ac:dyDescent="0.2">
      <c r="A63" s="105"/>
      <c r="B63" s="105"/>
      <c r="C63" s="105"/>
      <c r="D63" s="105"/>
      <c r="E63" s="105"/>
      <c r="F63" s="105"/>
      <c r="G63" s="105"/>
      <c r="H63" s="105"/>
      <c r="I63" s="105"/>
    </row>
    <row r="64" spans="1:9" x14ac:dyDescent="0.2">
      <c r="A64" s="105"/>
      <c r="B64" s="105"/>
      <c r="C64" s="105"/>
      <c r="D64" s="105"/>
      <c r="E64" s="105"/>
      <c r="F64" s="105"/>
      <c r="G64" s="105"/>
      <c r="H64" s="105"/>
      <c r="I64" s="105"/>
    </row>
    <row r="65" spans="1:9" x14ac:dyDescent="0.2">
      <c r="A65" s="105"/>
      <c r="B65" s="105"/>
      <c r="C65" s="105"/>
      <c r="D65" s="105"/>
      <c r="E65" s="105"/>
      <c r="F65" s="105"/>
      <c r="G65" s="105"/>
      <c r="H65" s="105"/>
      <c r="I65" s="105"/>
    </row>
    <row r="66" spans="1:9" s="116" customFormat="1" ht="17" thickBot="1" x14ac:dyDescent="0.25">
      <c r="A66" s="118"/>
      <c r="B66" s="118" t="s">
        <v>61</v>
      </c>
      <c r="C66" s="118" t="s">
        <v>117</v>
      </c>
      <c r="D66" s="118" t="s">
        <v>114</v>
      </c>
      <c r="E66" s="118"/>
      <c r="F66" s="118"/>
      <c r="G66" s="118"/>
      <c r="H66" s="118"/>
      <c r="I66" s="118"/>
    </row>
    <row r="67" spans="1:9" ht="17" thickBot="1" x14ac:dyDescent="0.25">
      <c r="A67" s="105"/>
      <c r="B67" s="107" t="s">
        <v>109</v>
      </c>
      <c r="C67" s="108">
        <v>1</v>
      </c>
      <c r="D67" s="108">
        <v>2</v>
      </c>
      <c r="E67" s="108">
        <v>3</v>
      </c>
      <c r="F67" s="108">
        <v>4</v>
      </c>
      <c r="G67" s="108">
        <v>5</v>
      </c>
      <c r="H67" s="109">
        <v>6</v>
      </c>
      <c r="I67" s="105"/>
    </row>
    <row r="68" spans="1:9" x14ac:dyDescent="0.2">
      <c r="A68" s="105"/>
      <c r="B68" s="110" t="s">
        <v>111</v>
      </c>
      <c r="C68" s="111">
        <v>20.015999999999998</v>
      </c>
      <c r="D68" s="111">
        <v>20.010999999999999</v>
      </c>
      <c r="E68" s="111">
        <v>20.011299999999999</v>
      </c>
      <c r="F68" s="111">
        <v>20.011700000000001</v>
      </c>
      <c r="G68" s="111">
        <v>20.011399999999998</v>
      </c>
      <c r="H68" s="112">
        <v>20.011500000000002</v>
      </c>
      <c r="I68" s="105"/>
    </row>
    <row r="69" spans="1:9" x14ac:dyDescent="0.2">
      <c r="A69" s="105"/>
      <c r="B69" s="110" t="s">
        <v>52</v>
      </c>
      <c r="C69" s="111">
        <v>246863.33871829105</v>
      </c>
      <c r="D69" s="111"/>
      <c r="E69" s="111"/>
      <c r="F69" s="111"/>
      <c r="G69" s="111"/>
      <c r="H69" s="112"/>
      <c r="I69" s="105"/>
    </row>
    <row r="70" spans="1:9" ht="17" thickBot="1" x14ac:dyDescent="0.25">
      <c r="A70" s="105"/>
      <c r="B70" s="113" t="s">
        <v>51</v>
      </c>
      <c r="C70" s="114"/>
      <c r="D70" s="114"/>
      <c r="E70" s="114">
        <v>240691</v>
      </c>
      <c r="F70" s="114">
        <v>240687</v>
      </c>
      <c r="G70" s="114">
        <v>240683</v>
      </c>
      <c r="H70" s="115">
        <v>240679</v>
      </c>
      <c r="I70" s="105"/>
    </row>
    <row r="74" spans="1:9" s="116" customFormat="1" ht="17" thickBot="1" x14ac:dyDescent="0.25">
      <c r="A74" s="118"/>
      <c r="B74" s="118" t="s">
        <v>61</v>
      </c>
      <c r="C74" s="118" t="s">
        <v>118</v>
      </c>
      <c r="D74" s="118" t="s">
        <v>113</v>
      </c>
      <c r="E74" s="118"/>
      <c r="F74" s="118"/>
      <c r="G74" s="118"/>
      <c r="H74" s="118"/>
      <c r="I74" s="118"/>
    </row>
    <row r="75" spans="1:9" ht="17" thickBot="1" x14ac:dyDescent="0.25">
      <c r="A75" s="105"/>
      <c r="B75" s="107" t="s">
        <v>109</v>
      </c>
      <c r="C75" s="108">
        <v>1</v>
      </c>
      <c r="D75" s="108">
        <v>2</v>
      </c>
      <c r="E75" s="108">
        <v>3</v>
      </c>
      <c r="F75" s="108">
        <v>4</v>
      </c>
      <c r="G75" s="108">
        <v>5</v>
      </c>
      <c r="H75" s="109">
        <v>6</v>
      </c>
      <c r="I75" s="105"/>
    </row>
    <row r="76" spans="1:9" x14ac:dyDescent="0.2">
      <c r="A76" s="105"/>
      <c r="B76" s="110" t="s">
        <v>111</v>
      </c>
      <c r="C76" s="111">
        <v>29.996400000000001</v>
      </c>
      <c r="D76" s="111">
        <v>29.9968</v>
      </c>
      <c r="E76" s="111">
        <v>29.997399999999999</v>
      </c>
      <c r="F76" s="111">
        <v>29.9969</v>
      </c>
      <c r="G76" s="111">
        <v>29.996300000000002</v>
      </c>
      <c r="H76" s="112">
        <v>29.996400000000001</v>
      </c>
      <c r="I76" s="105"/>
    </row>
    <row r="77" spans="1:9" x14ac:dyDescent="0.2">
      <c r="A77" s="105"/>
      <c r="B77" s="110" t="s">
        <v>52</v>
      </c>
      <c r="C77" s="111">
        <v>370295.00807743659</v>
      </c>
      <c r="D77" s="111"/>
      <c r="E77" s="111"/>
      <c r="F77" s="111"/>
      <c r="G77" s="111"/>
      <c r="H77" s="112"/>
      <c r="I77" s="105"/>
    </row>
    <row r="78" spans="1:9" ht="17" thickBot="1" x14ac:dyDescent="0.25">
      <c r="A78" s="105"/>
      <c r="B78" s="113" t="s">
        <v>51</v>
      </c>
      <c r="C78" s="114">
        <v>16411</v>
      </c>
      <c r="D78" s="114">
        <v>16403</v>
      </c>
      <c r="E78" s="114">
        <v>16407</v>
      </c>
      <c r="F78" s="114">
        <v>16411</v>
      </c>
      <c r="G78" s="114">
        <v>16415</v>
      </c>
      <c r="H78" s="115">
        <v>16416</v>
      </c>
      <c r="I78" s="105"/>
    </row>
    <row r="79" spans="1:9" x14ac:dyDescent="0.2">
      <c r="A79" s="105"/>
      <c r="B79" s="105"/>
      <c r="C79" s="105"/>
      <c r="D79" s="105"/>
      <c r="E79" s="105"/>
      <c r="F79" s="105"/>
      <c r="G79" s="105"/>
      <c r="H79" s="105"/>
      <c r="I79" s="105"/>
    </row>
    <row r="80" spans="1:9" x14ac:dyDescent="0.2">
      <c r="A80" s="105"/>
      <c r="B80" s="105"/>
      <c r="C80" s="105"/>
      <c r="D80" s="105"/>
      <c r="E80" s="105"/>
      <c r="F80" s="105"/>
      <c r="G80" s="105"/>
      <c r="H80" s="105"/>
      <c r="I80" s="105"/>
    </row>
    <row r="81" spans="1:9" x14ac:dyDescent="0.2">
      <c r="A81" s="105"/>
      <c r="B81" s="105"/>
      <c r="C81" s="105"/>
      <c r="D81" s="105"/>
      <c r="E81" s="105"/>
      <c r="F81" s="105"/>
      <c r="G81" s="105"/>
      <c r="H81" s="105"/>
      <c r="I81" s="105"/>
    </row>
    <row r="82" spans="1:9" s="116" customFormat="1" ht="17" thickBot="1" x14ac:dyDescent="0.25">
      <c r="A82" s="118"/>
      <c r="B82" s="118" t="s">
        <v>61</v>
      </c>
      <c r="C82" s="118" t="s">
        <v>118</v>
      </c>
      <c r="D82" s="118" t="s">
        <v>114</v>
      </c>
      <c r="E82" s="118"/>
      <c r="F82" s="118"/>
      <c r="G82" s="118"/>
      <c r="H82" s="118"/>
      <c r="I82" s="118"/>
    </row>
    <row r="83" spans="1:9" ht="17" thickBot="1" x14ac:dyDescent="0.25">
      <c r="A83" s="105"/>
      <c r="B83" s="107" t="s">
        <v>109</v>
      </c>
      <c r="C83" s="108">
        <v>1</v>
      </c>
      <c r="D83" s="108">
        <v>2</v>
      </c>
      <c r="E83" s="108">
        <v>3</v>
      </c>
      <c r="F83" s="108">
        <v>4</v>
      </c>
      <c r="G83" s="108">
        <v>5</v>
      </c>
      <c r="H83" s="109">
        <v>6</v>
      </c>
      <c r="I83" s="105"/>
    </row>
    <row r="84" spans="1:9" x14ac:dyDescent="0.2">
      <c r="A84" s="105"/>
      <c r="B84" s="110" t="s">
        <v>111</v>
      </c>
      <c r="C84" s="111">
        <v>30.016200000000001</v>
      </c>
      <c r="D84" s="111">
        <v>30.0168</v>
      </c>
      <c r="E84" s="111">
        <v>30.0167</v>
      </c>
      <c r="F84" s="111">
        <v>30.0167</v>
      </c>
      <c r="G84" s="111">
        <v>30.016999999999999</v>
      </c>
      <c r="H84" s="112">
        <v>30.017399999999999</v>
      </c>
      <c r="I84" s="105"/>
    </row>
    <row r="85" spans="1:9" x14ac:dyDescent="0.2">
      <c r="A85" s="105"/>
      <c r="B85" s="110" t="s">
        <v>52</v>
      </c>
      <c r="C85" s="111">
        <v>370295.00807743659</v>
      </c>
      <c r="D85" s="111"/>
      <c r="E85" s="111"/>
      <c r="F85" s="111"/>
      <c r="G85" s="111"/>
      <c r="H85" s="112"/>
      <c r="I85" s="105"/>
    </row>
    <row r="86" spans="1:9" ht="17" thickBot="1" x14ac:dyDescent="0.25">
      <c r="A86" s="105"/>
      <c r="B86" s="113" t="s">
        <v>51</v>
      </c>
      <c r="C86" s="114">
        <v>15960</v>
      </c>
      <c r="D86" s="114">
        <v>15952</v>
      </c>
      <c r="E86" s="114">
        <v>15947</v>
      </c>
      <c r="F86" s="114">
        <v>15940</v>
      </c>
      <c r="G86" s="114">
        <v>15936</v>
      </c>
      <c r="H86" s="115">
        <v>15931</v>
      </c>
      <c r="I86" s="105"/>
    </row>
    <row r="90" spans="1:9" s="116" customFormat="1" ht="17" thickBot="1" x14ac:dyDescent="0.25">
      <c r="A90" s="118"/>
      <c r="B90" s="118" t="s">
        <v>61</v>
      </c>
      <c r="C90" s="118" t="s">
        <v>119</v>
      </c>
      <c r="D90" s="118" t="s">
        <v>113</v>
      </c>
      <c r="E90" s="118"/>
      <c r="F90" s="118"/>
      <c r="G90" s="118"/>
      <c r="H90" s="118"/>
      <c r="I90" s="118"/>
    </row>
    <row r="91" spans="1:9" ht="17" thickBot="1" x14ac:dyDescent="0.25">
      <c r="A91" s="105"/>
      <c r="B91" s="107" t="s">
        <v>109</v>
      </c>
      <c r="C91" s="108">
        <v>1</v>
      </c>
      <c r="D91" s="108">
        <v>2</v>
      </c>
      <c r="E91" s="108">
        <v>3</v>
      </c>
      <c r="F91" s="108">
        <v>4</v>
      </c>
      <c r="G91" s="108">
        <v>5</v>
      </c>
      <c r="H91" s="109">
        <v>6</v>
      </c>
      <c r="I91" s="105"/>
    </row>
    <row r="92" spans="1:9" x14ac:dyDescent="0.2">
      <c r="A92" s="105"/>
      <c r="B92" s="110" t="s">
        <v>111</v>
      </c>
      <c r="C92" s="111">
        <v>40.013199999999998</v>
      </c>
      <c r="D92" s="111">
        <v>40.007800000000003</v>
      </c>
      <c r="E92" s="111">
        <v>40.007800000000003</v>
      </c>
      <c r="F92" s="111">
        <v>40.004399999999997</v>
      </c>
      <c r="G92" s="111">
        <v>40.006900000000002</v>
      </c>
      <c r="H92" s="112">
        <v>40.005499999999998</v>
      </c>
      <c r="I92" s="105"/>
    </row>
    <row r="93" spans="1:9" x14ac:dyDescent="0.2">
      <c r="A93" s="105"/>
      <c r="B93" s="110" t="s">
        <v>52</v>
      </c>
      <c r="C93" s="111">
        <v>493726.67739999999</v>
      </c>
      <c r="D93" s="111"/>
      <c r="E93" s="111"/>
      <c r="F93" s="111"/>
      <c r="G93" s="111"/>
      <c r="H93" s="112"/>
      <c r="I93" s="105"/>
    </row>
    <row r="94" spans="1:9" ht="17" thickBot="1" x14ac:dyDescent="0.25">
      <c r="A94" s="105"/>
      <c r="B94" s="113" t="s">
        <v>51</v>
      </c>
      <c r="C94" s="114">
        <v>2147275180</v>
      </c>
      <c r="D94" s="114">
        <v>2147275163</v>
      </c>
      <c r="E94" s="114">
        <v>2147275167</v>
      </c>
      <c r="F94" s="114">
        <v>2147275172</v>
      </c>
      <c r="G94" s="114">
        <v>2147275176</v>
      </c>
      <c r="H94" s="115">
        <v>2147275179</v>
      </c>
      <c r="I94" s="105"/>
    </row>
    <row r="95" spans="1:9" x14ac:dyDescent="0.2">
      <c r="A95" s="105"/>
      <c r="B95" s="105"/>
      <c r="C95" s="105"/>
      <c r="D95" s="105"/>
      <c r="E95" s="105"/>
      <c r="F95" s="105"/>
      <c r="G95" s="105"/>
      <c r="H95" s="105"/>
      <c r="I95" s="105"/>
    </row>
    <row r="96" spans="1:9" x14ac:dyDescent="0.2">
      <c r="A96" s="105"/>
      <c r="B96" s="105"/>
      <c r="C96" s="105"/>
      <c r="D96" s="105"/>
      <c r="E96" s="105"/>
      <c r="F96" s="105"/>
      <c r="G96" s="105"/>
      <c r="H96" s="105"/>
      <c r="I96" s="105"/>
    </row>
    <row r="97" spans="1:9" x14ac:dyDescent="0.2">
      <c r="A97" s="105"/>
      <c r="B97" s="105"/>
      <c r="C97" s="105"/>
      <c r="D97" s="105"/>
      <c r="E97" s="105"/>
      <c r="F97" s="105"/>
      <c r="G97" s="105"/>
      <c r="H97" s="105"/>
      <c r="I97" s="105"/>
    </row>
    <row r="98" spans="1:9" s="116" customFormat="1" ht="17" thickBot="1" x14ac:dyDescent="0.25">
      <c r="A98" s="118"/>
      <c r="B98" s="118" t="s">
        <v>61</v>
      </c>
      <c r="C98" s="118" t="s">
        <v>119</v>
      </c>
      <c r="D98" s="118" t="s">
        <v>114</v>
      </c>
      <c r="E98" s="118"/>
      <c r="F98" s="118"/>
      <c r="G98" s="118"/>
      <c r="H98" s="118"/>
      <c r="I98" s="118"/>
    </row>
    <row r="99" spans="1:9" ht="17" thickBot="1" x14ac:dyDescent="0.25">
      <c r="A99" s="105"/>
      <c r="B99" s="107" t="s">
        <v>109</v>
      </c>
      <c r="C99" s="108">
        <v>1</v>
      </c>
      <c r="D99" s="108">
        <v>2</v>
      </c>
      <c r="E99" s="108">
        <v>3</v>
      </c>
      <c r="F99" s="108">
        <v>4</v>
      </c>
      <c r="G99" s="108">
        <v>5</v>
      </c>
      <c r="H99" s="109">
        <v>6</v>
      </c>
      <c r="I99" s="105"/>
    </row>
    <row r="100" spans="1:9" x14ac:dyDescent="0.2">
      <c r="A100" s="105"/>
      <c r="B100" s="110" t="s">
        <v>111</v>
      </c>
      <c r="C100" s="111">
        <v>40.017200000000003</v>
      </c>
      <c r="D100" s="111">
        <v>40.022100000000002</v>
      </c>
      <c r="E100" s="111">
        <v>40.017600000000002</v>
      </c>
      <c r="F100" s="111">
        <v>40.022399999999998</v>
      </c>
      <c r="G100" s="111">
        <v>40.018599999999999</v>
      </c>
      <c r="H100" s="112">
        <v>40.024900000000002</v>
      </c>
      <c r="I100" s="105"/>
    </row>
    <row r="101" spans="1:9" x14ac:dyDescent="0.2">
      <c r="A101" s="105"/>
      <c r="B101" s="110" t="s">
        <v>52</v>
      </c>
      <c r="C101" s="111">
        <v>493726.67739999999</v>
      </c>
      <c r="D101" s="111"/>
      <c r="E101" s="111"/>
      <c r="F101" s="111"/>
      <c r="G101" s="111"/>
      <c r="H101" s="112"/>
      <c r="I101" s="105"/>
    </row>
    <row r="102" spans="1:9" ht="17" thickBot="1" x14ac:dyDescent="0.25">
      <c r="A102" s="105"/>
      <c r="B102" s="113" t="s">
        <v>51</v>
      </c>
      <c r="C102" s="114">
        <v>2147274879</v>
      </c>
      <c r="D102" s="114">
        <v>2147274875</v>
      </c>
      <c r="E102" s="114">
        <v>2147274871</v>
      </c>
      <c r="F102" s="114">
        <v>2147274867</v>
      </c>
      <c r="G102" s="114">
        <v>2147274864</v>
      </c>
      <c r="H102" s="115">
        <v>2147274860</v>
      </c>
      <c r="I10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2021-06-08T08:03:12Z</dcterms:modified>
</cp:coreProperties>
</file>