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" yWindow="72" windowWidth="19872" windowHeight="7716" activeTab="1"/>
  </bookViews>
  <sheets>
    <sheet name="Hemlock-light-data-original" sheetId="1" r:id="rId1"/>
    <sheet name="Hemlock-light-data-myedits" sheetId="2" r:id="rId2"/>
  </sheets>
  <definedNames>
    <definedName name="solver_adj" localSheetId="1" hidden="1">'Hemlock-light-data-myedits'!$I$2:$I$4</definedName>
    <definedName name="solver_adj" localSheetId="0" hidden="1">'Hemlock-light-data-original'!$I$2:$I$5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'Hemlock-light-data-myedits'!$I$6</definedName>
    <definedName name="solver_opt" localSheetId="0" hidden="1">'Hemlock-light-data-original'!$I$6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tim" localSheetId="1" hidden="1">100</definedName>
    <definedName name="solver_tim" localSheetId="0" hidden="1">100</definedName>
    <definedName name="solver_tol" localSheetId="1" hidden="1">0.05</definedName>
    <definedName name="solver_tol" localSheetId="0" hidden="1">0.05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78" i="2" l="1"/>
  <c r="D78" i="2" s="1"/>
  <c r="E78" i="2" s="1"/>
  <c r="C77" i="2"/>
  <c r="D77" i="2" s="1"/>
  <c r="E77" i="2" s="1"/>
  <c r="C76" i="2"/>
  <c r="D76" i="2" s="1"/>
  <c r="E76" i="2" s="1"/>
  <c r="C75" i="2"/>
  <c r="D75" i="2" s="1"/>
  <c r="E75" i="2" s="1"/>
  <c r="C74" i="2"/>
  <c r="D74" i="2" s="1"/>
  <c r="E74" i="2" s="1"/>
  <c r="C73" i="2"/>
  <c r="D73" i="2" s="1"/>
  <c r="E73" i="2" s="1"/>
  <c r="C72" i="2"/>
  <c r="D72" i="2" s="1"/>
  <c r="E72" i="2" s="1"/>
  <c r="C71" i="2"/>
  <c r="D71" i="2" s="1"/>
  <c r="E71" i="2" s="1"/>
  <c r="C70" i="2"/>
  <c r="D70" i="2" s="1"/>
  <c r="E70" i="2" s="1"/>
  <c r="C69" i="2"/>
  <c r="D69" i="2" s="1"/>
  <c r="E69" i="2" s="1"/>
  <c r="C68" i="2"/>
  <c r="D68" i="2" s="1"/>
  <c r="E68" i="2" s="1"/>
  <c r="C67" i="2"/>
  <c r="D67" i="2" s="1"/>
  <c r="E67" i="2" s="1"/>
  <c r="C66" i="2"/>
  <c r="D66" i="2" s="1"/>
  <c r="E66" i="2" s="1"/>
  <c r="C65" i="2"/>
  <c r="D65" i="2" s="1"/>
  <c r="E65" i="2" s="1"/>
  <c r="C64" i="2"/>
  <c r="D64" i="2" s="1"/>
  <c r="E64" i="2" s="1"/>
  <c r="C63" i="2"/>
  <c r="D63" i="2" s="1"/>
  <c r="E63" i="2" s="1"/>
  <c r="C62" i="2"/>
  <c r="D62" i="2" s="1"/>
  <c r="E62" i="2" s="1"/>
  <c r="C61" i="2"/>
  <c r="D61" i="2" s="1"/>
  <c r="E61" i="2" s="1"/>
  <c r="C60" i="2"/>
  <c r="D60" i="2" s="1"/>
  <c r="E60" i="2" s="1"/>
  <c r="C59" i="2"/>
  <c r="D59" i="2" s="1"/>
  <c r="E59" i="2" s="1"/>
  <c r="C58" i="2"/>
  <c r="D58" i="2" s="1"/>
  <c r="E58" i="2" s="1"/>
  <c r="C57" i="2"/>
  <c r="D57" i="2" s="1"/>
  <c r="E57" i="2" s="1"/>
  <c r="C56" i="2"/>
  <c r="D56" i="2" s="1"/>
  <c r="E56" i="2" s="1"/>
  <c r="C55" i="2"/>
  <c r="D55" i="2" s="1"/>
  <c r="E55" i="2" s="1"/>
  <c r="C54" i="2"/>
  <c r="D54" i="2" s="1"/>
  <c r="E54" i="2" s="1"/>
  <c r="C53" i="2"/>
  <c r="D53" i="2" s="1"/>
  <c r="E53" i="2" s="1"/>
  <c r="C52" i="2"/>
  <c r="D52" i="2" s="1"/>
  <c r="E52" i="2" s="1"/>
  <c r="C51" i="2"/>
  <c r="D51" i="2" s="1"/>
  <c r="E51" i="2" s="1"/>
  <c r="C50" i="2"/>
  <c r="D50" i="2" s="1"/>
  <c r="E50" i="2" s="1"/>
  <c r="C49" i="2"/>
  <c r="D49" i="2" s="1"/>
  <c r="E49" i="2" s="1"/>
  <c r="C48" i="2"/>
  <c r="D48" i="2" s="1"/>
  <c r="E48" i="2" s="1"/>
  <c r="C47" i="2"/>
  <c r="D47" i="2" s="1"/>
  <c r="E47" i="2" s="1"/>
  <c r="C46" i="2"/>
  <c r="D46" i="2" s="1"/>
  <c r="E46" i="2" s="1"/>
  <c r="C45" i="2"/>
  <c r="D45" i="2" s="1"/>
  <c r="E45" i="2" s="1"/>
  <c r="C44" i="2"/>
  <c r="D44" i="2" s="1"/>
  <c r="E44" i="2" s="1"/>
  <c r="C43" i="2"/>
  <c r="D43" i="2" s="1"/>
  <c r="E43" i="2" s="1"/>
  <c r="C42" i="2"/>
  <c r="D42" i="2" s="1"/>
  <c r="E42" i="2" s="1"/>
  <c r="C41" i="2"/>
  <c r="D41" i="2" s="1"/>
  <c r="E41" i="2" s="1"/>
  <c r="C40" i="2"/>
  <c r="D40" i="2" s="1"/>
  <c r="E40" i="2" s="1"/>
  <c r="C39" i="2"/>
  <c r="D39" i="2" s="1"/>
  <c r="E39" i="2" s="1"/>
  <c r="C38" i="2"/>
  <c r="D38" i="2" s="1"/>
  <c r="E38" i="2" s="1"/>
  <c r="C37" i="2"/>
  <c r="D37" i="2" s="1"/>
  <c r="E37" i="2" s="1"/>
  <c r="C36" i="2"/>
  <c r="D36" i="2" s="1"/>
  <c r="E36" i="2" s="1"/>
  <c r="C35" i="2"/>
  <c r="D35" i="2" s="1"/>
  <c r="E35" i="2" s="1"/>
  <c r="C34" i="2"/>
  <c r="D34" i="2" s="1"/>
  <c r="E34" i="2" s="1"/>
  <c r="C33" i="2"/>
  <c r="D33" i="2" s="1"/>
  <c r="E33" i="2" s="1"/>
  <c r="C32" i="2"/>
  <c r="D32" i="2" s="1"/>
  <c r="E32" i="2" s="1"/>
  <c r="C31" i="2"/>
  <c r="D31" i="2" s="1"/>
  <c r="E31" i="2" s="1"/>
  <c r="C30" i="2"/>
  <c r="D30" i="2" s="1"/>
  <c r="E30" i="2" s="1"/>
  <c r="C29" i="2"/>
  <c r="D29" i="2" s="1"/>
  <c r="E29" i="2" s="1"/>
  <c r="C28" i="2"/>
  <c r="D28" i="2" s="1"/>
  <c r="E28" i="2" s="1"/>
  <c r="C27" i="2"/>
  <c r="D27" i="2" s="1"/>
  <c r="E27" i="2" s="1"/>
  <c r="C26" i="2"/>
  <c r="D26" i="2" s="1"/>
  <c r="E26" i="2" s="1"/>
  <c r="C25" i="2"/>
  <c r="D25" i="2" s="1"/>
  <c r="E25" i="2" s="1"/>
  <c r="C24" i="2"/>
  <c r="D24" i="2" s="1"/>
  <c r="E24" i="2" s="1"/>
  <c r="C23" i="2"/>
  <c r="D23" i="2" s="1"/>
  <c r="E23" i="2" s="1"/>
  <c r="C22" i="2"/>
  <c r="D22" i="2" s="1"/>
  <c r="E22" i="2" s="1"/>
  <c r="C21" i="2"/>
  <c r="D21" i="2" s="1"/>
  <c r="E21" i="2" s="1"/>
  <c r="C20" i="2"/>
  <c r="D20" i="2" s="1"/>
  <c r="E20" i="2" s="1"/>
  <c r="C19" i="2"/>
  <c r="D19" i="2" s="1"/>
  <c r="E19" i="2" s="1"/>
  <c r="C18" i="2"/>
  <c r="D18" i="2" s="1"/>
  <c r="E18" i="2" s="1"/>
  <c r="C17" i="2"/>
  <c r="D17" i="2" s="1"/>
  <c r="E17" i="2" s="1"/>
  <c r="C16" i="2"/>
  <c r="D16" i="2" s="1"/>
  <c r="E16" i="2" s="1"/>
  <c r="C15" i="2"/>
  <c r="D15" i="2" s="1"/>
  <c r="E15" i="2" s="1"/>
  <c r="C14" i="2"/>
  <c r="D14" i="2" s="1"/>
  <c r="E14" i="2" s="1"/>
  <c r="C13" i="2"/>
  <c r="D13" i="2" s="1"/>
  <c r="E13" i="2" s="1"/>
  <c r="C12" i="2"/>
  <c r="D12" i="2" s="1"/>
  <c r="E12" i="2" s="1"/>
  <c r="C11" i="2"/>
  <c r="D11" i="2" s="1"/>
  <c r="E11" i="2" s="1"/>
  <c r="C10" i="2"/>
  <c r="D10" i="2" s="1"/>
  <c r="E10" i="2" s="1"/>
  <c r="C9" i="2"/>
  <c r="D9" i="2" s="1"/>
  <c r="E9" i="2" s="1"/>
  <c r="C8" i="2"/>
  <c r="D8" i="2" s="1"/>
  <c r="E8" i="2" s="1"/>
  <c r="C7" i="2"/>
  <c r="D7" i="2" s="1"/>
  <c r="E7" i="2" s="1"/>
  <c r="C6" i="2"/>
  <c r="D6" i="2" s="1"/>
  <c r="E6" i="2" s="1"/>
  <c r="C5" i="2"/>
  <c r="D5" i="2" s="1"/>
  <c r="E5" i="2" s="1"/>
  <c r="C4" i="2"/>
  <c r="D4" i="2" s="1"/>
  <c r="E4" i="2" s="1"/>
  <c r="C3" i="2"/>
  <c r="D3" i="2" s="1"/>
  <c r="E3" i="2" s="1"/>
  <c r="C2" i="2"/>
  <c r="D2" i="2" s="1"/>
  <c r="E2" i="2" s="1"/>
  <c r="C2" i="1"/>
  <c r="D2" i="1"/>
  <c r="I6" i="1"/>
  <c r="E2" i="1"/>
  <c r="C78" i="1"/>
  <c r="D78" i="1" s="1"/>
  <c r="E78" i="1" s="1"/>
  <c r="C77" i="1"/>
  <c r="D77" i="1" s="1"/>
  <c r="E77" i="1" s="1"/>
  <c r="C76" i="1"/>
  <c r="D76" i="1" s="1"/>
  <c r="E76" i="1" s="1"/>
  <c r="C75" i="1"/>
  <c r="D75" i="1" s="1"/>
  <c r="E75" i="1" s="1"/>
  <c r="C74" i="1"/>
  <c r="D74" i="1" s="1"/>
  <c r="E74" i="1" s="1"/>
  <c r="C73" i="1"/>
  <c r="D73" i="1" s="1"/>
  <c r="E73" i="1" s="1"/>
  <c r="C72" i="1"/>
  <c r="D72" i="1" s="1"/>
  <c r="E72" i="1" s="1"/>
  <c r="C71" i="1"/>
  <c r="D71" i="1" s="1"/>
  <c r="E71" i="1" s="1"/>
  <c r="C70" i="1"/>
  <c r="D70" i="1" s="1"/>
  <c r="E70" i="1" s="1"/>
  <c r="C69" i="1"/>
  <c r="D69" i="1" s="1"/>
  <c r="E69" i="1" s="1"/>
  <c r="C68" i="1"/>
  <c r="D68" i="1" s="1"/>
  <c r="E68" i="1" s="1"/>
  <c r="C67" i="1"/>
  <c r="D67" i="1" s="1"/>
  <c r="E67" i="1" s="1"/>
  <c r="C66" i="1"/>
  <c r="D66" i="1" s="1"/>
  <c r="E66" i="1" s="1"/>
  <c r="C65" i="1"/>
  <c r="D65" i="1" s="1"/>
  <c r="E65" i="1" s="1"/>
  <c r="C64" i="1"/>
  <c r="D64" i="1" s="1"/>
  <c r="E64" i="1" s="1"/>
  <c r="C63" i="1"/>
  <c r="D63" i="1" s="1"/>
  <c r="E63" i="1" s="1"/>
  <c r="C62" i="1"/>
  <c r="D62" i="1" s="1"/>
  <c r="E62" i="1" s="1"/>
  <c r="C61" i="1"/>
  <c r="D61" i="1" s="1"/>
  <c r="E61" i="1" s="1"/>
  <c r="C60" i="1"/>
  <c r="D60" i="1" s="1"/>
  <c r="E60" i="1" s="1"/>
  <c r="C59" i="1"/>
  <c r="D59" i="1" s="1"/>
  <c r="E59" i="1" s="1"/>
  <c r="C58" i="1"/>
  <c r="D58" i="1" s="1"/>
  <c r="E58" i="1" s="1"/>
  <c r="C57" i="1"/>
  <c r="D57" i="1" s="1"/>
  <c r="E57" i="1" s="1"/>
  <c r="C56" i="1"/>
  <c r="D56" i="1" s="1"/>
  <c r="E56" i="1" s="1"/>
  <c r="C55" i="1"/>
  <c r="D55" i="1" s="1"/>
  <c r="E55" i="1" s="1"/>
  <c r="C54" i="1"/>
  <c r="D54" i="1" s="1"/>
  <c r="E54" i="1" s="1"/>
  <c r="C53" i="1"/>
  <c r="D53" i="1" s="1"/>
  <c r="E53" i="1" s="1"/>
  <c r="C52" i="1"/>
  <c r="D52" i="1" s="1"/>
  <c r="E52" i="1" s="1"/>
  <c r="C51" i="1"/>
  <c r="D51" i="1" s="1"/>
  <c r="E51" i="1" s="1"/>
  <c r="C50" i="1"/>
  <c r="D50" i="1" s="1"/>
  <c r="E50" i="1" s="1"/>
  <c r="C49" i="1"/>
  <c r="D49" i="1" s="1"/>
  <c r="E49" i="1" s="1"/>
  <c r="C48" i="1"/>
  <c r="D48" i="1" s="1"/>
  <c r="E48" i="1" s="1"/>
  <c r="C47" i="1"/>
  <c r="D47" i="1" s="1"/>
  <c r="E47" i="1" s="1"/>
  <c r="C46" i="1"/>
  <c r="D46" i="1" s="1"/>
  <c r="E46" i="1" s="1"/>
  <c r="C45" i="1"/>
  <c r="D45" i="1" s="1"/>
  <c r="E45" i="1" s="1"/>
  <c r="C44" i="1"/>
  <c r="D44" i="1" s="1"/>
  <c r="E44" i="1" s="1"/>
  <c r="C43" i="1"/>
  <c r="D43" i="1" s="1"/>
  <c r="E43" i="1" s="1"/>
  <c r="C42" i="1"/>
  <c r="D42" i="1" s="1"/>
  <c r="E42" i="1" s="1"/>
  <c r="C41" i="1"/>
  <c r="D41" i="1" s="1"/>
  <c r="E41" i="1" s="1"/>
  <c r="C40" i="1"/>
  <c r="D40" i="1" s="1"/>
  <c r="E40" i="1" s="1"/>
  <c r="C39" i="1"/>
  <c r="D39" i="1" s="1"/>
  <c r="E39" i="1" s="1"/>
  <c r="C38" i="1"/>
  <c r="D38" i="1" s="1"/>
  <c r="E38" i="1" s="1"/>
  <c r="C37" i="1"/>
  <c r="D37" i="1" s="1"/>
  <c r="E37" i="1" s="1"/>
  <c r="C36" i="1"/>
  <c r="D36" i="1" s="1"/>
  <c r="E36" i="1" s="1"/>
  <c r="C35" i="1"/>
  <c r="D35" i="1" s="1"/>
  <c r="E35" i="1" s="1"/>
  <c r="C34" i="1"/>
  <c r="D34" i="1" s="1"/>
  <c r="E34" i="1" s="1"/>
  <c r="C33" i="1"/>
  <c r="D33" i="1" s="1"/>
  <c r="E33" i="1" s="1"/>
  <c r="C32" i="1"/>
  <c r="D32" i="1" s="1"/>
  <c r="E32" i="1" s="1"/>
  <c r="C31" i="1"/>
  <c r="D31" i="1" s="1"/>
  <c r="E31" i="1" s="1"/>
  <c r="C30" i="1"/>
  <c r="D30" i="1" s="1"/>
  <c r="E30" i="1" s="1"/>
  <c r="C29" i="1"/>
  <c r="D29" i="1" s="1"/>
  <c r="E29" i="1" s="1"/>
  <c r="C28" i="1"/>
  <c r="D28" i="1" s="1"/>
  <c r="E28" i="1" s="1"/>
  <c r="C27" i="1"/>
  <c r="D27" i="1" s="1"/>
  <c r="E27" i="1" s="1"/>
  <c r="C26" i="1"/>
  <c r="D26" i="1" s="1"/>
  <c r="E26" i="1" s="1"/>
  <c r="C25" i="1"/>
  <c r="D25" i="1" s="1"/>
  <c r="E25" i="1" s="1"/>
  <c r="C24" i="1"/>
  <c r="D24" i="1" s="1"/>
  <c r="E24" i="1" s="1"/>
  <c r="C23" i="1"/>
  <c r="D23" i="1" s="1"/>
  <c r="E23" i="1" s="1"/>
  <c r="C22" i="1"/>
  <c r="D22" i="1" s="1"/>
  <c r="E22" i="1" s="1"/>
  <c r="C21" i="1"/>
  <c r="D21" i="1" s="1"/>
  <c r="E21" i="1" s="1"/>
  <c r="C20" i="1"/>
  <c r="D20" i="1" s="1"/>
  <c r="E20" i="1" s="1"/>
  <c r="C19" i="1"/>
  <c r="D19" i="1" s="1"/>
  <c r="E19" i="1" s="1"/>
  <c r="C18" i="1"/>
  <c r="D18" i="1" s="1"/>
  <c r="E18" i="1" s="1"/>
  <c r="C17" i="1"/>
  <c r="D17" i="1" s="1"/>
  <c r="E17" i="1" s="1"/>
  <c r="C16" i="1"/>
  <c r="D16" i="1" s="1"/>
  <c r="E16" i="1" s="1"/>
  <c r="C15" i="1"/>
  <c r="D15" i="1" s="1"/>
  <c r="E15" i="1" s="1"/>
  <c r="C14" i="1"/>
  <c r="D14" i="1" s="1"/>
  <c r="E14" i="1" s="1"/>
  <c r="C13" i="1"/>
  <c r="D13" i="1" s="1"/>
  <c r="E13" i="1" s="1"/>
  <c r="C12" i="1"/>
  <c r="D12" i="1" s="1"/>
  <c r="E12" i="1" s="1"/>
  <c r="C11" i="1"/>
  <c r="D11" i="1" s="1"/>
  <c r="E11" i="1" s="1"/>
  <c r="C10" i="1"/>
  <c r="D10" i="1" s="1"/>
  <c r="E10" i="1" s="1"/>
  <c r="C9" i="1"/>
  <c r="D9" i="1" s="1"/>
  <c r="E9" i="1" s="1"/>
  <c r="C8" i="1"/>
  <c r="D8" i="1" s="1"/>
  <c r="E8" i="1" s="1"/>
  <c r="C7" i="1"/>
  <c r="D7" i="1" s="1"/>
  <c r="E7" i="1" s="1"/>
  <c r="C6" i="1"/>
  <c r="D6" i="1" s="1"/>
  <c r="E6" i="1" s="1"/>
  <c r="C5" i="1"/>
  <c r="D5" i="1" s="1"/>
  <c r="E5" i="1" s="1"/>
  <c r="C4" i="1"/>
  <c r="D4" i="1" s="1"/>
  <c r="E4" i="1" s="1"/>
  <c r="C3" i="1"/>
  <c r="D3" i="1" s="1"/>
  <c r="E3" i="1" s="1"/>
  <c r="I6" i="2" l="1"/>
</calcChain>
</file>

<file path=xl/sharedStrings.xml><?xml version="1.0" encoding="utf-8"?>
<sst xmlns="http://schemas.openxmlformats.org/spreadsheetml/2006/main" count="63" uniqueCount="32">
  <si>
    <t>Light</t>
  </si>
  <si>
    <t>Observed growth rate</t>
  </si>
  <si>
    <t>Predicted growth rate</t>
  </si>
  <si>
    <t xml:space="preserve">likelihood </t>
  </si>
  <si>
    <t>log likelihood</t>
  </si>
  <si>
    <t>Parameters</t>
  </si>
  <si>
    <t>alpha</t>
  </si>
  <si>
    <t>gamma</t>
  </si>
  <si>
    <t>c</t>
  </si>
  <si>
    <t>sigma</t>
  </si>
  <si>
    <t>sum LL</t>
  </si>
  <si>
    <t>Alpha is the asymptote</t>
  </si>
  <si>
    <t>Slope</t>
  </si>
  <si>
    <t>Assume that the probability distribution is normal</t>
  </si>
  <si>
    <t>Take the log of the products (because it turns it into a sum)</t>
  </si>
  <si>
    <t>Standard deviation calculated from the data</t>
  </si>
  <si>
    <t>****Package called "Solver" will maximize sumLL by changing the other parameters</t>
  </si>
  <si>
    <t>We want to maximize this number by changing the parameters - this is a sum because when take the logs it changes products into sums</t>
  </si>
  <si>
    <t>The above parameters are of the equation above, which is the scientific process model - we then use a normal distribution to calculate the probabiilities given the process model.</t>
  </si>
  <si>
    <t xml:space="preserve">u: </t>
  </si>
  <si>
    <t>predicted growth rate</t>
  </si>
  <si>
    <t>alpha:</t>
  </si>
  <si>
    <t>maximum growth rate</t>
  </si>
  <si>
    <t>gamma:</t>
  </si>
  <si>
    <t>slope</t>
  </si>
  <si>
    <t>light level with growth = 0 (intercept)</t>
  </si>
  <si>
    <t>light intercept point</t>
  </si>
  <si>
    <t>L</t>
  </si>
  <si>
    <t>measurement of light availability</t>
  </si>
  <si>
    <t>my original:</t>
  </si>
  <si>
    <t>Solver solution</t>
  </si>
  <si>
    <t>My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</si>
</sst>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'Hemlock-light-data-myedits'!$B$1</c:f>
              <c:strCache>
                <c:ptCount val="1"/>
                <c:pt idx="0">
                  <c:v>Observed growth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'Hemlock-light-data-myedits'!$A$2:$A$78</c:f>
              <c:numCache>
                <c:formatCode>General</c:formatCode>
                <c:ptCount val="77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23.5</c:v>
                </c:pt>
                <c:pt idx="4">
                  <c:v>11.8</c:v>
                </c:pt>
                <c:pt idx="5">
                  <c:v>11.8</c:v>
                </c:pt>
                <c:pt idx="6">
                  <c:v>19.399999999999999</c:v>
                </c:pt>
                <c:pt idx="7">
                  <c:v>19.399999999999999</c:v>
                </c:pt>
                <c:pt idx="8">
                  <c:v>98.7</c:v>
                </c:pt>
                <c:pt idx="9">
                  <c:v>98.7</c:v>
                </c:pt>
                <c:pt idx="10">
                  <c:v>98.7</c:v>
                </c:pt>
                <c:pt idx="11">
                  <c:v>10.9</c:v>
                </c:pt>
                <c:pt idx="12">
                  <c:v>6.5</c:v>
                </c:pt>
                <c:pt idx="13">
                  <c:v>6.5</c:v>
                </c:pt>
                <c:pt idx="14">
                  <c:v>11.1</c:v>
                </c:pt>
                <c:pt idx="15">
                  <c:v>50.4</c:v>
                </c:pt>
                <c:pt idx="16">
                  <c:v>57.5</c:v>
                </c:pt>
                <c:pt idx="17">
                  <c:v>56.3</c:v>
                </c:pt>
                <c:pt idx="18">
                  <c:v>53.6</c:v>
                </c:pt>
                <c:pt idx="19">
                  <c:v>53.5</c:v>
                </c:pt>
                <c:pt idx="20">
                  <c:v>57</c:v>
                </c:pt>
                <c:pt idx="21">
                  <c:v>67.8</c:v>
                </c:pt>
                <c:pt idx="22">
                  <c:v>70.900000000000006</c:v>
                </c:pt>
                <c:pt idx="23">
                  <c:v>75.099999999999994</c:v>
                </c:pt>
                <c:pt idx="24">
                  <c:v>22.6</c:v>
                </c:pt>
                <c:pt idx="25">
                  <c:v>64.3</c:v>
                </c:pt>
                <c:pt idx="26">
                  <c:v>12.8</c:v>
                </c:pt>
                <c:pt idx="27">
                  <c:v>29</c:v>
                </c:pt>
                <c:pt idx="28">
                  <c:v>39.6</c:v>
                </c:pt>
                <c:pt idx="29">
                  <c:v>29.6</c:v>
                </c:pt>
                <c:pt idx="30">
                  <c:v>28.7</c:v>
                </c:pt>
                <c:pt idx="31">
                  <c:v>71.099999999999994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5.6</c:v>
                </c:pt>
                <c:pt idx="36">
                  <c:v>6.9</c:v>
                </c:pt>
                <c:pt idx="37">
                  <c:v>39.1</c:v>
                </c:pt>
                <c:pt idx="38">
                  <c:v>28.8</c:v>
                </c:pt>
                <c:pt idx="39">
                  <c:v>38.200000000000003</c:v>
                </c:pt>
                <c:pt idx="40">
                  <c:v>43.4</c:v>
                </c:pt>
                <c:pt idx="41">
                  <c:v>38.200000000000003</c:v>
                </c:pt>
                <c:pt idx="42">
                  <c:v>56.4</c:v>
                </c:pt>
                <c:pt idx="43">
                  <c:v>53.5</c:v>
                </c:pt>
                <c:pt idx="44">
                  <c:v>29.4</c:v>
                </c:pt>
                <c:pt idx="45">
                  <c:v>39.1</c:v>
                </c:pt>
                <c:pt idx="46">
                  <c:v>18.7</c:v>
                </c:pt>
                <c:pt idx="47">
                  <c:v>18</c:v>
                </c:pt>
                <c:pt idx="48">
                  <c:v>25.4</c:v>
                </c:pt>
                <c:pt idx="49">
                  <c:v>57.1</c:v>
                </c:pt>
                <c:pt idx="50">
                  <c:v>25.9</c:v>
                </c:pt>
                <c:pt idx="51">
                  <c:v>15.5</c:v>
                </c:pt>
                <c:pt idx="52">
                  <c:v>14.6</c:v>
                </c:pt>
                <c:pt idx="53">
                  <c:v>42.9</c:v>
                </c:pt>
                <c:pt idx="54">
                  <c:v>37.1</c:v>
                </c:pt>
                <c:pt idx="55">
                  <c:v>66.400000000000006</c:v>
                </c:pt>
                <c:pt idx="56">
                  <c:v>39.299999999999997</c:v>
                </c:pt>
                <c:pt idx="57">
                  <c:v>14.9</c:v>
                </c:pt>
                <c:pt idx="58">
                  <c:v>14.9</c:v>
                </c:pt>
                <c:pt idx="59">
                  <c:v>27.4</c:v>
                </c:pt>
                <c:pt idx="60">
                  <c:v>19.7</c:v>
                </c:pt>
                <c:pt idx="61">
                  <c:v>22.9</c:v>
                </c:pt>
                <c:pt idx="62">
                  <c:v>98.3</c:v>
                </c:pt>
                <c:pt idx="63">
                  <c:v>98.3</c:v>
                </c:pt>
                <c:pt idx="64">
                  <c:v>98.3</c:v>
                </c:pt>
                <c:pt idx="65">
                  <c:v>7.7</c:v>
                </c:pt>
                <c:pt idx="66">
                  <c:v>7.7</c:v>
                </c:pt>
                <c:pt idx="67">
                  <c:v>8.8000000000000007</c:v>
                </c:pt>
                <c:pt idx="68">
                  <c:v>8.8000000000000007</c:v>
                </c:pt>
                <c:pt idx="69">
                  <c:v>8.8000000000000007</c:v>
                </c:pt>
                <c:pt idx="70">
                  <c:v>41.3</c:v>
                </c:pt>
                <c:pt idx="71">
                  <c:v>43.4</c:v>
                </c:pt>
                <c:pt idx="72">
                  <c:v>40.5</c:v>
                </c:pt>
                <c:pt idx="73">
                  <c:v>80.5</c:v>
                </c:pt>
                <c:pt idx="74">
                  <c:v>82.8</c:v>
                </c:pt>
                <c:pt idx="75">
                  <c:v>83.5</c:v>
                </c:pt>
                <c:pt idx="76">
                  <c:v>85.9</c:v>
                </c:pt>
              </c:numCache>
            </c:numRef>
          </c:xVal>
          <c:yVal>
            <c:numRef>
              <c:f>'Hemlock-light-data-myedits'!$B$2:$B$78</c:f>
              <c:numCache>
                <c:formatCode>General</c:formatCode>
                <c:ptCount val="77"/>
                <c:pt idx="0">
                  <c:v>18.2</c:v>
                </c:pt>
                <c:pt idx="1">
                  <c:v>26</c:v>
                </c:pt>
                <c:pt idx="2">
                  <c:v>25.7</c:v>
                </c:pt>
                <c:pt idx="3">
                  <c:v>6.2</c:v>
                </c:pt>
                <c:pt idx="4">
                  <c:v>10</c:v>
                </c:pt>
                <c:pt idx="5">
                  <c:v>11.2</c:v>
                </c:pt>
                <c:pt idx="6">
                  <c:v>7.3</c:v>
                </c:pt>
                <c:pt idx="7">
                  <c:v>15.7</c:v>
                </c:pt>
                <c:pt idx="8">
                  <c:v>44.2</c:v>
                </c:pt>
                <c:pt idx="9">
                  <c:v>39.700000000000003</c:v>
                </c:pt>
                <c:pt idx="10">
                  <c:v>30</c:v>
                </c:pt>
                <c:pt idx="11">
                  <c:v>4.8</c:v>
                </c:pt>
                <c:pt idx="12">
                  <c:v>4.2</c:v>
                </c:pt>
                <c:pt idx="13">
                  <c:v>5.3</c:v>
                </c:pt>
                <c:pt idx="14">
                  <c:v>4.7</c:v>
                </c:pt>
                <c:pt idx="15">
                  <c:v>28.2</c:v>
                </c:pt>
                <c:pt idx="16">
                  <c:v>22.7</c:v>
                </c:pt>
                <c:pt idx="17">
                  <c:v>36.299999999999997</c:v>
                </c:pt>
                <c:pt idx="18">
                  <c:v>37.299999999999997</c:v>
                </c:pt>
                <c:pt idx="19">
                  <c:v>35.299999999999997</c:v>
                </c:pt>
                <c:pt idx="20">
                  <c:v>37.299999999999997</c:v>
                </c:pt>
                <c:pt idx="21">
                  <c:v>33.799999999999997</c:v>
                </c:pt>
                <c:pt idx="22">
                  <c:v>32</c:v>
                </c:pt>
                <c:pt idx="23">
                  <c:v>34.200000000000003</c:v>
                </c:pt>
                <c:pt idx="24">
                  <c:v>12.5</c:v>
                </c:pt>
                <c:pt idx="25">
                  <c:v>26.2</c:v>
                </c:pt>
                <c:pt idx="26">
                  <c:v>11.5</c:v>
                </c:pt>
                <c:pt idx="27">
                  <c:v>7.5</c:v>
                </c:pt>
                <c:pt idx="28">
                  <c:v>25</c:v>
                </c:pt>
                <c:pt idx="29">
                  <c:v>14.3</c:v>
                </c:pt>
                <c:pt idx="30">
                  <c:v>17.2</c:v>
                </c:pt>
                <c:pt idx="31">
                  <c:v>28.3</c:v>
                </c:pt>
                <c:pt idx="32">
                  <c:v>12.7</c:v>
                </c:pt>
                <c:pt idx="33">
                  <c:v>30.3</c:v>
                </c:pt>
                <c:pt idx="34">
                  <c:v>25</c:v>
                </c:pt>
                <c:pt idx="35">
                  <c:v>2.7</c:v>
                </c:pt>
                <c:pt idx="36">
                  <c:v>3.5</c:v>
                </c:pt>
                <c:pt idx="37">
                  <c:v>19.2</c:v>
                </c:pt>
                <c:pt idx="38">
                  <c:v>30.7</c:v>
                </c:pt>
                <c:pt idx="39">
                  <c:v>32.200000000000003</c:v>
                </c:pt>
                <c:pt idx="40">
                  <c:v>46.7</c:v>
                </c:pt>
                <c:pt idx="41">
                  <c:v>24.8</c:v>
                </c:pt>
                <c:pt idx="42">
                  <c:v>31.7</c:v>
                </c:pt>
                <c:pt idx="43">
                  <c:v>26.8</c:v>
                </c:pt>
                <c:pt idx="44">
                  <c:v>29.7</c:v>
                </c:pt>
                <c:pt idx="45">
                  <c:v>30.8</c:v>
                </c:pt>
                <c:pt idx="46">
                  <c:v>28.7</c:v>
                </c:pt>
                <c:pt idx="47">
                  <c:v>20.2</c:v>
                </c:pt>
                <c:pt idx="48">
                  <c:v>4.7</c:v>
                </c:pt>
                <c:pt idx="49">
                  <c:v>25.5</c:v>
                </c:pt>
                <c:pt idx="50">
                  <c:v>6.8</c:v>
                </c:pt>
                <c:pt idx="51">
                  <c:v>10.5</c:v>
                </c:pt>
                <c:pt idx="52">
                  <c:v>4.2</c:v>
                </c:pt>
                <c:pt idx="53">
                  <c:v>26.3</c:v>
                </c:pt>
                <c:pt idx="54">
                  <c:v>31.3</c:v>
                </c:pt>
                <c:pt idx="55">
                  <c:v>13.5</c:v>
                </c:pt>
                <c:pt idx="56">
                  <c:v>14.3</c:v>
                </c:pt>
                <c:pt idx="57">
                  <c:v>16.8</c:v>
                </c:pt>
                <c:pt idx="58">
                  <c:v>8.1999999999999993</c:v>
                </c:pt>
                <c:pt idx="59">
                  <c:v>11.7</c:v>
                </c:pt>
                <c:pt idx="60">
                  <c:v>23.2</c:v>
                </c:pt>
                <c:pt idx="61">
                  <c:v>21.2</c:v>
                </c:pt>
                <c:pt idx="62">
                  <c:v>37</c:v>
                </c:pt>
                <c:pt idx="63">
                  <c:v>34.200000000000003</c:v>
                </c:pt>
                <c:pt idx="64">
                  <c:v>29.2</c:v>
                </c:pt>
                <c:pt idx="65">
                  <c:v>5.3</c:v>
                </c:pt>
                <c:pt idx="66">
                  <c:v>6</c:v>
                </c:pt>
                <c:pt idx="67">
                  <c:v>6.5</c:v>
                </c:pt>
                <c:pt idx="68">
                  <c:v>4</c:v>
                </c:pt>
                <c:pt idx="69">
                  <c:v>6.7</c:v>
                </c:pt>
                <c:pt idx="70">
                  <c:v>16.8</c:v>
                </c:pt>
                <c:pt idx="71">
                  <c:v>17</c:v>
                </c:pt>
                <c:pt idx="72">
                  <c:v>23.2</c:v>
                </c:pt>
                <c:pt idx="73">
                  <c:v>31.7</c:v>
                </c:pt>
                <c:pt idx="74">
                  <c:v>31.2</c:v>
                </c:pt>
                <c:pt idx="75">
                  <c:v>23.5</c:v>
                </c:pt>
                <c:pt idx="76">
                  <c:v>27.3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'Hemlock-light-data-myedits'!$C$1</c:f>
              <c:strCache>
                <c:ptCount val="1"/>
                <c:pt idx="0">
                  <c:v>Predicted growth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'Hemlock-light-data-myedits'!$A$2:$A$78</c:f>
              <c:numCache>
                <c:formatCode>General</c:formatCode>
                <c:ptCount val="77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23.5</c:v>
                </c:pt>
                <c:pt idx="4">
                  <c:v>11.8</c:v>
                </c:pt>
                <c:pt idx="5">
                  <c:v>11.8</c:v>
                </c:pt>
                <c:pt idx="6">
                  <c:v>19.399999999999999</c:v>
                </c:pt>
                <c:pt idx="7">
                  <c:v>19.399999999999999</c:v>
                </c:pt>
                <c:pt idx="8">
                  <c:v>98.7</c:v>
                </c:pt>
                <c:pt idx="9">
                  <c:v>98.7</c:v>
                </c:pt>
                <c:pt idx="10">
                  <c:v>98.7</c:v>
                </c:pt>
                <c:pt idx="11">
                  <c:v>10.9</c:v>
                </c:pt>
                <c:pt idx="12">
                  <c:v>6.5</c:v>
                </c:pt>
                <c:pt idx="13">
                  <c:v>6.5</c:v>
                </c:pt>
                <c:pt idx="14">
                  <c:v>11.1</c:v>
                </c:pt>
                <c:pt idx="15">
                  <c:v>50.4</c:v>
                </c:pt>
                <c:pt idx="16">
                  <c:v>57.5</c:v>
                </c:pt>
                <c:pt idx="17">
                  <c:v>56.3</c:v>
                </c:pt>
                <c:pt idx="18">
                  <c:v>53.6</c:v>
                </c:pt>
                <c:pt idx="19">
                  <c:v>53.5</c:v>
                </c:pt>
                <c:pt idx="20">
                  <c:v>57</c:v>
                </c:pt>
                <c:pt idx="21">
                  <c:v>67.8</c:v>
                </c:pt>
                <c:pt idx="22">
                  <c:v>70.900000000000006</c:v>
                </c:pt>
                <c:pt idx="23">
                  <c:v>75.099999999999994</c:v>
                </c:pt>
                <c:pt idx="24">
                  <c:v>22.6</c:v>
                </c:pt>
                <c:pt idx="25">
                  <c:v>64.3</c:v>
                </c:pt>
                <c:pt idx="26">
                  <c:v>12.8</c:v>
                </c:pt>
                <c:pt idx="27">
                  <c:v>29</c:v>
                </c:pt>
                <c:pt idx="28">
                  <c:v>39.6</c:v>
                </c:pt>
                <c:pt idx="29">
                  <c:v>29.6</c:v>
                </c:pt>
                <c:pt idx="30">
                  <c:v>28.7</c:v>
                </c:pt>
                <c:pt idx="31">
                  <c:v>71.099999999999994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5.6</c:v>
                </c:pt>
                <c:pt idx="36">
                  <c:v>6.9</c:v>
                </c:pt>
                <c:pt idx="37">
                  <c:v>39.1</c:v>
                </c:pt>
                <c:pt idx="38">
                  <c:v>28.8</c:v>
                </c:pt>
                <c:pt idx="39">
                  <c:v>38.200000000000003</c:v>
                </c:pt>
                <c:pt idx="40">
                  <c:v>43.4</c:v>
                </c:pt>
                <c:pt idx="41">
                  <c:v>38.200000000000003</c:v>
                </c:pt>
                <c:pt idx="42">
                  <c:v>56.4</c:v>
                </c:pt>
                <c:pt idx="43">
                  <c:v>53.5</c:v>
                </c:pt>
                <c:pt idx="44">
                  <c:v>29.4</c:v>
                </c:pt>
                <c:pt idx="45">
                  <c:v>39.1</c:v>
                </c:pt>
                <c:pt idx="46">
                  <c:v>18.7</c:v>
                </c:pt>
                <c:pt idx="47">
                  <c:v>18</c:v>
                </c:pt>
                <c:pt idx="48">
                  <c:v>25.4</c:v>
                </c:pt>
                <c:pt idx="49">
                  <c:v>57.1</c:v>
                </c:pt>
                <c:pt idx="50">
                  <c:v>25.9</c:v>
                </c:pt>
                <c:pt idx="51">
                  <c:v>15.5</c:v>
                </c:pt>
                <c:pt idx="52">
                  <c:v>14.6</c:v>
                </c:pt>
                <c:pt idx="53">
                  <c:v>42.9</c:v>
                </c:pt>
                <c:pt idx="54">
                  <c:v>37.1</c:v>
                </c:pt>
                <c:pt idx="55">
                  <c:v>66.400000000000006</c:v>
                </c:pt>
                <c:pt idx="56">
                  <c:v>39.299999999999997</c:v>
                </c:pt>
                <c:pt idx="57">
                  <c:v>14.9</c:v>
                </c:pt>
                <c:pt idx="58">
                  <c:v>14.9</c:v>
                </c:pt>
                <c:pt idx="59">
                  <c:v>27.4</c:v>
                </c:pt>
                <c:pt idx="60">
                  <c:v>19.7</c:v>
                </c:pt>
                <c:pt idx="61">
                  <c:v>22.9</c:v>
                </c:pt>
                <c:pt idx="62">
                  <c:v>98.3</c:v>
                </c:pt>
                <c:pt idx="63">
                  <c:v>98.3</c:v>
                </c:pt>
                <c:pt idx="64">
                  <c:v>98.3</c:v>
                </c:pt>
                <c:pt idx="65">
                  <c:v>7.7</c:v>
                </c:pt>
                <c:pt idx="66">
                  <c:v>7.7</c:v>
                </c:pt>
                <c:pt idx="67">
                  <c:v>8.8000000000000007</c:v>
                </c:pt>
                <c:pt idx="68">
                  <c:v>8.8000000000000007</c:v>
                </c:pt>
                <c:pt idx="69">
                  <c:v>8.8000000000000007</c:v>
                </c:pt>
                <c:pt idx="70">
                  <c:v>41.3</c:v>
                </c:pt>
                <c:pt idx="71">
                  <c:v>43.4</c:v>
                </c:pt>
                <c:pt idx="72">
                  <c:v>40.5</c:v>
                </c:pt>
                <c:pt idx="73">
                  <c:v>80.5</c:v>
                </c:pt>
                <c:pt idx="74">
                  <c:v>82.8</c:v>
                </c:pt>
                <c:pt idx="75">
                  <c:v>83.5</c:v>
                </c:pt>
                <c:pt idx="76">
                  <c:v>85.9</c:v>
                </c:pt>
              </c:numCache>
            </c:numRef>
          </c:xVal>
          <c:yVal>
            <c:numRef>
              <c:f>'Hemlock-light-data-myedits'!$C$2:$C$78</c:f>
              <c:numCache>
                <c:formatCode>0.00</c:formatCode>
                <c:ptCount val="77"/>
                <c:pt idx="0">
                  <c:v>31.128422794287328</c:v>
                </c:pt>
                <c:pt idx="1">
                  <c:v>31.128422794287328</c:v>
                </c:pt>
                <c:pt idx="2">
                  <c:v>31.128422794287328</c:v>
                </c:pt>
                <c:pt idx="3">
                  <c:v>17.637669985436077</c:v>
                </c:pt>
                <c:pt idx="4">
                  <c:v>9.2932382484120275</c:v>
                </c:pt>
                <c:pt idx="5">
                  <c:v>9.2932382484120275</c:v>
                </c:pt>
                <c:pt idx="6">
                  <c:v>15.316761533788027</c:v>
                </c:pt>
                <c:pt idx="7">
                  <c:v>15.316761533788027</c:v>
                </c:pt>
                <c:pt idx="8">
                  <c:v>31.141104663437357</c:v>
                </c:pt>
                <c:pt idx="9">
                  <c:v>31.141104663437357</c:v>
                </c:pt>
                <c:pt idx="10">
                  <c:v>31.141104663437357</c:v>
                </c:pt>
                <c:pt idx="11">
                  <c:v>8.365996585309313</c:v>
                </c:pt>
                <c:pt idx="12">
                  <c:v>2.8293038563398896</c:v>
                </c:pt>
                <c:pt idx="13">
                  <c:v>2.8293038563398896</c:v>
                </c:pt>
                <c:pt idx="14">
                  <c:v>8.5771038452287911</c:v>
                </c:pt>
                <c:pt idx="15">
                  <c:v>25.906991711331663</c:v>
                </c:pt>
                <c:pt idx="16">
                  <c:v>27.099382876847024</c:v>
                </c:pt>
                <c:pt idx="17">
                  <c:v>26.91397624145436</c:v>
                </c:pt>
                <c:pt idx="18">
                  <c:v>26.473910099824622</c:v>
                </c:pt>
                <c:pt idx="19">
                  <c:v>26.45696805903215</c:v>
                </c:pt>
                <c:pt idx="20">
                  <c:v>27.022856544539842</c:v>
                </c:pt>
                <c:pt idx="21">
                  <c:v>28.476092570882702</c:v>
                </c:pt>
                <c:pt idx="22">
                  <c:v>28.827592071227357</c:v>
                </c:pt>
                <c:pt idx="23">
                  <c:v>29.266251002487813</c:v>
                </c:pt>
                <c:pt idx="24">
                  <c:v>17.168917150509763</c:v>
                </c:pt>
                <c:pt idx="25">
                  <c:v>28.047195469402165</c:v>
                </c:pt>
                <c:pt idx="26">
                  <c:v>10.258778127395724</c:v>
                </c:pt>
                <c:pt idx="27">
                  <c:v>20.107508901106925</c:v>
                </c:pt>
                <c:pt idx="28">
                  <c:v>23.524040983274109</c:v>
                </c:pt>
                <c:pt idx="29">
                  <c:v>20.342007464041188</c:v>
                </c:pt>
                <c:pt idx="30">
                  <c:v>19.987972661545619</c:v>
                </c:pt>
                <c:pt idx="31">
                  <c:v>28.849424260021213</c:v>
                </c:pt>
                <c:pt idx="32">
                  <c:v>31.096525875000417</c:v>
                </c:pt>
                <c:pt idx="33">
                  <c:v>31.096525875000417</c:v>
                </c:pt>
                <c:pt idx="34">
                  <c:v>31.096525875000417</c:v>
                </c:pt>
                <c:pt idx="35">
                  <c:v>1.4363032795890647</c:v>
                </c:pt>
                <c:pt idx="36">
                  <c:v>3.4153509098279979</c:v>
                </c:pt>
                <c:pt idx="37">
                  <c:v>23.39167114171914</c:v>
                </c:pt>
                <c:pt idx="38">
                  <c:v>20.027990409792473</c:v>
                </c:pt>
                <c:pt idx="39">
                  <c:v>23.147410437073273</c:v>
                </c:pt>
                <c:pt idx="40">
                  <c:v>24.45895186550252</c:v>
                </c:pt>
                <c:pt idx="41">
                  <c:v>23.147410437073273</c:v>
                </c:pt>
                <c:pt idx="42">
                  <c:v>26.929656956848557</c:v>
                </c:pt>
                <c:pt idx="43">
                  <c:v>26.45696805903215</c:v>
                </c:pt>
                <c:pt idx="44">
                  <c:v>20.264508767352801</c:v>
                </c:pt>
                <c:pt idx="45">
                  <c:v>23.39167114171914</c:v>
                </c:pt>
                <c:pt idx="46">
                  <c:v>14.867882466362499</c:v>
                </c:pt>
                <c:pt idx="47">
                  <c:v>14.401272054327997</c:v>
                </c:pt>
                <c:pt idx="48">
                  <c:v>18.562582974319941</c:v>
                </c:pt>
                <c:pt idx="49">
                  <c:v>27.038243940852336</c:v>
                </c:pt>
                <c:pt idx="50">
                  <c:v>18.792503248146694</c:v>
                </c:pt>
                <c:pt idx="51">
                  <c:v>12.572924095492018</c:v>
                </c:pt>
                <c:pt idx="52">
                  <c:v>11.844875744189007</c:v>
                </c:pt>
                <c:pt idx="53">
                  <c:v>24.342664754443152</c:v>
                </c:pt>
                <c:pt idx="54">
                  <c:v>22.837922343281065</c:v>
                </c:pt>
                <c:pt idx="55">
                  <c:v>28.308830794325509</c:v>
                </c:pt>
                <c:pt idx="56">
                  <c:v>23.444899019798228</c:v>
                </c:pt>
                <c:pt idx="57">
                  <c:v>12.092060741478978</c:v>
                </c:pt>
                <c:pt idx="58">
                  <c:v>12.092060741478978</c:v>
                </c:pt>
                <c:pt idx="59">
                  <c:v>19.45149987699801</c:v>
                </c:pt>
                <c:pt idx="60">
                  <c:v>15.50395875510875</c:v>
                </c:pt>
                <c:pt idx="61">
                  <c:v>17.32749200212324</c:v>
                </c:pt>
                <c:pt idx="62">
                  <c:v>31.115697096997028</c:v>
                </c:pt>
                <c:pt idx="63">
                  <c:v>31.115697096997028</c:v>
                </c:pt>
                <c:pt idx="64">
                  <c:v>31.115697096997028</c:v>
                </c:pt>
                <c:pt idx="65">
                  <c:v>4.531501800133392</c:v>
                </c:pt>
                <c:pt idx="66">
                  <c:v>4.531501800133392</c:v>
                </c:pt>
                <c:pt idx="67">
                  <c:v>5.9550909565537156</c:v>
                </c:pt>
                <c:pt idx="68">
                  <c:v>5.9550909565537156</c:v>
                </c:pt>
                <c:pt idx="69">
                  <c:v>5.9550909565537156</c:v>
                </c:pt>
                <c:pt idx="70">
                  <c:v>23.957242875169278</c:v>
                </c:pt>
                <c:pt idx="71">
                  <c:v>24.45895186550252</c:v>
                </c:pt>
                <c:pt idx="72">
                  <c:v>23.756549679391227</c:v>
                </c:pt>
                <c:pt idx="73">
                  <c:v>29.774960219195474</c:v>
                </c:pt>
                <c:pt idx="74">
                  <c:v>29.974989128512497</c:v>
                </c:pt>
                <c:pt idx="75">
                  <c:v>30.034058181320059</c:v>
                </c:pt>
                <c:pt idx="76">
                  <c:v>30.230505471609739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03808"/>
        <c:axId val="95735808"/>
      </c:scatterChart>
      <c:valAx>
        <c:axId val="9410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735808"/>
        <c:crosses val="autoZero"/>
        <c:crossBetween val="midCat"/>
      </c:valAx>
      <c:valAx>
        <c:axId val="9573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038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523878</xdr:colOff>
      <xdr:row>9</xdr:row>
      <xdr:rowOff>57150</xdr:rowOff>
    </xdr:from>
    <xdr:to>
      <xdr:col>9</xdr:col>
      <xdr:colOff>490538</xdr:colOff>
      <xdr:row>14</xdr:row>
      <xdr:rowOff>66674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57828" y="1771650"/>
          <a:ext cx="2405060" cy="962024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523878</xdr:colOff>
      <xdr:row>9</xdr:row>
      <xdr:rowOff>57150</xdr:rowOff>
    </xdr:from>
    <xdr:to>
      <xdr:col>9</xdr:col>
      <xdr:colOff>490538</xdr:colOff>
      <xdr:row>14</xdr:row>
      <xdr:rowOff>66674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690238" y="1703070"/>
          <a:ext cx="2405060" cy="923924"/>
        </a:xfrm>
        <a:prstGeom prst="rect">
          <a:avLst/>
        </a:prstGeom>
        <a:noFill/>
      </xdr:spPr>
    </xdr:pic>
    <xdr:clientData/>
  </xdr:twoCellAnchor>
  <xdr:twoCellAnchor>
    <xdr:from>
      <xdr:col>6</xdr:col>
      <xdr:colOff>76200</xdr:colOff>
      <xdr:row>14</xdr:row>
      <xdr:rowOff>106680</xdr:rowOff>
    </xdr:from>
    <xdr:to>
      <xdr:col>13</xdr:col>
      <xdr:colOff>464820</xdr:colOff>
      <xdr:row>32</xdr:row>
      <xdr:rowOff>53340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opLeftCell="A48" workbookViewId="0">
      <selection activeCell="B77" sqref="B77"/>
    </sheetView>
  </sheetViews>
  <sheetFormatPr defaultRowHeight="14.4" x14ac:dyDescent="0.3"/>
  <cols>
    <col min="2" max="2" width="20.5546875" bestFit="1" customWidth="1"/>
    <col min="3" max="3" width="20.5546875" style="3" bestFit="1" customWidth="1"/>
    <col min="4" max="4" width="12" bestFit="1" customWidth="1"/>
    <col min="5" max="5" width="13.33203125" bestFit="1" customWidth="1"/>
  </cols>
  <sheetData>
    <row r="1" spans="1:12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H1" s="1" t="s">
        <v>5</v>
      </c>
    </row>
    <row r="2" spans="1:12" x14ac:dyDescent="0.3">
      <c r="A2">
        <v>98.5</v>
      </c>
      <c r="B2">
        <v>18.2</v>
      </c>
      <c r="C2" s="3">
        <f>I$2*(A2-I$4)/((I$2/I$3)+(A2-I$4))</f>
        <v>25.813953488372093</v>
      </c>
      <c r="D2">
        <f>NORMDIST(B2,C2,I$5, FALSE)</f>
        <v>2.9855533936639835E-2</v>
      </c>
      <c r="E2">
        <f>LOG(D2)</f>
        <v>-1.5249751574862935</v>
      </c>
      <c r="H2" t="s">
        <v>6</v>
      </c>
      <c r="I2">
        <v>30</v>
      </c>
      <c r="J2" t="s">
        <v>11</v>
      </c>
    </row>
    <row r="3" spans="1:12" x14ac:dyDescent="0.3">
      <c r="A3">
        <v>98.5</v>
      </c>
      <c r="B3">
        <v>26</v>
      </c>
      <c r="C3" s="3">
        <f t="shared" ref="C3:C66" si="0">I$2*(A3-I$4)/((I$2/I$3)+(A3-I$4))</f>
        <v>25.813953488372093</v>
      </c>
      <c r="D3">
        <f t="shared" ref="D3:D66" si="1">NORMDIST(B3,C3,I$5, FALSE)</f>
        <v>3.9887324282252667E-2</v>
      </c>
      <c r="E3">
        <f t="shared" ref="E3:E66" si="2">LOG(D3)</f>
        <v>-1.3991650960147575</v>
      </c>
      <c r="H3" t="s">
        <v>7</v>
      </c>
      <c r="I3">
        <v>2</v>
      </c>
      <c r="J3" t="s">
        <v>12</v>
      </c>
    </row>
    <row r="4" spans="1:12" x14ac:dyDescent="0.3">
      <c r="A4">
        <v>98.5</v>
      </c>
      <c r="B4">
        <v>25.7</v>
      </c>
      <c r="C4" s="3">
        <f t="shared" si="0"/>
        <v>25.813953488372093</v>
      </c>
      <c r="D4">
        <f t="shared" si="1"/>
        <v>3.9891637912181074E-2</v>
      </c>
      <c r="E4">
        <f t="shared" si="2"/>
        <v>-1.3991181316114818</v>
      </c>
      <c r="H4" t="s">
        <v>8</v>
      </c>
      <c r="I4">
        <v>6</v>
      </c>
      <c r="J4" t="s">
        <v>26</v>
      </c>
    </row>
    <row r="5" spans="1:12" x14ac:dyDescent="0.3">
      <c r="A5">
        <v>23.5</v>
      </c>
      <c r="B5">
        <v>6.2</v>
      </c>
      <c r="C5" s="3">
        <f t="shared" si="0"/>
        <v>16.153846153846153</v>
      </c>
      <c r="D5">
        <f t="shared" si="1"/>
        <v>2.4308750453948268E-2</v>
      </c>
      <c r="E5">
        <f t="shared" si="2"/>
        <v>-1.6142373646820616</v>
      </c>
      <c r="H5" t="s">
        <v>9</v>
      </c>
      <c r="I5">
        <v>10</v>
      </c>
      <c r="J5" t="s">
        <v>15</v>
      </c>
    </row>
    <row r="6" spans="1:12" x14ac:dyDescent="0.3">
      <c r="A6">
        <v>11.8</v>
      </c>
      <c r="B6">
        <v>10</v>
      </c>
      <c r="C6" s="3">
        <f t="shared" si="0"/>
        <v>8.3653846153846168</v>
      </c>
      <c r="D6">
        <f t="shared" si="1"/>
        <v>3.9364792108822481E-2</v>
      </c>
      <c r="E6">
        <f t="shared" si="2"/>
        <v>-1.4048920377880645</v>
      </c>
      <c r="H6" t="s">
        <v>10</v>
      </c>
      <c r="I6">
        <f>SUM(E2:E78)</f>
        <v>-118.41026261835356</v>
      </c>
      <c r="J6" t="s">
        <v>17</v>
      </c>
    </row>
    <row r="7" spans="1:12" x14ac:dyDescent="0.3">
      <c r="A7">
        <v>11.8</v>
      </c>
      <c r="B7">
        <v>11.2</v>
      </c>
      <c r="C7" s="3">
        <f t="shared" si="0"/>
        <v>8.3653846153846168</v>
      </c>
      <c r="D7">
        <f t="shared" si="1"/>
        <v>3.8323237325547231E-2</v>
      </c>
      <c r="E7">
        <f t="shared" si="2"/>
        <v>-1.4165378113566394</v>
      </c>
    </row>
    <row r="8" spans="1:12" x14ac:dyDescent="0.3">
      <c r="A8">
        <v>19.399999999999999</v>
      </c>
      <c r="B8">
        <v>7.3</v>
      </c>
      <c r="C8" s="3">
        <f t="shared" si="0"/>
        <v>14.154929577464788</v>
      </c>
      <c r="D8">
        <f t="shared" si="1"/>
        <v>3.1540781371814562E-2</v>
      </c>
      <c r="E8">
        <f t="shared" si="2"/>
        <v>-1.501127551930896</v>
      </c>
      <c r="L8" t="s">
        <v>13</v>
      </c>
    </row>
    <row r="9" spans="1:12" x14ac:dyDescent="0.3">
      <c r="A9">
        <v>19.399999999999999</v>
      </c>
      <c r="B9">
        <v>15.7</v>
      </c>
      <c r="C9" s="3">
        <f t="shared" si="0"/>
        <v>14.154929577464788</v>
      </c>
      <c r="D9">
        <f t="shared" si="1"/>
        <v>3.9420872689851512E-2</v>
      </c>
      <c r="E9">
        <f t="shared" si="2"/>
        <v>-1.4042737656427822</v>
      </c>
    </row>
    <row r="10" spans="1:12" x14ac:dyDescent="0.3">
      <c r="A10">
        <v>98.7</v>
      </c>
      <c r="B10">
        <v>44.2</v>
      </c>
      <c r="C10" s="3">
        <f t="shared" si="0"/>
        <v>25.821727019498606</v>
      </c>
      <c r="D10">
        <f t="shared" si="1"/>
        <v>7.3700689676995624E-3</v>
      </c>
      <c r="E10">
        <f t="shared" si="2"/>
        <v>-2.132528448077013</v>
      </c>
      <c r="L10" t="s">
        <v>14</v>
      </c>
    </row>
    <row r="11" spans="1:12" x14ac:dyDescent="0.3">
      <c r="A11">
        <v>98.7</v>
      </c>
      <c r="B11">
        <v>39.700000000000003</v>
      </c>
      <c r="C11" s="3">
        <f t="shared" si="0"/>
        <v>25.821727019498606</v>
      </c>
      <c r="D11">
        <f t="shared" si="1"/>
        <v>1.5228967155762127E-2</v>
      </c>
      <c r="E11">
        <f t="shared" si="2"/>
        <v>-1.8173295499642648</v>
      </c>
    </row>
    <row r="12" spans="1:12" x14ac:dyDescent="0.3">
      <c r="A12">
        <v>98.7</v>
      </c>
      <c r="B12">
        <v>30</v>
      </c>
      <c r="C12" s="3">
        <f t="shared" si="0"/>
        <v>25.821727019498606</v>
      </c>
      <c r="D12">
        <f t="shared" si="1"/>
        <v>3.6559527673425872E-2</v>
      </c>
      <c r="E12">
        <f t="shared" si="2"/>
        <v>-1.4369994237191106</v>
      </c>
    </row>
    <row r="13" spans="1:12" x14ac:dyDescent="0.3">
      <c r="A13">
        <v>10.9</v>
      </c>
      <c r="B13">
        <v>4.8</v>
      </c>
      <c r="C13" s="3">
        <f t="shared" si="0"/>
        <v>7.3869346733668344</v>
      </c>
      <c r="D13">
        <f t="shared" si="1"/>
        <v>3.8581407820861661E-2</v>
      </c>
      <c r="E13">
        <f t="shared" si="2"/>
        <v>-1.4136219291629337</v>
      </c>
      <c r="L13" t="s">
        <v>16</v>
      </c>
    </row>
    <row r="14" spans="1:12" x14ac:dyDescent="0.3">
      <c r="A14">
        <v>6.5</v>
      </c>
      <c r="B14">
        <v>4.2</v>
      </c>
      <c r="C14" s="3">
        <f t="shared" si="0"/>
        <v>0.967741935483871</v>
      </c>
      <c r="D14">
        <f t="shared" si="1"/>
        <v>3.7863750068183814E-2</v>
      </c>
      <c r="E14">
        <f t="shared" si="2"/>
        <v>-1.4217763752305035</v>
      </c>
    </row>
    <row r="15" spans="1:12" x14ac:dyDescent="0.3">
      <c r="A15">
        <v>6.5</v>
      </c>
      <c r="B15">
        <v>5.3</v>
      </c>
      <c r="C15" s="3">
        <f t="shared" si="0"/>
        <v>0.967741935483871</v>
      </c>
      <c r="D15">
        <f t="shared" si="1"/>
        <v>3.6320755440702346E-2</v>
      </c>
      <c r="E15">
        <f t="shared" si="2"/>
        <v>-1.4398451271025914</v>
      </c>
    </row>
    <row r="16" spans="1:12" x14ac:dyDescent="0.3">
      <c r="A16">
        <v>11.1</v>
      </c>
      <c r="B16">
        <v>4.7</v>
      </c>
      <c r="C16" s="3">
        <f t="shared" si="0"/>
        <v>7.611940298507462</v>
      </c>
      <c r="D16">
        <f t="shared" si="1"/>
        <v>3.8238186820344258E-2</v>
      </c>
      <c r="E16">
        <f t="shared" si="2"/>
        <v>-1.4175027092983605</v>
      </c>
    </row>
    <row r="17" spans="1:9" x14ac:dyDescent="0.3">
      <c r="A17">
        <v>50.4</v>
      </c>
      <c r="B17">
        <v>28.2</v>
      </c>
      <c r="C17" s="3">
        <f t="shared" si="0"/>
        <v>22.424242424242426</v>
      </c>
      <c r="D17">
        <f t="shared" si="1"/>
        <v>3.3765338053057106E-2</v>
      </c>
      <c r="E17">
        <f t="shared" si="2"/>
        <v>-1.4715288978365177</v>
      </c>
      <c r="H17" s="1" t="s">
        <v>18</v>
      </c>
    </row>
    <row r="18" spans="1:9" x14ac:dyDescent="0.3">
      <c r="A18">
        <v>57.5</v>
      </c>
      <c r="B18">
        <v>22.7</v>
      </c>
      <c r="C18" s="3">
        <f t="shared" si="0"/>
        <v>23.233082706766918</v>
      </c>
      <c r="D18">
        <f t="shared" si="1"/>
        <v>3.9837583148067998E-2</v>
      </c>
      <c r="E18">
        <f t="shared" si="2"/>
        <v>-1.3997070170680213</v>
      </c>
    </row>
    <row r="19" spans="1:9" x14ac:dyDescent="0.3">
      <c r="A19">
        <v>56.3</v>
      </c>
      <c r="B19">
        <v>36.299999999999997</v>
      </c>
      <c r="C19" s="3">
        <f t="shared" si="0"/>
        <v>23.108728943338438</v>
      </c>
      <c r="D19">
        <f t="shared" si="1"/>
        <v>1.6712943721157142E-2</v>
      </c>
      <c r="E19">
        <f t="shared" si="2"/>
        <v>-1.776947049253256</v>
      </c>
    </row>
    <row r="20" spans="1:9" x14ac:dyDescent="0.3">
      <c r="A20">
        <v>53.6</v>
      </c>
      <c r="B20">
        <v>37.299999999999997</v>
      </c>
      <c r="C20" s="3">
        <f t="shared" si="0"/>
        <v>22.811501597444089</v>
      </c>
      <c r="D20">
        <f t="shared" si="1"/>
        <v>1.3966320084210533E-2</v>
      </c>
      <c r="E20">
        <f t="shared" si="2"/>
        <v>-1.8549180088929242</v>
      </c>
      <c r="H20" t="s">
        <v>19</v>
      </c>
      <c r="I20" t="s">
        <v>20</v>
      </c>
    </row>
    <row r="21" spans="1:9" x14ac:dyDescent="0.3">
      <c r="A21">
        <v>53.5</v>
      </c>
      <c r="B21">
        <v>35.299999999999997</v>
      </c>
      <c r="C21" s="3">
        <f t="shared" si="0"/>
        <v>22.8</v>
      </c>
      <c r="D21">
        <f t="shared" si="1"/>
        <v>1.82649085389022E-2</v>
      </c>
      <c r="E21">
        <f t="shared" si="2"/>
        <v>-1.7383824981659728</v>
      </c>
      <c r="H21" t="s">
        <v>21</v>
      </c>
      <c r="I21" t="s">
        <v>22</v>
      </c>
    </row>
    <row r="22" spans="1:9" x14ac:dyDescent="0.3">
      <c r="A22">
        <v>57</v>
      </c>
      <c r="B22">
        <v>37.299999999999997</v>
      </c>
      <c r="C22" s="3">
        <f t="shared" si="0"/>
        <v>23.181818181818183</v>
      </c>
      <c r="D22">
        <f t="shared" si="1"/>
        <v>1.4726025396197225E-2</v>
      </c>
      <c r="E22">
        <f t="shared" si="2"/>
        <v>-1.8319144548834374</v>
      </c>
      <c r="H22" t="s">
        <v>23</v>
      </c>
      <c r="I22" t="s">
        <v>24</v>
      </c>
    </row>
    <row r="23" spans="1:9" x14ac:dyDescent="0.3">
      <c r="A23">
        <v>67.8</v>
      </c>
      <c r="B23">
        <v>33.799999999999997</v>
      </c>
      <c r="C23" s="3">
        <f t="shared" si="0"/>
        <v>24.140625</v>
      </c>
      <c r="D23">
        <f t="shared" si="1"/>
        <v>2.5020963808767276E-2</v>
      </c>
      <c r="E23">
        <f t="shared" si="2"/>
        <v>-1.6016959652753993</v>
      </c>
      <c r="H23" t="s">
        <v>8</v>
      </c>
      <c r="I23" t="s">
        <v>25</v>
      </c>
    </row>
    <row r="24" spans="1:9" x14ac:dyDescent="0.3">
      <c r="A24">
        <v>70.900000000000006</v>
      </c>
      <c r="B24">
        <v>32</v>
      </c>
      <c r="C24" s="3">
        <f t="shared" si="0"/>
        <v>24.367959949937422</v>
      </c>
      <c r="D24">
        <f t="shared" si="1"/>
        <v>2.9814399340524975E-2</v>
      </c>
      <c r="E24">
        <f t="shared" si="2"/>
        <v>-1.525573935797472</v>
      </c>
      <c r="H24" t="s">
        <v>27</v>
      </c>
      <c r="I24" t="s">
        <v>28</v>
      </c>
    </row>
    <row r="25" spans="1:9" x14ac:dyDescent="0.3">
      <c r="A25">
        <v>75.099999999999994</v>
      </c>
      <c r="B25">
        <v>34.200000000000003</v>
      </c>
      <c r="C25" s="3">
        <f t="shared" si="0"/>
        <v>24.64922711058264</v>
      </c>
      <c r="D25">
        <f t="shared" si="1"/>
        <v>2.5283331354428118E-2</v>
      </c>
      <c r="E25">
        <f t="shared" si="2"/>
        <v>-1.5971657035887779</v>
      </c>
    </row>
    <row r="26" spans="1:9" x14ac:dyDescent="0.3">
      <c r="A26">
        <v>22.6</v>
      </c>
      <c r="B26">
        <v>12.5</v>
      </c>
      <c r="C26" s="3">
        <f t="shared" si="0"/>
        <v>15.759493670886076</v>
      </c>
      <c r="D26">
        <f t="shared" si="1"/>
        <v>3.7830292017923949E-2</v>
      </c>
      <c r="E26">
        <f t="shared" si="2"/>
        <v>-1.4221603063074804</v>
      </c>
    </row>
    <row r="27" spans="1:9" x14ac:dyDescent="0.3">
      <c r="A27">
        <v>64.3</v>
      </c>
      <c r="B27">
        <v>26.2</v>
      </c>
      <c r="C27" s="3">
        <f t="shared" si="0"/>
        <v>23.860845839017735</v>
      </c>
      <c r="D27">
        <f t="shared" si="1"/>
        <v>3.8817587959235934E-2</v>
      </c>
      <c r="E27">
        <f t="shared" si="2"/>
        <v>-1.4109714542268701</v>
      </c>
    </row>
    <row r="28" spans="1:9" x14ac:dyDescent="0.3">
      <c r="A28">
        <v>12.8</v>
      </c>
      <c r="B28">
        <v>11.5</v>
      </c>
      <c r="C28" s="3">
        <f t="shared" si="0"/>
        <v>9.3577981651376163</v>
      </c>
      <c r="D28">
        <f t="shared" si="1"/>
        <v>3.8989271138766247E-2</v>
      </c>
      <c r="E28">
        <f t="shared" si="2"/>
        <v>-1.409054883390382</v>
      </c>
    </row>
    <row r="29" spans="1:9" x14ac:dyDescent="0.3">
      <c r="A29">
        <v>29</v>
      </c>
      <c r="B29">
        <v>7.5</v>
      </c>
      <c r="C29" s="3">
        <f t="shared" si="0"/>
        <v>18.157894736842106</v>
      </c>
      <c r="D29">
        <f t="shared" si="1"/>
        <v>2.2607417302885822E-2</v>
      </c>
      <c r="E29">
        <f t="shared" si="2"/>
        <v>-1.645749049117357</v>
      </c>
    </row>
    <row r="30" spans="1:9" x14ac:dyDescent="0.3">
      <c r="A30">
        <v>39.6</v>
      </c>
      <c r="B30">
        <v>25</v>
      </c>
      <c r="C30" s="3">
        <f t="shared" si="0"/>
        <v>20.74074074074074</v>
      </c>
      <c r="D30">
        <f t="shared" si="1"/>
        <v>3.6434830740625812E-2</v>
      </c>
      <c r="E30">
        <f t="shared" si="2"/>
        <v>-1.4384832436658237</v>
      </c>
    </row>
    <row r="31" spans="1:9" x14ac:dyDescent="0.3">
      <c r="A31">
        <v>29.6</v>
      </c>
      <c r="B31">
        <v>14.3</v>
      </c>
      <c r="C31" s="3">
        <f t="shared" si="0"/>
        <v>18.341968911917096</v>
      </c>
      <c r="D31">
        <f t="shared" si="1"/>
        <v>3.6764918518214611E-2</v>
      </c>
      <c r="E31">
        <f t="shared" si="2"/>
        <v>-1.4345663922144489</v>
      </c>
    </row>
    <row r="32" spans="1:9" x14ac:dyDescent="0.3">
      <c r="A32">
        <v>28.7</v>
      </c>
      <c r="B32">
        <v>17.2</v>
      </c>
      <c r="C32" s="3">
        <f t="shared" si="0"/>
        <v>18.063660477453581</v>
      </c>
      <c r="D32">
        <f t="shared" si="1"/>
        <v>3.9745717747793924E-2</v>
      </c>
      <c r="E32">
        <f t="shared" si="2"/>
        <v>-1.4007096559052705</v>
      </c>
    </row>
    <row r="33" spans="1:5" x14ac:dyDescent="0.3">
      <c r="A33">
        <v>71.099999999999994</v>
      </c>
      <c r="B33">
        <v>28.3</v>
      </c>
      <c r="C33" s="3">
        <f t="shared" si="0"/>
        <v>24.382022471910112</v>
      </c>
      <c r="D33">
        <f t="shared" si="1"/>
        <v>3.6946795311624668E-2</v>
      </c>
      <c r="E33">
        <f t="shared" si="2"/>
        <v>-1.4324232254379206</v>
      </c>
    </row>
    <row r="34" spans="1:5" x14ac:dyDescent="0.3">
      <c r="A34">
        <v>98</v>
      </c>
      <c r="B34">
        <v>12.7</v>
      </c>
      <c r="C34" s="3">
        <f t="shared" si="0"/>
        <v>25.794392523364486</v>
      </c>
      <c r="D34">
        <f t="shared" si="1"/>
        <v>1.6927103166938802E-2</v>
      </c>
      <c r="E34">
        <f t="shared" si="2"/>
        <v>-1.7714173588584876</v>
      </c>
    </row>
    <row r="35" spans="1:5" x14ac:dyDescent="0.3">
      <c r="A35">
        <v>98</v>
      </c>
      <c r="B35">
        <v>30.3</v>
      </c>
      <c r="C35" s="3">
        <f t="shared" si="0"/>
        <v>25.794392523364486</v>
      </c>
      <c r="D35">
        <f t="shared" si="1"/>
        <v>3.6043594317801832E-2</v>
      </c>
      <c r="E35">
        <f t="shared" si="2"/>
        <v>-1.4431719070783027</v>
      </c>
    </row>
    <row r="36" spans="1:5" x14ac:dyDescent="0.3">
      <c r="A36">
        <v>98</v>
      </c>
      <c r="B36">
        <v>25</v>
      </c>
      <c r="C36" s="3">
        <f t="shared" si="0"/>
        <v>25.794392523364486</v>
      </c>
      <c r="D36">
        <f t="shared" si="1"/>
        <v>3.9768548268698023E-2</v>
      </c>
      <c r="E36">
        <f t="shared" si="2"/>
        <v>-1.4004602624311979</v>
      </c>
    </row>
    <row r="37" spans="1:5" x14ac:dyDescent="0.3">
      <c r="A37">
        <v>5.6</v>
      </c>
      <c r="B37">
        <v>2.7</v>
      </c>
      <c r="C37" s="3">
        <f t="shared" si="0"/>
        <v>-0.82191780821917881</v>
      </c>
      <c r="D37">
        <f t="shared" si="1"/>
        <v>3.7495170107357256E-2</v>
      </c>
      <c r="E37">
        <f t="shared" si="2"/>
        <v>-1.4260246717607263</v>
      </c>
    </row>
    <row r="38" spans="1:5" x14ac:dyDescent="0.3">
      <c r="A38">
        <v>6.9</v>
      </c>
      <c r="B38">
        <v>3.5</v>
      </c>
      <c r="C38" s="3">
        <f t="shared" si="0"/>
        <v>1.6981132075471705</v>
      </c>
      <c r="D38">
        <f t="shared" si="1"/>
        <v>3.9251814510209378E-2</v>
      </c>
      <c r="E38">
        <f t="shared" si="2"/>
        <v>-1.4061402621402148</v>
      </c>
    </row>
    <row r="39" spans="1:5" x14ac:dyDescent="0.3">
      <c r="A39">
        <v>39.1</v>
      </c>
      <c r="B39">
        <v>19.2</v>
      </c>
      <c r="C39" s="3">
        <f t="shared" si="0"/>
        <v>20.644490644490645</v>
      </c>
      <c r="D39">
        <f t="shared" si="1"/>
        <v>3.9480184455256036E-2</v>
      </c>
      <c r="E39">
        <f t="shared" si="2"/>
        <v>-1.4036208269316632</v>
      </c>
    </row>
    <row r="40" spans="1:5" x14ac:dyDescent="0.3">
      <c r="A40">
        <v>28.8</v>
      </c>
      <c r="B40">
        <v>30.7</v>
      </c>
      <c r="C40" s="3">
        <f t="shared" si="0"/>
        <v>18.095238095238095</v>
      </c>
      <c r="D40">
        <f t="shared" si="1"/>
        <v>1.8026295255148345E-2</v>
      </c>
      <c r="E40">
        <f t="shared" si="2"/>
        <v>-1.7440935198427379</v>
      </c>
    </row>
    <row r="41" spans="1:5" x14ac:dyDescent="0.3">
      <c r="A41">
        <v>38.200000000000003</v>
      </c>
      <c r="B41">
        <v>32.200000000000003</v>
      </c>
      <c r="C41" s="3">
        <f t="shared" si="0"/>
        <v>20.466101694915256</v>
      </c>
      <c r="D41">
        <f t="shared" si="1"/>
        <v>2.0041593832481306E-2</v>
      </c>
      <c r="E41">
        <f t="shared" si="2"/>
        <v>-1.6980677436267857</v>
      </c>
    </row>
    <row r="42" spans="1:5" x14ac:dyDescent="0.3">
      <c r="A42">
        <v>43.4</v>
      </c>
      <c r="B42">
        <v>46.7</v>
      </c>
      <c r="C42" s="3">
        <f t="shared" si="0"/>
        <v>21.412213740458014</v>
      </c>
      <c r="D42">
        <f t="shared" si="1"/>
        <v>1.6304743475367837E-3</v>
      </c>
      <c r="E42">
        <f t="shared" si="2"/>
        <v>-2.7876860296153754</v>
      </c>
    </row>
    <row r="43" spans="1:5" x14ac:dyDescent="0.3">
      <c r="A43">
        <v>38.200000000000003</v>
      </c>
      <c r="B43">
        <v>24.8</v>
      </c>
      <c r="C43" s="3">
        <f t="shared" si="0"/>
        <v>20.466101694915256</v>
      </c>
      <c r="D43">
        <f t="shared" si="1"/>
        <v>3.631817411078813E-2</v>
      </c>
      <c r="E43">
        <f t="shared" si="2"/>
        <v>-1.4398759936735914</v>
      </c>
    </row>
    <row r="44" spans="1:5" x14ac:dyDescent="0.3">
      <c r="A44">
        <v>56.4</v>
      </c>
      <c r="B44">
        <v>31.7</v>
      </c>
      <c r="C44" s="3">
        <f t="shared" si="0"/>
        <v>23.11926605504587</v>
      </c>
      <c r="D44">
        <f t="shared" si="1"/>
        <v>2.7607477987826524E-2</v>
      </c>
      <c r="E44">
        <f t="shared" si="2"/>
        <v>-1.5589732654359894</v>
      </c>
    </row>
    <row r="45" spans="1:5" x14ac:dyDescent="0.3">
      <c r="A45">
        <v>53.5</v>
      </c>
      <c r="B45">
        <v>26.8</v>
      </c>
      <c r="C45" s="3">
        <f t="shared" si="0"/>
        <v>22.8</v>
      </c>
      <c r="D45">
        <f t="shared" si="1"/>
        <v>3.6827014030332332E-2</v>
      </c>
      <c r="E45">
        <f t="shared" si="2"/>
        <v>-1.4338334927313177</v>
      </c>
    </row>
    <row r="46" spans="1:5" x14ac:dyDescent="0.3">
      <c r="A46">
        <v>29.4</v>
      </c>
      <c r="B46">
        <v>29.7</v>
      </c>
      <c r="C46" s="3">
        <f t="shared" si="0"/>
        <v>18.28125</v>
      </c>
      <c r="D46">
        <f t="shared" si="1"/>
        <v>2.0786264229251672E-2</v>
      </c>
      <c r="E46">
        <f t="shared" si="2"/>
        <v>-1.6822235563831278</v>
      </c>
    </row>
    <row r="47" spans="1:5" x14ac:dyDescent="0.3">
      <c r="A47">
        <v>39.1</v>
      </c>
      <c r="B47">
        <v>30.8</v>
      </c>
      <c r="C47" s="3">
        <f t="shared" si="0"/>
        <v>20.644490644490645</v>
      </c>
      <c r="D47">
        <f t="shared" si="1"/>
        <v>2.3820815551379652E-2</v>
      </c>
      <c r="E47">
        <f t="shared" si="2"/>
        <v>-1.6230433736928449</v>
      </c>
    </row>
    <row r="48" spans="1:5" x14ac:dyDescent="0.3">
      <c r="A48">
        <v>18.7</v>
      </c>
      <c r="B48">
        <v>28.7</v>
      </c>
      <c r="C48" s="3">
        <f t="shared" si="0"/>
        <v>13.754512635379061</v>
      </c>
      <c r="D48">
        <f t="shared" si="1"/>
        <v>1.3057904901397074E-2</v>
      </c>
      <c r="E48">
        <f t="shared" si="2"/>
        <v>-1.8841264986162913</v>
      </c>
    </row>
    <row r="49" spans="1:5" x14ac:dyDescent="0.3">
      <c r="A49">
        <v>18</v>
      </c>
      <c r="B49">
        <v>20.2</v>
      </c>
      <c r="C49" s="3">
        <f t="shared" si="0"/>
        <v>13.333333333333334</v>
      </c>
      <c r="D49">
        <f t="shared" si="1"/>
        <v>3.1515393128843813E-2</v>
      </c>
      <c r="E49">
        <f t="shared" si="2"/>
        <v>-1.5014772710348707</v>
      </c>
    </row>
    <row r="50" spans="1:5" x14ac:dyDescent="0.3">
      <c r="A50">
        <v>25.4</v>
      </c>
      <c r="B50">
        <v>4.7</v>
      </c>
      <c r="C50" s="3">
        <f t="shared" si="0"/>
        <v>16.918604651162791</v>
      </c>
      <c r="D50">
        <f t="shared" si="1"/>
        <v>1.8911309979004757E-2</v>
      </c>
      <c r="E50">
        <f t="shared" si="2"/>
        <v>-1.7232783867050183</v>
      </c>
    </row>
    <row r="51" spans="1:5" x14ac:dyDescent="0.3">
      <c r="A51">
        <v>57.1</v>
      </c>
      <c r="B51">
        <v>25.5</v>
      </c>
      <c r="C51" s="3">
        <f t="shared" si="0"/>
        <v>23.19213313161876</v>
      </c>
      <c r="D51">
        <f t="shared" si="1"/>
        <v>3.884581718970203E-2</v>
      </c>
      <c r="E51">
        <f t="shared" si="2"/>
        <v>-1.410655737975794</v>
      </c>
    </row>
    <row r="52" spans="1:5" x14ac:dyDescent="0.3">
      <c r="A52">
        <v>25.9</v>
      </c>
      <c r="B52">
        <v>6.8</v>
      </c>
      <c r="C52" s="3">
        <f t="shared" si="0"/>
        <v>17.106017191977077</v>
      </c>
      <c r="D52">
        <f t="shared" si="1"/>
        <v>2.3456829777069463E-2</v>
      </c>
      <c r="E52">
        <f t="shared" si="2"/>
        <v>-1.629730683753305</v>
      </c>
    </row>
    <row r="53" spans="1:5" x14ac:dyDescent="0.3">
      <c r="A53">
        <v>15.5</v>
      </c>
      <c r="B53">
        <v>10.5</v>
      </c>
      <c r="C53" s="3">
        <f t="shared" si="0"/>
        <v>11.63265306122449</v>
      </c>
      <c r="D53">
        <f t="shared" si="1"/>
        <v>3.9639144916394746E-2</v>
      </c>
      <c r="E53">
        <f t="shared" si="2"/>
        <v>-1.4018757225544896</v>
      </c>
    </row>
    <row r="54" spans="1:5" x14ac:dyDescent="0.3">
      <c r="A54">
        <v>14.6</v>
      </c>
      <c r="B54">
        <v>4.2</v>
      </c>
      <c r="C54" s="3">
        <f t="shared" si="0"/>
        <v>10.932203389830509</v>
      </c>
      <c r="D54">
        <f t="shared" si="1"/>
        <v>3.1804851478707083E-2</v>
      </c>
      <c r="E54">
        <f t="shared" si="2"/>
        <v>-1.4975066281373959</v>
      </c>
    </row>
    <row r="55" spans="1:5" x14ac:dyDescent="0.3">
      <c r="A55">
        <v>42.9</v>
      </c>
      <c r="B55">
        <v>26.3</v>
      </c>
      <c r="C55" s="3">
        <f t="shared" si="0"/>
        <v>21.329479768786129</v>
      </c>
      <c r="D55">
        <f t="shared" si="1"/>
        <v>3.5258311755270444E-2</v>
      </c>
      <c r="E55">
        <f t="shared" si="2"/>
        <v>-1.4527384865041773</v>
      </c>
    </row>
    <row r="56" spans="1:5" x14ac:dyDescent="0.3">
      <c r="A56">
        <v>37.1</v>
      </c>
      <c r="B56">
        <v>31.3</v>
      </c>
      <c r="C56" s="3">
        <f t="shared" si="0"/>
        <v>20.238611713665943</v>
      </c>
      <c r="D56">
        <f t="shared" si="1"/>
        <v>2.1638196266482179E-2</v>
      </c>
      <c r="E56">
        <f t="shared" si="2"/>
        <v>-1.6647789443123404</v>
      </c>
    </row>
    <row r="57" spans="1:5" x14ac:dyDescent="0.3">
      <c r="A57">
        <v>66.400000000000006</v>
      </c>
      <c r="B57">
        <v>13.5</v>
      </c>
      <c r="C57" s="3">
        <f t="shared" si="0"/>
        <v>24.031830238726791</v>
      </c>
      <c r="D57">
        <f t="shared" si="1"/>
        <v>2.2911395615035936E-2</v>
      </c>
      <c r="E57">
        <f t="shared" si="2"/>
        <v>-1.6399484555749633</v>
      </c>
    </row>
    <row r="58" spans="1:5" x14ac:dyDescent="0.3">
      <c r="A58">
        <v>39.299999999999997</v>
      </c>
      <c r="B58">
        <v>14.3</v>
      </c>
      <c r="C58" s="3">
        <f t="shared" si="0"/>
        <v>20.683229813664596</v>
      </c>
      <c r="D58">
        <f t="shared" si="1"/>
        <v>3.2541088049132125E-2</v>
      </c>
      <c r="E58">
        <f t="shared" si="2"/>
        <v>-1.4875679300151965</v>
      </c>
    </row>
    <row r="59" spans="1:5" x14ac:dyDescent="0.3">
      <c r="A59">
        <v>14.9</v>
      </c>
      <c r="B59">
        <v>16.8</v>
      </c>
      <c r="C59" s="3">
        <f t="shared" si="0"/>
        <v>11.171548117154812</v>
      </c>
      <c r="D59">
        <f t="shared" si="1"/>
        <v>3.405014529848293E-2</v>
      </c>
      <c r="E59">
        <f t="shared" si="2"/>
        <v>-1.4678810305296182</v>
      </c>
    </row>
    <row r="60" spans="1:5" x14ac:dyDescent="0.3">
      <c r="A60">
        <v>14.9</v>
      </c>
      <c r="B60">
        <v>8.1999999999999993</v>
      </c>
      <c r="C60" s="3">
        <f t="shared" si="0"/>
        <v>11.171548117154812</v>
      </c>
      <c r="D60">
        <f t="shared" si="1"/>
        <v>3.8171194547446399E-2</v>
      </c>
      <c r="E60">
        <f t="shared" si="2"/>
        <v>-1.418264248820964</v>
      </c>
    </row>
    <row r="61" spans="1:5" x14ac:dyDescent="0.3">
      <c r="A61">
        <v>27.4</v>
      </c>
      <c r="B61">
        <v>11.7</v>
      </c>
      <c r="C61" s="3">
        <f t="shared" si="0"/>
        <v>17.637362637362639</v>
      </c>
      <c r="D61">
        <f t="shared" si="1"/>
        <v>3.3447273627418173E-2</v>
      </c>
      <c r="E61">
        <f t="shared" si="2"/>
        <v>-1.4756392769043494</v>
      </c>
    </row>
    <row r="62" spans="1:5" x14ac:dyDescent="0.3">
      <c r="A62">
        <v>19.7</v>
      </c>
      <c r="B62">
        <v>23.2</v>
      </c>
      <c r="C62" s="3">
        <f t="shared" si="0"/>
        <v>14.320557491289199</v>
      </c>
      <c r="D62">
        <f t="shared" si="1"/>
        <v>2.6896849383434222E-2</v>
      </c>
      <c r="E62">
        <f t="shared" si="2"/>
        <v>-1.5702985889762164</v>
      </c>
    </row>
    <row r="63" spans="1:5" x14ac:dyDescent="0.3">
      <c r="A63">
        <v>22.9</v>
      </c>
      <c r="B63">
        <v>21.2</v>
      </c>
      <c r="C63" s="3">
        <f t="shared" si="0"/>
        <v>15.893416927899686</v>
      </c>
      <c r="D63">
        <f t="shared" si="1"/>
        <v>3.465467139965836E-2</v>
      </c>
      <c r="E63">
        <f t="shared" si="2"/>
        <v>-1.460238214837136</v>
      </c>
    </row>
    <row r="64" spans="1:5" x14ac:dyDescent="0.3">
      <c r="A64">
        <v>98.3</v>
      </c>
      <c r="B64">
        <v>37</v>
      </c>
      <c r="C64" s="3">
        <f t="shared" si="0"/>
        <v>25.806150978564773</v>
      </c>
      <c r="D64">
        <f t="shared" si="1"/>
        <v>2.1321594239414168E-2</v>
      </c>
      <c r="E64">
        <f t="shared" si="2"/>
        <v>-1.6711803257479445</v>
      </c>
    </row>
    <row r="65" spans="1:5" x14ac:dyDescent="0.3">
      <c r="A65">
        <v>98.3</v>
      </c>
      <c r="B65">
        <v>34.200000000000003</v>
      </c>
      <c r="C65" s="3">
        <f t="shared" si="0"/>
        <v>25.806150978564773</v>
      </c>
      <c r="D65">
        <f t="shared" si="1"/>
        <v>2.8048864386241639E-2</v>
      </c>
      <c r="E65">
        <f t="shared" si="2"/>
        <v>-1.5520847173230639</v>
      </c>
    </row>
    <row r="66" spans="1:5" x14ac:dyDescent="0.3">
      <c r="A66">
        <v>98.3</v>
      </c>
      <c r="B66">
        <v>29.2</v>
      </c>
      <c r="C66" s="3">
        <f t="shared" si="0"/>
        <v>25.806150978564773</v>
      </c>
      <c r="D66">
        <f t="shared" si="1"/>
        <v>3.7661584527102464E-2</v>
      </c>
      <c r="E66">
        <f t="shared" si="2"/>
        <v>-1.4241014119640538</v>
      </c>
    </row>
    <row r="67" spans="1:5" x14ac:dyDescent="0.3">
      <c r="A67">
        <v>7.7</v>
      </c>
      <c r="B67">
        <v>5.3</v>
      </c>
      <c r="C67" s="3">
        <f t="shared" ref="C67:C78" si="3">I$2*(A67-I$4)/((I$2/I$3)+(A67-I$4))</f>
        <v>3.053892215568863</v>
      </c>
      <c r="D67">
        <f t="shared" ref="D67:D78" si="4">NORMDIST(B67,C67,I$5, FALSE)</f>
        <v>3.8900482412106675E-2</v>
      </c>
      <c r="E67">
        <f t="shared" ref="E67:E78" si="5">LOG(D67)</f>
        <v>-1.4100450128743733</v>
      </c>
    </row>
    <row r="68" spans="1:5" x14ac:dyDescent="0.3">
      <c r="A68">
        <v>7.7</v>
      </c>
      <c r="B68">
        <v>6</v>
      </c>
      <c r="C68" s="3">
        <f t="shared" si="3"/>
        <v>3.053892215568863</v>
      </c>
      <c r="D68">
        <f t="shared" si="4"/>
        <v>3.819993818417821E-2</v>
      </c>
      <c r="E68">
        <f t="shared" si="5"/>
        <v>-1.4179373398708048</v>
      </c>
    </row>
    <row r="69" spans="1:5" x14ac:dyDescent="0.3">
      <c r="A69">
        <v>8.8000000000000007</v>
      </c>
      <c r="B69">
        <v>6.5</v>
      </c>
      <c r="C69" s="3">
        <f t="shared" si="3"/>
        <v>4.7191011235955074</v>
      </c>
      <c r="D69">
        <f t="shared" si="4"/>
        <v>3.9266575025997154E-2</v>
      </c>
      <c r="E69">
        <f t="shared" si="5"/>
        <v>-1.4059769778275828</v>
      </c>
    </row>
    <row r="70" spans="1:5" x14ac:dyDescent="0.3">
      <c r="A70">
        <v>8.8000000000000007</v>
      </c>
      <c r="B70">
        <v>4</v>
      </c>
      <c r="C70" s="3">
        <f t="shared" si="3"/>
        <v>4.7191011235955074</v>
      </c>
      <c r="D70">
        <f t="shared" si="4"/>
        <v>3.9791213462889802E-2</v>
      </c>
      <c r="E70">
        <f t="shared" si="5"/>
        <v>-1.4002128165158052</v>
      </c>
    </row>
    <row r="71" spans="1:5" x14ac:dyDescent="0.3">
      <c r="A71">
        <v>8.8000000000000007</v>
      </c>
      <c r="B71">
        <v>6.7</v>
      </c>
      <c r="C71" s="3">
        <f t="shared" si="3"/>
        <v>4.7191011235955074</v>
      </c>
      <c r="D71">
        <f t="shared" si="4"/>
        <v>3.911913959730072E-2</v>
      </c>
      <c r="E71">
        <f t="shared" si="5"/>
        <v>-1.407610705833664</v>
      </c>
    </row>
    <row r="72" spans="1:5" x14ac:dyDescent="0.3">
      <c r="A72">
        <v>41.3</v>
      </c>
      <c r="B72">
        <v>16.8</v>
      </c>
      <c r="C72" s="3">
        <f t="shared" si="3"/>
        <v>21.053677932405567</v>
      </c>
      <c r="D72">
        <f t="shared" si="4"/>
        <v>3.6443487497777406E-2</v>
      </c>
      <c r="E72">
        <f t="shared" si="5"/>
        <v>-1.4383800694441711</v>
      </c>
    </row>
    <row r="73" spans="1:5" x14ac:dyDescent="0.3">
      <c r="A73">
        <v>43.4</v>
      </c>
      <c r="B73">
        <v>17</v>
      </c>
      <c r="C73" s="3">
        <f t="shared" si="3"/>
        <v>21.412213740458014</v>
      </c>
      <c r="D73">
        <f t="shared" si="4"/>
        <v>3.6194005178926604E-2</v>
      </c>
      <c r="E73">
        <f t="shared" si="5"/>
        <v>-1.441363355801389</v>
      </c>
    </row>
    <row r="74" spans="1:5" x14ac:dyDescent="0.3">
      <c r="A74">
        <v>40.5</v>
      </c>
      <c r="B74">
        <v>23.2</v>
      </c>
      <c r="C74" s="3">
        <f t="shared" si="3"/>
        <v>20.90909090909091</v>
      </c>
      <c r="D74">
        <f t="shared" si="4"/>
        <v>3.8860967102203971E-2</v>
      </c>
      <c r="E74">
        <f t="shared" si="5"/>
        <v>-1.4104863956578939</v>
      </c>
    </row>
    <row r="75" spans="1:5" x14ac:dyDescent="0.3">
      <c r="A75">
        <v>80.5</v>
      </c>
      <c r="B75">
        <v>31.7</v>
      </c>
      <c r="C75" s="3">
        <f t="shared" si="3"/>
        <v>24.972067039106147</v>
      </c>
      <c r="D75">
        <f t="shared" si="4"/>
        <v>3.1813993595073829E-2</v>
      </c>
      <c r="E75">
        <f t="shared" si="5"/>
        <v>-1.4973818106964718</v>
      </c>
    </row>
    <row r="76" spans="1:5" x14ac:dyDescent="0.3">
      <c r="A76">
        <v>82.8</v>
      </c>
      <c r="B76">
        <v>31.2</v>
      </c>
      <c r="C76" s="3">
        <f t="shared" si="3"/>
        <v>25.098039215686274</v>
      </c>
      <c r="D76">
        <f t="shared" si="4"/>
        <v>3.3117506032042741E-2</v>
      </c>
      <c r="E76">
        <f t="shared" si="5"/>
        <v>-1.4799423759120303</v>
      </c>
    </row>
    <row r="77" spans="1:5" x14ac:dyDescent="0.3">
      <c r="A77">
        <v>83.5</v>
      </c>
      <c r="B77">
        <v>23.5</v>
      </c>
      <c r="C77" s="3">
        <f t="shared" si="3"/>
        <v>25.135135135135137</v>
      </c>
      <c r="D77">
        <f t="shared" si="4"/>
        <v>3.9364457616871844E-2</v>
      </c>
      <c r="E77">
        <f t="shared" si="5"/>
        <v>-1.4048957281066923</v>
      </c>
    </row>
    <row r="78" spans="1:5" x14ac:dyDescent="0.3">
      <c r="A78">
        <v>85.9</v>
      </c>
      <c r="B78">
        <v>27.3</v>
      </c>
      <c r="C78" s="3">
        <f t="shared" si="3"/>
        <v>25.258166491043202</v>
      </c>
      <c r="D78">
        <f t="shared" si="4"/>
        <v>3.9071223821472593E-2</v>
      </c>
      <c r="E78">
        <f t="shared" si="5"/>
        <v>-1.4081429852280369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workbookViewId="0">
      <selection activeCell="I6" sqref="I6"/>
    </sheetView>
  </sheetViews>
  <sheetFormatPr defaultRowHeight="14.4" x14ac:dyDescent="0.3"/>
  <cols>
    <col min="2" max="2" width="20.5546875" bestFit="1" customWidth="1"/>
    <col min="3" max="3" width="20.5546875" style="3" bestFit="1" customWidth="1"/>
    <col min="4" max="4" width="12" bestFit="1" customWidth="1"/>
    <col min="5" max="5" width="13.33203125" bestFit="1" customWidth="1"/>
  </cols>
  <sheetData>
    <row r="1" spans="1:16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H1" s="1" t="s">
        <v>5</v>
      </c>
      <c r="N1" t="s">
        <v>31</v>
      </c>
      <c r="P1" t="s">
        <v>30</v>
      </c>
    </row>
    <row r="2" spans="1:16" x14ac:dyDescent="0.3">
      <c r="A2">
        <v>98.5</v>
      </c>
      <c r="B2">
        <v>18.2</v>
      </c>
      <c r="C2" s="3">
        <f>I$2*(A2-I$4)/((I$2/I$3)+(A2-I$4))</f>
        <v>31.128422794287328</v>
      </c>
      <c r="D2">
        <f>NORMDIST(B2,C2,I$5, FALSE)</f>
        <v>1.7296619417991418E-2</v>
      </c>
      <c r="E2">
        <f>LOG(D2)</f>
        <v>-1.7620387703727964</v>
      </c>
      <c r="H2" s="4" t="s">
        <v>6</v>
      </c>
      <c r="I2">
        <v>38.492898078443453</v>
      </c>
      <c r="J2" t="s">
        <v>11</v>
      </c>
      <c r="M2" t="s">
        <v>29</v>
      </c>
      <c r="N2">
        <v>50</v>
      </c>
      <c r="P2">
        <v>38.492898078443453</v>
      </c>
    </row>
    <row r="3" spans="1:16" x14ac:dyDescent="0.3">
      <c r="A3">
        <v>98.5</v>
      </c>
      <c r="B3">
        <v>26</v>
      </c>
      <c r="C3" s="3">
        <f t="shared" ref="C3:C66" si="0">I$2*(A3-I$4)/((I$2/I$3)+(A3-I$4))</f>
        <v>31.128422794287328</v>
      </c>
      <c r="D3">
        <f t="shared" ref="D3:D66" si="1">NORMDIST(B3,C3,I$5, FALSE)</f>
        <v>3.4978306358658708E-2</v>
      </c>
      <c r="E3">
        <f t="shared" ref="E3:E66" si="2">LOG(D3)</f>
        <v>-1.4562012227846115</v>
      </c>
      <c r="H3" s="4" t="s">
        <v>7</v>
      </c>
      <c r="I3">
        <v>1.735319263657878</v>
      </c>
      <c r="J3" t="s">
        <v>12</v>
      </c>
      <c r="N3">
        <v>1</v>
      </c>
      <c r="P3">
        <v>1.735319263657878</v>
      </c>
    </row>
    <row r="4" spans="1:16" x14ac:dyDescent="0.3">
      <c r="A4">
        <v>98.5</v>
      </c>
      <c r="B4">
        <v>25.7</v>
      </c>
      <c r="C4" s="3">
        <f t="shared" si="0"/>
        <v>31.128422794287328</v>
      </c>
      <c r="D4">
        <f t="shared" si="1"/>
        <v>3.4428777937972617E-2</v>
      </c>
      <c r="E4">
        <f t="shared" si="2"/>
        <v>-1.4630783924627455</v>
      </c>
      <c r="H4" s="4" t="s">
        <v>8</v>
      </c>
      <c r="I4">
        <v>4.7402308351107232</v>
      </c>
      <c r="J4" t="s">
        <v>26</v>
      </c>
      <c r="N4">
        <v>5</v>
      </c>
      <c r="P4">
        <v>4.7402308351107232</v>
      </c>
    </row>
    <row r="5" spans="1:16" x14ac:dyDescent="0.3">
      <c r="A5">
        <v>23.5</v>
      </c>
      <c r="B5">
        <v>6.2</v>
      </c>
      <c r="C5" s="3">
        <f t="shared" si="0"/>
        <v>17.637669985436077</v>
      </c>
      <c r="D5">
        <f t="shared" si="1"/>
        <v>2.0741368397819225E-2</v>
      </c>
      <c r="E5">
        <f t="shared" si="2"/>
        <v>-1.6831625947156545</v>
      </c>
      <c r="H5" t="s">
        <v>9</v>
      </c>
      <c r="I5">
        <v>10</v>
      </c>
      <c r="J5" t="s">
        <v>15</v>
      </c>
    </row>
    <row r="6" spans="1:16" x14ac:dyDescent="0.3">
      <c r="A6">
        <v>11.8</v>
      </c>
      <c r="B6">
        <v>10</v>
      </c>
      <c r="C6" s="3">
        <f t="shared" si="0"/>
        <v>9.2932382484120275</v>
      </c>
      <c r="D6">
        <f t="shared" si="1"/>
        <v>3.9794714100139801E-2</v>
      </c>
      <c r="E6">
        <f t="shared" si="2"/>
        <v>-1.400174611082047</v>
      </c>
      <c r="H6" t="s">
        <v>10</v>
      </c>
      <c r="I6">
        <f>SUM(E2:E78)</f>
        <v>-116.55134256764157</v>
      </c>
      <c r="J6" t="s">
        <v>17</v>
      </c>
    </row>
    <row r="7" spans="1:16" x14ac:dyDescent="0.3">
      <c r="A7">
        <v>11.8</v>
      </c>
      <c r="B7">
        <v>11.2</v>
      </c>
      <c r="C7" s="3">
        <f t="shared" si="0"/>
        <v>9.2932382484120275</v>
      </c>
      <c r="D7">
        <f t="shared" si="1"/>
        <v>3.9175554825928334E-2</v>
      </c>
      <c r="E7">
        <f t="shared" si="2"/>
        <v>-1.4069848440965695</v>
      </c>
    </row>
    <row r="8" spans="1:16" x14ac:dyDescent="0.3">
      <c r="A8">
        <v>19.399999999999999</v>
      </c>
      <c r="B8">
        <v>7.3</v>
      </c>
      <c r="C8" s="3">
        <f t="shared" si="0"/>
        <v>15.316761533788027</v>
      </c>
      <c r="D8">
        <f t="shared" si="1"/>
        <v>2.8930295271132989E-2</v>
      </c>
      <c r="E8">
        <f t="shared" si="2"/>
        <v>-1.5386471337917227</v>
      </c>
      <c r="L8" t="s">
        <v>13</v>
      </c>
    </row>
    <row r="9" spans="1:16" x14ac:dyDescent="0.3">
      <c r="A9">
        <v>19.399999999999999</v>
      </c>
      <c r="B9">
        <v>15.7</v>
      </c>
      <c r="C9" s="3">
        <f t="shared" si="0"/>
        <v>15.316761533788027</v>
      </c>
      <c r="D9">
        <f t="shared" si="1"/>
        <v>3.986494212479394E-2</v>
      </c>
      <c r="E9">
        <f t="shared" si="2"/>
        <v>-1.3994088620710849</v>
      </c>
    </row>
    <row r="10" spans="1:16" x14ac:dyDescent="0.3">
      <c r="A10">
        <v>98.7</v>
      </c>
      <c r="B10">
        <v>44.2</v>
      </c>
      <c r="C10" s="3">
        <f t="shared" si="0"/>
        <v>31.141104663437357</v>
      </c>
      <c r="D10">
        <f t="shared" si="1"/>
        <v>1.700585872771998E-2</v>
      </c>
      <c r="E10">
        <f t="shared" si="2"/>
        <v>-1.7694014330465146</v>
      </c>
      <c r="L10" t="s">
        <v>14</v>
      </c>
    </row>
    <row r="11" spans="1:16" x14ac:dyDescent="0.3">
      <c r="A11">
        <v>98.7</v>
      </c>
      <c r="B11">
        <v>39.700000000000003</v>
      </c>
      <c r="C11" s="3">
        <f t="shared" si="0"/>
        <v>31.141104663437357</v>
      </c>
      <c r="D11">
        <f t="shared" si="1"/>
        <v>2.7659194542449396E-2</v>
      </c>
      <c r="E11">
        <f t="shared" si="2"/>
        <v>-1.5581604710402619</v>
      </c>
    </row>
    <row r="12" spans="1:16" x14ac:dyDescent="0.3">
      <c r="A12">
        <v>98.7</v>
      </c>
      <c r="B12">
        <v>30</v>
      </c>
      <c r="C12" s="3">
        <f t="shared" si="0"/>
        <v>31.141104663437357</v>
      </c>
      <c r="D12">
        <f t="shared" si="1"/>
        <v>3.9635336392776957E-2</v>
      </c>
      <c r="E12">
        <f t="shared" si="2"/>
        <v>-1.4019174515135533</v>
      </c>
    </row>
    <row r="13" spans="1:16" x14ac:dyDescent="0.3">
      <c r="A13">
        <v>10.9</v>
      </c>
      <c r="B13">
        <v>4.8</v>
      </c>
      <c r="C13" s="3">
        <f t="shared" si="0"/>
        <v>8.365996585309313</v>
      </c>
      <c r="D13">
        <f t="shared" si="1"/>
        <v>3.743664339021658E-2</v>
      </c>
      <c r="E13">
        <f t="shared" si="2"/>
        <v>-1.4267030974995554</v>
      </c>
      <c r="L13" t="s">
        <v>16</v>
      </c>
    </row>
    <row r="14" spans="1:16" x14ac:dyDescent="0.3">
      <c r="A14">
        <v>6.5</v>
      </c>
      <c r="B14">
        <v>4.2</v>
      </c>
      <c r="C14" s="3">
        <f t="shared" si="0"/>
        <v>2.8293038563398896</v>
      </c>
      <c r="D14">
        <f t="shared" si="1"/>
        <v>3.952121487582385E-2</v>
      </c>
      <c r="E14">
        <f t="shared" si="2"/>
        <v>-1.4031697137363066</v>
      </c>
    </row>
    <row r="15" spans="1:16" x14ac:dyDescent="0.3">
      <c r="A15">
        <v>6.5</v>
      </c>
      <c r="B15">
        <v>5.3</v>
      </c>
      <c r="C15" s="3">
        <f t="shared" si="0"/>
        <v>2.8293038563398896</v>
      </c>
      <c r="D15">
        <f t="shared" si="1"/>
        <v>3.8694983086013351E-2</v>
      </c>
      <c r="E15">
        <f t="shared" si="2"/>
        <v>-1.4123453388389553</v>
      </c>
    </row>
    <row r="16" spans="1:16" x14ac:dyDescent="0.3">
      <c r="A16">
        <v>11.1</v>
      </c>
      <c r="B16">
        <v>4.7</v>
      </c>
      <c r="C16" s="3">
        <f t="shared" si="0"/>
        <v>8.5771038452287911</v>
      </c>
      <c r="D16">
        <f t="shared" si="1"/>
        <v>3.7005700992374768E-2</v>
      </c>
      <c r="E16">
        <f t="shared" si="2"/>
        <v>-1.4317313646139733</v>
      </c>
    </row>
    <row r="17" spans="1:9" x14ac:dyDescent="0.3">
      <c r="A17">
        <v>50.4</v>
      </c>
      <c r="B17">
        <v>28.2</v>
      </c>
      <c r="C17" s="3">
        <f t="shared" si="0"/>
        <v>25.906991711331663</v>
      </c>
      <c r="D17">
        <f t="shared" si="1"/>
        <v>3.8859097439363166E-2</v>
      </c>
      <c r="E17">
        <f t="shared" si="2"/>
        <v>-1.4105072907577558</v>
      </c>
      <c r="H17" s="1" t="s">
        <v>18</v>
      </c>
    </row>
    <row r="18" spans="1:9" x14ac:dyDescent="0.3">
      <c r="A18">
        <v>57.5</v>
      </c>
      <c r="B18">
        <v>22.7</v>
      </c>
      <c r="C18" s="3">
        <f t="shared" si="0"/>
        <v>27.099382876847024</v>
      </c>
      <c r="D18">
        <f t="shared" si="1"/>
        <v>3.6214471505709743E-2</v>
      </c>
      <c r="E18">
        <f t="shared" si="2"/>
        <v>-1.4411178482743583</v>
      </c>
    </row>
    <row r="19" spans="1:9" x14ac:dyDescent="0.3">
      <c r="A19">
        <v>56.3</v>
      </c>
      <c r="B19">
        <v>36.299999999999997</v>
      </c>
      <c r="C19" s="3">
        <f t="shared" si="0"/>
        <v>26.91397624145436</v>
      </c>
      <c r="D19">
        <f t="shared" si="1"/>
        <v>2.5680820848169864E-2</v>
      </c>
      <c r="E19">
        <f t="shared" si="2"/>
        <v>-1.590391098822294</v>
      </c>
    </row>
    <row r="20" spans="1:9" x14ac:dyDescent="0.3">
      <c r="A20">
        <v>53.6</v>
      </c>
      <c r="B20">
        <v>37.299999999999997</v>
      </c>
      <c r="C20" s="3">
        <f t="shared" si="0"/>
        <v>26.473910099824622</v>
      </c>
      <c r="D20">
        <f t="shared" si="1"/>
        <v>2.2202625333455159E-2</v>
      </c>
      <c r="E20">
        <f t="shared" si="2"/>
        <v>-1.6535956696745455</v>
      </c>
      <c r="H20" t="s">
        <v>19</v>
      </c>
      <c r="I20" t="s">
        <v>20</v>
      </c>
    </row>
    <row r="21" spans="1:9" x14ac:dyDescent="0.3">
      <c r="A21">
        <v>53.5</v>
      </c>
      <c r="B21">
        <v>35.299999999999997</v>
      </c>
      <c r="C21" s="3">
        <f t="shared" si="0"/>
        <v>26.45696805903215</v>
      </c>
      <c r="D21">
        <f t="shared" si="1"/>
        <v>2.6983770245148368E-2</v>
      </c>
      <c r="E21">
        <f t="shared" si="2"/>
        <v>-1.5688973696282624</v>
      </c>
      <c r="H21" t="s">
        <v>21</v>
      </c>
      <c r="I21" t="s">
        <v>22</v>
      </c>
    </row>
    <row r="22" spans="1:9" x14ac:dyDescent="0.3">
      <c r="A22">
        <v>57</v>
      </c>
      <c r="B22">
        <v>37.299999999999997</v>
      </c>
      <c r="C22" s="3">
        <f t="shared" si="0"/>
        <v>27.022856544539842</v>
      </c>
      <c r="D22">
        <f t="shared" si="1"/>
        <v>2.3526636909777923E-2</v>
      </c>
      <c r="E22">
        <f t="shared" si="2"/>
        <v>-1.6284401499983794</v>
      </c>
      <c r="H22" t="s">
        <v>23</v>
      </c>
      <c r="I22" t="s">
        <v>24</v>
      </c>
    </row>
    <row r="23" spans="1:9" x14ac:dyDescent="0.3">
      <c r="A23">
        <v>67.8</v>
      </c>
      <c r="B23">
        <v>33.799999999999997</v>
      </c>
      <c r="C23" s="3">
        <f t="shared" si="0"/>
        <v>28.476092570882702</v>
      </c>
      <c r="D23">
        <f t="shared" si="1"/>
        <v>3.4622774954970306E-2</v>
      </c>
      <c r="E23">
        <f t="shared" si="2"/>
        <v>-1.4606381271210926</v>
      </c>
      <c r="H23" t="s">
        <v>8</v>
      </c>
      <c r="I23" t="s">
        <v>25</v>
      </c>
    </row>
    <row r="24" spans="1:9" x14ac:dyDescent="0.3">
      <c r="A24">
        <v>70.900000000000006</v>
      </c>
      <c r="B24">
        <v>32</v>
      </c>
      <c r="C24" s="3">
        <f t="shared" si="0"/>
        <v>28.827592071227357</v>
      </c>
      <c r="D24">
        <f t="shared" si="1"/>
        <v>3.793638934400928E-2</v>
      </c>
      <c r="E24">
        <f t="shared" si="2"/>
        <v>-1.4209440061461722</v>
      </c>
      <c r="H24" t="s">
        <v>27</v>
      </c>
      <c r="I24" t="s">
        <v>28</v>
      </c>
    </row>
    <row r="25" spans="1:9" x14ac:dyDescent="0.3">
      <c r="A25">
        <v>75.099999999999994</v>
      </c>
      <c r="B25">
        <v>34.200000000000003</v>
      </c>
      <c r="C25" s="3">
        <f t="shared" si="0"/>
        <v>29.266251002487813</v>
      </c>
      <c r="D25">
        <f t="shared" si="1"/>
        <v>3.5322574257627762E-2</v>
      </c>
      <c r="E25">
        <f t="shared" si="2"/>
        <v>-1.4519476531934736</v>
      </c>
    </row>
    <row r="26" spans="1:9" x14ac:dyDescent="0.3">
      <c r="A26">
        <v>22.6</v>
      </c>
      <c r="B26">
        <v>12.5</v>
      </c>
      <c r="C26" s="3">
        <f t="shared" si="0"/>
        <v>17.168917150509763</v>
      </c>
      <c r="D26">
        <f t="shared" si="1"/>
        <v>3.5774584674311459E-2</v>
      </c>
      <c r="E26">
        <f t="shared" si="2"/>
        <v>-1.4464253994885703</v>
      </c>
    </row>
    <row r="27" spans="1:9" x14ac:dyDescent="0.3">
      <c r="A27">
        <v>64.3</v>
      </c>
      <c r="B27">
        <v>26.2</v>
      </c>
      <c r="C27" s="3">
        <f t="shared" si="0"/>
        <v>28.047195469402165</v>
      </c>
      <c r="D27">
        <f t="shared" si="1"/>
        <v>3.9219379407409376E-2</v>
      </c>
      <c r="E27">
        <f t="shared" si="2"/>
        <v>-1.4064992827250935</v>
      </c>
    </row>
    <row r="28" spans="1:9" x14ac:dyDescent="0.3">
      <c r="A28">
        <v>12.8</v>
      </c>
      <c r="B28">
        <v>11.5</v>
      </c>
      <c r="C28" s="3">
        <f t="shared" si="0"/>
        <v>10.258778127395724</v>
      </c>
      <c r="D28">
        <f t="shared" si="1"/>
        <v>3.9588097072421433E-2</v>
      </c>
      <c r="E28">
        <f t="shared" si="2"/>
        <v>-1.4024353734892459</v>
      </c>
    </row>
    <row r="29" spans="1:9" x14ac:dyDescent="0.3">
      <c r="A29">
        <v>29</v>
      </c>
      <c r="B29">
        <v>7.5</v>
      </c>
      <c r="C29" s="3">
        <f t="shared" si="0"/>
        <v>20.107508901106925</v>
      </c>
      <c r="D29">
        <f t="shared" si="1"/>
        <v>1.8020054008647805E-2</v>
      </c>
      <c r="E29">
        <f t="shared" si="2"/>
        <v>-1.7442439117130841</v>
      </c>
    </row>
    <row r="30" spans="1:9" x14ac:dyDescent="0.3">
      <c r="A30">
        <v>39.6</v>
      </c>
      <c r="B30">
        <v>25</v>
      </c>
      <c r="C30" s="3">
        <f t="shared" si="0"/>
        <v>23.524040983274109</v>
      </c>
      <c r="D30">
        <f t="shared" si="1"/>
        <v>3.9462047123215438E-2</v>
      </c>
      <c r="E30">
        <f t="shared" si="2"/>
        <v>-1.4038203891483065</v>
      </c>
    </row>
    <row r="31" spans="1:9" x14ac:dyDescent="0.3">
      <c r="A31">
        <v>29.6</v>
      </c>
      <c r="B31">
        <v>14.3</v>
      </c>
      <c r="C31" s="3">
        <f t="shared" si="0"/>
        <v>20.342007464041188</v>
      </c>
      <c r="D31">
        <f t="shared" si="1"/>
        <v>3.323828525307846E-2</v>
      </c>
      <c r="E31">
        <f t="shared" si="2"/>
        <v>-1.478361389350473</v>
      </c>
    </row>
    <row r="32" spans="1:9" x14ac:dyDescent="0.3">
      <c r="A32">
        <v>28.7</v>
      </c>
      <c r="B32">
        <v>17.2</v>
      </c>
      <c r="C32" s="3">
        <f t="shared" si="0"/>
        <v>19.987972661545619</v>
      </c>
      <c r="D32">
        <f t="shared" si="1"/>
        <v>3.8373522171457404E-2</v>
      </c>
      <c r="E32">
        <f t="shared" si="2"/>
        <v>-1.4159683365998315</v>
      </c>
    </row>
    <row r="33" spans="1:5" x14ac:dyDescent="0.3">
      <c r="A33">
        <v>71.099999999999994</v>
      </c>
      <c r="B33">
        <v>28.3</v>
      </c>
      <c r="C33" s="3">
        <f t="shared" si="0"/>
        <v>28.849424260021213</v>
      </c>
      <c r="D33">
        <f t="shared" si="1"/>
        <v>3.9834059700489102E-2</v>
      </c>
      <c r="E33">
        <f t="shared" si="2"/>
        <v>-1.3997454300789014</v>
      </c>
    </row>
    <row r="34" spans="1:5" x14ac:dyDescent="0.3">
      <c r="A34">
        <v>98</v>
      </c>
      <c r="B34">
        <v>12.7</v>
      </c>
      <c r="C34" s="3">
        <f t="shared" si="0"/>
        <v>31.096525875000417</v>
      </c>
      <c r="D34">
        <f t="shared" si="1"/>
        <v>7.345374764753331E-3</v>
      </c>
      <c r="E34">
        <f t="shared" si="2"/>
        <v>-2.133986041383281</v>
      </c>
    </row>
    <row r="35" spans="1:5" x14ac:dyDescent="0.3">
      <c r="A35">
        <v>98</v>
      </c>
      <c r="B35">
        <v>30.3</v>
      </c>
      <c r="C35" s="3">
        <f t="shared" si="0"/>
        <v>31.096525875000417</v>
      </c>
      <c r="D35">
        <f t="shared" si="1"/>
        <v>3.9767873404473103E-2</v>
      </c>
      <c r="E35">
        <f t="shared" si="2"/>
        <v>-1.4004676323832967</v>
      </c>
    </row>
    <row r="36" spans="1:5" x14ac:dyDescent="0.3">
      <c r="A36">
        <v>98</v>
      </c>
      <c r="B36">
        <v>25</v>
      </c>
      <c r="C36" s="3">
        <f t="shared" si="0"/>
        <v>31.096525875000417</v>
      </c>
      <c r="D36">
        <f t="shared" si="1"/>
        <v>3.3128485919018659E-2</v>
      </c>
      <c r="E36">
        <f t="shared" si="2"/>
        <v>-1.4797984123535179</v>
      </c>
    </row>
    <row r="37" spans="1:5" x14ac:dyDescent="0.3">
      <c r="A37">
        <v>5.6</v>
      </c>
      <c r="B37">
        <v>2.7</v>
      </c>
      <c r="C37" s="3">
        <f t="shared" si="0"/>
        <v>1.4363032795890647</v>
      </c>
      <c r="D37">
        <f t="shared" si="1"/>
        <v>3.957695505370324E-2</v>
      </c>
      <c r="E37">
        <f t="shared" si="2"/>
        <v>-1.4025576223136593</v>
      </c>
    </row>
    <row r="38" spans="1:5" x14ac:dyDescent="0.3">
      <c r="A38">
        <v>6.9</v>
      </c>
      <c r="B38">
        <v>3.5</v>
      </c>
      <c r="C38" s="3">
        <f t="shared" si="0"/>
        <v>3.4153509098279979</v>
      </c>
      <c r="D38">
        <f t="shared" si="1"/>
        <v>3.9892798761581874E-2</v>
      </c>
      <c r="E38">
        <f t="shared" si="2"/>
        <v>-1.3991054937961347</v>
      </c>
    </row>
    <row r="39" spans="1:5" x14ac:dyDescent="0.3">
      <c r="A39">
        <v>39.1</v>
      </c>
      <c r="B39">
        <v>19.2</v>
      </c>
      <c r="C39" s="3">
        <f t="shared" si="0"/>
        <v>23.39167114171914</v>
      </c>
      <c r="D39">
        <f t="shared" si="1"/>
        <v>3.6539034152112723E-2</v>
      </c>
      <c r="E39">
        <f t="shared" si="2"/>
        <v>-1.4372429366756443</v>
      </c>
    </row>
    <row r="40" spans="1:5" x14ac:dyDescent="0.3">
      <c r="A40">
        <v>28.8</v>
      </c>
      <c r="B40">
        <v>30.7</v>
      </c>
      <c r="C40" s="3">
        <f t="shared" si="0"/>
        <v>20.027990409792473</v>
      </c>
      <c r="D40">
        <f t="shared" si="1"/>
        <v>2.2573411001968056E-2</v>
      </c>
      <c r="E40">
        <f t="shared" si="2"/>
        <v>-1.6464028109974083</v>
      </c>
    </row>
    <row r="41" spans="1:5" x14ac:dyDescent="0.3">
      <c r="A41">
        <v>38.200000000000003</v>
      </c>
      <c r="B41">
        <v>32.200000000000003</v>
      </c>
      <c r="C41" s="3">
        <f t="shared" si="0"/>
        <v>23.147410437073273</v>
      </c>
      <c r="D41">
        <f t="shared" si="1"/>
        <v>2.6482516586547229E-2</v>
      </c>
      <c r="E41">
        <f t="shared" si="2"/>
        <v>-1.5770407470375118</v>
      </c>
    </row>
    <row r="42" spans="1:5" x14ac:dyDescent="0.3">
      <c r="A42">
        <v>43.4</v>
      </c>
      <c r="B42">
        <v>46.7</v>
      </c>
      <c r="C42" s="3">
        <f t="shared" si="0"/>
        <v>24.45895186550252</v>
      </c>
      <c r="D42">
        <f t="shared" si="1"/>
        <v>3.3632593289780778E-3</v>
      </c>
      <c r="E42">
        <f t="shared" si="2"/>
        <v>-2.4732396444897051</v>
      </c>
    </row>
    <row r="43" spans="1:5" x14ac:dyDescent="0.3">
      <c r="A43">
        <v>38.200000000000003</v>
      </c>
      <c r="B43">
        <v>24.8</v>
      </c>
      <c r="C43" s="3">
        <f t="shared" si="0"/>
        <v>23.147410437073273</v>
      </c>
      <c r="D43">
        <f t="shared" si="1"/>
        <v>3.9353164520548031E-2</v>
      </c>
      <c r="E43">
        <f t="shared" si="2"/>
        <v>-1.4050203388181823</v>
      </c>
    </row>
    <row r="44" spans="1:5" x14ac:dyDescent="0.3">
      <c r="A44">
        <v>56.4</v>
      </c>
      <c r="B44">
        <v>31.7</v>
      </c>
      <c r="C44" s="3">
        <f t="shared" si="0"/>
        <v>26.929656956848557</v>
      </c>
      <c r="D44">
        <f t="shared" si="1"/>
        <v>3.560374357877974E-2</v>
      </c>
      <c r="E44">
        <f t="shared" si="2"/>
        <v>-1.4485043354504423</v>
      </c>
    </row>
    <row r="45" spans="1:5" x14ac:dyDescent="0.3">
      <c r="A45">
        <v>53.5</v>
      </c>
      <c r="B45">
        <v>26.8</v>
      </c>
      <c r="C45" s="3">
        <f t="shared" si="0"/>
        <v>26.45696805903215</v>
      </c>
      <c r="D45">
        <f t="shared" si="1"/>
        <v>3.9870762992614391E-2</v>
      </c>
      <c r="E45">
        <f t="shared" si="2"/>
        <v>-1.3993454533190064</v>
      </c>
    </row>
    <row r="46" spans="1:5" x14ac:dyDescent="0.3">
      <c r="A46">
        <v>29.4</v>
      </c>
      <c r="B46">
        <v>29.7</v>
      </c>
      <c r="C46" s="3">
        <f t="shared" si="0"/>
        <v>20.264508767352801</v>
      </c>
      <c r="D46">
        <f t="shared" si="1"/>
        <v>2.556154768612668E-2</v>
      </c>
      <c r="E46">
        <f t="shared" si="2"/>
        <v>-1.592412854300977</v>
      </c>
    </row>
    <row r="47" spans="1:5" x14ac:dyDescent="0.3">
      <c r="A47">
        <v>39.1</v>
      </c>
      <c r="B47">
        <v>30.8</v>
      </c>
      <c r="C47" s="3">
        <f t="shared" si="0"/>
        <v>23.39167114171914</v>
      </c>
      <c r="D47">
        <f t="shared" si="1"/>
        <v>3.0320224661331271E-2</v>
      </c>
      <c r="E47">
        <f t="shared" si="2"/>
        <v>-1.5182675850711518</v>
      </c>
    </row>
    <row r="48" spans="1:5" x14ac:dyDescent="0.3">
      <c r="A48">
        <v>18.7</v>
      </c>
      <c r="B48">
        <v>28.7</v>
      </c>
      <c r="C48" s="3">
        <f t="shared" si="0"/>
        <v>14.867882466362499</v>
      </c>
      <c r="D48">
        <f t="shared" si="1"/>
        <v>1.5326667353219858E-2</v>
      </c>
      <c r="E48">
        <f t="shared" si="2"/>
        <v>-1.8145522683323185</v>
      </c>
    </row>
    <row r="49" spans="1:5" x14ac:dyDescent="0.3">
      <c r="A49">
        <v>18</v>
      </c>
      <c r="B49">
        <v>20.2</v>
      </c>
      <c r="C49" s="3">
        <f t="shared" si="0"/>
        <v>14.401272054327997</v>
      </c>
      <c r="D49">
        <f t="shared" si="1"/>
        <v>3.3720481886190402E-2</v>
      </c>
      <c r="E49">
        <f t="shared" si="2"/>
        <v>-1.4721062276707231</v>
      </c>
    </row>
    <row r="50" spans="1:5" x14ac:dyDescent="0.3">
      <c r="A50">
        <v>25.4</v>
      </c>
      <c r="B50">
        <v>4.7</v>
      </c>
      <c r="C50" s="3">
        <f t="shared" si="0"/>
        <v>18.562582974319941</v>
      </c>
      <c r="D50">
        <f t="shared" si="1"/>
        <v>1.5262145605004242E-2</v>
      </c>
      <c r="E50">
        <f t="shared" si="2"/>
        <v>-1.816384407474777</v>
      </c>
    </row>
    <row r="51" spans="1:5" x14ac:dyDescent="0.3">
      <c r="A51">
        <v>57.1</v>
      </c>
      <c r="B51">
        <v>25.5</v>
      </c>
      <c r="C51" s="3">
        <f t="shared" si="0"/>
        <v>27.038243940852336</v>
      </c>
      <c r="D51">
        <f t="shared" si="1"/>
        <v>3.9425021598064575E-2</v>
      </c>
      <c r="E51">
        <f t="shared" si="2"/>
        <v>-1.4042280600810457</v>
      </c>
    </row>
    <row r="52" spans="1:5" x14ac:dyDescent="0.3">
      <c r="A52">
        <v>25.9</v>
      </c>
      <c r="B52">
        <v>6.8</v>
      </c>
      <c r="C52" s="3">
        <f t="shared" si="0"/>
        <v>18.792503248146694</v>
      </c>
      <c r="D52">
        <f t="shared" si="1"/>
        <v>1.9436077072750132E-2</v>
      </c>
      <c r="E52">
        <f t="shared" si="2"/>
        <v>-1.7113913874334952</v>
      </c>
    </row>
    <row r="53" spans="1:5" x14ac:dyDescent="0.3">
      <c r="A53">
        <v>15.5</v>
      </c>
      <c r="B53">
        <v>10.5</v>
      </c>
      <c r="C53" s="3">
        <f t="shared" si="0"/>
        <v>12.572924095492018</v>
      </c>
      <c r="D53">
        <f t="shared" si="1"/>
        <v>3.9046239860098073E-2</v>
      </c>
      <c r="E53">
        <f t="shared" si="2"/>
        <v>-1.4084207821871195</v>
      </c>
    </row>
    <row r="54" spans="1:5" x14ac:dyDescent="0.3">
      <c r="A54">
        <v>14.6</v>
      </c>
      <c r="B54">
        <v>4.2</v>
      </c>
      <c r="C54" s="3">
        <f t="shared" si="0"/>
        <v>11.844875744189007</v>
      </c>
      <c r="D54">
        <f t="shared" si="1"/>
        <v>2.9785182165090483E-2</v>
      </c>
      <c r="E54">
        <f t="shared" si="2"/>
        <v>-1.5259997394277631</v>
      </c>
    </row>
    <row r="55" spans="1:5" x14ac:dyDescent="0.3">
      <c r="A55">
        <v>42.9</v>
      </c>
      <c r="B55">
        <v>26.3</v>
      </c>
      <c r="C55" s="3">
        <f t="shared" si="0"/>
        <v>24.342664754443152</v>
      </c>
      <c r="D55">
        <f t="shared" si="1"/>
        <v>3.9137294912734259E-2</v>
      </c>
      <c r="E55">
        <f t="shared" si="2"/>
        <v>-1.4074091951591532</v>
      </c>
    </row>
    <row r="56" spans="1:5" x14ac:dyDescent="0.3">
      <c r="A56">
        <v>37.1</v>
      </c>
      <c r="B56">
        <v>31.3</v>
      </c>
      <c r="C56" s="3">
        <f t="shared" si="0"/>
        <v>22.837922343281065</v>
      </c>
      <c r="D56">
        <f t="shared" si="1"/>
        <v>2.7888038280881142E-2</v>
      </c>
      <c r="E56">
        <f t="shared" si="2"/>
        <v>-1.554582034093662</v>
      </c>
    </row>
    <row r="57" spans="1:5" x14ac:dyDescent="0.3">
      <c r="A57">
        <v>66.400000000000006</v>
      </c>
      <c r="B57">
        <v>13.5</v>
      </c>
      <c r="C57" s="3">
        <f t="shared" si="0"/>
        <v>28.308830794325509</v>
      </c>
      <c r="D57">
        <f t="shared" si="1"/>
        <v>1.3326097162462391E-2</v>
      </c>
      <c r="E57">
        <f t="shared" si="2"/>
        <v>-1.8752970245537424</v>
      </c>
    </row>
    <row r="58" spans="1:5" x14ac:dyDescent="0.3">
      <c r="A58">
        <v>39.299999999999997</v>
      </c>
      <c r="B58">
        <v>14.3</v>
      </c>
      <c r="C58" s="3">
        <f t="shared" si="0"/>
        <v>23.444899019798228</v>
      </c>
      <c r="D58">
        <f t="shared" si="1"/>
        <v>2.6261021363099473E-2</v>
      </c>
      <c r="E58">
        <f t="shared" si="2"/>
        <v>-1.5806883870153081</v>
      </c>
    </row>
    <row r="59" spans="1:5" x14ac:dyDescent="0.3">
      <c r="A59">
        <v>14.9</v>
      </c>
      <c r="B59">
        <v>16.8</v>
      </c>
      <c r="C59" s="3">
        <f t="shared" si="0"/>
        <v>12.092060741478978</v>
      </c>
      <c r="D59">
        <f t="shared" si="1"/>
        <v>3.570919406537109E-2</v>
      </c>
      <c r="E59">
        <f t="shared" si="2"/>
        <v>-1.4472199514569484</v>
      </c>
    </row>
    <row r="60" spans="1:5" x14ac:dyDescent="0.3">
      <c r="A60">
        <v>14.9</v>
      </c>
      <c r="B60">
        <v>8.1999999999999993</v>
      </c>
      <c r="C60" s="3">
        <f t="shared" si="0"/>
        <v>12.092060741478978</v>
      </c>
      <c r="D60">
        <f t="shared" si="1"/>
        <v>3.6984206446029198E-2</v>
      </c>
      <c r="E60">
        <f t="shared" si="2"/>
        <v>-1.4319836953291933</v>
      </c>
    </row>
    <row r="61" spans="1:5" x14ac:dyDescent="0.3">
      <c r="A61">
        <v>27.4</v>
      </c>
      <c r="B61">
        <v>11.7</v>
      </c>
      <c r="C61" s="3">
        <f t="shared" si="0"/>
        <v>19.45149987699801</v>
      </c>
      <c r="D61">
        <f t="shared" si="1"/>
        <v>2.9541702260961807E-2</v>
      </c>
      <c r="E61">
        <f t="shared" si="2"/>
        <v>-1.5295644832541817</v>
      </c>
    </row>
    <row r="62" spans="1:5" x14ac:dyDescent="0.3">
      <c r="A62">
        <v>19.7</v>
      </c>
      <c r="B62">
        <v>23.2</v>
      </c>
      <c r="C62" s="3">
        <f t="shared" si="0"/>
        <v>15.50395875510875</v>
      </c>
      <c r="D62">
        <f t="shared" si="1"/>
        <v>2.9668515476892903E-2</v>
      </c>
      <c r="E62">
        <f t="shared" si="2"/>
        <v>-1.5277041839266139</v>
      </c>
    </row>
    <row r="63" spans="1:5" x14ac:dyDescent="0.3">
      <c r="A63">
        <v>22.9</v>
      </c>
      <c r="B63">
        <v>21.2</v>
      </c>
      <c r="C63" s="3">
        <f t="shared" si="0"/>
        <v>17.32749200212324</v>
      </c>
      <c r="D63">
        <f t="shared" si="1"/>
        <v>3.7012291560533407E-2</v>
      </c>
      <c r="E63">
        <f t="shared" si="2"/>
        <v>-1.4316540253808288</v>
      </c>
    </row>
    <row r="64" spans="1:5" x14ac:dyDescent="0.3">
      <c r="A64">
        <v>98.3</v>
      </c>
      <c r="B64">
        <v>37</v>
      </c>
      <c r="C64" s="3">
        <f t="shared" si="0"/>
        <v>31.115697096997028</v>
      </c>
      <c r="D64">
        <f t="shared" si="1"/>
        <v>3.3552338049926994E-2</v>
      </c>
      <c r="E64">
        <f t="shared" si="2"/>
        <v>-1.4742772112087772</v>
      </c>
    </row>
    <row r="65" spans="1:5" x14ac:dyDescent="0.3">
      <c r="A65">
        <v>98.3</v>
      </c>
      <c r="B65">
        <v>34.200000000000003</v>
      </c>
      <c r="C65" s="3">
        <f t="shared" si="0"/>
        <v>31.115697096997028</v>
      </c>
      <c r="D65">
        <f t="shared" si="1"/>
        <v>3.8041095306010235E-2</v>
      </c>
      <c r="E65">
        <f t="shared" si="2"/>
        <v>-1.4197469870419832</v>
      </c>
    </row>
    <row r="66" spans="1:5" x14ac:dyDescent="0.3">
      <c r="A66">
        <v>98.3</v>
      </c>
      <c r="B66">
        <v>29.2</v>
      </c>
      <c r="C66" s="3">
        <f t="shared" si="0"/>
        <v>31.115697096997028</v>
      </c>
      <c r="D66">
        <f t="shared" si="1"/>
        <v>3.9168865193714486E-2</v>
      </c>
      <c r="E66">
        <f t="shared" si="2"/>
        <v>-1.4070590107152712</v>
      </c>
    </row>
    <row r="67" spans="1:5" x14ac:dyDescent="0.3">
      <c r="A67">
        <v>7.7</v>
      </c>
      <c r="B67">
        <v>5.3</v>
      </c>
      <c r="C67" s="3">
        <f t="shared" ref="C67:C78" si="3">I$2*(A67-I$4)/((I$2/I$3)+(A67-I$4))</f>
        <v>4.531501800133392</v>
      </c>
      <c r="D67">
        <f t="shared" ref="D67:D78" si="4">NORMDIST(B67,C67,I$5, FALSE)</f>
        <v>3.9776596248265197E-2</v>
      </c>
      <c r="E67">
        <f t="shared" ref="E67:E78" si="5">LOG(D67)</f>
        <v>-1.4003723829471728</v>
      </c>
    </row>
    <row r="68" spans="1:5" x14ac:dyDescent="0.3">
      <c r="A68">
        <v>7.7</v>
      </c>
      <c r="B68">
        <v>6</v>
      </c>
      <c r="C68" s="3">
        <f t="shared" si="3"/>
        <v>4.531501800133392</v>
      </c>
      <c r="D68">
        <f t="shared" si="4"/>
        <v>3.9466381883590598E-2</v>
      </c>
      <c r="E68">
        <f t="shared" si="5"/>
        <v>-1.4037726861207185</v>
      </c>
    </row>
    <row r="69" spans="1:5" x14ac:dyDescent="0.3">
      <c r="A69">
        <v>8.8000000000000007</v>
      </c>
      <c r="B69">
        <v>6.5</v>
      </c>
      <c r="C69" s="3">
        <f t="shared" si="3"/>
        <v>5.9550909565537156</v>
      </c>
      <c r="D69">
        <f t="shared" si="4"/>
        <v>3.9835043843339003E-2</v>
      </c>
      <c r="E69">
        <f t="shared" si="5"/>
        <v>-1.3997347005039438</v>
      </c>
    </row>
    <row r="70" spans="1:5" x14ac:dyDescent="0.3">
      <c r="A70">
        <v>8.8000000000000007</v>
      </c>
      <c r="B70">
        <v>4</v>
      </c>
      <c r="C70" s="3">
        <f t="shared" si="3"/>
        <v>5.9550909565537156</v>
      </c>
      <c r="D70">
        <f t="shared" si="4"/>
        <v>3.9139013198066598E-2</v>
      </c>
      <c r="E70">
        <f t="shared" si="5"/>
        <v>-1.4073901282957229</v>
      </c>
    </row>
    <row r="71" spans="1:5" x14ac:dyDescent="0.3">
      <c r="A71">
        <v>8.8000000000000007</v>
      </c>
      <c r="B71">
        <v>6.7</v>
      </c>
      <c r="C71" s="3">
        <f t="shared" si="3"/>
        <v>5.9550909565537156</v>
      </c>
      <c r="D71">
        <f t="shared" si="4"/>
        <v>3.9783697004456969E-2</v>
      </c>
      <c r="E71">
        <f t="shared" si="5"/>
        <v>-1.4002948613817403</v>
      </c>
    </row>
    <row r="72" spans="1:5" x14ac:dyDescent="0.3">
      <c r="A72">
        <v>41.3</v>
      </c>
      <c r="B72">
        <v>16.8</v>
      </c>
      <c r="C72" s="3">
        <f t="shared" si="3"/>
        <v>23.957242875169278</v>
      </c>
      <c r="D72">
        <f t="shared" si="4"/>
        <v>3.0879762217381895E-2</v>
      </c>
      <c r="E72">
        <f t="shared" si="5"/>
        <v>-1.5103260525097641</v>
      </c>
    </row>
    <row r="73" spans="1:5" x14ac:dyDescent="0.3">
      <c r="A73">
        <v>43.4</v>
      </c>
      <c r="B73">
        <v>17</v>
      </c>
      <c r="C73" s="3">
        <f t="shared" si="3"/>
        <v>24.45895186550252</v>
      </c>
      <c r="D73">
        <f t="shared" si="4"/>
        <v>3.0206340060453581E-2</v>
      </c>
      <c r="E73">
        <f t="shared" si="5"/>
        <v>-1.5199018926625119</v>
      </c>
    </row>
    <row r="74" spans="1:5" x14ac:dyDescent="0.3">
      <c r="A74">
        <v>40.5</v>
      </c>
      <c r="B74">
        <v>23.2</v>
      </c>
      <c r="C74" s="3">
        <f t="shared" si="3"/>
        <v>23.756549679391227</v>
      </c>
      <c r="D74">
        <f t="shared" si="4"/>
        <v>3.9832490164271109E-2</v>
      </c>
      <c r="E74">
        <f t="shared" si="5"/>
        <v>-1.3997625424283096</v>
      </c>
    </row>
    <row r="75" spans="1:5" x14ac:dyDescent="0.3">
      <c r="A75">
        <v>80.5</v>
      </c>
      <c r="B75">
        <v>31.7</v>
      </c>
      <c r="C75" s="3">
        <f t="shared" si="3"/>
        <v>29.774960219195474</v>
      </c>
      <c r="D75">
        <f t="shared" si="4"/>
        <v>3.9161838383219398E-2</v>
      </c>
      <c r="E75">
        <f t="shared" si="5"/>
        <v>-1.4071369292042475</v>
      </c>
    </row>
    <row r="76" spans="1:5" x14ac:dyDescent="0.3">
      <c r="A76">
        <v>82.8</v>
      </c>
      <c r="B76">
        <v>31.2</v>
      </c>
      <c r="C76" s="3">
        <f t="shared" si="3"/>
        <v>29.974989128512497</v>
      </c>
      <c r="D76">
        <f t="shared" si="4"/>
        <v>3.9596011544197458E-2</v>
      </c>
      <c r="E76">
        <f t="shared" si="5"/>
        <v>-1.4023485578013257</v>
      </c>
    </row>
    <row r="77" spans="1:5" x14ac:dyDescent="0.3">
      <c r="A77">
        <v>83.5</v>
      </c>
      <c r="B77">
        <v>23.5</v>
      </c>
      <c r="C77" s="3">
        <f t="shared" si="3"/>
        <v>30.034058181320059</v>
      </c>
      <c r="D77">
        <f t="shared" si="4"/>
        <v>3.2225629114636251E-2</v>
      </c>
      <c r="E77">
        <f t="shared" si="5"/>
        <v>-1.491798595515349</v>
      </c>
    </row>
    <row r="78" spans="1:5" x14ac:dyDescent="0.3">
      <c r="A78">
        <v>85.9</v>
      </c>
      <c r="B78">
        <v>27.3</v>
      </c>
      <c r="C78" s="3">
        <f t="shared" si="3"/>
        <v>30.230505471609739</v>
      </c>
      <c r="D78">
        <f t="shared" si="4"/>
        <v>3.8217454723551765E-2</v>
      </c>
      <c r="E78">
        <f t="shared" si="5"/>
        <v>-1.4177382402617826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Hemlock-light-data-original</vt:lpstr>
      <vt:lpstr>Hemlock-light-data-myedits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Uriarte</dc:creator>
  <cp:lastModifiedBy>MBrandt</cp:lastModifiedBy>
  <dcterms:created xsi:type="dcterms:W3CDTF">2013-05-21T00:32:03Z</dcterms:created>
  <dcterms:modified xsi:type="dcterms:W3CDTF">2013-05-21T17:34:25Z</dcterms:modified>
</cp:coreProperties>
</file>