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ipe 2" sheetId="1" state="visible" r:id="rId1"/>
  </sheets>
  <calcPr/>
</workbook>
</file>

<file path=xl/sharedStrings.xml><?xml version="1.0" encoding="utf-8"?>
<sst xmlns="http://schemas.openxmlformats.org/spreadsheetml/2006/main" count="48" uniqueCount="48">
  <si>
    <t>No.</t>
  </si>
  <si>
    <t xml:space="preserve">Nama Penumpang</t>
  </si>
  <si>
    <t xml:space="preserve">Kode Tiket</t>
  </si>
  <si>
    <t>Kelas</t>
  </si>
  <si>
    <t xml:space="preserve">Jenis Tiket</t>
  </si>
  <si>
    <t xml:space="preserve">Harga Awal</t>
  </si>
  <si>
    <t>Diskon</t>
  </si>
  <si>
    <t xml:space="preserve">Harga setelah Diskon</t>
  </si>
  <si>
    <t>Pajak</t>
  </si>
  <si>
    <t xml:space="preserve">Harga Setelah Pajak</t>
  </si>
  <si>
    <t>Ariel</t>
  </si>
  <si>
    <t>EKOD</t>
  </si>
  <si>
    <t>Baim</t>
  </si>
  <si>
    <t>EXCA</t>
  </si>
  <si>
    <t>Charlie</t>
  </si>
  <si>
    <t>BISA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</si>
  <si>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</si>
  <si>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</si>
  <si>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</si>
  <si>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</si>
  <si>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</si>
  <si>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</si>
  <si>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</si>
  <si>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</si>
  <si>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</si>
  <si>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</si>
  <si>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 xml:space="preserve">Tabel Kelas</t>
  </si>
  <si>
    <t>Kode</t>
  </si>
  <si>
    <t>EKO</t>
  </si>
  <si>
    <t>BIS</t>
  </si>
  <si>
    <t>EXC</t>
  </si>
  <si>
    <t>Ekonomi</t>
  </si>
  <si>
    <t>Bisnis</t>
  </si>
  <si>
    <t>Executive</t>
  </si>
  <si>
    <t xml:space="preserve">Tabel Jenis Tiket</t>
  </si>
  <si>
    <t>A</t>
  </si>
  <si>
    <t>Anak</t>
  </si>
  <si>
    <t>D</t>
  </si>
  <si>
    <t>Dewasa</t>
  </si>
  <si>
    <t>L</t>
  </si>
  <si>
    <t>Lansia</t>
  </si>
  <si>
    <t>Instruksi:</t>
  </si>
  <si>
    <t xml:space="preserve">1. Kelas mengacu kepada 3 huruf pertama di kode tiket</t>
  </si>
  <si>
    <t xml:space="preserve">2. Jenis tiket mengacu pada 1 huruf terakhir di kode tiket</t>
  </si>
  <si>
    <t xml:space="preserve">3. Harga awal tergantung jenis tiket dan kelas masing-masing penumpang</t>
  </si>
  <si>
    <t xml:space="preserve">4. Diskon sebesar 10% untuk semua tiket</t>
  </si>
  <si>
    <t xml:space="preserve">5. Harga setelah diskon adalah harga awal dikurangi diskon sebesar 10% tersebut</t>
  </si>
  <si>
    <t xml:space="preserve"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</si>
</sst>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(* #,##0.00_);_(* \(#,##0.00\);_(* &quot;-&quot;??_);_(@_)"/>
    <numFmt numFmtId="161" formatCode="_(* #,##0_);_(* \(#,##0\);_(* &quot;-&quot;??_);_(@_)"/>
  </numFmts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i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8">
    <xf fontId="0" fillId="0" borderId="0" numFmtId="0" xfId="0"/>
    <xf fontId="0" fillId="2" borderId="0" numFmtId="0" xfId="0" applyFill="1"/>
    <xf fontId="0" fillId="2" borderId="0" numFmtId="0" xfId="0" applyFill="1" applyAlignment="1">
      <alignment wrapText="1"/>
    </xf>
    <xf fontId="1" fillId="3" borderId="1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 wrapText="1"/>
    </xf>
    <xf fontId="0" fillId="2" borderId="1" numFmtId="0" xfId="0" applyFill="1" applyBorder="1" applyAlignment="1">
      <alignment horizontal="center"/>
    </xf>
    <xf fontId="0" fillId="2" borderId="1" numFmtId="0" xfId="0" applyFill="1" applyBorder="1"/>
    <xf fontId="0" fillId="2" borderId="1" numFmtId="0" xfId="0" applyFill="1" applyBorder="1" applyAlignment="1">
      <alignment wrapText="1"/>
    </xf>
    <xf fontId="0" fillId="2" borderId="1" numFmtId="161" xfId="1" applyNumberFormat="1" applyFill="1" applyBorder="1"/>
    <xf fontId="0" fillId="2" borderId="1" numFmtId="9" xfId="1" applyNumberFormat="1" applyFill="1" applyBorder="1" applyAlignment="1">
      <alignment horizontal="center"/>
    </xf>
    <xf fontId="0" fillId="2" borderId="1" numFmtId="161" xfId="0" applyNumberFormat="1" applyFill="1" applyBorder="1" applyAlignment="1">
      <alignment horizontal="center" wrapText="1"/>
    </xf>
    <xf fontId="0" fillId="2" borderId="1" numFmtId="161" xfId="0" applyNumberFormat="1" applyFill="1" applyBorder="1" applyAlignment="1">
      <alignment wrapText="1"/>
    </xf>
    <xf fontId="1" fillId="2" borderId="0" numFmtId="0" xfId="0" applyFont="1" applyFill="1"/>
    <xf fontId="1" fillId="3" borderId="1" numFmtId="0" xfId="0" applyFont="1" applyFill="1" applyBorder="1"/>
    <xf fontId="1" fillId="3" borderId="1" numFmtId="0" xfId="0" applyFont="1" applyFill="1" applyBorder="1" applyAlignment="1">
      <alignment horizontal="center"/>
    </xf>
    <xf fontId="1" fillId="3" borderId="1" numFmtId="0" xfId="0" applyFont="1" applyFill="1" applyBorder="1" applyAlignment="1">
      <alignment horizontal="center" wrapText="1"/>
    </xf>
    <xf fontId="0" fillId="2" borderId="1" numFmtId="161" xfId="1" applyNumberFormat="1" applyFill="1" applyBorder="1" applyAlignment="1">
      <alignment wrapText="1"/>
    </xf>
    <xf fontId="2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40" workbookViewId="0">
      <selection activeCell="F15" activeCellId="0" sqref="F15"/>
    </sheetView>
  </sheetViews>
  <sheetFormatPr defaultRowHeight="14.25"/>
  <cols>
    <col customWidth="1" min="1" max="1" style="1" width="11.28515625"/>
    <col customWidth="1" min="2" max="2" style="1" width="13.85546875"/>
    <col customWidth="1" min="3" max="5" style="2" width="13.85546875"/>
    <col customWidth="1" min="6" max="6" style="1" width="13.85546875"/>
    <col customWidth="1" min="7" max="8" style="2" width="13.85546875"/>
    <col customWidth="1" min="9" max="9" style="2" width="13.28515625"/>
    <col min="10" max="16384" style="1" width="9.140625"/>
  </cols>
  <sheetData>
    <row r="1" ht="28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>
      <c r="A2" s="5">
        <v>1</v>
      </c>
      <c r="B2" s="6" t="s">
        <v>10</v>
      </c>
      <c r="C2" s="7" t="s">
        <v>11</v>
      </c>
      <c r="D2" s="7" t="str">
        <f>HLOOKUP(LEFT(C2,3),B$12:D$13,2,FALSE)</f>
        <v>Ekonomi</v>
      </c>
      <c r="E2" s="7" t="str">
        <f>VLOOKUP(RIGHT(C2,1),A$17:B$19,2,FALSE)</f>
        <v>Dewasa</v>
      </c>
      <c r="F2" s="8">
        <f>VLOOKUP(E2,B$17:E$19,IF(D2="Ekonomi",2,IF(D2="Bisnis",3,IF(D2="Executive",4,0))),FALSE)</f>
        <v>50000</v>
      </c>
      <c r="G2" s="9">
        <f>IF(F2&gt;=50000,10%,0%)</f>
        <v>0.10000000000000001</v>
      </c>
      <c r="H2" s="10">
        <f>IF(F2&gt;=50000,F2-F2*G2,F2)</f>
        <v>45000</v>
      </c>
      <c r="I2" s="10" t="str">
        <f>IF(H2&gt;=60000,"6%",IF(H2&gt;40000,"4%",IF(H2&gt;20000,"2%","0%")))</f>
        <v>4%</v>
      </c>
      <c r="J2" s="11">
        <f>H2+H2*I2</f>
        <v>46800</v>
      </c>
    </row>
    <row r="3">
      <c r="A3" s="5">
        <v>2</v>
      </c>
      <c r="B3" s="6" t="s">
        <v>12</v>
      </c>
      <c r="C3" s="7" t="s">
        <v>13</v>
      </c>
      <c r="D3" s="7" t="str">
        <f>HLOOKUP(LEFT(C3,3),B$12:D$13,2,FALSE)</f>
        <v>Executive</v>
      </c>
      <c r="E3" s="7" t="str">
        <f>VLOOKUP(RIGHT(C3,1),A$17:B$19,2,FALSE)</f>
        <v>Anak</v>
      </c>
      <c r="F3" s="8">
        <f>VLOOKUP(E3,B$17:E$19,IF(D3="Ekonomi",2,IF(D3="Bisnis",3,IF(D3="Executive",4,0))),FALSE)</f>
        <v>45000</v>
      </c>
      <c r="G3" s="9">
        <f>IF(F4&gt;=50000,10%,0%)</f>
        <v>0</v>
      </c>
      <c r="H3" s="10">
        <f>IF(F3&gt;=50000,F3-F3*G3,F3)</f>
        <v>45000</v>
      </c>
      <c r="I3" s="10" t="str">
        <f>IF(H3&gt;=60000,"6%",IF(H3&gt;40000,"4%",IF(H3&gt;20000,"2%","0%")))</f>
        <v>4%</v>
      </c>
      <c r="J3" s="11">
        <f>H3+H3*I3</f>
        <v>46800</v>
      </c>
    </row>
    <row r="4">
      <c r="A4" s="5">
        <v>3</v>
      </c>
      <c r="B4" s="6" t="s">
        <v>14</v>
      </c>
      <c r="C4" s="7" t="s">
        <v>15</v>
      </c>
      <c r="D4" s="7" t="str">
        <f>HLOOKUP(LEFT(C4,3),B$12:D$13,2,FALSE)</f>
        <v>Bisnis</v>
      </c>
      <c r="E4" s="7" t="str">
        <f>VLOOKUP(RIGHT(C4,1),A$17:B$19,2,FALSE)</f>
        <v>Anak</v>
      </c>
      <c r="F4" s="8">
        <f>VLOOKUP(E4,B$17:E$19,IF(D4="Ekonomi",2,IF(D4="Bisnis",3,IF(D4="Executive",4,0))),FALSE)</f>
        <v>35000</v>
      </c>
      <c r="G4" s="9">
        <f>IF(F2&gt;=50000,10%,0%)</f>
        <v>0.10000000000000001</v>
      </c>
      <c r="H4" s="10">
        <f>IF(F2&gt;=50000,F2-F2*G2,F2)</f>
        <v>45000</v>
      </c>
      <c r="I4" s="10" t="str">
        <f>IF(H4&gt;=60000,"6%",IF(H4&gt;40000,"4%",IF(H4&gt;20000,"2%","0%")))</f>
        <v>4%</v>
      </c>
      <c r="J4" s="11">
        <f>H4+H4*I4</f>
        <v>46800</v>
      </c>
    </row>
    <row r="5">
      <c r="A5" s="5">
        <v>4</v>
      </c>
      <c r="B5" s="6" t="s">
        <v>16</v>
      </c>
      <c r="C5" s="7" t="s">
        <v>17</v>
      </c>
      <c r="D5" s="7" t="str">
        <f>HLOOKUP(LEFT(C5,3),B$12:D$13,2,FALSE)</f>
        <v>Executive</v>
      </c>
      <c r="E5" s="7" t="str">
        <f>VLOOKUP(RIGHT(C5,1),A$17:B$19,2,FALSE)</f>
        <v>Dewasa</v>
      </c>
      <c r="F5" s="8">
        <f>VLOOKUP(E5,B$17:E$19,IF(D5="Ekonomi",2,IF(D5="Bisnis",3,IF(D5="Executive",4,0))),FALSE)</f>
        <v>70000</v>
      </c>
      <c r="G5" s="9">
        <f>IF(F5&gt;=50000,10%,0%)</f>
        <v>0.10000000000000001</v>
      </c>
      <c r="H5" s="10">
        <f>IF(F5&gt;=50000,F5-F5*G5,F5)</f>
        <v>63000</v>
      </c>
      <c r="I5" s="10" t="str">
        <f>IF(H5&gt;=60000,"6%",IF(H5&gt;40000,"4%",IF(H5&gt;20000,"2%","0%")))</f>
        <v>6%</v>
      </c>
      <c r="J5" s="11">
        <f>H5+H5*I5</f>
        <v>66780</v>
      </c>
    </row>
    <row r="6">
      <c r="A6" s="5">
        <v>5</v>
      </c>
      <c r="B6" s="6" t="s">
        <v>18</v>
      </c>
      <c r="C6" s="7" t="s">
        <v>19</v>
      </c>
      <c r="D6" s="7" t="str">
        <f>HLOOKUP(LEFT(C6,3),B$12:D$13,2,FALSE)</f>
        <v>Ekonomi</v>
      </c>
      <c r="E6" s="7" t="str">
        <f>VLOOKUP(RIGHT(C6,1),A$17:B$19,2,FALSE)</f>
        <v>Lansia</v>
      </c>
      <c r="F6" s="8">
        <f>VLOOKUP(E6,B$17:E$19,IF(D6="Ekonomi",2,IF(D6="Bisnis",3,IF(D6="Executive",4,0))),FALSE)</f>
        <v>30000</v>
      </c>
      <c r="G6" s="9">
        <f>IF(F6&gt;=50000,10%,0%)</f>
        <v>0</v>
      </c>
      <c r="H6" s="10">
        <f>IF(F6&gt;=50000,F6-F6*G6,F6)</f>
        <v>30000</v>
      </c>
      <c r="I6" s="10" t="str">
        <f>IF(H6&gt;=60000,"6%",IF(H6&gt;40000,"4%",IF(H6&gt;20000,"2%","0%")))</f>
        <v>2%</v>
      </c>
      <c r="J6" s="11">
        <f>H6+H6*I6</f>
        <v>30600</v>
      </c>
    </row>
    <row r="7">
      <c r="A7" s="5">
        <v>6</v>
      </c>
      <c r="B7" s="6" t="s">
        <v>20</v>
      </c>
      <c r="C7" s="7" t="s">
        <v>21</v>
      </c>
      <c r="D7" s="7" t="str">
        <f>HLOOKUP(LEFT(C7,3),B$12:D$13,2,FALSE)</f>
        <v>Bisnis</v>
      </c>
      <c r="E7" s="7" t="str">
        <f>VLOOKUP(RIGHT(C7,1),A$17:B$19,2,FALSE)</f>
        <v>Dewasa</v>
      </c>
      <c r="F7" s="8">
        <f>VLOOKUP(E7,B$17:E$19,IF(D7="Ekonomi",2,IF(D7="Bisnis",3,IF(D7="Executive",4,0))),FALSE)</f>
        <v>60000</v>
      </c>
      <c r="G7" s="9">
        <f>IF(F7&gt;=50000,10%,0%)</f>
        <v>0.10000000000000001</v>
      </c>
      <c r="H7" s="10">
        <f>IF(F7&gt;=50000,F7-F7*G7,F7)</f>
        <v>54000</v>
      </c>
      <c r="I7" s="10" t="str">
        <f>IF(H7&gt;=60000,"6%",IF(H7&gt;40000,"4%",IF(H7&gt;20000,"2%","0%")))</f>
        <v>4%</v>
      </c>
      <c r="J7" s="11">
        <f>H7+H7*I7</f>
        <v>56160</v>
      </c>
    </row>
    <row r="8">
      <c r="A8" s="5">
        <v>7</v>
      </c>
      <c r="B8" s="6" t="s">
        <v>22</v>
      </c>
      <c r="C8" s="7" t="s">
        <v>23</v>
      </c>
      <c r="D8" s="7" t="str">
        <f>HLOOKUP(LEFT(C8,3),B$12:D$13,2,FALSE)</f>
        <v>Ekonomi</v>
      </c>
      <c r="E8" s="7" t="str">
        <f>VLOOKUP(RIGHT(C8,1),A$17:B$19,2,FALSE)</f>
        <v>Anak</v>
      </c>
      <c r="F8" s="8">
        <f>VLOOKUP(E8,B$17:E$19,IF(D8="Ekonomi",2,IF(D8="Bisnis",3,IF(D8="Executive",4,0))),FALSE)</f>
        <v>25000</v>
      </c>
      <c r="G8" s="9">
        <f>IF(F8&gt;=50000,10%,0%)</f>
        <v>0</v>
      </c>
      <c r="H8" s="10">
        <f>IF(F8&gt;=50000,F8-F8*G8,F8)</f>
        <v>25000</v>
      </c>
      <c r="I8" s="10" t="str">
        <f>IF(H8&gt;=60000,"6%",IF(H8&gt;40000,"4%",IF(H8&gt;20000,"2%","0%")))</f>
        <v>2%</v>
      </c>
      <c r="J8" s="11">
        <f>H8+H8*I8</f>
        <v>25500</v>
      </c>
    </row>
    <row r="9">
      <c r="A9" s="5">
        <v>8</v>
      </c>
      <c r="B9" s="6" t="s">
        <v>24</v>
      </c>
      <c r="C9" s="7" t="s">
        <v>25</v>
      </c>
      <c r="D9" s="7" t="str">
        <f>HLOOKUP(LEFT(C9,3),B$12:D$13,2,FALSE)</f>
        <v>Executive</v>
      </c>
      <c r="E9" s="7" t="str">
        <f>VLOOKUP(RIGHT(C9,1),A$17:B$19,2,FALSE)</f>
        <v>Lansia</v>
      </c>
      <c r="F9" s="8">
        <f>VLOOKUP(E9,B$17:E$19,IF(D9="Ekonomi",2,IF(D9="Bisnis",3,IF(D9="Executive",4,0))),FALSE)</f>
        <v>52500</v>
      </c>
      <c r="G9" s="9">
        <f>IF(F9&gt;=50000,10%,0%)</f>
        <v>0.10000000000000001</v>
      </c>
      <c r="H9" s="10">
        <f>IF(F9&gt;=50000,F9-F9*G9,F9)</f>
        <v>47250</v>
      </c>
      <c r="I9" s="10" t="str">
        <f>IF(H9&gt;=60000,"6%",IF(H9&gt;40000,"4%",IF(H9&gt;20000,"2%","0%")))</f>
        <v>4%</v>
      </c>
      <c r="J9" s="11">
        <f>H9+H9*I9</f>
        <v>49140</v>
      </c>
    </row>
    <row r="11">
      <c r="A11" s="12" t="s">
        <v>26</v>
      </c>
    </row>
    <row r="12">
      <c r="A12" s="13" t="s">
        <v>27</v>
      </c>
      <c r="B12" s="6" t="s">
        <v>28</v>
      </c>
      <c r="C12" s="7" t="s">
        <v>29</v>
      </c>
      <c r="D12" s="7" t="s">
        <v>30</v>
      </c>
    </row>
    <row r="13">
      <c r="A13" s="13" t="s">
        <v>3</v>
      </c>
      <c r="B13" s="6" t="s">
        <v>31</v>
      </c>
      <c r="C13" s="7" t="s">
        <v>32</v>
      </c>
      <c r="D13" s="7" t="s">
        <v>33</v>
      </c>
    </row>
    <row r="14" ht="14.25">
      <c r="F14" s="1"/>
    </row>
    <row r="15">
      <c r="A15" s="12" t="s">
        <v>34</v>
      </c>
    </row>
    <row r="16">
      <c r="A16" s="14" t="s">
        <v>2</v>
      </c>
      <c r="B16" s="14" t="s">
        <v>4</v>
      </c>
      <c r="C16" s="15" t="s">
        <v>31</v>
      </c>
      <c r="D16" s="15" t="s">
        <v>32</v>
      </c>
      <c r="E16" s="15" t="s">
        <v>33</v>
      </c>
    </row>
    <row r="17">
      <c r="A17" s="5" t="s">
        <v>35</v>
      </c>
      <c r="B17" s="6" t="s">
        <v>36</v>
      </c>
      <c r="C17" s="16">
        <v>25000</v>
      </c>
      <c r="D17" s="16">
        <v>35000</v>
      </c>
      <c r="E17" s="16">
        <v>45000</v>
      </c>
    </row>
    <row r="18">
      <c r="A18" s="5" t="s">
        <v>37</v>
      </c>
      <c r="B18" s="6" t="s">
        <v>38</v>
      </c>
      <c r="C18" s="16">
        <v>50000</v>
      </c>
      <c r="D18" s="16">
        <v>60000</v>
      </c>
      <c r="E18" s="16">
        <v>70000</v>
      </c>
    </row>
    <row r="19">
      <c r="A19" s="5" t="s">
        <v>39</v>
      </c>
      <c r="B19" s="6" t="s">
        <v>40</v>
      </c>
      <c r="C19" s="16">
        <v>30000</v>
      </c>
      <c r="D19" s="16">
        <v>40000</v>
      </c>
      <c r="E19" s="16">
        <v>52500</v>
      </c>
    </row>
    <row r="21">
      <c r="A21" s="17" t="s">
        <v>41</v>
      </c>
    </row>
    <row r="22">
      <c r="A22" s="17" t="s">
        <v>42</v>
      </c>
    </row>
    <row r="23">
      <c r="A23" s="17" t="s">
        <v>43</v>
      </c>
    </row>
    <row r="24">
      <c r="A24" s="17" t="s">
        <v>44</v>
      </c>
    </row>
    <row r="25">
      <c r="A25" s="17" t="s">
        <v>45</v>
      </c>
    </row>
    <row r="26">
      <c r="A26" s="17" t="s">
        <v>46</v>
      </c>
    </row>
    <row r="27">
      <c r="A27" s="17" t="s">
        <v>47</v>
      </c>
    </row>
  </sheetData>
  <sortState ref="B2:H9" columnSort="0">
    <sortCondition sortBy="value" descending="0" ref="B2:B9"/>
  </sortState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revision>1</cp:revision>
  <dcterms:created xsi:type="dcterms:W3CDTF">2021-03-26T08:12:55Z</dcterms:created>
  <dcterms:modified xsi:type="dcterms:W3CDTF">2022-08-13T06:04:19Z</dcterms:modified>
</cp:coreProperties>
</file>