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ndieich/Documents/PhD/stats/vis_plates/data/"/>
    </mc:Choice>
  </mc:AlternateContent>
  <xr:revisionPtr revIDLastSave="0" documentId="13_ncr:1_{B51F669E-16F9-0E49-810F-6CEF53A04BEE}" xr6:coauthVersionLast="47" xr6:coauthVersionMax="47" xr10:uidLastSave="{00000000-0000-0000-0000-000000000000}"/>
  <bookViews>
    <workbookView xWindow="30240" yWindow="2400" windowWidth="23880" windowHeight="16180" activeTab="3" xr2:uid="{AA631D63-947C-3043-9473-1A62E0D76B36}"/>
  </bookViews>
  <sheets>
    <sheet name="Sheet1" sheetId="1" r:id="rId1"/>
    <sheet name="check" sheetId="2" r:id="rId2"/>
    <sheet name="redo_dillution" sheetId="4" r:id="rId3"/>
    <sheet name="pico" sheetId="3" r:id="rId4"/>
    <sheet name="pico WO ML" sheetId="5" r:id="rId5"/>
    <sheet name="attention" sheetId="7" r:id="rId6"/>
    <sheet name="accuV3" sheetId="6" r:id="rId7"/>
  </sheets>
  <definedNames>
    <definedName name="_xlnm._FilterDatabase" localSheetId="1" hidden="1">check!$A$1:$U$481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C4" i="7" l="1"/>
  <c r="C3" i="7"/>
  <c r="C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H36" i="3" l="1"/>
  <c r="I36" i="3" s="1"/>
  <c r="U36" i="3" s="1"/>
  <c r="H26" i="5"/>
  <c r="I26" i="5" s="1"/>
  <c r="C26" i="5"/>
  <c r="U25" i="5"/>
  <c r="C25" i="5"/>
  <c r="U24" i="5"/>
  <c r="C24" i="5"/>
  <c r="U23" i="5"/>
  <c r="C23" i="5"/>
  <c r="U22" i="5"/>
  <c r="C22" i="5"/>
  <c r="U21" i="5"/>
  <c r="C21" i="5"/>
  <c r="U20" i="5"/>
  <c r="C20" i="5"/>
  <c r="U19" i="5"/>
  <c r="C19" i="5"/>
  <c r="U18" i="5"/>
  <c r="C18" i="5"/>
  <c r="U17" i="5"/>
  <c r="C17" i="5"/>
  <c r="U16" i="5"/>
  <c r="C16" i="5"/>
  <c r="U15" i="5"/>
  <c r="C15" i="5"/>
  <c r="U14" i="5"/>
  <c r="C14" i="5"/>
  <c r="U13" i="5"/>
  <c r="C13" i="5"/>
  <c r="U12" i="5"/>
  <c r="C12" i="5"/>
  <c r="U11" i="5"/>
  <c r="C11" i="5"/>
  <c r="U10" i="5"/>
  <c r="C10" i="5"/>
  <c r="U9" i="5"/>
  <c r="R9" i="5"/>
  <c r="C9" i="5"/>
  <c r="U8" i="5"/>
  <c r="C8" i="5"/>
  <c r="U7" i="5"/>
  <c r="C7" i="5"/>
  <c r="C6" i="5"/>
  <c r="U5" i="5"/>
  <c r="C5" i="5"/>
  <c r="U4" i="5"/>
  <c r="C4" i="5"/>
  <c r="U3" i="5"/>
  <c r="C3" i="5"/>
  <c r="C2" i="5"/>
  <c r="U46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7" i="3"/>
  <c r="U38" i="3"/>
  <c r="U39" i="3"/>
  <c r="U40" i="3"/>
  <c r="U41" i="3"/>
  <c r="U42" i="3"/>
  <c r="U43" i="3"/>
  <c r="U44" i="3"/>
  <c r="U45" i="3"/>
  <c r="U15" i="3"/>
  <c r="U13" i="3"/>
  <c r="U12" i="3"/>
  <c r="U11" i="3"/>
  <c r="U10" i="3"/>
  <c r="U8" i="3"/>
  <c r="U4" i="3"/>
  <c r="U3" i="3"/>
  <c r="U14" i="3"/>
  <c r="U9" i="3"/>
  <c r="U7" i="3"/>
  <c r="U6" i="3"/>
  <c r="U5" i="3"/>
  <c r="U2" i="3"/>
  <c r="U26" i="5" l="1"/>
  <c r="O26" i="5"/>
  <c r="H46" i="3" l="1"/>
  <c r="I46" i="3" s="1"/>
  <c r="O46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R10" i="3"/>
  <c r="U6" i="4"/>
  <c r="O9" i="4"/>
  <c r="N3" i="4"/>
  <c r="U3" i="4" s="1"/>
  <c r="N4" i="4"/>
  <c r="U4" i="4" s="1"/>
  <c r="N5" i="4"/>
  <c r="O5" i="4" s="1"/>
  <c r="N6" i="4"/>
  <c r="O6" i="4" s="1"/>
  <c r="N7" i="4"/>
  <c r="O7" i="4" s="1"/>
  <c r="N8" i="4"/>
  <c r="O8" i="4" s="1"/>
  <c r="N9" i="4"/>
  <c r="U9" i="4" s="1"/>
  <c r="N2" i="4"/>
  <c r="O2" i="4" s="1"/>
  <c r="R25" i="2"/>
  <c r="U2" i="4" l="1"/>
  <c r="U8" i="4"/>
  <c r="U7" i="4"/>
  <c r="O4" i="4"/>
  <c r="O3" i="4"/>
  <c r="U5" i="4"/>
  <c r="Q9" i="4"/>
  <c r="Q8" i="4"/>
  <c r="Q7" i="4"/>
  <c r="Q6" i="4"/>
  <c r="Q5" i="4"/>
  <c r="Q4" i="4"/>
  <c r="Q3" i="4"/>
  <c r="Q2" i="4"/>
  <c r="O39" i="2"/>
  <c r="L407" i="2"/>
  <c r="S407" i="2" s="1"/>
  <c r="L412" i="2"/>
  <c r="S412" i="2" s="1"/>
  <c r="L3" i="2"/>
  <c r="L4" i="2"/>
  <c r="O4" i="2" s="1"/>
  <c r="L5" i="2"/>
  <c r="L6" i="2"/>
  <c r="L7" i="2"/>
  <c r="L8" i="2"/>
  <c r="L9" i="2"/>
  <c r="O9" i="2" s="1"/>
  <c r="L10" i="2"/>
  <c r="L11" i="2"/>
  <c r="O11" i="2" s="1"/>
  <c r="L12" i="2"/>
  <c r="S12" i="2" s="1"/>
  <c r="L13" i="2"/>
  <c r="L14" i="2"/>
  <c r="O14" i="2" s="1"/>
  <c r="R14" i="2" s="1"/>
  <c r="L15" i="2"/>
  <c r="M15" i="2" s="1"/>
  <c r="L16" i="2"/>
  <c r="L17" i="2"/>
  <c r="L18" i="2"/>
  <c r="M18" i="2" s="1"/>
  <c r="L19" i="2"/>
  <c r="O19" i="2" s="1"/>
  <c r="L20" i="2"/>
  <c r="O20" i="2" s="1"/>
  <c r="L21" i="2"/>
  <c r="O21" i="2" s="1"/>
  <c r="L22" i="2"/>
  <c r="O22" i="2" s="1"/>
  <c r="L23" i="2"/>
  <c r="L24" i="2"/>
  <c r="O24" i="2" s="1"/>
  <c r="L25" i="2"/>
  <c r="L26" i="2"/>
  <c r="L27" i="2"/>
  <c r="L28" i="2"/>
  <c r="S28" i="2" s="1"/>
  <c r="L29" i="2"/>
  <c r="M29" i="2" s="1"/>
  <c r="L30" i="2"/>
  <c r="L31" i="2"/>
  <c r="S31" i="2" s="1"/>
  <c r="L32" i="2"/>
  <c r="M32" i="2" s="1"/>
  <c r="L33" i="2"/>
  <c r="L34" i="2"/>
  <c r="S34" i="2" s="1"/>
  <c r="L35" i="2"/>
  <c r="L36" i="2"/>
  <c r="L37" i="2"/>
  <c r="L38" i="2"/>
  <c r="O38" i="2" s="1"/>
  <c r="L40" i="2"/>
  <c r="O40" i="2" s="1"/>
  <c r="R40" i="2" s="1"/>
  <c r="L41" i="2"/>
  <c r="O41" i="2" s="1"/>
  <c r="L42" i="2"/>
  <c r="S42" i="2" s="1"/>
  <c r="L43" i="2"/>
  <c r="S43" i="2" s="1"/>
  <c r="L44" i="2"/>
  <c r="O44" i="2" s="1"/>
  <c r="L45" i="2"/>
  <c r="L46" i="2"/>
  <c r="M46" i="2" s="1"/>
  <c r="L47" i="2"/>
  <c r="L48" i="2"/>
  <c r="L49" i="2"/>
  <c r="L50" i="2"/>
  <c r="O50" i="2" s="1"/>
  <c r="L51" i="2"/>
  <c r="M51" i="2" s="1"/>
  <c r="L52" i="2"/>
  <c r="L53" i="2"/>
  <c r="L54" i="2"/>
  <c r="L55" i="2"/>
  <c r="L56" i="2"/>
  <c r="M56" i="2" s="1"/>
  <c r="L57" i="2"/>
  <c r="L58" i="2"/>
  <c r="L59" i="2"/>
  <c r="L60" i="2"/>
  <c r="L61" i="2"/>
  <c r="O61" i="2" s="1"/>
  <c r="L62" i="2"/>
  <c r="L63" i="2"/>
  <c r="L64" i="2"/>
  <c r="L65" i="2"/>
  <c r="L66" i="2"/>
  <c r="L67" i="2"/>
  <c r="L68" i="2"/>
  <c r="L69" i="2"/>
  <c r="S69" i="2" s="1"/>
  <c r="L70" i="2"/>
  <c r="O70" i="2" s="1"/>
  <c r="R70" i="2" s="1"/>
  <c r="L71" i="2"/>
  <c r="S71" i="2" s="1"/>
  <c r="L72" i="2"/>
  <c r="L73" i="2"/>
  <c r="L74" i="2"/>
  <c r="L75" i="2"/>
  <c r="L76" i="2"/>
  <c r="L77" i="2"/>
  <c r="L78" i="2"/>
  <c r="L79" i="2"/>
  <c r="L80" i="2"/>
  <c r="O80" i="2" s="1"/>
  <c r="L81" i="2"/>
  <c r="L82" i="2"/>
  <c r="L83" i="2"/>
  <c r="L84" i="2"/>
  <c r="L85" i="2"/>
  <c r="M85" i="2" s="1"/>
  <c r="L86" i="2"/>
  <c r="M86" i="2" s="1"/>
  <c r="L87" i="2"/>
  <c r="L88" i="2"/>
  <c r="L89" i="2"/>
  <c r="L90" i="2"/>
  <c r="O90" i="2" s="1"/>
  <c r="R90" i="2" s="1"/>
  <c r="L91" i="2"/>
  <c r="O91" i="2" s="1"/>
  <c r="L92" i="2"/>
  <c r="L93" i="2"/>
  <c r="L94" i="2"/>
  <c r="L95" i="2"/>
  <c r="L96" i="2"/>
  <c r="L97" i="2"/>
  <c r="L98" i="2"/>
  <c r="L99" i="2"/>
  <c r="O99" i="2" s="1"/>
  <c r="L100" i="2"/>
  <c r="S100" i="2" s="1"/>
  <c r="L101" i="2"/>
  <c r="M101" i="2" s="1"/>
  <c r="L102" i="2"/>
  <c r="S102" i="2" s="1"/>
  <c r="L103" i="2"/>
  <c r="L104" i="2"/>
  <c r="L105" i="2"/>
  <c r="L106" i="2"/>
  <c r="M106" i="2" s="1"/>
  <c r="L107" i="2"/>
  <c r="L108" i="2"/>
  <c r="L109" i="2"/>
  <c r="L110" i="2"/>
  <c r="L111" i="2"/>
  <c r="O111" i="2" s="1"/>
  <c r="L112" i="2"/>
  <c r="L113" i="2"/>
  <c r="L114" i="2"/>
  <c r="L115" i="2"/>
  <c r="M115" i="2" s="1"/>
  <c r="L116" i="2"/>
  <c r="M116" i="2" s="1"/>
  <c r="L117" i="2"/>
  <c r="L118" i="2"/>
  <c r="M118" i="2" s="1"/>
  <c r="L119" i="2"/>
  <c r="L120" i="2"/>
  <c r="O120" i="2" s="1"/>
  <c r="L121" i="2"/>
  <c r="O121" i="2" s="1"/>
  <c r="L122" i="2"/>
  <c r="S122" i="2" s="1"/>
  <c r="L123" i="2"/>
  <c r="L124" i="2"/>
  <c r="L125" i="2"/>
  <c r="L126" i="2"/>
  <c r="L127" i="2"/>
  <c r="L128" i="2"/>
  <c r="L129" i="2"/>
  <c r="L130" i="2"/>
  <c r="L131" i="2"/>
  <c r="S131" i="2" s="1"/>
  <c r="L132" i="2"/>
  <c r="O132" i="2" s="1"/>
  <c r="L133" i="2"/>
  <c r="L134" i="2"/>
  <c r="L135" i="2"/>
  <c r="M135" i="2" s="1"/>
  <c r="L136" i="2"/>
  <c r="M136" i="2" s="1"/>
  <c r="L137" i="2"/>
  <c r="L138" i="2"/>
  <c r="L139" i="2"/>
  <c r="L140" i="2"/>
  <c r="L141" i="2"/>
  <c r="L142" i="2"/>
  <c r="L143" i="2"/>
  <c r="L144" i="2"/>
  <c r="L145" i="2"/>
  <c r="L146" i="2"/>
  <c r="L147" i="2"/>
  <c r="L148" i="2"/>
  <c r="M148" i="2" s="1"/>
  <c r="L149" i="2"/>
  <c r="L150" i="2"/>
  <c r="L151" i="2"/>
  <c r="O151" i="2" s="1"/>
  <c r="R151" i="2" s="1"/>
  <c r="L152" i="2"/>
  <c r="M152" i="2" s="1"/>
  <c r="L153" i="2"/>
  <c r="L154" i="2"/>
  <c r="L155" i="2"/>
  <c r="L156" i="2"/>
  <c r="M156" i="2" s="1"/>
  <c r="L157" i="2"/>
  <c r="L158" i="2"/>
  <c r="L159" i="2"/>
  <c r="L160" i="2"/>
  <c r="O160" i="2" s="1"/>
  <c r="L161" i="2"/>
  <c r="L162" i="2"/>
  <c r="L163" i="2"/>
  <c r="L164" i="2"/>
  <c r="L165" i="2"/>
  <c r="L166" i="2"/>
  <c r="L167" i="2"/>
  <c r="L168" i="2"/>
  <c r="L169" i="2"/>
  <c r="M169" i="2" s="1"/>
  <c r="L170" i="2"/>
  <c r="O170" i="2" s="1"/>
  <c r="L171" i="2"/>
  <c r="L172" i="2"/>
  <c r="L173" i="2"/>
  <c r="L174" i="2"/>
  <c r="L175" i="2"/>
  <c r="L176" i="2"/>
  <c r="M176" i="2" s="1"/>
  <c r="L177" i="2"/>
  <c r="L178" i="2"/>
  <c r="L179" i="2"/>
  <c r="L180" i="2"/>
  <c r="L181" i="2"/>
  <c r="L182" i="2"/>
  <c r="L183" i="2"/>
  <c r="M183" i="2" s="1"/>
  <c r="L184" i="2"/>
  <c r="L185" i="2"/>
  <c r="L186" i="2"/>
  <c r="M186" i="2" s="1"/>
  <c r="L187" i="2"/>
  <c r="O187" i="2" s="1"/>
  <c r="L188" i="2"/>
  <c r="M188" i="2" s="1"/>
  <c r="L189" i="2"/>
  <c r="L190" i="2"/>
  <c r="O190" i="2" s="1"/>
  <c r="R190" i="2" s="1"/>
  <c r="L191" i="2"/>
  <c r="L192" i="2"/>
  <c r="M192" i="2" s="1"/>
  <c r="L193" i="2"/>
  <c r="L194" i="2"/>
  <c r="L195" i="2"/>
  <c r="L196" i="2"/>
  <c r="L197" i="2"/>
  <c r="L198" i="2"/>
  <c r="L199" i="2"/>
  <c r="M199" i="2" s="1"/>
  <c r="L200" i="2"/>
  <c r="L201" i="2"/>
  <c r="L202" i="2"/>
  <c r="O202" i="2" s="1"/>
  <c r="L203" i="2"/>
  <c r="L204" i="2"/>
  <c r="L205" i="2"/>
  <c r="L206" i="2"/>
  <c r="L207" i="2"/>
  <c r="L208" i="2"/>
  <c r="M208" i="2" s="1"/>
  <c r="L209" i="2"/>
  <c r="L210" i="2"/>
  <c r="O210" i="2" s="1"/>
  <c r="L211" i="2"/>
  <c r="L212" i="2"/>
  <c r="L213" i="2"/>
  <c r="L214" i="2"/>
  <c r="L215" i="2"/>
  <c r="L216" i="2"/>
  <c r="L217" i="2"/>
  <c r="L218" i="2"/>
  <c r="L219" i="2"/>
  <c r="O219" i="2" s="1"/>
  <c r="R219" i="2" s="1"/>
  <c r="L220" i="2"/>
  <c r="O220" i="2" s="1"/>
  <c r="L221" i="2"/>
  <c r="L222" i="2"/>
  <c r="M222" i="2" s="1"/>
  <c r="L223" i="2"/>
  <c r="S223" i="2" s="1"/>
  <c r="L224" i="2"/>
  <c r="L225" i="2"/>
  <c r="L226" i="2"/>
  <c r="L227" i="2"/>
  <c r="L228" i="2"/>
  <c r="L229" i="2"/>
  <c r="L230" i="2"/>
  <c r="L231" i="2"/>
  <c r="L232" i="2"/>
  <c r="L233" i="2"/>
  <c r="O233" i="2" s="1"/>
  <c r="L234" i="2"/>
  <c r="L235" i="2"/>
  <c r="L236" i="2"/>
  <c r="L237" i="2"/>
  <c r="L238" i="2"/>
  <c r="M238" i="2" s="1"/>
  <c r="L239" i="2"/>
  <c r="O239" i="2" s="1"/>
  <c r="L240" i="2"/>
  <c r="M240" i="2" s="1"/>
  <c r="L241" i="2"/>
  <c r="L242" i="2"/>
  <c r="M242" i="2" s="1"/>
  <c r="L243" i="2"/>
  <c r="L244" i="2"/>
  <c r="L245" i="2"/>
  <c r="L246" i="2"/>
  <c r="L247" i="2"/>
  <c r="L248" i="2"/>
  <c r="L249" i="2"/>
  <c r="L250" i="2"/>
  <c r="L251" i="2"/>
  <c r="M251" i="2" s="1"/>
  <c r="L252" i="2"/>
  <c r="M252" i="2" s="1"/>
  <c r="L253" i="2"/>
  <c r="O253" i="2" s="1"/>
  <c r="L254" i="2"/>
  <c r="L255" i="2"/>
  <c r="S255" i="2" s="1"/>
  <c r="L256" i="2"/>
  <c r="M256" i="2" s="1"/>
  <c r="L257" i="2"/>
  <c r="L258" i="2"/>
  <c r="L259" i="2"/>
  <c r="O259" i="2" s="1"/>
  <c r="L260" i="2"/>
  <c r="O260" i="2" s="1"/>
  <c r="L261" i="2"/>
  <c r="L262" i="2"/>
  <c r="L263" i="2"/>
  <c r="L264" i="2"/>
  <c r="L265" i="2"/>
  <c r="L266" i="2"/>
  <c r="L267" i="2"/>
  <c r="L268" i="2"/>
  <c r="L269" i="2"/>
  <c r="M269" i="2" s="1"/>
  <c r="L270" i="2"/>
  <c r="O270" i="2" s="1"/>
  <c r="L271" i="2"/>
  <c r="L272" i="2"/>
  <c r="L273" i="2"/>
  <c r="M273" i="2" s="1"/>
  <c r="L274" i="2"/>
  <c r="L275" i="2"/>
  <c r="L276" i="2"/>
  <c r="L277" i="2"/>
  <c r="L278" i="2"/>
  <c r="L279" i="2"/>
  <c r="L280" i="2"/>
  <c r="O280" i="2" s="1"/>
  <c r="L281" i="2"/>
  <c r="L282" i="2"/>
  <c r="L283" i="2"/>
  <c r="L284" i="2"/>
  <c r="L285" i="2"/>
  <c r="L286" i="2"/>
  <c r="L287" i="2"/>
  <c r="L288" i="2"/>
  <c r="O288" i="2" s="1"/>
  <c r="L289" i="2"/>
  <c r="L290" i="2"/>
  <c r="O290" i="2" s="1"/>
  <c r="L291" i="2"/>
  <c r="S291" i="2" s="1"/>
  <c r="L292" i="2"/>
  <c r="L293" i="2"/>
  <c r="M293" i="2" s="1"/>
  <c r="L294" i="2"/>
  <c r="L295" i="2"/>
  <c r="L296" i="2"/>
  <c r="L297" i="2"/>
  <c r="L298" i="2"/>
  <c r="L299" i="2"/>
  <c r="L300" i="2"/>
  <c r="M300" i="2" s="1"/>
  <c r="L301" i="2"/>
  <c r="S301" i="2" s="1"/>
  <c r="L302" i="2"/>
  <c r="L303" i="2"/>
  <c r="M303" i="2" s="1"/>
  <c r="L304" i="2"/>
  <c r="L305" i="2"/>
  <c r="L306" i="2"/>
  <c r="L307" i="2"/>
  <c r="L308" i="2"/>
  <c r="L309" i="2"/>
  <c r="M309" i="2" s="1"/>
  <c r="L310" i="2"/>
  <c r="O310" i="2" s="1"/>
  <c r="L311" i="2"/>
  <c r="L312" i="2"/>
  <c r="L313" i="2"/>
  <c r="L314" i="2"/>
  <c r="L315" i="2"/>
  <c r="L316" i="2"/>
  <c r="L317" i="2"/>
  <c r="L318" i="2"/>
  <c r="L319" i="2"/>
  <c r="O319" i="2" s="1"/>
  <c r="R319" i="2" s="1"/>
  <c r="L320" i="2"/>
  <c r="M320" i="2" s="1"/>
  <c r="L321" i="2"/>
  <c r="L322" i="2"/>
  <c r="L323" i="2"/>
  <c r="L324" i="2"/>
  <c r="L325" i="2"/>
  <c r="L326" i="2"/>
  <c r="L327" i="2"/>
  <c r="L328" i="2"/>
  <c r="S328" i="2" s="1"/>
  <c r="L329" i="2"/>
  <c r="L330" i="2"/>
  <c r="L331" i="2"/>
  <c r="S331" i="2" s="1"/>
  <c r="L332" i="2"/>
  <c r="L333" i="2"/>
  <c r="L334" i="2"/>
  <c r="L335" i="2"/>
  <c r="L336" i="2"/>
  <c r="L337" i="2"/>
  <c r="L338" i="2"/>
  <c r="L339" i="2"/>
  <c r="L340" i="2"/>
  <c r="L341" i="2"/>
  <c r="L342" i="2"/>
  <c r="L343" i="2"/>
  <c r="M343" i="2" s="1"/>
  <c r="L344" i="2"/>
  <c r="L345" i="2"/>
  <c r="L346" i="2"/>
  <c r="L347" i="2"/>
  <c r="L348" i="2"/>
  <c r="L349" i="2"/>
  <c r="L350" i="2"/>
  <c r="S350" i="2" s="1"/>
  <c r="L351" i="2"/>
  <c r="L352" i="2"/>
  <c r="L353" i="2"/>
  <c r="M353" i="2" s="1"/>
  <c r="L354" i="2"/>
  <c r="M354" i="2" s="1"/>
  <c r="L355" i="2"/>
  <c r="L356" i="2"/>
  <c r="L357" i="2"/>
  <c r="L358" i="2"/>
  <c r="L359" i="2"/>
  <c r="L360" i="2"/>
  <c r="S360" i="2" s="1"/>
  <c r="L361" i="2"/>
  <c r="L362" i="2"/>
  <c r="S362" i="2" s="1"/>
  <c r="L363" i="2"/>
  <c r="S363" i="2" s="1"/>
  <c r="L364" i="2"/>
  <c r="L365" i="2"/>
  <c r="L366" i="2"/>
  <c r="L367" i="2"/>
  <c r="L368" i="2"/>
  <c r="L369" i="2"/>
  <c r="L370" i="2"/>
  <c r="O370" i="2" s="1"/>
  <c r="R370" i="2" s="1"/>
  <c r="L371" i="2"/>
  <c r="L372" i="2"/>
  <c r="L373" i="2"/>
  <c r="S373" i="2" s="1"/>
  <c r="L374" i="2"/>
  <c r="L375" i="2"/>
  <c r="L376" i="2"/>
  <c r="L377" i="2"/>
  <c r="L378" i="2"/>
  <c r="O378" i="2" s="1"/>
  <c r="L379" i="2"/>
  <c r="O379" i="2" s="1"/>
  <c r="L380" i="2"/>
  <c r="O380" i="2" s="1"/>
  <c r="L381" i="2"/>
  <c r="O381" i="2" s="1"/>
  <c r="L382" i="2"/>
  <c r="O382" i="2" s="1"/>
  <c r="L383" i="2"/>
  <c r="O383" i="2" s="1"/>
  <c r="L384" i="2"/>
  <c r="L385" i="2"/>
  <c r="L386" i="2"/>
  <c r="O386" i="2" s="1"/>
  <c r="R386" i="2" s="1"/>
  <c r="L387" i="2"/>
  <c r="L388" i="2"/>
  <c r="L389" i="2"/>
  <c r="L390" i="2"/>
  <c r="S390" i="2" s="1"/>
  <c r="L391" i="2"/>
  <c r="L392" i="2"/>
  <c r="L393" i="2"/>
  <c r="L394" i="2"/>
  <c r="L395" i="2"/>
  <c r="L396" i="2"/>
  <c r="L397" i="2"/>
  <c r="L398" i="2"/>
  <c r="L399" i="2"/>
  <c r="L400" i="2"/>
  <c r="O400" i="2" s="1"/>
  <c r="L401" i="2"/>
  <c r="O401" i="2" s="1"/>
  <c r="L402" i="2"/>
  <c r="O402" i="2" s="1"/>
  <c r="R402" i="2" s="1"/>
  <c r="L403" i="2"/>
  <c r="L404" i="2"/>
  <c r="L405" i="2"/>
  <c r="L406" i="2"/>
  <c r="O406" i="2" s="1"/>
  <c r="O407" i="2"/>
  <c r="R407" i="2" s="1"/>
  <c r="L408" i="2"/>
  <c r="L409" i="2"/>
  <c r="L410" i="2"/>
  <c r="L411" i="2"/>
  <c r="S411" i="2" s="1"/>
  <c r="L413" i="2"/>
  <c r="L414" i="2"/>
  <c r="L415" i="2"/>
  <c r="O415" i="2" s="1"/>
  <c r="L416" i="2"/>
  <c r="O416" i="2" s="1"/>
  <c r="L417" i="2"/>
  <c r="L418" i="2"/>
  <c r="O418" i="2" s="1"/>
  <c r="R418" i="2" s="1"/>
  <c r="L419" i="2"/>
  <c r="L420" i="2"/>
  <c r="O420" i="2" s="1"/>
  <c r="L421" i="2"/>
  <c r="O421" i="2" s="1"/>
  <c r="L422" i="2"/>
  <c r="L423" i="2"/>
  <c r="L424" i="2"/>
  <c r="L425" i="2"/>
  <c r="L426" i="2"/>
  <c r="L427" i="2"/>
  <c r="L428" i="2"/>
  <c r="L429" i="2"/>
  <c r="L430" i="2"/>
  <c r="L431" i="2"/>
  <c r="L432" i="2"/>
  <c r="O432" i="2" s="1"/>
  <c r="R432" i="2" s="1"/>
  <c r="L433" i="2"/>
  <c r="L434" i="2"/>
  <c r="L435" i="2"/>
  <c r="L436" i="2"/>
  <c r="L437" i="2"/>
  <c r="O437" i="2" s="1"/>
  <c r="R437" i="2" s="1"/>
  <c r="L438" i="2"/>
  <c r="L439" i="2"/>
  <c r="L440" i="2"/>
  <c r="L441" i="2"/>
  <c r="L442" i="2"/>
  <c r="S442" i="2" s="1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O456" i="2" s="1"/>
  <c r="L457" i="2"/>
  <c r="L458" i="2"/>
  <c r="O458" i="2" s="1"/>
  <c r="R458" i="2" s="1"/>
  <c r="L459" i="2"/>
  <c r="L460" i="2"/>
  <c r="L461" i="2"/>
  <c r="L462" i="2"/>
  <c r="L463" i="2"/>
  <c r="L464" i="2"/>
  <c r="L465" i="2"/>
  <c r="L466" i="2"/>
  <c r="L467" i="2"/>
  <c r="L468" i="2"/>
  <c r="O468" i="2" s="1"/>
  <c r="R468" i="2" s="1"/>
  <c r="L469" i="2"/>
  <c r="L470" i="2"/>
  <c r="L471" i="2"/>
  <c r="L472" i="2"/>
  <c r="O472" i="2" s="1"/>
  <c r="R472" i="2" s="1"/>
  <c r="L473" i="2"/>
  <c r="O473" i="2" s="1"/>
  <c r="R473" i="2" s="1"/>
  <c r="L474" i="2"/>
  <c r="L475" i="2"/>
  <c r="L476" i="2"/>
  <c r="L477" i="2"/>
  <c r="O477" i="2" s="1"/>
  <c r="R477" i="2" s="1"/>
  <c r="L478" i="2"/>
  <c r="O478" i="2" s="1"/>
  <c r="R478" i="2" s="1"/>
  <c r="L479" i="2"/>
  <c r="O479" i="2" s="1"/>
  <c r="R479" i="2" s="1"/>
  <c r="L480" i="2"/>
  <c r="L481" i="2"/>
  <c r="L2" i="2"/>
  <c r="S2" i="2" s="1"/>
  <c r="M2" i="1"/>
  <c r="L2" i="1"/>
  <c r="M5" i="2"/>
  <c r="M9" i="2"/>
  <c r="M11" i="2"/>
  <c r="M40" i="2"/>
  <c r="M50" i="2"/>
  <c r="M120" i="2"/>
  <c r="M259" i="2"/>
  <c r="B10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M30" i="1" s="1"/>
  <c r="L31" i="1"/>
  <c r="L32" i="1"/>
  <c r="L33" i="1"/>
  <c r="L34" i="1"/>
  <c r="L35" i="1"/>
  <c r="L36" i="1"/>
  <c r="L37" i="1"/>
  <c r="L38" i="1"/>
  <c r="L39" i="1"/>
  <c r="L40" i="1"/>
  <c r="M40" i="1" s="1"/>
  <c r="L41" i="1"/>
  <c r="L42" i="1"/>
  <c r="L43" i="1"/>
  <c r="L44" i="1"/>
  <c r="L45" i="1"/>
  <c r="L46" i="1"/>
  <c r="L47" i="1"/>
  <c r="L48" i="1"/>
  <c r="L49" i="1"/>
  <c r="L50" i="1"/>
  <c r="M50" i="1" s="1"/>
  <c r="N5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M110" i="1" s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M130" i="1" s="1"/>
  <c r="N130" i="1" s="1"/>
  <c r="O130" i="1" s="1"/>
  <c r="L131" i="1"/>
  <c r="L132" i="1"/>
  <c r="L133" i="1"/>
  <c r="L134" i="1"/>
  <c r="L135" i="1"/>
  <c r="L136" i="1"/>
  <c r="L137" i="1"/>
  <c r="L138" i="1"/>
  <c r="L139" i="1"/>
  <c r="L140" i="1"/>
  <c r="M140" i="1" s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M190" i="1" s="1"/>
  <c r="L191" i="1"/>
  <c r="L192" i="1"/>
  <c r="L193" i="1"/>
  <c r="L194" i="1"/>
  <c r="L195" i="1"/>
  <c r="L196" i="1"/>
  <c r="L197" i="1"/>
  <c r="L198" i="1"/>
  <c r="L199" i="1"/>
  <c r="L200" i="1"/>
  <c r="M200" i="1" s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M230" i="1" s="1"/>
  <c r="L231" i="1"/>
  <c r="L232" i="1"/>
  <c r="L233" i="1"/>
  <c r="L234" i="1"/>
  <c r="L235" i="1"/>
  <c r="L236" i="1"/>
  <c r="L237" i="1"/>
  <c r="L238" i="1"/>
  <c r="L239" i="1"/>
  <c r="L240" i="1"/>
  <c r="M240" i="1" s="1"/>
  <c r="N240" i="1" s="1"/>
  <c r="L241" i="1"/>
  <c r="L242" i="1"/>
  <c r="L243" i="1"/>
  <c r="L244" i="1"/>
  <c r="L245" i="1"/>
  <c r="L246" i="1"/>
  <c r="L247" i="1"/>
  <c r="L248" i="1"/>
  <c r="L249" i="1"/>
  <c r="L250" i="1"/>
  <c r="M250" i="1" s="1"/>
  <c r="N250" i="1" s="1"/>
  <c r="L251" i="1"/>
  <c r="L252" i="1"/>
  <c r="L253" i="1"/>
  <c r="L254" i="1"/>
  <c r="L255" i="1"/>
  <c r="L256" i="1"/>
  <c r="L257" i="1"/>
  <c r="L258" i="1"/>
  <c r="L259" i="1"/>
  <c r="L260" i="1"/>
  <c r="M260" i="1" s="1"/>
  <c r="L261" i="1"/>
  <c r="L262" i="1"/>
  <c r="L263" i="1"/>
  <c r="L264" i="1"/>
  <c r="L265" i="1"/>
  <c r="L266" i="1"/>
  <c r="L267" i="1"/>
  <c r="L268" i="1"/>
  <c r="L269" i="1"/>
  <c r="L270" i="1"/>
  <c r="M270" i="1" s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M290" i="1" s="1"/>
  <c r="L291" i="1"/>
  <c r="L292" i="1"/>
  <c r="L293" i="1"/>
  <c r="L294" i="1"/>
  <c r="L295" i="1"/>
  <c r="L296" i="1"/>
  <c r="L297" i="1"/>
  <c r="L298" i="1"/>
  <c r="L299" i="1"/>
  <c r="L300" i="1"/>
  <c r="M300" i="1" s="1"/>
  <c r="L301" i="1"/>
  <c r="L302" i="1"/>
  <c r="L303" i="1"/>
  <c r="L304" i="1"/>
  <c r="L305" i="1"/>
  <c r="L306" i="1"/>
  <c r="L307" i="1"/>
  <c r="L308" i="1"/>
  <c r="L309" i="1"/>
  <c r="L310" i="1"/>
  <c r="M310" i="1" s="1"/>
  <c r="L311" i="1"/>
  <c r="L312" i="1"/>
  <c r="L313" i="1"/>
  <c r="L314" i="1"/>
  <c r="L315" i="1"/>
  <c r="L316" i="1"/>
  <c r="L317" i="1"/>
  <c r="L318" i="1"/>
  <c r="L319" i="1"/>
  <c r="L320" i="1"/>
  <c r="M320" i="1" s="1"/>
  <c r="L321" i="1"/>
  <c r="L322" i="1"/>
  <c r="L323" i="1"/>
  <c r="L324" i="1"/>
  <c r="L325" i="1"/>
  <c r="L326" i="1"/>
  <c r="L327" i="1"/>
  <c r="L328" i="1"/>
  <c r="L329" i="1"/>
  <c r="L330" i="1"/>
  <c r="M330" i="1" s="1"/>
  <c r="L331" i="1"/>
  <c r="L332" i="1"/>
  <c r="L333" i="1"/>
  <c r="L334" i="1"/>
  <c r="L335" i="1"/>
  <c r="L336" i="1"/>
  <c r="L337" i="1"/>
  <c r="L338" i="1"/>
  <c r="L339" i="1"/>
  <c r="L340" i="1"/>
  <c r="M340" i="1" s="1"/>
  <c r="L341" i="1"/>
  <c r="L342" i="1"/>
  <c r="L343" i="1"/>
  <c r="L344" i="1"/>
  <c r="L345" i="1"/>
  <c r="L346" i="1"/>
  <c r="L347" i="1"/>
  <c r="L348" i="1"/>
  <c r="L349" i="1"/>
  <c r="N349" i="1" s="1"/>
  <c r="L350" i="1"/>
  <c r="M350" i="1" s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M370" i="1" s="1"/>
  <c r="L371" i="1"/>
  <c r="L372" i="1"/>
  <c r="L373" i="1"/>
  <c r="L374" i="1"/>
  <c r="L375" i="1"/>
  <c r="L376" i="1"/>
  <c r="L377" i="1"/>
  <c r="L378" i="1"/>
  <c r="L379" i="1"/>
  <c r="L380" i="1"/>
  <c r="M380" i="1" s="1"/>
  <c r="L381" i="1"/>
  <c r="L382" i="1"/>
  <c r="L383" i="1"/>
  <c r="L384" i="1"/>
  <c r="L385" i="1"/>
  <c r="L386" i="1"/>
  <c r="L387" i="1"/>
  <c r="L388" i="1"/>
  <c r="L389" i="1"/>
  <c r="L390" i="1"/>
  <c r="M390" i="1" s="1"/>
  <c r="L391" i="1"/>
  <c r="L392" i="1"/>
  <c r="L393" i="1"/>
  <c r="L394" i="1"/>
  <c r="L395" i="1"/>
  <c r="L396" i="1"/>
  <c r="L397" i="1"/>
  <c r="L398" i="1"/>
  <c r="L399" i="1"/>
  <c r="L400" i="1"/>
  <c r="M400" i="1" s="1"/>
  <c r="L401" i="1"/>
  <c r="L402" i="1"/>
  <c r="L403" i="1"/>
  <c r="L404" i="1"/>
  <c r="L405" i="1"/>
  <c r="L406" i="1"/>
  <c r="L407" i="1"/>
  <c r="L408" i="1"/>
  <c r="L409" i="1"/>
  <c r="L410" i="1"/>
  <c r="M410" i="1" s="1"/>
  <c r="L411" i="1"/>
  <c r="N411" i="1" s="1"/>
  <c r="L412" i="1"/>
  <c r="L413" i="1"/>
  <c r="L414" i="1"/>
  <c r="L415" i="1"/>
  <c r="L416" i="1"/>
  <c r="L417" i="1"/>
  <c r="L418" i="1"/>
  <c r="L419" i="1"/>
  <c r="N419" i="1" s="1"/>
  <c r="O419" i="1" s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M440" i="1" s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M460" i="1" s="1"/>
  <c r="L461" i="1"/>
  <c r="L462" i="1"/>
  <c r="L463" i="1"/>
  <c r="L464" i="1"/>
  <c r="L465" i="1"/>
  <c r="L466" i="1"/>
  <c r="L467" i="1"/>
  <c r="L468" i="1"/>
  <c r="L469" i="1"/>
  <c r="L470" i="1"/>
  <c r="M470" i="1" s="1"/>
  <c r="L471" i="1"/>
  <c r="L472" i="1"/>
  <c r="L473" i="1"/>
  <c r="L474" i="1"/>
  <c r="L475" i="1"/>
  <c r="L476" i="1"/>
  <c r="L477" i="1"/>
  <c r="L478" i="1"/>
  <c r="L479" i="1"/>
  <c r="L480" i="1"/>
  <c r="M480" i="1" s="1"/>
  <c r="L481" i="1"/>
  <c r="N191" i="1"/>
  <c r="N311" i="1"/>
  <c r="O311" i="1" s="1"/>
  <c r="N391" i="1"/>
  <c r="O391" i="1" s="1"/>
  <c r="N471" i="1"/>
  <c r="M3" i="1"/>
  <c r="M4" i="1"/>
  <c r="M5" i="1"/>
  <c r="M6" i="1"/>
  <c r="M7" i="1"/>
  <c r="M8" i="1"/>
  <c r="M9" i="1"/>
  <c r="M11" i="1"/>
  <c r="N11" i="1" s="1"/>
  <c r="M12" i="1"/>
  <c r="N12" i="1" s="1"/>
  <c r="O12" i="1" s="1"/>
  <c r="M13" i="1"/>
  <c r="M14" i="1"/>
  <c r="M15" i="1"/>
  <c r="M16" i="1"/>
  <c r="N16" i="1" s="1"/>
  <c r="O16" i="1" s="1"/>
  <c r="M17" i="1"/>
  <c r="M18" i="1"/>
  <c r="M19" i="1"/>
  <c r="M21" i="1"/>
  <c r="N21" i="1" s="1"/>
  <c r="M22" i="1"/>
  <c r="N22" i="1" s="1"/>
  <c r="O22" i="1" s="1"/>
  <c r="M23" i="1"/>
  <c r="M24" i="1"/>
  <c r="N24" i="1" s="1"/>
  <c r="O24" i="1" s="1"/>
  <c r="M25" i="1"/>
  <c r="M26" i="1"/>
  <c r="M27" i="1"/>
  <c r="M28" i="1"/>
  <c r="M29" i="1"/>
  <c r="M31" i="1"/>
  <c r="N31" i="1" s="1"/>
  <c r="M32" i="1"/>
  <c r="N32" i="1" s="1"/>
  <c r="O32" i="1" s="1"/>
  <c r="M33" i="1"/>
  <c r="M34" i="1"/>
  <c r="M35" i="1"/>
  <c r="M36" i="1"/>
  <c r="M37" i="1"/>
  <c r="M38" i="1"/>
  <c r="M39" i="1"/>
  <c r="M41" i="1"/>
  <c r="N41" i="1" s="1"/>
  <c r="O41" i="1" s="1"/>
  <c r="M42" i="1"/>
  <c r="N42" i="1" s="1"/>
  <c r="O42" i="1" s="1"/>
  <c r="M43" i="1"/>
  <c r="M44" i="1"/>
  <c r="M45" i="1"/>
  <c r="M46" i="1"/>
  <c r="M47" i="1"/>
  <c r="M48" i="1"/>
  <c r="N48" i="1" s="1"/>
  <c r="O48" i="1" s="1"/>
  <c r="M49" i="1"/>
  <c r="M51" i="1"/>
  <c r="N51" i="1" s="1"/>
  <c r="M52" i="1"/>
  <c r="N52" i="1" s="1"/>
  <c r="O52" i="1" s="1"/>
  <c r="M53" i="1"/>
  <c r="M54" i="1"/>
  <c r="M55" i="1"/>
  <c r="M56" i="1"/>
  <c r="M57" i="1"/>
  <c r="M58" i="1"/>
  <c r="M59" i="1"/>
  <c r="M61" i="1"/>
  <c r="N61" i="1" s="1"/>
  <c r="O61" i="1" s="1"/>
  <c r="M62" i="1"/>
  <c r="N62" i="1" s="1"/>
  <c r="O62" i="1" s="1"/>
  <c r="M63" i="1"/>
  <c r="M64" i="1"/>
  <c r="M65" i="1"/>
  <c r="M66" i="1"/>
  <c r="M67" i="1"/>
  <c r="M68" i="1"/>
  <c r="M69" i="1"/>
  <c r="M71" i="1"/>
  <c r="N71" i="1" s="1"/>
  <c r="O71" i="1" s="1"/>
  <c r="M72" i="1"/>
  <c r="N72" i="1" s="1"/>
  <c r="O72" i="1" s="1"/>
  <c r="M73" i="1"/>
  <c r="M74" i="1"/>
  <c r="M75" i="1"/>
  <c r="M76" i="1"/>
  <c r="N76" i="1" s="1"/>
  <c r="O76" i="1" s="1"/>
  <c r="M77" i="1"/>
  <c r="M78" i="1"/>
  <c r="M79" i="1"/>
  <c r="M81" i="1"/>
  <c r="N81" i="1" s="1"/>
  <c r="O81" i="1" s="1"/>
  <c r="M82" i="1"/>
  <c r="N82" i="1" s="1"/>
  <c r="O82" i="1" s="1"/>
  <c r="M83" i="1"/>
  <c r="M84" i="1"/>
  <c r="M85" i="1"/>
  <c r="M86" i="1"/>
  <c r="M87" i="1"/>
  <c r="N87" i="1" s="1"/>
  <c r="O87" i="1" s="1"/>
  <c r="M88" i="1"/>
  <c r="M89" i="1"/>
  <c r="M91" i="1"/>
  <c r="N91" i="1" s="1"/>
  <c r="O91" i="1" s="1"/>
  <c r="M92" i="1"/>
  <c r="N92" i="1" s="1"/>
  <c r="M93" i="1"/>
  <c r="M94" i="1"/>
  <c r="M95" i="1"/>
  <c r="M96" i="1"/>
  <c r="M97" i="1"/>
  <c r="N97" i="1" s="1"/>
  <c r="O97" i="1" s="1"/>
  <c r="M98" i="1"/>
  <c r="N98" i="1" s="1"/>
  <c r="O98" i="1" s="1"/>
  <c r="M99" i="1"/>
  <c r="M101" i="1"/>
  <c r="N101" i="1" s="1"/>
  <c r="M102" i="1"/>
  <c r="N102" i="1" s="1"/>
  <c r="O102" i="1" s="1"/>
  <c r="M103" i="1"/>
  <c r="M104" i="1"/>
  <c r="M105" i="1"/>
  <c r="M106" i="1"/>
  <c r="M107" i="1"/>
  <c r="M108" i="1"/>
  <c r="M109" i="1"/>
  <c r="M111" i="1"/>
  <c r="N111" i="1" s="1"/>
  <c r="O111" i="1" s="1"/>
  <c r="M112" i="1"/>
  <c r="M113" i="1"/>
  <c r="M114" i="1"/>
  <c r="M115" i="1"/>
  <c r="M116" i="1"/>
  <c r="M117" i="1"/>
  <c r="N117" i="1" s="1"/>
  <c r="O117" i="1" s="1"/>
  <c r="M118" i="1"/>
  <c r="M119" i="1"/>
  <c r="M121" i="1"/>
  <c r="M122" i="1"/>
  <c r="N122" i="1" s="1"/>
  <c r="O122" i="1" s="1"/>
  <c r="M123" i="1"/>
  <c r="M124" i="1"/>
  <c r="M125" i="1"/>
  <c r="M126" i="1"/>
  <c r="M127" i="1"/>
  <c r="M128" i="1"/>
  <c r="M129" i="1"/>
  <c r="M131" i="1"/>
  <c r="N131" i="1" s="1"/>
  <c r="O131" i="1" s="1"/>
  <c r="M132" i="1"/>
  <c r="M133" i="1"/>
  <c r="M134" i="1"/>
  <c r="M135" i="1"/>
  <c r="M136" i="1"/>
  <c r="N136" i="1" s="1"/>
  <c r="O136" i="1" s="1"/>
  <c r="M137" i="1"/>
  <c r="M138" i="1"/>
  <c r="N138" i="1" s="1"/>
  <c r="O138" i="1" s="1"/>
  <c r="M139" i="1"/>
  <c r="M141" i="1"/>
  <c r="N141" i="1" s="1"/>
  <c r="O141" i="1" s="1"/>
  <c r="M142" i="1"/>
  <c r="N142" i="1" s="1"/>
  <c r="O142" i="1" s="1"/>
  <c r="M143" i="1"/>
  <c r="M144" i="1"/>
  <c r="N144" i="1" s="1"/>
  <c r="M145" i="1"/>
  <c r="M146" i="1"/>
  <c r="M147" i="1"/>
  <c r="M148" i="1"/>
  <c r="N148" i="1" s="1"/>
  <c r="O148" i="1" s="1"/>
  <c r="M149" i="1"/>
  <c r="M151" i="1"/>
  <c r="N151" i="1" s="1"/>
  <c r="O151" i="1" s="1"/>
  <c r="M152" i="1"/>
  <c r="N152" i="1" s="1"/>
  <c r="M153" i="1"/>
  <c r="M154" i="1"/>
  <c r="M155" i="1"/>
  <c r="M156" i="1"/>
  <c r="M157" i="1"/>
  <c r="M158" i="1"/>
  <c r="M159" i="1"/>
  <c r="M161" i="1"/>
  <c r="N161" i="1" s="1"/>
  <c r="O161" i="1" s="1"/>
  <c r="M162" i="1"/>
  <c r="M163" i="1"/>
  <c r="M164" i="1"/>
  <c r="M165" i="1"/>
  <c r="M166" i="1"/>
  <c r="M167" i="1"/>
  <c r="M168" i="1"/>
  <c r="M169" i="1"/>
  <c r="M171" i="1"/>
  <c r="N171" i="1" s="1"/>
  <c r="O171" i="1" s="1"/>
  <c r="M172" i="1"/>
  <c r="N172" i="1" s="1"/>
  <c r="M173" i="1"/>
  <c r="M174" i="1"/>
  <c r="M175" i="1"/>
  <c r="M176" i="1"/>
  <c r="M177" i="1"/>
  <c r="M178" i="1"/>
  <c r="N178" i="1" s="1"/>
  <c r="O178" i="1" s="1"/>
  <c r="M179" i="1"/>
  <c r="M181" i="1"/>
  <c r="M182" i="1"/>
  <c r="M183" i="1"/>
  <c r="M184" i="1"/>
  <c r="M185" i="1"/>
  <c r="M186" i="1"/>
  <c r="N186" i="1" s="1"/>
  <c r="M187" i="1"/>
  <c r="N187" i="1" s="1"/>
  <c r="O187" i="1" s="1"/>
  <c r="M188" i="1"/>
  <c r="N188" i="1" s="1"/>
  <c r="O188" i="1" s="1"/>
  <c r="M189" i="1"/>
  <c r="M191" i="1"/>
  <c r="M192" i="1"/>
  <c r="N192" i="1" s="1"/>
  <c r="M193" i="1"/>
  <c r="M194" i="1"/>
  <c r="N194" i="1" s="1"/>
  <c r="M195" i="1"/>
  <c r="M196" i="1"/>
  <c r="N196" i="1" s="1"/>
  <c r="M197" i="1"/>
  <c r="M198" i="1"/>
  <c r="M199" i="1"/>
  <c r="M201" i="1"/>
  <c r="N201" i="1" s="1"/>
  <c r="O201" i="1" s="1"/>
  <c r="M202" i="1"/>
  <c r="N202" i="1" s="1"/>
  <c r="M203" i="1"/>
  <c r="N203" i="1" s="1"/>
  <c r="M204" i="1"/>
  <c r="M205" i="1"/>
  <c r="M206" i="1"/>
  <c r="N206" i="1" s="1"/>
  <c r="M207" i="1"/>
  <c r="M208" i="1"/>
  <c r="N208" i="1" s="1"/>
  <c r="O208" i="1" s="1"/>
  <c r="M209" i="1"/>
  <c r="M211" i="1"/>
  <c r="N211" i="1" s="1"/>
  <c r="O211" i="1" s="1"/>
  <c r="M212" i="1"/>
  <c r="N212" i="1" s="1"/>
  <c r="M213" i="1"/>
  <c r="M214" i="1"/>
  <c r="M215" i="1"/>
  <c r="M216" i="1"/>
  <c r="M217" i="1"/>
  <c r="M218" i="1"/>
  <c r="N218" i="1" s="1"/>
  <c r="O218" i="1" s="1"/>
  <c r="M219" i="1"/>
  <c r="M221" i="1"/>
  <c r="N221" i="1" s="1"/>
  <c r="O221" i="1" s="1"/>
  <c r="M222" i="1"/>
  <c r="N222" i="1" s="1"/>
  <c r="M223" i="1"/>
  <c r="M224" i="1"/>
  <c r="M225" i="1"/>
  <c r="M226" i="1"/>
  <c r="M227" i="1"/>
  <c r="N227" i="1" s="1"/>
  <c r="O227" i="1" s="1"/>
  <c r="M228" i="1"/>
  <c r="M229" i="1"/>
  <c r="M231" i="1"/>
  <c r="N231" i="1" s="1"/>
  <c r="O231" i="1" s="1"/>
  <c r="M232" i="1"/>
  <c r="N232" i="1" s="1"/>
  <c r="M233" i="1"/>
  <c r="N233" i="1" s="1"/>
  <c r="O233" i="1" s="1"/>
  <c r="M234" i="1"/>
  <c r="M235" i="1"/>
  <c r="M236" i="1"/>
  <c r="M237" i="1"/>
  <c r="M238" i="1"/>
  <c r="N238" i="1" s="1"/>
  <c r="O238" i="1" s="1"/>
  <c r="M239" i="1"/>
  <c r="M241" i="1"/>
  <c r="N241" i="1" s="1"/>
  <c r="M242" i="1"/>
  <c r="N242" i="1" s="1"/>
  <c r="M243" i="1"/>
  <c r="M244" i="1"/>
  <c r="M245" i="1"/>
  <c r="M246" i="1"/>
  <c r="M247" i="1"/>
  <c r="M248" i="1"/>
  <c r="N248" i="1" s="1"/>
  <c r="M249" i="1"/>
  <c r="M251" i="1"/>
  <c r="N251" i="1" s="1"/>
  <c r="O251" i="1" s="1"/>
  <c r="M252" i="1"/>
  <c r="N252" i="1" s="1"/>
  <c r="M253" i="1"/>
  <c r="M254" i="1"/>
  <c r="N254" i="1" s="1"/>
  <c r="O254" i="1" s="1"/>
  <c r="M255" i="1"/>
  <c r="M256" i="1"/>
  <c r="M257" i="1"/>
  <c r="M258" i="1"/>
  <c r="N258" i="1" s="1"/>
  <c r="O258" i="1" s="1"/>
  <c r="M259" i="1"/>
  <c r="M261" i="1"/>
  <c r="M262" i="1"/>
  <c r="N262" i="1" s="1"/>
  <c r="M263" i="1"/>
  <c r="M264" i="1"/>
  <c r="M265" i="1"/>
  <c r="M266" i="1"/>
  <c r="N266" i="1" s="1"/>
  <c r="M267" i="1"/>
  <c r="M268" i="1"/>
  <c r="M269" i="1"/>
  <c r="M271" i="1"/>
  <c r="N271" i="1" s="1"/>
  <c r="M272" i="1"/>
  <c r="M273" i="1"/>
  <c r="M274" i="1"/>
  <c r="M275" i="1"/>
  <c r="M276" i="1"/>
  <c r="N276" i="1" s="1"/>
  <c r="M277" i="1"/>
  <c r="M278" i="1"/>
  <c r="N278" i="1" s="1"/>
  <c r="O278" i="1" s="1"/>
  <c r="M279" i="1"/>
  <c r="M281" i="1"/>
  <c r="N281" i="1" s="1"/>
  <c r="O281" i="1" s="1"/>
  <c r="M282" i="1"/>
  <c r="N282" i="1" s="1"/>
  <c r="M283" i="1"/>
  <c r="M284" i="1"/>
  <c r="N284" i="1" s="1"/>
  <c r="O284" i="1" s="1"/>
  <c r="M285" i="1"/>
  <c r="M286" i="1"/>
  <c r="N286" i="1" s="1"/>
  <c r="O286" i="1" s="1"/>
  <c r="M287" i="1"/>
  <c r="N287" i="1" s="1"/>
  <c r="O287" i="1" s="1"/>
  <c r="M288" i="1"/>
  <c r="M289" i="1"/>
  <c r="M291" i="1"/>
  <c r="N291" i="1" s="1"/>
  <c r="M292" i="1"/>
  <c r="N292" i="1" s="1"/>
  <c r="M293" i="1"/>
  <c r="M294" i="1"/>
  <c r="M295" i="1"/>
  <c r="M296" i="1"/>
  <c r="N296" i="1" s="1"/>
  <c r="M297" i="1"/>
  <c r="M298" i="1"/>
  <c r="N298" i="1" s="1"/>
  <c r="O298" i="1" s="1"/>
  <c r="M299" i="1"/>
  <c r="M301" i="1"/>
  <c r="N301" i="1" s="1"/>
  <c r="O301" i="1" s="1"/>
  <c r="M302" i="1"/>
  <c r="N302" i="1" s="1"/>
  <c r="M303" i="1"/>
  <c r="M304" i="1"/>
  <c r="M305" i="1"/>
  <c r="M306" i="1"/>
  <c r="M307" i="1"/>
  <c r="M308" i="1"/>
  <c r="N308" i="1" s="1"/>
  <c r="O308" i="1" s="1"/>
  <c r="M309" i="1"/>
  <c r="M311" i="1"/>
  <c r="M312" i="1"/>
  <c r="N312" i="1" s="1"/>
  <c r="M313" i="1"/>
  <c r="M314" i="1"/>
  <c r="N314" i="1" s="1"/>
  <c r="O314" i="1" s="1"/>
  <c r="M315" i="1"/>
  <c r="M316" i="1"/>
  <c r="M317" i="1"/>
  <c r="M318" i="1"/>
  <c r="N318" i="1" s="1"/>
  <c r="O318" i="1" s="1"/>
  <c r="M319" i="1"/>
  <c r="N319" i="1" s="1"/>
  <c r="O319" i="1" s="1"/>
  <c r="M321" i="1"/>
  <c r="N321" i="1" s="1"/>
  <c r="M322" i="1"/>
  <c r="N322" i="1" s="1"/>
  <c r="O322" i="1" s="1"/>
  <c r="M323" i="1"/>
  <c r="M324" i="1"/>
  <c r="M325" i="1"/>
  <c r="M326" i="1"/>
  <c r="M327" i="1"/>
  <c r="M328" i="1"/>
  <c r="M329" i="1"/>
  <c r="N329" i="1" s="1"/>
  <c r="O329" i="1" s="1"/>
  <c r="M331" i="1"/>
  <c r="N331" i="1" s="1"/>
  <c r="O331" i="1" s="1"/>
  <c r="M332" i="1"/>
  <c r="N332" i="1" s="1"/>
  <c r="M333" i="1"/>
  <c r="M334" i="1"/>
  <c r="M335" i="1"/>
  <c r="M336" i="1"/>
  <c r="M337" i="1"/>
  <c r="M338" i="1"/>
  <c r="N338" i="1" s="1"/>
  <c r="M339" i="1"/>
  <c r="N339" i="1" s="1"/>
  <c r="M341" i="1"/>
  <c r="N341" i="1" s="1"/>
  <c r="O341" i="1" s="1"/>
  <c r="M342" i="1"/>
  <c r="N342" i="1" s="1"/>
  <c r="M343" i="1"/>
  <c r="M344" i="1"/>
  <c r="M345" i="1"/>
  <c r="M346" i="1"/>
  <c r="N346" i="1" s="1"/>
  <c r="O346" i="1" s="1"/>
  <c r="M347" i="1"/>
  <c r="M348" i="1"/>
  <c r="M349" i="1"/>
  <c r="M351" i="1"/>
  <c r="M352" i="1"/>
  <c r="N352" i="1" s="1"/>
  <c r="O352" i="1" s="1"/>
  <c r="M353" i="1"/>
  <c r="M354" i="1"/>
  <c r="N354" i="1" s="1"/>
  <c r="O354" i="1" s="1"/>
  <c r="M355" i="1"/>
  <c r="N355" i="1" s="1"/>
  <c r="M356" i="1"/>
  <c r="N356" i="1" s="1"/>
  <c r="M357" i="1"/>
  <c r="M358" i="1"/>
  <c r="M359" i="1"/>
  <c r="M361" i="1"/>
  <c r="M362" i="1"/>
  <c r="N362" i="1" s="1"/>
  <c r="O362" i="1" s="1"/>
  <c r="M363" i="1"/>
  <c r="N363" i="1" s="1"/>
  <c r="M364" i="1"/>
  <c r="N364" i="1" s="1"/>
  <c r="M365" i="1"/>
  <c r="M366" i="1"/>
  <c r="N366" i="1" s="1"/>
  <c r="O366" i="1" s="1"/>
  <c r="M367" i="1"/>
  <c r="M368" i="1"/>
  <c r="N368" i="1" s="1"/>
  <c r="O368" i="1" s="1"/>
  <c r="M369" i="1"/>
  <c r="N369" i="1" s="1"/>
  <c r="O369" i="1" s="1"/>
  <c r="M371" i="1"/>
  <c r="N371" i="1" s="1"/>
  <c r="M372" i="1"/>
  <c r="N372" i="1" s="1"/>
  <c r="M373" i="1"/>
  <c r="M374" i="1"/>
  <c r="M375" i="1"/>
  <c r="N375" i="1" s="1"/>
  <c r="O375" i="1" s="1"/>
  <c r="M376" i="1"/>
  <c r="N376" i="1" s="1"/>
  <c r="M377" i="1"/>
  <c r="M378" i="1"/>
  <c r="M379" i="1"/>
  <c r="M381" i="1"/>
  <c r="N381" i="1" s="1"/>
  <c r="M382" i="1"/>
  <c r="M383" i="1"/>
  <c r="M384" i="1"/>
  <c r="N384" i="1" s="1"/>
  <c r="O384" i="1" s="1"/>
  <c r="M385" i="1"/>
  <c r="M386" i="1"/>
  <c r="M387" i="1"/>
  <c r="N387" i="1" s="1"/>
  <c r="O387" i="1" s="1"/>
  <c r="M388" i="1"/>
  <c r="N388" i="1" s="1"/>
  <c r="O388" i="1" s="1"/>
  <c r="M389" i="1"/>
  <c r="N389" i="1" s="1"/>
  <c r="O389" i="1" s="1"/>
  <c r="M391" i="1"/>
  <c r="M392" i="1"/>
  <c r="N392" i="1" s="1"/>
  <c r="O392" i="1" s="1"/>
  <c r="M393" i="1"/>
  <c r="N393" i="1" s="1"/>
  <c r="M394" i="1"/>
  <c r="M395" i="1"/>
  <c r="N395" i="1" s="1"/>
  <c r="O395" i="1" s="1"/>
  <c r="M396" i="1"/>
  <c r="M397" i="1"/>
  <c r="N397" i="1" s="1"/>
  <c r="M398" i="1"/>
  <c r="M399" i="1"/>
  <c r="M401" i="1"/>
  <c r="M402" i="1"/>
  <c r="N402" i="1" s="1"/>
  <c r="O402" i="1" s="1"/>
  <c r="M403" i="1"/>
  <c r="M404" i="1"/>
  <c r="M405" i="1"/>
  <c r="M406" i="1"/>
  <c r="M407" i="1"/>
  <c r="N407" i="1" s="1"/>
  <c r="O407" i="1" s="1"/>
  <c r="M408" i="1"/>
  <c r="N408" i="1" s="1"/>
  <c r="O408" i="1" s="1"/>
  <c r="M409" i="1"/>
  <c r="M411" i="1"/>
  <c r="M412" i="1"/>
  <c r="N412" i="1" s="1"/>
  <c r="O412" i="1" s="1"/>
  <c r="M413" i="1"/>
  <c r="M414" i="1"/>
  <c r="M415" i="1"/>
  <c r="M416" i="1"/>
  <c r="M417" i="1"/>
  <c r="M418" i="1"/>
  <c r="M419" i="1"/>
  <c r="M421" i="1"/>
  <c r="N421" i="1" s="1"/>
  <c r="M422" i="1"/>
  <c r="N422" i="1" s="1"/>
  <c r="M423" i="1"/>
  <c r="M424" i="1"/>
  <c r="N424" i="1" s="1"/>
  <c r="O424" i="1" s="1"/>
  <c r="M425" i="1"/>
  <c r="N425" i="1" s="1"/>
  <c r="O425" i="1" s="1"/>
  <c r="M426" i="1"/>
  <c r="N426" i="1" s="1"/>
  <c r="M427" i="1"/>
  <c r="N427" i="1" s="1"/>
  <c r="O427" i="1" s="1"/>
  <c r="M428" i="1"/>
  <c r="N428" i="1" s="1"/>
  <c r="M429" i="1"/>
  <c r="N429" i="1" s="1"/>
  <c r="M431" i="1"/>
  <c r="M432" i="1"/>
  <c r="M433" i="1"/>
  <c r="M434" i="1"/>
  <c r="M435" i="1"/>
  <c r="M436" i="1"/>
  <c r="N436" i="1" s="1"/>
  <c r="M437" i="1"/>
  <c r="M438" i="1"/>
  <c r="N438" i="1" s="1"/>
  <c r="O438" i="1" s="1"/>
  <c r="M439" i="1"/>
  <c r="M441" i="1"/>
  <c r="N441" i="1" s="1"/>
  <c r="O441" i="1" s="1"/>
  <c r="M442" i="1"/>
  <c r="N442" i="1" s="1"/>
  <c r="O442" i="1" s="1"/>
  <c r="M443" i="1"/>
  <c r="M444" i="1"/>
  <c r="N444" i="1" s="1"/>
  <c r="O444" i="1" s="1"/>
  <c r="M445" i="1"/>
  <c r="N445" i="1" s="1"/>
  <c r="O445" i="1" s="1"/>
  <c r="M446" i="1"/>
  <c r="M447" i="1"/>
  <c r="M448" i="1"/>
  <c r="N448" i="1" s="1"/>
  <c r="O448" i="1" s="1"/>
  <c r="M449" i="1"/>
  <c r="N449" i="1" s="1"/>
  <c r="O449" i="1" s="1"/>
  <c r="M451" i="1"/>
  <c r="N451" i="1" s="1"/>
  <c r="M452" i="1"/>
  <c r="N452" i="1" s="1"/>
  <c r="O452" i="1" s="1"/>
  <c r="M453" i="1"/>
  <c r="M454" i="1"/>
  <c r="N454" i="1" s="1"/>
  <c r="M455" i="1"/>
  <c r="M456" i="1"/>
  <c r="N456" i="1" s="1"/>
  <c r="M457" i="1"/>
  <c r="N457" i="1" s="1"/>
  <c r="O457" i="1" s="1"/>
  <c r="M458" i="1"/>
  <c r="M459" i="1"/>
  <c r="N459" i="1" s="1"/>
  <c r="O459" i="1" s="1"/>
  <c r="M461" i="1"/>
  <c r="N461" i="1" s="1"/>
  <c r="M462" i="1"/>
  <c r="M463" i="1"/>
  <c r="M464" i="1"/>
  <c r="N464" i="1" s="1"/>
  <c r="M465" i="1"/>
  <c r="N465" i="1" s="1"/>
  <c r="M466" i="1"/>
  <c r="N466" i="1" s="1"/>
  <c r="O466" i="1" s="1"/>
  <c r="M467" i="1"/>
  <c r="M468" i="1"/>
  <c r="M469" i="1"/>
  <c r="N469" i="1" s="1"/>
  <c r="O469" i="1" s="1"/>
  <c r="M471" i="1"/>
  <c r="M472" i="1"/>
  <c r="M473" i="1"/>
  <c r="N473" i="1" s="1"/>
  <c r="M474" i="1"/>
  <c r="N474" i="1" s="1"/>
  <c r="M475" i="1"/>
  <c r="M476" i="1"/>
  <c r="N476" i="1" s="1"/>
  <c r="M477" i="1"/>
  <c r="N477" i="1" s="1"/>
  <c r="M478" i="1"/>
  <c r="N478" i="1" s="1"/>
  <c r="M479" i="1"/>
  <c r="N479" i="1" s="1"/>
  <c r="M481" i="1"/>
  <c r="N7" i="1"/>
  <c r="N17" i="1"/>
  <c r="N46" i="1"/>
  <c r="O46" i="1" s="1"/>
  <c r="N67" i="1"/>
  <c r="N78" i="1"/>
  <c r="O78" i="1" s="1"/>
  <c r="N88" i="1"/>
  <c r="O88" i="1" s="1"/>
  <c r="N106" i="1"/>
  <c r="N107" i="1"/>
  <c r="O107" i="1" s="1"/>
  <c r="N108" i="1"/>
  <c r="O108" i="1" s="1"/>
  <c r="N132" i="1"/>
  <c r="N147" i="1"/>
  <c r="O147" i="1" s="1"/>
  <c r="N168" i="1"/>
  <c r="O168" i="1" s="1"/>
  <c r="N198" i="1"/>
  <c r="O198" i="1" s="1"/>
  <c r="N226" i="1"/>
  <c r="O226" i="1" s="1"/>
  <c r="N268" i="1"/>
  <c r="O268" i="1" s="1"/>
  <c r="N277" i="1"/>
  <c r="O277" i="1" s="1"/>
  <c r="N288" i="1"/>
  <c r="O288" i="1" s="1"/>
  <c r="N326" i="1"/>
  <c r="O326" i="1" s="1"/>
  <c r="N328" i="1"/>
  <c r="O328" i="1" s="1"/>
  <c r="N336" i="1"/>
  <c r="N337" i="1"/>
  <c r="O337" i="1" s="1"/>
  <c r="N348" i="1"/>
  <c r="O348" i="1" s="1"/>
  <c r="N357" i="1"/>
  <c r="O357" i="1" s="1"/>
  <c r="N358" i="1"/>
  <c r="N379" i="1"/>
  <c r="N382" i="1"/>
  <c r="O382" i="1" s="1"/>
  <c r="N417" i="1"/>
  <c r="O417" i="1" s="1"/>
  <c r="N418" i="1"/>
  <c r="N432" i="1"/>
  <c r="N437" i="1"/>
  <c r="N458" i="1"/>
  <c r="O458" i="1" s="1"/>
  <c r="N467" i="1"/>
  <c r="O467" i="1" s="1"/>
  <c r="N468" i="1"/>
  <c r="N472" i="1"/>
  <c r="N5" i="1"/>
  <c r="N15" i="1"/>
  <c r="N25" i="1"/>
  <c r="N26" i="1"/>
  <c r="O26" i="1" s="1"/>
  <c r="N35" i="1"/>
  <c r="N36" i="1"/>
  <c r="O36" i="1" s="1"/>
  <c r="N45" i="1"/>
  <c r="N56" i="1"/>
  <c r="O56" i="1" s="1"/>
  <c r="N65" i="1"/>
  <c r="N66" i="1"/>
  <c r="O66" i="1" s="1"/>
  <c r="N75" i="1"/>
  <c r="N85" i="1"/>
  <c r="N86" i="1"/>
  <c r="N96" i="1"/>
  <c r="N115" i="1"/>
  <c r="O115" i="1" s="1"/>
  <c r="N116" i="1"/>
  <c r="N125" i="1"/>
  <c r="N126" i="1"/>
  <c r="O126" i="1" s="1"/>
  <c r="N135" i="1"/>
  <c r="O135" i="1" s="1"/>
  <c r="N145" i="1"/>
  <c r="O145" i="1" s="1"/>
  <c r="N146" i="1"/>
  <c r="N155" i="1"/>
  <c r="O155" i="1" s="1"/>
  <c r="N156" i="1"/>
  <c r="N165" i="1"/>
  <c r="O165" i="1" s="1"/>
  <c r="N166" i="1"/>
  <c r="N176" i="1"/>
  <c r="N185" i="1"/>
  <c r="O185" i="1" s="1"/>
  <c r="N195" i="1"/>
  <c r="N205" i="1"/>
  <c r="O205" i="1" s="1"/>
  <c r="N215" i="1"/>
  <c r="O215" i="1" s="1"/>
  <c r="N225" i="1"/>
  <c r="N236" i="1"/>
  <c r="O236" i="1" s="1"/>
  <c r="N246" i="1"/>
  <c r="N255" i="1"/>
  <c r="O255" i="1" s="1"/>
  <c r="N256" i="1"/>
  <c r="N265" i="1"/>
  <c r="O265" i="1" s="1"/>
  <c r="N275" i="1"/>
  <c r="O275" i="1" s="1"/>
  <c r="N305" i="1"/>
  <c r="N306" i="1"/>
  <c r="N345" i="1"/>
  <c r="N396" i="1"/>
  <c r="N406" i="1"/>
  <c r="N415" i="1"/>
  <c r="N416" i="1"/>
  <c r="O416" i="1" s="1"/>
  <c r="N446" i="1"/>
  <c r="N475" i="1"/>
  <c r="O475" i="1" s="1"/>
  <c r="N93" i="1"/>
  <c r="O93" i="1" s="1"/>
  <c r="N94" i="1"/>
  <c r="N103" i="1"/>
  <c r="O103" i="1" s="1"/>
  <c r="N104" i="1"/>
  <c r="N105" i="1"/>
  <c r="O105" i="1" s="1"/>
  <c r="N113" i="1"/>
  <c r="O113" i="1" s="1"/>
  <c r="N114" i="1"/>
  <c r="N118" i="1"/>
  <c r="O118" i="1" s="1"/>
  <c r="N123" i="1"/>
  <c r="O123" i="1" s="1"/>
  <c r="N124" i="1"/>
  <c r="N127" i="1"/>
  <c r="O127" i="1" s="1"/>
  <c r="N128" i="1"/>
  <c r="O128" i="1" s="1"/>
  <c r="N133" i="1"/>
  <c r="O133" i="1" s="1"/>
  <c r="N134" i="1"/>
  <c r="N137" i="1"/>
  <c r="O137" i="1" s="1"/>
  <c r="N143" i="1"/>
  <c r="N153" i="1"/>
  <c r="N154" i="1"/>
  <c r="N157" i="1"/>
  <c r="O157" i="1" s="1"/>
  <c r="N158" i="1"/>
  <c r="O158" i="1" s="1"/>
  <c r="N163" i="1"/>
  <c r="N164" i="1"/>
  <c r="N167" i="1"/>
  <c r="O167" i="1" s="1"/>
  <c r="N173" i="1"/>
  <c r="N174" i="1"/>
  <c r="N175" i="1"/>
  <c r="O175" i="1" s="1"/>
  <c r="N177" i="1"/>
  <c r="O177" i="1" s="1"/>
  <c r="N183" i="1"/>
  <c r="N184" i="1"/>
  <c r="N193" i="1"/>
  <c r="O193" i="1" s="1"/>
  <c r="N197" i="1"/>
  <c r="O197" i="1" s="1"/>
  <c r="N204" i="1"/>
  <c r="N207" i="1"/>
  <c r="O207" i="1" s="1"/>
  <c r="N213" i="1"/>
  <c r="N214" i="1"/>
  <c r="O214" i="1" s="1"/>
  <c r="N216" i="1"/>
  <c r="N217" i="1"/>
  <c r="O217" i="1" s="1"/>
  <c r="N223" i="1"/>
  <c r="O223" i="1" s="1"/>
  <c r="N224" i="1"/>
  <c r="O224" i="1" s="1"/>
  <c r="N234" i="1"/>
  <c r="O234" i="1" s="1"/>
  <c r="N237" i="1"/>
  <c r="O237" i="1" s="1"/>
  <c r="N243" i="1"/>
  <c r="N244" i="1"/>
  <c r="O244" i="1" s="1"/>
  <c r="N245" i="1"/>
  <c r="O245" i="1" s="1"/>
  <c r="N247" i="1"/>
  <c r="O247" i="1" s="1"/>
  <c r="N253" i="1"/>
  <c r="N257" i="1"/>
  <c r="O257" i="1" s="1"/>
  <c r="N263" i="1"/>
  <c r="N264" i="1"/>
  <c r="O264" i="1" s="1"/>
  <c r="N267" i="1"/>
  <c r="O267" i="1" s="1"/>
  <c r="N273" i="1"/>
  <c r="N274" i="1"/>
  <c r="O274" i="1" s="1"/>
  <c r="N283" i="1"/>
  <c r="N285" i="1"/>
  <c r="O285" i="1" s="1"/>
  <c r="N293" i="1"/>
  <c r="N294" i="1"/>
  <c r="N295" i="1"/>
  <c r="O295" i="1" s="1"/>
  <c r="N303" i="1"/>
  <c r="N304" i="1"/>
  <c r="O304" i="1" s="1"/>
  <c r="N307" i="1"/>
  <c r="O307" i="1" s="1"/>
  <c r="N313" i="1"/>
  <c r="N317" i="1"/>
  <c r="O317" i="1" s="1"/>
  <c r="N324" i="1"/>
  <c r="O324" i="1" s="1"/>
  <c r="N333" i="1"/>
  <c r="N334" i="1"/>
  <c r="O334" i="1" s="1"/>
  <c r="N335" i="1"/>
  <c r="O335" i="1" s="1"/>
  <c r="N343" i="1"/>
  <c r="N344" i="1"/>
  <c r="O344" i="1" s="1"/>
  <c r="N347" i="1"/>
  <c r="O347" i="1" s="1"/>
  <c r="N359" i="1"/>
  <c r="O359" i="1" s="1"/>
  <c r="N365" i="1"/>
  <c r="N367" i="1"/>
  <c r="O367" i="1" s="1"/>
  <c r="N373" i="1"/>
  <c r="N374" i="1"/>
  <c r="O374" i="1" s="1"/>
  <c r="N377" i="1"/>
  <c r="O377" i="1" s="1"/>
  <c r="N378" i="1"/>
  <c r="N383" i="1"/>
  <c r="N385" i="1"/>
  <c r="O385" i="1" s="1"/>
  <c r="N394" i="1"/>
  <c r="O394" i="1" s="1"/>
  <c r="N398" i="1"/>
  <c r="O398" i="1" s="1"/>
  <c r="N399" i="1"/>
  <c r="O399" i="1" s="1"/>
  <c r="N404" i="1"/>
  <c r="N405" i="1"/>
  <c r="N409" i="1"/>
  <c r="O409" i="1" s="1"/>
  <c r="N413" i="1"/>
  <c r="N414" i="1"/>
  <c r="N423" i="1"/>
  <c r="N433" i="1"/>
  <c r="N434" i="1"/>
  <c r="O434" i="1" s="1"/>
  <c r="N439" i="1"/>
  <c r="N443" i="1"/>
  <c r="N447" i="1"/>
  <c r="O447" i="1" s="1"/>
  <c r="N455" i="1"/>
  <c r="O455" i="1" s="1"/>
  <c r="N463" i="1"/>
  <c r="N3" i="1"/>
  <c r="O3" i="1" s="1"/>
  <c r="N4" i="1"/>
  <c r="O4" i="1" s="1"/>
  <c r="N8" i="1"/>
  <c r="O8" i="1" s="1"/>
  <c r="N13" i="1"/>
  <c r="O13" i="1" s="1"/>
  <c r="N14" i="1"/>
  <c r="O14" i="1" s="1"/>
  <c r="N18" i="1"/>
  <c r="N23" i="1"/>
  <c r="O23" i="1" s="1"/>
  <c r="N27" i="1"/>
  <c r="N28" i="1"/>
  <c r="O28" i="1" s="1"/>
  <c r="N33" i="1"/>
  <c r="O33" i="1" s="1"/>
  <c r="N34" i="1"/>
  <c r="O34" i="1" s="1"/>
  <c r="N37" i="1"/>
  <c r="N38" i="1"/>
  <c r="O38" i="1" s="1"/>
  <c r="N43" i="1"/>
  <c r="O43" i="1" s="1"/>
  <c r="N44" i="1"/>
  <c r="O44" i="1" s="1"/>
  <c r="N47" i="1"/>
  <c r="N53" i="1"/>
  <c r="O53" i="1" s="1"/>
  <c r="N54" i="1"/>
  <c r="O54" i="1" s="1"/>
  <c r="N55" i="1"/>
  <c r="N57" i="1"/>
  <c r="N58" i="1"/>
  <c r="O58" i="1" s="1"/>
  <c r="N63" i="1"/>
  <c r="O63" i="1" s="1"/>
  <c r="N64" i="1"/>
  <c r="O64" i="1" s="1"/>
  <c r="N68" i="1"/>
  <c r="O68" i="1" s="1"/>
  <c r="N73" i="1"/>
  <c r="O73" i="1" s="1"/>
  <c r="N74" i="1"/>
  <c r="O74" i="1" s="1"/>
  <c r="N77" i="1"/>
  <c r="N83" i="1"/>
  <c r="O83" i="1" s="1"/>
  <c r="N84" i="1"/>
  <c r="O84" i="1" s="1"/>
  <c r="B10" i="1"/>
  <c r="M91" i="2" l="1"/>
  <c r="M121" i="2"/>
  <c r="M111" i="2"/>
  <c r="M61" i="2"/>
  <c r="M41" i="2"/>
  <c r="T9" i="4"/>
  <c r="S9" i="4"/>
  <c r="R9" i="4"/>
  <c r="T8" i="4"/>
  <c r="S8" i="4"/>
  <c r="R8" i="4"/>
  <c r="T7" i="4"/>
  <c r="R7" i="4"/>
  <c r="S7" i="4"/>
  <c r="T6" i="4"/>
  <c r="S6" i="4"/>
  <c r="R6" i="4"/>
  <c r="T5" i="4"/>
  <c r="S5" i="4"/>
  <c r="R5" i="4"/>
  <c r="T4" i="4"/>
  <c r="S4" i="4"/>
  <c r="R4" i="4"/>
  <c r="R3" i="4"/>
  <c r="T3" i="4"/>
  <c r="S3" i="4"/>
  <c r="T2" i="4"/>
  <c r="S2" i="4"/>
  <c r="R2" i="4"/>
  <c r="M239" i="2"/>
  <c r="M99" i="2"/>
  <c r="M38" i="2"/>
  <c r="M79" i="2"/>
  <c r="Q400" i="2"/>
  <c r="R400" i="2"/>
  <c r="P310" i="2"/>
  <c r="R310" i="2"/>
  <c r="S290" i="2"/>
  <c r="R290" i="2"/>
  <c r="S280" i="2"/>
  <c r="R280" i="2"/>
  <c r="S270" i="2"/>
  <c r="R270" i="2"/>
  <c r="Q260" i="2"/>
  <c r="R260" i="2"/>
  <c r="Q220" i="2"/>
  <c r="R220" i="2"/>
  <c r="S210" i="2"/>
  <c r="R210" i="2"/>
  <c r="S80" i="2"/>
  <c r="R80" i="2"/>
  <c r="M290" i="2"/>
  <c r="Q420" i="2"/>
  <c r="R420" i="2"/>
  <c r="Q379" i="2"/>
  <c r="R379" i="2"/>
  <c r="Q259" i="2"/>
  <c r="R259" i="2"/>
  <c r="P239" i="2"/>
  <c r="R239" i="2"/>
  <c r="S99" i="2"/>
  <c r="R99" i="2"/>
  <c r="P38" i="2"/>
  <c r="Q38" i="2" s="1"/>
  <c r="R38" i="2"/>
  <c r="S380" i="2"/>
  <c r="R380" i="2"/>
  <c r="S170" i="2"/>
  <c r="R170" i="2"/>
  <c r="M260" i="2"/>
  <c r="M100" i="2"/>
  <c r="P378" i="2"/>
  <c r="R378" i="2"/>
  <c r="P288" i="2"/>
  <c r="R288" i="2"/>
  <c r="S160" i="2"/>
  <c r="R160" i="2"/>
  <c r="Q187" i="2"/>
  <c r="R187" i="2"/>
  <c r="M220" i="2"/>
  <c r="M90" i="2"/>
  <c r="P456" i="2"/>
  <c r="Q456" i="2" s="1"/>
  <c r="R456" i="2"/>
  <c r="P416" i="2"/>
  <c r="Q416" i="2" s="1"/>
  <c r="R416" i="2"/>
  <c r="S24" i="2"/>
  <c r="R24" i="2"/>
  <c r="P4" i="2"/>
  <c r="Q4" i="2" s="1"/>
  <c r="R4" i="2"/>
  <c r="P421" i="2"/>
  <c r="R421" i="2"/>
  <c r="Q406" i="2"/>
  <c r="R406" i="2"/>
  <c r="S415" i="2"/>
  <c r="R415" i="2"/>
  <c r="M160" i="2"/>
  <c r="S424" i="2"/>
  <c r="Q383" i="2"/>
  <c r="R383" i="2"/>
  <c r="P253" i="2"/>
  <c r="Q253" i="2" s="1"/>
  <c r="R253" i="2"/>
  <c r="P233" i="2"/>
  <c r="Q233" i="2" s="1"/>
  <c r="R233" i="2"/>
  <c r="P22" i="2"/>
  <c r="Q22" i="2" s="1"/>
  <c r="R22" i="2"/>
  <c r="M80" i="2"/>
  <c r="M140" i="2"/>
  <c r="M70" i="2"/>
  <c r="Q382" i="2"/>
  <c r="R382" i="2"/>
  <c r="Q202" i="2"/>
  <c r="R202" i="2"/>
  <c r="P132" i="2"/>
  <c r="Q132" i="2" s="1"/>
  <c r="R132" i="2"/>
  <c r="S21" i="2"/>
  <c r="R21" i="2"/>
  <c r="P11" i="2"/>
  <c r="Q11" i="2" s="1"/>
  <c r="R11" i="2"/>
  <c r="M170" i="2"/>
  <c r="P401" i="2"/>
  <c r="R401" i="2"/>
  <c r="S381" i="2"/>
  <c r="R381" i="2"/>
  <c r="P121" i="2"/>
  <c r="R121" i="2"/>
  <c r="S111" i="2"/>
  <c r="R111" i="2"/>
  <c r="S91" i="2"/>
  <c r="R91" i="2"/>
  <c r="P61" i="2"/>
  <c r="R61" i="2"/>
  <c r="P41" i="2"/>
  <c r="R41" i="2"/>
  <c r="P20" i="2"/>
  <c r="R20" i="2"/>
  <c r="S39" i="2"/>
  <c r="R39" i="2"/>
  <c r="P120" i="2"/>
  <c r="Q120" i="2" s="1"/>
  <c r="R120" i="2"/>
  <c r="S50" i="2"/>
  <c r="R50" i="2"/>
  <c r="S19" i="2"/>
  <c r="R19" i="2"/>
  <c r="P9" i="2"/>
  <c r="Q9" i="2" s="1"/>
  <c r="R9" i="2"/>
  <c r="M298" i="2"/>
  <c r="P259" i="2"/>
  <c r="M310" i="2"/>
  <c r="M161" i="2"/>
  <c r="S70" i="2"/>
  <c r="S101" i="2"/>
  <c r="S256" i="2"/>
  <c r="Q61" i="2"/>
  <c r="O51" i="2"/>
  <c r="R51" i="2" s="1"/>
  <c r="O152" i="2"/>
  <c r="M360" i="2"/>
  <c r="P91" i="2"/>
  <c r="M350" i="2"/>
  <c r="M34" i="2"/>
  <c r="O18" i="2"/>
  <c r="M24" i="2"/>
  <c r="O85" i="2"/>
  <c r="O118" i="2"/>
  <c r="P406" i="2"/>
  <c r="S401" i="2"/>
  <c r="M4" i="2"/>
  <c r="O15" i="2"/>
  <c r="R15" i="2" s="1"/>
  <c r="M344" i="2"/>
  <c r="O344" i="2"/>
  <c r="S344" i="2" s="1"/>
  <c r="M254" i="2"/>
  <c r="O254" i="2"/>
  <c r="M174" i="2"/>
  <c r="O174" i="2"/>
  <c r="O474" i="2"/>
  <c r="R474" i="2" s="1"/>
  <c r="S393" i="2"/>
  <c r="O393" i="2"/>
  <c r="Q393" i="2" s="1"/>
  <c r="O476" i="2"/>
  <c r="R476" i="2" s="1"/>
  <c r="S14" i="2"/>
  <c r="P14" i="2"/>
  <c r="Q14" i="2" s="1"/>
  <c r="S121" i="2"/>
  <c r="O435" i="2"/>
  <c r="R435" i="2" s="1"/>
  <c r="S435" i="2"/>
  <c r="M364" i="2"/>
  <c r="S364" i="2"/>
  <c r="O364" i="2"/>
  <c r="M304" i="2"/>
  <c r="S304" i="2"/>
  <c r="O304" i="2"/>
  <c r="Q304" i="2" s="1"/>
  <c r="O224" i="2"/>
  <c r="R224" i="2" s="1"/>
  <c r="M224" i="2"/>
  <c r="M164" i="2"/>
  <c r="O164" i="2"/>
  <c r="M104" i="2"/>
  <c r="O104" i="2"/>
  <c r="S54" i="2"/>
  <c r="O54" i="2"/>
  <c r="Q54" i="2" s="1"/>
  <c r="M54" i="2"/>
  <c r="M23" i="2"/>
  <c r="S23" i="2"/>
  <c r="O23" i="2"/>
  <c r="R23" i="2" s="1"/>
  <c r="O444" i="2"/>
  <c r="S224" i="2"/>
  <c r="O475" i="2"/>
  <c r="O374" i="2"/>
  <c r="M294" i="2"/>
  <c r="O294" i="2"/>
  <c r="M204" i="2"/>
  <c r="O204" i="2"/>
  <c r="R204" i="2" s="1"/>
  <c r="S204" i="2"/>
  <c r="O114" i="2"/>
  <c r="M114" i="2"/>
  <c r="M64" i="2"/>
  <c r="O64" i="2"/>
  <c r="O403" i="2"/>
  <c r="R403" i="2" s="1"/>
  <c r="S403" i="2"/>
  <c r="P151" i="2"/>
  <c r="Q151" i="2"/>
  <c r="O425" i="2"/>
  <c r="P425" i="2" s="1"/>
  <c r="Q425" i="2" s="1"/>
  <c r="M324" i="2"/>
  <c r="O324" i="2"/>
  <c r="S324" i="2"/>
  <c r="M244" i="2"/>
  <c r="O244" i="2"/>
  <c r="R244" i="2" s="1"/>
  <c r="S244" i="2"/>
  <c r="M194" i="2"/>
  <c r="O194" i="2"/>
  <c r="S194" i="2" s="1"/>
  <c r="O134" i="2"/>
  <c r="M134" i="2"/>
  <c r="M94" i="2"/>
  <c r="O94" i="2"/>
  <c r="S94" i="2" s="1"/>
  <c r="O74" i="2"/>
  <c r="M74" i="2"/>
  <c r="M33" i="2"/>
  <c r="O33" i="2"/>
  <c r="R33" i="2" s="1"/>
  <c r="S33" i="2"/>
  <c r="M13" i="2"/>
  <c r="O13" i="2"/>
  <c r="R13" i="2" s="1"/>
  <c r="P70" i="2"/>
  <c r="Q70" i="2"/>
  <c r="S394" i="2"/>
  <c r="O394" i="2"/>
  <c r="R394" i="2" s="1"/>
  <c r="M284" i="2"/>
  <c r="O284" i="2"/>
  <c r="M214" i="2"/>
  <c r="O214" i="2"/>
  <c r="M124" i="2"/>
  <c r="O124" i="2"/>
  <c r="R124" i="2" s="1"/>
  <c r="S124" i="2"/>
  <c r="M84" i="2"/>
  <c r="O84" i="2"/>
  <c r="R84" i="2" s="1"/>
  <c r="M44" i="2"/>
  <c r="S44" i="2"/>
  <c r="O434" i="2"/>
  <c r="R434" i="2" s="1"/>
  <c r="S434" i="2"/>
  <c r="S404" i="2"/>
  <c r="O404" i="2"/>
  <c r="Q404" i="2" s="1"/>
  <c r="S334" i="2"/>
  <c r="O334" i="2"/>
  <c r="M264" i="2"/>
  <c r="O264" i="2"/>
  <c r="Q264" i="2" s="1"/>
  <c r="S264" i="2"/>
  <c r="M154" i="2"/>
  <c r="O154" i="2"/>
  <c r="S154" i="2"/>
  <c r="O464" i="2"/>
  <c r="R464" i="2" s="1"/>
  <c r="S464" i="2"/>
  <c r="Q319" i="2"/>
  <c r="P319" i="2"/>
  <c r="P202" i="2"/>
  <c r="P219" i="2"/>
  <c r="Q219" i="2"/>
  <c r="O455" i="2"/>
  <c r="O384" i="2"/>
  <c r="M314" i="2"/>
  <c r="S314" i="2"/>
  <c r="O314" i="2"/>
  <c r="P314" i="2" s="1"/>
  <c r="M274" i="2"/>
  <c r="O274" i="2"/>
  <c r="M184" i="2"/>
  <c r="O184" i="2"/>
  <c r="Q184" i="2" s="1"/>
  <c r="M3" i="2"/>
  <c r="O3" i="2"/>
  <c r="R3" i="2" s="1"/>
  <c r="S454" i="2"/>
  <c r="O454" i="2"/>
  <c r="R454" i="2" s="1"/>
  <c r="M334" i="2"/>
  <c r="Q370" i="2"/>
  <c r="P370" i="2"/>
  <c r="S90" i="2"/>
  <c r="P90" i="2"/>
  <c r="Q90" i="2"/>
  <c r="P458" i="2"/>
  <c r="Q458" i="2" s="1"/>
  <c r="O438" i="2"/>
  <c r="R438" i="2" s="1"/>
  <c r="S438" i="2"/>
  <c r="O428" i="2"/>
  <c r="R428" i="2" s="1"/>
  <c r="S428" i="2"/>
  <c r="O377" i="2"/>
  <c r="M357" i="2"/>
  <c r="S357" i="2"/>
  <c r="O357" i="2"/>
  <c r="Q357" i="2" s="1"/>
  <c r="M337" i="2"/>
  <c r="S337" i="2"/>
  <c r="O337" i="2"/>
  <c r="R337" i="2" s="1"/>
  <c r="M317" i="2"/>
  <c r="S317" i="2"/>
  <c r="O317" i="2"/>
  <c r="R317" i="2" s="1"/>
  <c r="M307" i="2"/>
  <c r="O307" i="2"/>
  <c r="M287" i="2"/>
  <c r="O287" i="2"/>
  <c r="R287" i="2" s="1"/>
  <c r="M267" i="2"/>
  <c r="O267" i="2"/>
  <c r="M247" i="2"/>
  <c r="O247" i="2"/>
  <c r="M227" i="2"/>
  <c r="O227" i="2"/>
  <c r="Q227" i="2" s="1"/>
  <c r="S227" i="2"/>
  <c r="M217" i="2"/>
  <c r="O217" i="2"/>
  <c r="S217" i="2"/>
  <c r="M197" i="2"/>
  <c r="O197" i="2"/>
  <c r="M187" i="2"/>
  <c r="S187" i="2"/>
  <c r="M177" i="2"/>
  <c r="O177" i="2"/>
  <c r="M167" i="2"/>
  <c r="O167" i="2"/>
  <c r="M157" i="2"/>
  <c r="O157" i="2"/>
  <c r="M147" i="2"/>
  <c r="O147" i="2"/>
  <c r="R147" i="2" s="1"/>
  <c r="M127" i="2"/>
  <c r="O127" i="2"/>
  <c r="S127" i="2"/>
  <c r="M117" i="2"/>
  <c r="O117" i="2"/>
  <c r="R117" i="2" s="1"/>
  <c r="M107" i="2"/>
  <c r="O107" i="2"/>
  <c r="S107" i="2"/>
  <c r="M97" i="2"/>
  <c r="O97" i="2"/>
  <c r="M87" i="2"/>
  <c r="O87" i="2"/>
  <c r="M77" i="2"/>
  <c r="O77" i="2"/>
  <c r="M67" i="2"/>
  <c r="S67" i="2"/>
  <c r="O67" i="2"/>
  <c r="R67" i="2" s="1"/>
  <c r="M57" i="2"/>
  <c r="O57" i="2"/>
  <c r="S57" i="2"/>
  <c r="M47" i="2"/>
  <c r="O47" i="2"/>
  <c r="R47" i="2" s="1"/>
  <c r="S47" i="2"/>
  <c r="M36" i="2"/>
  <c r="O36" i="2"/>
  <c r="R36" i="2" s="1"/>
  <c r="S36" i="2"/>
  <c r="M26" i="2"/>
  <c r="O26" i="2"/>
  <c r="M16" i="2"/>
  <c r="O16" i="2"/>
  <c r="R16" i="2" s="1"/>
  <c r="S16" i="2"/>
  <c r="M6" i="2"/>
  <c r="O6" i="2"/>
  <c r="S465" i="2"/>
  <c r="O465" i="2"/>
  <c r="R465" i="2" s="1"/>
  <c r="S445" i="2"/>
  <c r="O445" i="2"/>
  <c r="R445" i="2" s="1"/>
  <c r="O354" i="2"/>
  <c r="O234" i="2"/>
  <c r="R234" i="2" s="1"/>
  <c r="S234" i="2"/>
  <c r="M234" i="2"/>
  <c r="M144" i="2"/>
  <c r="O144" i="2"/>
  <c r="O414" i="2"/>
  <c r="R414" i="2" s="1"/>
  <c r="S414" i="2"/>
  <c r="Q478" i="2"/>
  <c r="P478" i="2"/>
  <c r="Q468" i="2"/>
  <c r="P468" i="2"/>
  <c r="O448" i="2"/>
  <c r="R448" i="2" s="1"/>
  <c r="S448" i="2"/>
  <c r="S418" i="2"/>
  <c r="P418" i="2"/>
  <c r="Q418" i="2" s="1"/>
  <c r="O397" i="2"/>
  <c r="R397" i="2" s="1"/>
  <c r="S397" i="2"/>
  <c r="O387" i="2"/>
  <c r="Q387" i="2" s="1"/>
  <c r="S387" i="2"/>
  <c r="M367" i="2"/>
  <c r="O367" i="2"/>
  <c r="R367" i="2" s="1"/>
  <c r="S367" i="2"/>
  <c r="M347" i="2"/>
  <c r="O347" i="2"/>
  <c r="R347" i="2" s="1"/>
  <c r="S347" i="2"/>
  <c r="M327" i="2"/>
  <c r="O327" i="2"/>
  <c r="Q327" i="2" s="1"/>
  <c r="S327" i="2"/>
  <c r="M297" i="2"/>
  <c r="S297" i="2"/>
  <c r="O297" i="2"/>
  <c r="M277" i="2"/>
  <c r="S277" i="2"/>
  <c r="O277" i="2"/>
  <c r="R277" i="2" s="1"/>
  <c r="M257" i="2"/>
  <c r="S257" i="2"/>
  <c r="O257" i="2"/>
  <c r="Q257" i="2" s="1"/>
  <c r="M237" i="2"/>
  <c r="S237" i="2"/>
  <c r="O237" i="2"/>
  <c r="M207" i="2"/>
  <c r="S207" i="2"/>
  <c r="O207" i="2"/>
  <c r="R207" i="2" s="1"/>
  <c r="M137" i="2"/>
  <c r="O137" i="2"/>
  <c r="R137" i="2" s="1"/>
  <c r="O481" i="2"/>
  <c r="S461" i="2"/>
  <c r="O461" i="2"/>
  <c r="R461" i="2" s="1"/>
  <c r="M250" i="2"/>
  <c r="O250" i="2"/>
  <c r="R250" i="2" s="1"/>
  <c r="S250" i="2"/>
  <c r="S190" i="2"/>
  <c r="P190" i="2"/>
  <c r="O140" i="2"/>
  <c r="M130" i="2"/>
  <c r="O130" i="2"/>
  <c r="R130" i="2" s="1"/>
  <c r="M110" i="2"/>
  <c r="O110" i="2"/>
  <c r="R110" i="2" s="1"/>
  <c r="S110" i="2"/>
  <c r="M60" i="2"/>
  <c r="O60" i="2"/>
  <c r="R60" i="2" s="1"/>
  <c r="M270" i="2"/>
  <c r="M190" i="2"/>
  <c r="M14" i="2"/>
  <c r="P479" i="2"/>
  <c r="Q479" i="2"/>
  <c r="O469" i="2"/>
  <c r="R469" i="2" s="1"/>
  <c r="O459" i="2"/>
  <c r="R459" i="2" s="1"/>
  <c r="S459" i="2"/>
  <c r="S449" i="2"/>
  <c r="O449" i="2"/>
  <c r="R449" i="2" s="1"/>
  <c r="O439" i="2"/>
  <c r="R439" i="2" s="1"/>
  <c r="S439" i="2"/>
  <c r="S429" i="2"/>
  <c r="O429" i="2"/>
  <c r="R429" i="2" s="1"/>
  <c r="S419" i="2"/>
  <c r="O419" i="2"/>
  <c r="Q419" i="2" s="1"/>
  <c r="O408" i="2"/>
  <c r="P408" i="2" s="1"/>
  <c r="S408" i="2"/>
  <c r="S398" i="2"/>
  <c r="O398" i="2"/>
  <c r="R398" i="2" s="1"/>
  <c r="S388" i="2"/>
  <c r="O388" i="2"/>
  <c r="R388" i="2" s="1"/>
  <c r="M368" i="2"/>
  <c r="O368" i="2"/>
  <c r="M358" i="2"/>
  <c r="O358" i="2"/>
  <c r="M348" i="2"/>
  <c r="S348" i="2"/>
  <c r="O348" i="2"/>
  <c r="R348" i="2" s="1"/>
  <c r="M338" i="2"/>
  <c r="O338" i="2"/>
  <c r="M328" i="2"/>
  <c r="O328" i="2"/>
  <c r="R328" i="2" s="1"/>
  <c r="M318" i="2"/>
  <c r="S318" i="2"/>
  <c r="M308" i="2"/>
  <c r="S308" i="2"/>
  <c r="O308" i="2"/>
  <c r="O298" i="2"/>
  <c r="M288" i="2"/>
  <c r="S288" i="2"/>
  <c r="M278" i="2"/>
  <c r="O278" i="2"/>
  <c r="R278" i="2" s="1"/>
  <c r="M268" i="2"/>
  <c r="M258" i="2"/>
  <c r="S258" i="2"/>
  <c r="M248" i="2"/>
  <c r="S248" i="2"/>
  <c r="O248" i="2"/>
  <c r="R248" i="2" s="1"/>
  <c r="M228" i="2"/>
  <c r="O228" i="2"/>
  <c r="M218" i="2"/>
  <c r="S218" i="2"/>
  <c r="M198" i="2"/>
  <c r="O198" i="2"/>
  <c r="R198" i="2" s="1"/>
  <c r="M178" i="2"/>
  <c r="S178" i="2"/>
  <c r="O178" i="2"/>
  <c r="M168" i="2"/>
  <c r="M158" i="2"/>
  <c r="S158" i="2"/>
  <c r="M138" i="2"/>
  <c r="O138" i="2"/>
  <c r="R138" i="2" s="1"/>
  <c r="M128" i="2"/>
  <c r="O128" i="2"/>
  <c r="M108" i="2"/>
  <c r="O108" i="2"/>
  <c r="S108" i="2"/>
  <c r="M98" i="2"/>
  <c r="O98" i="2"/>
  <c r="M88" i="2"/>
  <c r="O88" i="2"/>
  <c r="R88" i="2" s="1"/>
  <c r="M78" i="2"/>
  <c r="O78" i="2"/>
  <c r="M68" i="2"/>
  <c r="O68" i="2"/>
  <c r="R68" i="2" s="1"/>
  <c r="M58" i="2"/>
  <c r="O58" i="2"/>
  <c r="M48" i="2"/>
  <c r="O48" i="2"/>
  <c r="R48" i="2" s="1"/>
  <c r="S48" i="2"/>
  <c r="M37" i="2"/>
  <c r="O37" i="2"/>
  <c r="R37" i="2" s="1"/>
  <c r="M27" i="2"/>
  <c r="O27" i="2"/>
  <c r="R27" i="2" s="1"/>
  <c r="M17" i="2"/>
  <c r="O17" i="2"/>
  <c r="R17" i="2" s="1"/>
  <c r="M7" i="2"/>
  <c r="O7" i="2"/>
  <c r="P260" i="2"/>
  <c r="S27" i="2"/>
  <c r="S120" i="2"/>
  <c r="S400" i="2"/>
  <c r="O116" i="2"/>
  <c r="R116" i="2" s="1"/>
  <c r="O186" i="2"/>
  <c r="S186" i="2" s="1"/>
  <c r="O218" i="2"/>
  <c r="R218" i="2" s="1"/>
  <c r="O252" i="2"/>
  <c r="O343" i="2"/>
  <c r="R343" i="2" s="1"/>
  <c r="S477" i="2"/>
  <c r="Q477" i="2"/>
  <c r="P477" i="2"/>
  <c r="O467" i="2"/>
  <c r="R467" i="2" s="1"/>
  <c r="S467" i="2"/>
  <c r="O457" i="2"/>
  <c r="R457" i="2" s="1"/>
  <c r="S457" i="2"/>
  <c r="O447" i="2"/>
  <c r="R447" i="2" s="1"/>
  <c r="S447" i="2"/>
  <c r="S437" i="2"/>
  <c r="P437" i="2"/>
  <c r="Q437" i="2" s="1"/>
  <c r="O427" i="2"/>
  <c r="S427" i="2"/>
  <c r="S417" i="2"/>
  <c r="O417" i="2"/>
  <c r="R417" i="2" s="1"/>
  <c r="O396" i="2"/>
  <c r="R396" i="2" s="1"/>
  <c r="S396" i="2"/>
  <c r="P386" i="2"/>
  <c r="Q386" i="2"/>
  <c r="O376" i="2"/>
  <c r="M366" i="2"/>
  <c r="O366" i="2"/>
  <c r="M356" i="2"/>
  <c r="O356" i="2"/>
  <c r="M346" i="2"/>
  <c r="O346" i="2"/>
  <c r="R346" i="2" s="1"/>
  <c r="M336" i="2"/>
  <c r="O336" i="2"/>
  <c r="M326" i="2"/>
  <c r="S326" i="2"/>
  <c r="O326" i="2"/>
  <c r="R326" i="2" s="1"/>
  <c r="M316" i="2"/>
  <c r="O316" i="2"/>
  <c r="R316" i="2" s="1"/>
  <c r="S316" i="2"/>
  <c r="M306" i="2"/>
  <c r="O306" i="2"/>
  <c r="M296" i="2"/>
  <c r="O296" i="2"/>
  <c r="M286" i="2"/>
  <c r="O286" i="2"/>
  <c r="M276" i="2"/>
  <c r="O276" i="2"/>
  <c r="R276" i="2" s="1"/>
  <c r="M266" i="2"/>
  <c r="O266" i="2"/>
  <c r="P266" i="2" s="1"/>
  <c r="Q266" i="2" s="1"/>
  <c r="M246" i="2"/>
  <c r="S246" i="2"/>
  <c r="O246" i="2"/>
  <c r="R246" i="2" s="1"/>
  <c r="M236" i="2"/>
  <c r="S236" i="2"/>
  <c r="M226" i="2"/>
  <c r="S226" i="2"/>
  <c r="M216" i="2"/>
  <c r="O216" i="2"/>
  <c r="R216" i="2" s="1"/>
  <c r="M206" i="2"/>
  <c r="S206" i="2"/>
  <c r="M196" i="2"/>
  <c r="S196" i="2"/>
  <c r="O196" i="2"/>
  <c r="R196" i="2" s="1"/>
  <c r="M166" i="2"/>
  <c r="O166" i="2"/>
  <c r="R166" i="2" s="1"/>
  <c r="M146" i="2"/>
  <c r="O146" i="2"/>
  <c r="R146" i="2" s="1"/>
  <c r="M126" i="2"/>
  <c r="O126" i="2"/>
  <c r="R126" i="2" s="1"/>
  <c r="M96" i="2"/>
  <c r="O96" i="2"/>
  <c r="Q96" i="2" s="1"/>
  <c r="M76" i="2"/>
  <c r="O76" i="2"/>
  <c r="M66" i="2"/>
  <c r="M35" i="2"/>
  <c r="O35" i="2"/>
  <c r="M25" i="2"/>
  <c r="P25" i="2"/>
  <c r="O5" i="2"/>
  <c r="S11" i="2"/>
  <c r="S29" i="2"/>
  <c r="S199" i="2"/>
  <c r="S259" i="2"/>
  <c r="S366" i="2"/>
  <c r="S402" i="2"/>
  <c r="O86" i="2"/>
  <c r="O156" i="2"/>
  <c r="O188" i="2"/>
  <c r="O222" i="2"/>
  <c r="S222" i="2" s="1"/>
  <c r="O256" i="2"/>
  <c r="R256" i="2" s="1"/>
  <c r="O293" i="2"/>
  <c r="R293" i="2" s="1"/>
  <c r="O350" i="2"/>
  <c r="S466" i="2"/>
  <c r="O466" i="2"/>
  <c r="R466" i="2" s="1"/>
  <c r="S446" i="2"/>
  <c r="O446" i="2"/>
  <c r="R446" i="2" s="1"/>
  <c r="O436" i="2"/>
  <c r="R436" i="2" s="1"/>
  <c r="S436" i="2"/>
  <c r="O426" i="2"/>
  <c r="R426" i="2" s="1"/>
  <c r="S426" i="2"/>
  <c r="S405" i="2"/>
  <c r="O405" i="2"/>
  <c r="R405" i="2" s="1"/>
  <c r="S395" i="2"/>
  <c r="O395" i="2"/>
  <c r="R395" i="2" s="1"/>
  <c r="O385" i="2"/>
  <c r="O375" i="2"/>
  <c r="M365" i="2"/>
  <c r="S365" i="2"/>
  <c r="O365" i="2"/>
  <c r="Q365" i="2" s="1"/>
  <c r="M355" i="2"/>
  <c r="O355" i="2"/>
  <c r="M345" i="2"/>
  <c r="O345" i="2"/>
  <c r="R345" i="2" s="1"/>
  <c r="M335" i="2"/>
  <c r="S335" i="2"/>
  <c r="O335" i="2"/>
  <c r="M325" i="2"/>
  <c r="S325" i="2"/>
  <c r="O325" i="2"/>
  <c r="R325" i="2" s="1"/>
  <c r="M315" i="2"/>
  <c r="O315" i="2"/>
  <c r="M305" i="2"/>
  <c r="O305" i="2"/>
  <c r="M295" i="2"/>
  <c r="S295" i="2"/>
  <c r="O295" i="2"/>
  <c r="R295" i="2" s="1"/>
  <c r="M285" i="2"/>
  <c r="O285" i="2"/>
  <c r="R285" i="2" s="1"/>
  <c r="M275" i="2"/>
  <c r="O275" i="2"/>
  <c r="M265" i="2"/>
  <c r="O265" i="2"/>
  <c r="R265" i="2" s="1"/>
  <c r="S265" i="2"/>
  <c r="M255" i="2"/>
  <c r="O255" i="2"/>
  <c r="R255" i="2" s="1"/>
  <c r="M245" i="2"/>
  <c r="O245" i="2"/>
  <c r="M235" i="2"/>
  <c r="O235" i="2"/>
  <c r="M225" i="2"/>
  <c r="S225" i="2"/>
  <c r="O225" i="2"/>
  <c r="R225" i="2" s="1"/>
  <c r="M215" i="2"/>
  <c r="O215" i="2"/>
  <c r="R215" i="2" s="1"/>
  <c r="S215" i="2"/>
  <c r="M205" i="2"/>
  <c r="O205" i="2"/>
  <c r="R205" i="2" s="1"/>
  <c r="M195" i="2"/>
  <c r="O195" i="2"/>
  <c r="R195" i="2" s="1"/>
  <c r="S195" i="2"/>
  <c r="M185" i="2"/>
  <c r="O185" i="2"/>
  <c r="R185" i="2" s="1"/>
  <c r="M175" i="2"/>
  <c r="O175" i="2"/>
  <c r="R175" i="2" s="1"/>
  <c r="M165" i="2"/>
  <c r="O165" i="2"/>
  <c r="M155" i="2"/>
  <c r="O155" i="2"/>
  <c r="M145" i="2"/>
  <c r="O145" i="2"/>
  <c r="M125" i="2"/>
  <c r="S125" i="2"/>
  <c r="M105" i="2"/>
  <c r="O105" i="2"/>
  <c r="M95" i="2"/>
  <c r="O95" i="2"/>
  <c r="M75" i="2"/>
  <c r="O75" i="2"/>
  <c r="R75" i="2" s="1"/>
  <c r="M65" i="2"/>
  <c r="S65" i="2"/>
  <c r="M55" i="2"/>
  <c r="O55" i="2"/>
  <c r="M45" i="2"/>
  <c r="O45" i="2"/>
  <c r="S45" i="2" s="1"/>
  <c r="P24" i="2"/>
  <c r="Q190" i="2"/>
  <c r="P210" i="2"/>
  <c r="Q210" i="2" s="1"/>
  <c r="Q239" i="2"/>
  <c r="P383" i="2"/>
  <c r="S128" i="2"/>
  <c r="S260" i="2"/>
  <c r="S368" i="2"/>
  <c r="S406" i="2"/>
  <c r="O56" i="2"/>
  <c r="O125" i="2"/>
  <c r="R125" i="2" s="1"/>
  <c r="O158" i="2"/>
  <c r="O192" i="2"/>
  <c r="S192" i="2" s="1"/>
  <c r="O226" i="2"/>
  <c r="R226" i="2" s="1"/>
  <c r="O258" i="2"/>
  <c r="R258" i="2" s="1"/>
  <c r="O300" i="2"/>
  <c r="O353" i="2"/>
  <c r="R353" i="2" s="1"/>
  <c r="S479" i="2"/>
  <c r="P382" i="2"/>
  <c r="S15" i="2"/>
  <c r="S32" i="2"/>
  <c r="S75" i="2"/>
  <c r="S105" i="2"/>
  <c r="S130" i="2"/>
  <c r="S309" i="2"/>
  <c r="S416" i="2"/>
  <c r="O29" i="2"/>
  <c r="O65" i="2"/>
  <c r="R65" i="2" s="1"/>
  <c r="O199" i="2"/>
  <c r="R199" i="2" s="1"/>
  <c r="O268" i="2"/>
  <c r="O303" i="2"/>
  <c r="R303" i="2" s="1"/>
  <c r="O360" i="2"/>
  <c r="Q360" i="2" s="1"/>
  <c r="M333" i="2"/>
  <c r="S333" i="2"/>
  <c r="O333" i="2"/>
  <c r="M323" i="2"/>
  <c r="O323" i="2"/>
  <c r="R323" i="2" s="1"/>
  <c r="M313" i="2"/>
  <c r="O313" i="2"/>
  <c r="S313" i="2"/>
  <c r="M283" i="2"/>
  <c r="O283" i="2"/>
  <c r="R283" i="2" s="1"/>
  <c r="M263" i="2"/>
  <c r="O263" i="2"/>
  <c r="M253" i="2"/>
  <c r="S253" i="2"/>
  <c r="M243" i="2"/>
  <c r="O243" i="2"/>
  <c r="M233" i="2"/>
  <c r="S233" i="2"/>
  <c r="M223" i="2"/>
  <c r="O223" i="2"/>
  <c r="Q223" i="2" s="1"/>
  <c r="M213" i="2"/>
  <c r="O213" i="2"/>
  <c r="M203" i="2"/>
  <c r="S203" i="2"/>
  <c r="M193" i="2"/>
  <c r="O193" i="2"/>
  <c r="M173" i="2"/>
  <c r="O173" i="2"/>
  <c r="M163" i="2"/>
  <c r="O163" i="2"/>
  <c r="O153" i="2"/>
  <c r="M143" i="2"/>
  <c r="O143" i="2"/>
  <c r="R143" i="2" s="1"/>
  <c r="M133" i="2"/>
  <c r="O133" i="2"/>
  <c r="R133" i="2" s="1"/>
  <c r="M123" i="2"/>
  <c r="O123" i="2"/>
  <c r="R123" i="2" s="1"/>
  <c r="S123" i="2"/>
  <c r="M113" i="2"/>
  <c r="O113" i="2"/>
  <c r="R113" i="2" s="1"/>
  <c r="S113" i="2"/>
  <c r="M103" i="2"/>
  <c r="O103" i="2"/>
  <c r="R103" i="2" s="1"/>
  <c r="M93" i="2"/>
  <c r="O93" i="2"/>
  <c r="R93" i="2" s="1"/>
  <c r="M83" i="2"/>
  <c r="O83" i="2"/>
  <c r="R83" i="2" s="1"/>
  <c r="M73" i="2"/>
  <c r="O73" i="2"/>
  <c r="R73" i="2" s="1"/>
  <c r="M63" i="2"/>
  <c r="O63" i="2"/>
  <c r="R63" i="2" s="1"/>
  <c r="M53" i="2"/>
  <c r="O53" i="2"/>
  <c r="R53" i="2" s="1"/>
  <c r="S53" i="2"/>
  <c r="M43" i="2"/>
  <c r="O43" i="2"/>
  <c r="R43" i="2" s="1"/>
  <c r="M22" i="2"/>
  <c r="S22" i="2"/>
  <c r="M12" i="2"/>
  <c r="O12" i="2"/>
  <c r="R12" i="2" s="1"/>
  <c r="P170" i="2"/>
  <c r="Q170" i="2" s="1"/>
  <c r="P160" i="2"/>
  <c r="Q160" i="2" s="1"/>
  <c r="Q381" i="2"/>
  <c r="S83" i="2"/>
  <c r="S205" i="2"/>
  <c r="S239" i="2"/>
  <c r="S276" i="2"/>
  <c r="S310" i="2"/>
  <c r="S345" i="2"/>
  <c r="S378" i="2"/>
  <c r="S420" i="2"/>
  <c r="O32" i="2"/>
  <c r="R32" i="2" s="1"/>
  <c r="O66" i="2"/>
  <c r="O100" i="2"/>
  <c r="R100" i="2" s="1"/>
  <c r="O135" i="2"/>
  <c r="R135" i="2" s="1"/>
  <c r="O168" i="2"/>
  <c r="O236" i="2"/>
  <c r="R236" i="2" s="1"/>
  <c r="O269" i="2"/>
  <c r="R269" i="2" s="1"/>
  <c r="O309" i="2"/>
  <c r="R309" i="2" s="1"/>
  <c r="S453" i="2"/>
  <c r="O453" i="2"/>
  <c r="R453" i="2" s="1"/>
  <c r="O433" i="2"/>
  <c r="R433" i="2" s="1"/>
  <c r="S433" i="2"/>
  <c r="P402" i="2"/>
  <c r="Q402" i="2" s="1"/>
  <c r="M372" i="2"/>
  <c r="O372" i="2"/>
  <c r="S372" i="2"/>
  <c r="M362" i="2"/>
  <c r="O362" i="2"/>
  <c r="M352" i="2"/>
  <c r="O352" i="2"/>
  <c r="M332" i="2"/>
  <c r="O332" i="2"/>
  <c r="R332" i="2" s="1"/>
  <c r="S332" i="2"/>
  <c r="M322" i="2"/>
  <c r="O322" i="2"/>
  <c r="S322" i="2" s="1"/>
  <c r="M312" i="2"/>
  <c r="O312" i="2"/>
  <c r="R312" i="2" s="1"/>
  <c r="M302" i="2"/>
  <c r="O302" i="2"/>
  <c r="M292" i="2"/>
  <c r="O292" i="2"/>
  <c r="S292" i="2"/>
  <c r="M272" i="2"/>
  <c r="O272" i="2"/>
  <c r="M262" i="2"/>
  <c r="O262" i="2"/>
  <c r="P262" i="2" s="1"/>
  <c r="Q262" i="2" s="1"/>
  <c r="M212" i="2"/>
  <c r="S212" i="2"/>
  <c r="O212" i="2"/>
  <c r="M202" i="2"/>
  <c r="S202" i="2"/>
  <c r="M182" i="2"/>
  <c r="O182" i="2"/>
  <c r="Q182" i="2" s="1"/>
  <c r="M172" i="2"/>
  <c r="S172" i="2"/>
  <c r="M162" i="2"/>
  <c r="O162" i="2"/>
  <c r="R162" i="2" s="1"/>
  <c r="M142" i="2"/>
  <c r="S142" i="2"/>
  <c r="O142" i="2"/>
  <c r="M132" i="2"/>
  <c r="S132" i="2"/>
  <c r="M122" i="2"/>
  <c r="O122" i="2"/>
  <c r="M112" i="2"/>
  <c r="O112" i="2"/>
  <c r="R112" i="2" s="1"/>
  <c r="M102" i="2"/>
  <c r="O102" i="2"/>
  <c r="M92" i="2"/>
  <c r="O92" i="2"/>
  <c r="M82" i="2"/>
  <c r="O82" i="2"/>
  <c r="R82" i="2" s="1"/>
  <c r="M72" i="2"/>
  <c r="O72" i="2"/>
  <c r="R72" i="2" s="1"/>
  <c r="M62" i="2"/>
  <c r="O62" i="2"/>
  <c r="R62" i="2" s="1"/>
  <c r="M52" i="2"/>
  <c r="O52" i="2"/>
  <c r="S52" i="2"/>
  <c r="M42" i="2"/>
  <c r="O42" i="2"/>
  <c r="R42" i="2" s="1"/>
  <c r="M31" i="2"/>
  <c r="O31" i="2"/>
  <c r="R31" i="2" s="1"/>
  <c r="Q288" i="2"/>
  <c r="P381" i="2"/>
  <c r="S37" i="2"/>
  <c r="S176" i="2"/>
  <c r="S208" i="2"/>
  <c r="S242" i="2"/>
  <c r="S312" i="2"/>
  <c r="S346" i="2"/>
  <c r="S382" i="2"/>
  <c r="S421" i="2"/>
  <c r="O101" i="2"/>
  <c r="R101" i="2" s="1"/>
  <c r="O136" i="2"/>
  <c r="R136" i="2" s="1"/>
  <c r="O169" i="2"/>
  <c r="S169" i="2" s="1"/>
  <c r="O203" i="2"/>
  <c r="O318" i="2"/>
  <c r="R318" i="2" s="1"/>
  <c r="O373" i="2"/>
  <c r="R373" i="2" s="1"/>
  <c r="S456" i="2"/>
  <c r="M363" i="2"/>
  <c r="O363" i="2"/>
  <c r="R363" i="2" s="1"/>
  <c r="Q473" i="2"/>
  <c r="P473" i="2"/>
  <c r="O463" i="2"/>
  <c r="R463" i="2" s="1"/>
  <c r="S463" i="2"/>
  <c r="S443" i="2"/>
  <c r="O443" i="2"/>
  <c r="R443" i="2" s="1"/>
  <c r="O423" i="2"/>
  <c r="O413" i="2"/>
  <c r="S413" i="2"/>
  <c r="O392" i="2"/>
  <c r="R392" i="2" s="1"/>
  <c r="S392" i="2"/>
  <c r="M342" i="2"/>
  <c r="O342" i="2"/>
  <c r="R342" i="2" s="1"/>
  <c r="S342" i="2"/>
  <c r="M282" i="2"/>
  <c r="O282" i="2"/>
  <c r="M232" i="2"/>
  <c r="S232" i="2"/>
  <c r="O232" i="2"/>
  <c r="M2" i="2"/>
  <c r="O2" i="2"/>
  <c r="R2" i="2" s="1"/>
  <c r="S472" i="2"/>
  <c r="Q472" i="2"/>
  <c r="P472" i="2"/>
  <c r="O462" i="2"/>
  <c r="R462" i="2" s="1"/>
  <c r="S462" i="2"/>
  <c r="O452" i="2"/>
  <c r="R452" i="2" s="1"/>
  <c r="S452" i="2"/>
  <c r="S432" i="2"/>
  <c r="P432" i="2"/>
  <c r="Q432" i="2" s="1"/>
  <c r="S422" i="2"/>
  <c r="O422" i="2"/>
  <c r="O391" i="2"/>
  <c r="S391" i="2"/>
  <c r="M371" i="2"/>
  <c r="S371" i="2"/>
  <c r="O371" i="2"/>
  <c r="R371" i="2" s="1"/>
  <c r="M361" i="2"/>
  <c r="S361" i="2"/>
  <c r="O361" i="2"/>
  <c r="M351" i="2"/>
  <c r="O351" i="2"/>
  <c r="M341" i="2"/>
  <c r="O341" i="2"/>
  <c r="S341" i="2"/>
  <c r="M331" i="2"/>
  <c r="O331" i="2"/>
  <c r="M321" i="2"/>
  <c r="O321" i="2"/>
  <c r="M311" i="2"/>
  <c r="O311" i="2"/>
  <c r="R311" i="2" s="1"/>
  <c r="M301" i="2"/>
  <c r="O301" i="2"/>
  <c r="R301" i="2" s="1"/>
  <c r="M291" i="2"/>
  <c r="O291" i="2"/>
  <c r="M281" i="2"/>
  <c r="O281" i="2"/>
  <c r="M271" i="2"/>
  <c r="O271" i="2"/>
  <c r="R271" i="2" s="1"/>
  <c r="M261" i="2"/>
  <c r="O261" i="2"/>
  <c r="O251" i="2"/>
  <c r="M241" i="2"/>
  <c r="O241" i="2"/>
  <c r="R241" i="2" s="1"/>
  <c r="S241" i="2"/>
  <c r="M231" i="2"/>
  <c r="O231" i="2"/>
  <c r="R231" i="2" s="1"/>
  <c r="S231" i="2"/>
  <c r="M221" i="2"/>
  <c r="O221" i="2"/>
  <c r="R221" i="2" s="1"/>
  <c r="M211" i="2"/>
  <c r="O211" i="2"/>
  <c r="M201" i="2"/>
  <c r="O201" i="2"/>
  <c r="M191" i="2"/>
  <c r="O191" i="2"/>
  <c r="M181" i="2"/>
  <c r="O181" i="2"/>
  <c r="R181" i="2" s="1"/>
  <c r="S181" i="2"/>
  <c r="M171" i="2"/>
  <c r="O171" i="2"/>
  <c r="O161" i="2"/>
  <c r="R161" i="2" s="1"/>
  <c r="S161" i="2"/>
  <c r="M151" i="2"/>
  <c r="S151" i="2"/>
  <c r="M141" i="2"/>
  <c r="S141" i="2"/>
  <c r="M131" i="2"/>
  <c r="O131" i="2"/>
  <c r="M81" i="2"/>
  <c r="S81" i="2"/>
  <c r="M71" i="2"/>
  <c r="O71" i="2"/>
  <c r="M30" i="2"/>
  <c r="O30" i="2"/>
  <c r="R30" i="2" s="1"/>
  <c r="M10" i="2"/>
  <c r="O10" i="2"/>
  <c r="R10" i="2" s="1"/>
  <c r="P21" i="2"/>
  <c r="Q21" i="2" s="1"/>
  <c r="P99" i="2"/>
  <c r="Q99" i="2" s="1"/>
  <c r="Q91" i="2"/>
  <c r="P379" i="2"/>
  <c r="S38" i="2"/>
  <c r="S61" i="2"/>
  <c r="S85" i="2"/>
  <c r="S135" i="2"/>
  <c r="S321" i="2"/>
  <c r="S386" i="2"/>
  <c r="S4" i="2"/>
  <c r="O34" i="2"/>
  <c r="O172" i="2"/>
  <c r="R172" i="2" s="1"/>
  <c r="O206" i="2"/>
  <c r="O238" i="2"/>
  <c r="O273" i="2"/>
  <c r="O390" i="2"/>
  <c r="R390" i="2" s="1"/>
  <c r="O451" i="2"/>
  <c r="R451" i="2" s="1"/>
  <c r="S451" i="2"/>
  <c r="M370" i="2"/>
  <c r="S370" i="2"/>
  <c r="M330" i="2"/>
  <c r="S330" i="2"/>
  <c r="O330" i="2"/>
  <c r="M180" i="2"/>
  <c r="O180" i="2"/>
  <c r="R180" i="2" s="1"/>
  <c r="P220" i="2"/>
  <c r="S20" i="2"/>
  <c r="S40" i="2"/>
  <c r="S63" i="2"/>
  <c r="S116" i="2"/>
  <c r="S138" i="2"/>
  <c r="S220" i="2"/>
  <c r="S351" i="2"/>
  <c r="O106" i="2"/>
  <c r="O141" i="2"/>
  <c r="R141" i="2" s="1"/>
  <c r="O176" i="2"/>
  <c r="R176" i="2" s="1"/>
  <c r="O208" i="2"/>
  <c r="O242" i="2"/>
  <c r="O471" i="2"/>
  <c r="R471" i="2" s="1"/>
  <c r="O441" i="2"/>
  <c r="R441" i="2" s="1"/>
  <c r="S441" i="2"/>
  <c r="O431" i="2"/>
  <c r="R431" i="2" s="1"/>
  <c r="S431" i="2"/>
  <c r="O410" i="2"/>
  <c r="R410" i="2" s="1"/>
  <c r="S410" i="2"/>
  <c r="M340" i="2"/>
  <c r="O340" i="2"/>
  <c r="O320" i="2"/>
  <c r="S320" i="2"/>
  <c r="O240" i="2"/>
  <c r="R240" i="2" s="1"/>
  <c r="S240" i="2"/>
  <c r="M230" i="2"/>
  <c r="O230" i="2"/>
  <c r="R230" i="2" s="1"/>
  <c r="M200" i="2"/>
  <c r="O200" i="2"/>
  <c r="R200" i="2" s="1"/>
  <c r="M150" i="2"/>
  <c r="O150" i="2"/>
  <c r="R150" i="2" s="1"/>
  <c r="S150" i="2"/>
  <c r="M280" i="2"/>
  <c r="M210" i="2"/>
  <c r="M19" i="2"/>
  <c r="O480" i="2"/>
  <c r="O470" i="2"/>
  <c r="O460" i="2"/>
  <c r="R460" i="2" s="1"/>
  <c r="S460" i="2"/>
  <c r="O450" i="2"/>
  <c r="R450" i="2" s="1"/>
  <c r="S450" i="2"/>
  <c r="O440" i="2"/>
  <c r="R440" i="2" s="1"/>
  <c r="S440" i="2"/>
  <c r="O430" i="2"/>
  <c r="R430" i="2" s="1"/>
  <c r="S430" i="2"/>
  <c r="S409" i="2"/>
  <c r="O409" i="2"/>
  <c r="Q409" i="2" s="1"/>
  <c r="O399" i="2"/>
  <c r="S399" i="2" s="1"/>
  <c r="O389" i="2"/>
  <c r="S389" i="2"/>
  <c r="M369" i="2"/>
  <c r="O369" i="2"/>
  <c r="R369" i="2" s="1"/>
  <c r="S369" i="2"/>
  <c r="M359" i="2"/>
  <c r="O359" i="2"/>
  <c r="R359" i="2" s="1"/>
  <c r="M349" i="2"/>
  <c r="O349" i="2"/>
  <c r="R349" i="2" s="1"/>
  <c r="M339" i="2"/>
  <c r="O339" i="2"/>
  <c r="M329" i="2"/>
  <c r="S329" i="2"/>
  <c r="O329" i="2"/>
  <c r="R329" i="2" s="1"/>
  <c r="M319" i="2"/>
  <c r="S319" i="2"/>
  <c r="M299" i="2"/>
  <c r="O299" i="2"/>
  <c r="R299" i="2" s="1"/>
  <c r="M289" i="2"/>
  <c r="O289" i="2"/>
  <c r="R289" i="2" s="1"/>
  <c r="M279" i="2"/>
  <c r="O279" i="2"/>
  <c r="R279" i="2" s="1"/>
  <c r="M249" i="2"/>
  <c r="S249" i="2"/>
  <c r="M229" i="2"/>
  <c r="S229" i="2"/>
  <c r="O229" i="2"/>
  <c r="M219" i="2"/>
  <c r="S219" i="2"/>
  <c r="M209" i="2"/>
  <c r="O209" i="2"/>
  <c r="R209" i="2" s="1"/>
  <c r="S209" i="2"/>
  <c r="M189" i="2"/>
  <c r="O189" i="2"/>
  <c r="R189" i="2" s="1"/>
  <c r="M179" i="2"/>
  <c r="O179" i="2"/>
  <c r="M159" i="2"/>
  <c r="O159" i="2"/>
  <c r="R159" i="2" s="1"/>
  <c r="M149" i="2"/>
  <c r="O149" i="2"/>
  <c r="M139" i="2"/>
  <c r="O139" i="2"/>
  <c r="M129" i="2"/>
  <c r="O129" i="2"/>
  <c r="R129" i="2" s="1"/>
  <c r="M119" i="2"/>
  <c r="O119" i="2"/>
  <c r="M109" i="2"/>
  <c r="O109" i="2"/>
  <c r="M89" i="2"/>
  <c r="O89" i="2"/>
  <c r="O79" i="2"/>
  <c r="S79" i="2"/>
  <c r="M69" i="2"/>
  <c r="O69" i="2"/>
  <c r="M59" i="2"/>
  <c r="O59" i="2"/>
  <c r="M49" i="2"/>
  <c r="O49" i="2"/>
  <c r="R49" i="2" s="1"/>
  <c r="M28" i="2"/>
  <c r="O28" i="2"/>
  <c r="M8" i="2"/>
  <c r="O8" i="2"/>
  <c r="P19" i="2"/>
  <c r="Q19" i="2" s="1"/>
  <c r="P80" i="2"/>
  <c r="Q80" i="2" s="1"/>
  <c r="S41" i="2"/>
  <c r="S68" i="2"/>
  <c r="S119" i="2"/>
  <c r="S221" i="2"/>
  <c r="S359" i="2"/>
  <c r="O46" i="2"/>
  <c r="R46" i="2" s="1"/>
  <c r="O81" i="2"/>
  <c r="R81" i="2" s="1"/>
  <c r="O115" i="2"/>
  <c r="O148" i="2"/>
  <c r="O183" i="2"/>
  <c r="O249" i="2"/>
  <c r="Q249" i="2" s="1"/>
  <c r="O411" i="2"/>
  <c r="R411" i="2" s="1"/>
  <c r="O442" i="2"/>
  <c r="R442" i="2" s="1"/>
  <c r="P39" i="2"/>
  <c r="Q39" i="2" s="1"/>
  <c r="S478" i="2"/>
  <c r="S473" i="2"/>
  <c r="S468" i="2"/>
  <c r="S458" i="2"/>
  <c r="P415" i="2"/>
  <c r="Q415" i="2" s="1"/>
  <c r="P290" i="2"/>
  <c r="Q290" i="2" s="1"/>
  <c r="S383" i="2"/>
  <c r="Q310" i="2"/>
  <c r="Q380" i="2"/>
  <c r="P400" i="2"/>
  <c r="P380" i="2"/>
  <c r="S379" i="2"/>
  <c r="P270" i="2"/>
  <c r="Q270" i="2" s="1"/>
  <c r="P280" i="2"/>
  <c r="Q186" i="2"/>
  <c r="Q128" i="2"/>
  <c r="S9" i="2"/>
  <c r="P420" i="2"/>
  <c r="Q421" i="2"/>
  <c r="Q401" i="2"/>
  <c r="Q378" i="2"/>
  <c r="Q368" i="2"/>
  <c r="Q364" i="2"/>
  <c r="Q334" i="2"/>
  <c r="P324" i="2"/>
  <c r="Q321" i="2"/>
  <c r="Q280" i="2"/>
  <c r="P187" i="2"/>
  <c r="P154" i="2"/>
  <c r="Q121" i="2"/>
  <c r="P118" i="2"/>
  <c r="Q118" i="2" s="1"/>
  <c r="P111" i="2"/>
  <c r="Q111" i="2" s="1"/>
  <c r="Q107" i="2"/>
  <c r="Q97" i="2"/>
  <c r="P57" i="2"/>
  <c r="P50" i="2"/>
  <c r="Q50" i="2" s="1"/>
  <c r="Q41" i="2"/>
  <c r="P40" i="2"/>
  <c r="Q40" i="2" s="1"/>
  <c r="Q25" i="2"/>
  <c r="Q24" i="2"/>
  <c r="Q20" i="2"/>
  <c r="M407" i="2"/>
  <c r="O412" i="2"/>
  <c r="M153" i="2"/>
  <c r="M20" i="2"/>
  <c r="M21" i="2"/>
  <c r="P407" i="2"/>
  <c r="Q407" i="2"/>
  <c r="M480" i="2"/>
  <c r="M470" i="2"/>
  <c r="M460" i="2"/>
  <c r="M450" i="2"/>
  <c r="M440" i="2"/>
  <c r="M430" i="2"/>
  <c r="M420" i="2"/>
  <c r="M410" i="2"/>
  <c r="M400" i="2"/>
  <c r="M390" i="2"/>
  <c r="M380" i="2"/>
  <c r="M479" i="2"/>
  <c r="M469" i="2"/>
  <c r="M459" i="2"/>
  <c r="M449" i="2"/>
  <c r="M439" i="2"/>
  <c r="M429" i="2"/>
  <c r="M419" i="2"/>
  <c r="M409" i="2"/>
  <c r="M399" i="2"/>
  <c r="M389" i="2"/>
  <c r="M379" i="2"/>
  <c r="M478" i="2"/>
  <c r="M468" i="2"/>
  <c r="M458" i="2"/>
  <c r="M448" i="2"/>
  <c r="M438" i="2"/>
  <c r="M428" i="2"/>
  <c r="M418" i="2"/>
  <c r="M408" i="2"/>
  <c r="M398" i="2"/>
  <c r="M388" i="2"/>
  <c r="M378" i="2"/>
  <c r="M477" i="2"/>
  <c r="M467" i="2"/>
  <c r="M457" i="2"/>
  <c r="M447" i="2"/>
  <c r="M437" i="2"/>
  <c r="M427" i="2"/>
  <c r="M417" i="2"/>
  <c r="M397" i="2"/>
  <c r="M387" i="2"/>
  <c r="M377" i="2"/>
  <c r="M476" i="2"/>
  <c r="M466" i="2"/>
  <c r="M456" i="2"/>
  <c r="M446" i="2"/>
  <c r="M436" i="2"/>
  <c r="M426" i="2"/>
  <c r="M416" i="2"/>
  <c r="M406" i="2"/>
  <c r="M396" i="2"/>
  <c r="M386" i="2"/>
  <c r="M376" i="2"/>
  <c r="M475" i="2"/>
  <c r="M465" i="2"/>
  <c r="M455" i="2"/>
  <c r="M445" i="2"/>
  <c r="M435" i="2"/>
  <c r="M425" i="2"/>
  <c r="M415" i="2"/>
  <c r="M405" i="2"/>
  <c r="M395" i="2"/>
  <c r="M385" i="2"/>
  <c r="M375" i="2"/>
  <c r="M474" i="2"/>
  <c r="M464" i="2"/>
  <c r="M454" i="2"/>
  <c r="M444" i="2"/>
  <c r="M434" i="2"/>
  <c r="M424" i="2"/>
  <c r="M414" i="2"/>
  <c r="M404" i="2"/>
  <c r="M394" i="2"/>
  <c r="M384" i="2"/>
  <c r="M374" i="2"/>
  <c r="M473" i="2"/>
  <c r="M463" i="2"/>
  <c r="M453" i="2"/>
  <c r="M443" i="2"/>
  <c r="M433" i="2"/>
  <c r="M423" i="2"/>
  <c r="M413" i="2"/>
  <c r="M403" i="2"/>
  <c r="M393" i="2"/>
  <c r="M383" i="2"/>
  <c r="M373" i="2"/>
  <c r="M472" i="2"/>
  <c r="M462" i="2"/>
  <c r="M452" i="2"/>
  <c r="M442" i="2"/>
  <c r="M432" i="2"/>
  <c r="M422" i="2"/>
  <c r="M412" i="2"/>
  <c r="M402" i="2"/>
  <c r="M392" i="2"/>
  <c r="M382" i="2"/>
  <c r="M481" i="2"/>
  <c r="M471" i="2"/>
  <c r="M461" i="2"/>
  <c r="M451" i="2"/>
  <c r="M441" i="2"/>
  <c r="M431" i="2"/>
  <c r="M421" i="2"/>
  <c r="M411" i="2"/>
  <c r="M401" i="2"/>
  <c r="M391" i="2"/>
  <c r="M381" i="2"/>
  <c r="N2" i="1"/>
  <c r="N220" i="1"/>
  <c r="O220" i="1" s="1"/>
  <c r="N210" i="1"/>
  <c r="O210" i="1" s="1"/>
  <c r="N180" i="1"/>
  <c r="O180" i="1" s="1"/>
  <c r="N170" i="1"/>
  <c r="O170" i="1" s="1"/>
  <c r="N150" i="1"/>
  <c r="O150" i="1" s="1"/>
  <c r="N120" i="1"/>
  <c r="O120" i="1" s="1"/>
  <c r="N20" i="1"/>
  <c r="O20" i="1" s="1"/>
  <c r="M420" i="1"/>
  <c r="N420" i="1" s="1"/>
  <c r="O420" i="1" s="1"/>
  <c r="M280" i="1"/>
  <c r="N280" i="1" s="1"/>
  <c r="M210" i="1"/>
  <c r="M170" i="1"/>
  <c r="M90" i="1"/>
  <c r="N90" i="1" s="1"/>
  <c r="O90" i="1" s="1"/>
  <c r="M60" i="1"/>
  <c r="N60" i="1" s="1"/>
  <c r="O60" i="1" s="1"/>
  <c r="M20" i="1"/>
  <c r="N270" i="1"/>
  <c r="N410" i="1"/>
  <c r="N260" i="1"/>
  <c r="O260" i="1" s="1"/>
  <c r="N140" i="1"/>
  <c r="O140" i="1" s="1"/>
  <c r="M450" i="1"/>
  <c r="N300" i="1"/>
  <c r="N480" i="1"/>
  <c r="O480" i="1" s="1"/>
  <c r="N400" i="1"/>
  <c r="N200" i="1"/>
  <c r="O200" i="1" s="1"/>
  <c r="N470" i="1"/>
  <c r="O470" i="1" s="1"/>
  <c r="N390" i="1"/>
  <c r="O390" i="1" s="1"/>
  <c r="N310" i="1"/>
  <c r="N190" i="1"/>
  <c r="O190" i="1" s="1"/>
  <c r="N40" i="1"/>
  <c r="O40" i="1" s="1"/>
  <c r="M360" i="1"/>
  <c r="N360" i="1" s="1"/>
  <c r="M220" i="1"/>
  <c r="M180" i="1"/>
  <c r="M150" i="1"/>
  <c r="M120" i="1"/>
  <c r="M80" i="1"/>
  <c r="N80" i="1" s="1"/>
  <c r="O80" i="1" s="1"/>
  <c r="N460" i="1"/>
  <c r="N380" i="1"/>
  <c r="O380" i="1" s="1"/>
  <c r="N230" i="1"/>
  <c r="M430" i="1"/>
  <c r="N430" i="1" s="1"/>
  <c r="M100" i="1"/>
  <c r="N100" i="1" s="1"/>
  <c r="O100" i="1" s="1"/>
  <c r="N110" i="1"/>
  <c r="O110" i="1" s="1"/>
  <c r="N290" i="1"/>
  <c r="O290" i="1" s="1"/>
  <c r="N30" i="1"/>
  <c r="O30" i="1" s="1"/>
  <c r="M160" i="1"/>
  <c r="N160" i="1" s="1"/>
  <c r="O160" i="1" s="1"/>
  <c r="M70" i="1"/>
  <c r="N70" i="1" s="1"/>
  <c r="O70" i="1" s="1"/>
  <c r="N370" i="1"/>
  <c r="O370" i="1" s="1"/>
  <c r="O50" i="1"/>
  <c r="M10" i="1"/>
  <c r="N10" i="1" s="1"/>
  <c r="O10" i="1" s="1"/>
  <c r="O405" i="1"/>
  <c r="O474" i="1"/>
  <c r="N351" i="1"/>
  <c r="O351" i="1"/>
  <c r="N261" i="1"/>
  <c r="O261" i="1" s="1"/>
  <c r="O191" i="1"/>
  <c r="N481" i="1"/>
  <c r="O481" i="1" s="1"/>
  <c r="O451" i="1"/>
  <c r="N440" i="1"/>
  <c r="O440" i="1"/>
  <c r="N462" i="1"/>
  <c r="O462" i="1" s="1"/>
  <c r="O18" i="1"/>
  <c r="N327" i="1"/>
  <c r="O327" i="1"/>
  <c r="N297" i="1"/>
  <c r="O297" i="1" s="1"/>
  <c r="N181" i="1"/>
  <c r="O181" i="1" s="1"/>
  <c r="O291" i="1"/>
  <c r="O437" i="1"/>
  <c r="O358" i="1"/>
  <c r="O248" i="1"/>
  <c r="N228" i="1"/>
  <c r="O228" i="1"/>
  <c r="O397" i="1"/>
  <c r="N112" i="1"/>
  <c r="O112" i="1" s="1"/>
  <c r="O477" i="1"/>
  <c r="N162" i="1"/>
  <c r="O162" i="1" s="1"/>
  <c r="O426" i="1"/>
  <c r="N431" i="1"/>
  <c r="O431" i="1" s="1"/>
  <c r="N401" i="1"/>
  <c r="O401" i="1" s="1"/>
  <c r="O376" i="1"/>
  <c r="O356" i="1"/>
  <c r="N325" i="1"/>
  <c r="O325" i="1" s="1"/>
  <c r="N316" i="1"/>
  <c r="O316" i="1" s="1"/>
  <c r="N235" i="1"/>
  <c r="O235" i="1" s="1"/>
  <c r="O195" i="1"/>
  <c r="N121" i="1"/>
  <c r="O121" i="1" s="1"/>
  <c r="N95" i="1"/>
  <c r="O95" i="1" s="1"/>
  <c r="N6" i="1"/>
  <c r="O6" i="1" s="1"/>
  <c r="O381" i="1"/>
  <c r="N361" i="1"/>
  <c r="O361" i="1" s="1"/>
  <c r="O355" i="1"/>
  <c r="N315" i="1"/>
  <c r="O315" i="1" s="1"/>
  <c r="O271" i="1"/>
  <c r="O241" i="1"/>
  <c r="O125" i="1"/>
  <c r="O406" i="1"/>
  <c r="O345" i="1"/>
  <c r="O321" i="1"/>
  <c r="O225" i="1"/>
  <c r="O101" i="1"/>
  <c r="O456" i="1"/>
  <c r="N435" i="1"/>
  <c r="O435" i="1" s="1"/>
  <c r="N386" i="1"/>
  <c r="O386" i="1" s="1"/>
  <c r="O336" i="1"/>
  <c r="O476" i="1"/>
  <c r="O282" i="1"/>
  <c r="N239" i="1"/>
  <c r="O239" i="1" s="1"/>
  <c r="N209" i="1"/>
  <c r="O209" i="1" s="1"/>
  <c r="N169" i="1"/>
  <c r="O169" i="1" s="1"/>
  <c r="O92" i="1"/>
  <c r="N330" i="1"/>
  <c r="O330" i="1" s="1"/>
  <c r="O463" i="1"/>
  <c r="O413" i="1"/>
  <c r="O363" i="1"/>
  <c r="N249" i="1"/>
  <c r="O249" i="1" s="1"/>
  <c r="N229" i="1"/>
  <c r="O229" i="1" s="1"/>
  <c r="N219" i="1"/>
  <c r="O219" i="1"/>
  <c r="N109" i="1"/>
  <c r="O109" i="1" s="1"/>
  <c r="O292" i="1"/>
  <c r="N259" i="1"/>
  <c r="O259" i="1"/>
  <c r="O192" i="1"/>
  <c r="N139" i="1"/>
  <c r="O139" i="1" s="1"/>
  <c r="O473" i="1"/>
  <c r="O423" i="1"/>
  <c r="O373" i="1"/>
  <c r="N340" i="1"/>
  <c r="O340" i="1" s="1"/>
  <c r="O333" i="1"/>
  <c r="N269" i="1"/>
  <c r="O269" i="1" s="1"/>
  <c r="N89" i="1"/>
  <c r="O89" i="1"/>
  <c r="O479" i="1"/>
  <c r="O465" i="1"/>
  <c r="O429" i="1"/>
  <c r="O422" i="1"/>
  <c r="O415" i="1"/>
  <c r="O372" i="1"/>
  <c r="O332" i="1"/>
  <c r="O202" i="1"/>
  <c r="N179" i="1"/>
  <c r="O179" i="1"/>
  <c r="N159" i="1"/>
  <c r="O159" i="1" s="1"/>
  <c r="O132" i="1"/>
  <c r="N119" i="1"/>
  <c r="O119" i="1"/>
  <c r="O472" i="1"/>
  <c r="O379" i="1"/>
  <c r="O365" i="1"/>
  <c r="O339" i="1"/>
  <c r="O302" i="1"/>
  <c r="N279" i="1"/>
  <c r="O279" i="1" s="1"/>
  <c r="O468" i="1"/>
  <c r="O461" i="1"/>
  <c r="O454" i="1"/>
  <c r="O436" i="1"/>
  <c r="O433" i="1"/>
  <c r="O418" i="1"/>
  <c r="O411" i="1"/>
  <c r="O404" i="1"/>
  <c r="O383" i="1"/>
  <c r="N320" i="1"/>
  <c r="O320" i="1" s="1"/>
  <c r="O312" i="1"/>
  <c r="O172" i="1"/>
  <c r="O152" i="1"/>
  <c r="N309" i="1"/>
  <c r="O309" i="1"/>
  <c r="O439" i="1"/>
  <c r="O432" i="1"/>
  <c r="O400" i="1"/>
  <c r="N350" i="1"/>
  <c r="O350" i="1" s="1"/>
  <c r="O343" i="1"/>
  <c r="N289" i="1"/>
  <c r="O289" i="1" s="1"/>
  <c r="O242" i="1"/>
  <c r="O212" i="1"/>
  <c r="N189" i="1"/>
  <c r="O189" i="1"/>
  <c r="O478" i="1"/>
  <c r="O471" i="1"/>
  <c r="O464" i="1"/>
  <c r="O446" i="1"/>
  <c r="O443" i="1"/>
  <c r="O428" i="1"/>
  <c r="O421" i="1"/>
  <c r="O414" i="1"/>
  <c r="O396" i="1"/>
  <c r="O393" i="1"/>
  <c r="O378" i="1"/>
  <c r="O371" i="1"/>
  <c r="O364" i="1"/>
  <c r="O349" i="1"/>
  <c r="O342" i="1"/>
  <c r="O338" i="1"/>
  <c r="O305" i="1"/>
  <c r="O252" i="1"/>
  <c r="O232" i="1"/>
  <c r="O222" i="1"/>
  <c r="N129" i="1"/>
  <c r="O129" i="1" s="1"/>
  <c r="O460" i="1"/>
  <c r="N453" i="1"/>
  <c r="O453" i="1" s="1"/>
  <c r="O410" i="1"/>
  <c r="N403" i="1"/>
  <c r="O403" i="1" s="1"/>
  <c r="N353" i="1"/>
  <c r="O353" i="1" s="1"/>
  <c r="N323" i="1"/>
  <c r="O323" i="1" s="1"/>
  <c r="N299" i="1"/>
  <c r="O299" i="1" s="1"/>
  <c r="N272" i="1"/>
  <c r="O272" i="1" s="1"/>
  <c r="O262" i="1"/>
  <c r="N199" i="1"/>
  <c r="O199" i="1"/>
  <c r="N182" i="1"/>
  <c r="O182" i="1" s="1"/>
  <c r="N149" i="1"/>
  <c r="O149" i="1" s="1"/>
  <c r="N99" i="1"/>
  <c r="O99" i="1"/>
  <c r="O294" i="1"/>
  <c r="O204" i="1"/>
  <c r="O194" i="1"/>
  <c r="O184" i="1"/>
  <c r="O174" i="1"/>
  <c r="O164" i="1"/>
  <c r="O154" i="1"/>
  <c r="O144" i="1"/>
  <c r="O134" i="1"/>
  <c r="O124" i="1"/>
  <c r="O114" i="1"/>
  <c r="O104" i="1"/>
  <c r="O94" i="1"/>
  <c r="O310" i="1"/>
  <c r="O270" i="1"/>
  <c r="O250" i="1"/>
  <c r="O240" i="1"/>
  <c r="O230" i="1"/>
  <c r="O300" i="1"/>
  <c r="O313" i="1"/>
  <c r="O303" i="1"/>
  <c r="O293" i="1"/>
  <c r="O283" i="1"/>
  <c r="O273" i="1"/>
  <c r="O263" i="1"/>
  <c r="O253" i="1"/>
  <c r="O243" i="1"/>
  <c r="O213" i="1"/>
  <c r="O203" i="1"/>
  <c r="O183" i="1"/>
  <c r="O173" i="1"/>
  <c r="O163" i="1"/>
  <c r="O153" i="1"/>
  <c r="O143" i="1"/>
  <c r="O306" i="1"/>
  <c r="O296" i="1"/>
  <c r="O276" i="1"/>
  <c r="O266" i="1"/>
  <c r="O256" i="1"/>
  <c r="O246" i="1"/>
  <c r="O216" i="1"/>
  <c r="O206" i="1"/>
  <c r="O196" i="1"/>
  <c r="O186" i="1"/>
  <c r="O176" i="1"/>
  <c r="O166" i="1"/>
  <c r="O156" i="1"/>
  <c r="O146" i="1"/>
  <c r="O116" i="1"/>
  <c r="O106" i="1"/>
  <c r="O96" i="1"/>
  <c r="O86" i="1"/>
  <c r="O39" i="1"/>
  <c r="O29" i="1"/>
  <c r="O9" i="1"/>
  <c r="N79" i="1"/>
  <c r="O79" i="1" s="1"/>
  <c r="N69" i="1"/>
  <c r="O69" i="1" s="1"/>
  <c r="N59" i="1"/>
  <c r="O59" i="1" s="1"/>
  <c r="N49" i="1"/>
  <c r="O49" i="1" s="1"/>
  <c r="N39" i="1"/>
  <c r="N29" i="1"/>
  <c r="N19" i="1"/>
  <c r="O19" i="1" s="1"/>
  <c r="N9" i="1"/>
  <c r="O75" i="1"/>
  <c r="O55" i="1"/>
  <c r="O25" i="1"/>
  <c r="O5" i="1"/>
  <c r="O85" i="1"/>
  <c r="O65" i="1"/>
  <c r="O45" i="1"/>
  <c r="O35" i="1"/>
  <c r="O15" i="1"/>
  <c r="O51" i="1"/>
  <c r="O31" i="1"/>
  <c r="O21" i="1"/>
  <c r="O11" i="1"/>
  <c r="O77" i="1"/>
  <c r="O67" i="1"/>
  <c r="O57" i="1"/>
  <c r="O47" i="1"/>
  <c r="O37" i="1"/>
  <c r="O27" i="1"/>
  <c r="O17" i="1"/>
  <c r="O7" i="1"/>
  <c r="O2" i="1"/>
  <c r="P192" i="2" l="1"/>
  <c r="P117" i="2"/>
  <c r="Q117" i="2" s="1"/>
  <c r="S476" i="2"/>
  <c r="S182" i="2"/>
  <c r="Q283" i="2"/>
  <c r="Q94" i="2"/>
  <c r="P34" i="2"/>
  <c r="R34" i="2"/>
  <c r="S183" i="2"/>
  <c r="R183" i="2"/>
  <c r="S171" i="2"/>
  <c r="R171" i="2"/>
  <c r="P261" i="2"/>
  <c r="Q261" i="2" s="1"/>
  <c r="R261" i="2"/>
  <c r="P182" i="2"/>
  <c r="R182" i="2"/>
  <c r="S300" i="2"/>
  <c r="R300" i="2"/>
  <c r="P315" i="2"/>
  <c r="Q315" i="2" s="1"/>
  <c r="R315" i="2"/>
  <c r="P355" i="2"/>
  <c r="Q355" i="2" s="1"/>
  <c r="R355" i="2"/>
  <c r="P96" i="2"/>
  <c r="R96" i="2"/>
  <c r="P306" i="2"/>
  <c r="Q306" i="2" s="1"/>
  <c r="R306" i="2"/>
  <c r="P78" i="2"/>
  <c r="Q78" i="2" s="1"/>
  <c r="R78" i="2"/>
  <c r="P368" i="2"/>
  <c r="R368" i="2"/>
  <c r="P144" i="2"/>
  <c r="Q144" i="2" s="1"/>
  <c r="R144" i="2"/>
  <c r="P6" i="2"/>
  <c r="Q6" i="2" s="1"/>
  <c r="R6" i="2"/>
  <c r="P214" i="2"/>
  <c r="Q214" i="2" s="1"/>
  <c r="R214" i="2"/>
  <c r="P140" i="2"/>
  <c r="Q140" i="2" s="1"/>
  <c r="R140" i="2"/>
  <c r="P87" i="2"/>
  <c r="R87" i="2"/>
  <c r="P127" i="2"/>
  <c r="R127" i="2"/>
  <c r="P247" i="2"/>
  <c r="R247" i="2"/>
  <c r="P384" i="2"/>
  <c r="R384" i="2"/>
  <c r="Q154" i="2"/>
  <c r="R154" i="2"/>
  <c r="P194" i="2"/>
  <c r="Q194" i="2" s="1"/>
  <c r="R194" i="2"/>
  <c r="P304" i="2"/>
  <c r="R304" i="2"/>
  <c r="P18" i="2"/>
  <c r="Q18" i="2" s="1"/>
  <c r="R18" i="2"/>
  <c r="P152" i="2"/>
  <c r="R152" i="2"/>
  <c r="P455" i="2"/>
  <c r="Q455" i="2" s="1"/>
  <c r="R455" i="2"/>
  <c r="S284" i="2"/>
  <c r="R284" i="2"/>
  <c r="P344" i="2"/>
  <c r="Q344" i="2" s="1"/>
  <c r="R344" i="2"/>
  <c r="P321" i="2"/>
  <c r="R321" i="2"/>
  <c r="P292" i="2"/>
  <c r="R292" i="2"/>
  <c r="Q34" i="2"/>
  <c r="P8" i="2"/>
  <c r="Q8" i="2" s="1"/>
  <c r="R8" i="2"/>
  <c r="P139" i="2"/>
  <c r="Q139" i="2" s="1"/>
  <c r="R139" i="2"/>
  <c r="S340" i="2"/>
  <c r="R340" i="2"/>
  <c r="P208" i="2"/>
  <c r="R208" i="2"/>
  <c r="Q413" i="2"/>
  <c r="R413" i="2"/>
  <c r="P92" i="2"/>
  <c r="R92" i="2"/>
  <c r="P142" i="2"/>
  <c r="R142" i="2"/>
  <c r="P352" i="2"/>
  <c r="Q352" i="2" s="1"/>
  <c r="R352" i="2"/>
  <c r="S153" i="2"/>
  <c r="R153" i="2"/>
  <c r="Q192" i="2"/>
  <c r="R192" i="2"/>
  <c r="P155" i="2"/>
  <c r="Q155" i="2" s="1"/>
  <c r="R155" i="2"/>
  <c r="S188" i="2"/>
  <c r="R188" i="2"/>
  <c r="P228" i="2"/>
  <c r="Q228" i="2" s="1"/>
  <c r="R228" i="2"/>
  <c r="P338" i="2"/>
  <c r="Q338" i="2" s="1"/>
  <c r="R338" i="2"/>
  <c r="P97" i="2"/>
  <c r="R97" i="2"/>
  <c r="P197" i="2"/>
  <c r="Q197" i="2" s="1"/>
  <c r="R197" i="2"/>
  <c r="S267" i="2"/>
  <c r="R267" i="2"/>
  <c r="P44" i="2"/>
  <c r="Q44" i="2" s="1"/>
  <c r="R44" i="2"/>
  <c r="P294" i="2"/>
  <c r="Q294" i="2" s="1"/>
  <c r="R294" i="2"/>
  <c r="P54" i="2"/>
  <c r="R54" i="2"/>
  <c r="P365" i="2"/>
  <c r="R365" i="2"/>
  <c r="P79" i="2"/>
  <c r="R79" i="2"/>
  <c r="P339" i="2"/>
  <c r="Q339" i="2" s="1"/>
  <c r="R339" i="2"/>
  <c r="P389" i="2"/>
  <c r="R389" i="2"/>
  <c r="Q281" i="2"/>
  <c r="R281" i="2"/>
  <c r="P331" i="2"/>
  <c r="R331" i="2"/>
  <c r="P423" i="2"/>
  <c r="Q423" i="2" s="1"/>
  <c r="R423" i="2"/>
  <c r="P212" i="2"/>
  <c r="R212" i="2"/>
  <c r="P302" i="2"/>
  <c r="Q302" i="2" s="1"/>
  <c r="R302" i="2"/>
  <c r="S163" i="2"/>
  <c r="R163" i="2"/>
  <c r="P223" i="2"/>
  <c r="R223" i="2"/>
  <c r="P360" i="2"/>
  <c r="R360" i="2"/>
  <c r="P158" i="2"/>
  <c r="R158" i="2"/>
  <c r="P245" i="2"/>
  <c r="Q245" i="2" s="1"/>
  <c r="R245" i="2"/>
  <c r="P156" i="2"/>
  <c r="Q156" i="2" s="1"/>
  <c r="R156" i="2"/>
  <c r="P366" i="2"/>
  <c r="R366" i="2"/>
  <c r="P427" i="2"/>
  <c r="R427" i="2"/>
  <c r="P98" i="2"/>
  <c r="Q98" i="2" s="1"/>
  <c r="R98" i="2"/>
  <c r="P297" i="2"/>
  <c r="R297" i="2"/>
  <c r="Q57" i="2"/>
  <c r="R57" i="2"/>
  <c r="P184" i="2"/>
  <c r="R184" i="2"/>
  <c r="P264" i="2"/>
  <c r="R264" i="2"/>
  <c r="P74" i="2"/>
  <c r="Q74" i="2" s="1"/>
  <c r="R74" i="2"/>
  <c r="P51" i="2"/>
  <c r="Q51" i="2" s="1"/>
  <c r="P364" i="2"/>
  <c r="R364" i="2"/>
  <c r="P393" i="2"/>
  <c r="R393" i="2"/>
  <c r="P361" i="2"/>
  <c r="R361" i="2"/>
  <c r="P66" i="2"/>
  <c r="Q66" i="2" s="1"/>
  <c r="R66" i="2"/>
  <c r="S145" i="2"/>
  <c r="R145" i="2"/>
  <c r="P242" i="2"/>
  <c r="R242" i="2"/>
  <c r="P28" i="2"/>
  <c r="R28" i="2"/>
  <c r="P89" i="2"/>
  <c r="R89" i="2"/>
  <c r="S149" i="2"/>
  <c r="R149" i="2"/>
  <c r="S191" i="2"/>
  <c r="R191" i="2"/>
  <c r="S282" i="2"/>
  <c r="R282" i="2"/>
  <c r="P52" i="2"/>
  <c r="R52" i="2"/>
  <c r="Q102" i="2"/>
  <c r="R102" i="2"/>
  <c r="P362" i="2"/>
  <c r="R362" i="2"/>
  <c r="S95" i="2"/>
  <c r="R95" i="2"/>
  <c r="S165" i="2"/>
  <c r="R165" i="2"/>
  <c r="P335" i="2"/>
  <c r="R335" i="2"/>
  <c r="P375" i="2"/>
  <c r="R375" i="2"/>
  <c r="P86" i="2"/>
  <c r="R86" i="2"/>
  <c r="P35" i="2"/>
  <c r="Q35" i="2" s="1"/>
  <c r="R35" i="2"/>
  <c r="P7" i="2"/>
  <c r="Q7" i="2" s="1"/>
  <c r="R7" i="2"/>
  <c r="P298" i="2"/>
  <c r="Q298" i="2" s="1"/>
  <c r="R298" i="2"/>
  <c r="P237" i="2"/>
  <c r="R237" i="2"/>
  <c r="P354" i="2"/>
  <c r="Q354" i="2" s="1"/>
  <c r="R354" i="2"/>
  <c r="P26" i="2"/>
  <c r="Q26" i="2" s="1"/>
  <c r="R26" i="2"/>
  <c r="P157" i="2"/>
  <c r="Q157" i="2" s="1"/>
  <c r="R157" i="2"/>
  <c r="P357" i="2"/>
  <c r="R357" i="2"/>
  <c r="S51" i="2"/>
  <c r="S374" i="2"/>
  <c r="R374" i="2"/>
  <c r="P104" i="2"/>
  <c r="Q104" i="2" s="1"/>
  <c r="R104" i="2"/>
  <c r="S148" i="2"/>
  <c r="R148" i="2"/>
  <c r="S275" i="2"/>
  <c r="R275" i="2"/>
  <c r="S213" i="2"/>
  <c r="R213" i="2"/>
  <c r="P5" i="2"/>
  <c r="Q5" i="2" s="1"/>
  <c r="R5" i="2"/>
  <c r="S173" i="2"/>
  <c r="R173" i="2"/>
  <c r="P268" i="2"/>
  <c r="Q268" i="2" s="1"/>
  <c r="R268" i="2"/>
  <c r="P56" i="2"/>
  <c r="R56" i="2"/>
  <c r="S286" i="2"/>
  <c r="R286" i="2"/>
  <c r="P376" i="2"/>
  <c r="R376" i="2"/>
  <c r="P58" i="2"/>
  <c r="Q58" i="2" s="1"/>
  <c r="R58" i="2"/>
  <c r="P178" i="2"/>
  <c r="R178" i="2"/>
  <c r="P308" i="2"/>
  <c r="R308" i="2"/>
  <c r="P107" i="2"/>
  <c r="R107" i="2"/>
  <c r="P217" i="2"/>
  <c r="R217" i="2"/>
  <c r="P274" i="2"/>
  <c r="Q274" i="2" s="1"/>
  <c r="R274" i="2"/>
  <c r="P334" i="2"/>
  <c r="R334" i="2"/>
  <c r="P94" i="2"/>
  <c r="R94" i="2"/>
  <c r="P64" i="2"/>
  <c r="Q64" i="2" s="1"/>
  <c r="R64" i="2"/>
  <c r="S475" i="2"/>
  <c r="R475" i="2"/>
  <c r="P333" i="2"/>
  <c r="R333" i="2"/>
  <c r="P115" i="2"/>
  <c r="Q115" i="2" s="1"/>
  <c r="R115" i="2"/>
  <c r="Q320" i="2"/>
  <c r="R320" i="2"/>
  <c r="P131" i="2"/>
  <c r="R131" i="2"/>
  <c r="P235" i="2"/>
  <c r="Q235" i="2" s="1"/>
  <c r="R235" i="2"/>
  <c r="P222" i="2"/>
  <c r="Q222" i="2" s="1"/>
  <c r="R222" i="2"/>
  <c r="P356" i="2"/>
  <c r="Q356" i="2" s="1"/>
  <c r="R356" i="2"/>
  <c r="P385" i="2"/>
  <c r="R385" i="2"/>
  <c r="P413" i="2"/>
  <c r="S152" i="2"/>
  <c r="P109" i="2"/>
  <c r="Q109" i="2" s="1"/>
  <c r="R109" i="2"/>
  <c r="P409" i="2"/>
  <c r="R409" i="2"/>
  <c r="S470" i="2"/>
  <c r="R470" i="2"/>
  <c r="S273" i="2"/>
  <c r="R273" i="2"/>
  <c r="P201" i="2"/>
  <c r="Q201" i="2" s="1"/>
  <c r="R201" i="2"/>
  <c r="P341" i="2"/>
  <c r="R341" i="2"/>
  <c r="P169" i="2"/>
  <c r="Q169" i="2" s="1"/>
  <c r="R169" i="2"/>
  <c r="S262" i="2"/>
  <c r="R262" i="2"/>
  <c r="P313" i="2"/>
  <c r="R313" i="2"/>
  <c r="P45" i="2"/>
  <c r="Q45" i="2" s="1"/>
  <c r="R45" i="2"/>
  <c r="P105" i="2"/>
  <c r="R105" i="2"/>
  <c r="S252" i="2"/>
  <c r="R252" i="2"/>
  <c r="P108" i="2"/>
  <c r="R108" i="2"/>
  <c r="Q408" i="2"/>
  <c r="R408" i="2"/>
  <c r="P387" i="2"/>
  <c r="R387" i="2"/>
  <c r="P167" i="2"/>
  <c r="Q167" i="2" s="1"/>
  <c r="R167" i="2"/>
  <c r="P307" i="2"/>
  <c r="Q307" i="2" s="1"/>
  <c r="R307" i="2"/>
  <c r="Q324" i="2"/>
  <c r="R324" i="2"/>
  <c r="S164" i="2"/>
  <c r="R164" i="2"/>
  <c r="P174" i="2"/>
  <c r="Q174" i="2" s="1"/>
  <c r="R174" i="2"/>
  <c r="P69" i="2"/>
  <c r="R69" i="2"/>
  <c r="P232" i="2"/>
  <c r="R232" i="2"/>
  <c r="P263" i="2"/>
  <c r="Q263" i="2" s="1"/>
  <c r="R263" i="2"/>
  <c r="P291" i="2"/>
  <c r="R291" i="2"/>
  <c r="Q203" i="2"/>
  <c r="R203" i="2"/>
  <c r="P412" i="2"/>
  <c r="R412" i="2"/>
  <c r="Q142" i="2"/>
  <c r="P213" i="2"/>
  <c r="Q213" i="2" s="1"/>
  <c r="Q376" i="2"/>
  <c r="Q212" i="2"/>
  <c r="P229" i="2"/>
  <c r="R229" i="2"/>
  <c r="S480" i="2"/>
  <c r="R480" i="2"/>
  <c r="P238" i="2"/>
  <c r="Q238" i="2" s="1"/>
  <c r="R238" i="2"/>
  <c r="P71" i="2"/>
  <c r="R71" i="2"/>
  <c r="P391" i="2"/>
  <c r="R391" i="2"/>
  <c r="P322" i="2"/>
  <c r="Q322" i="2" s="1"/>
  <c r="R322" i="2"/>
  <c r="P372" i="2"/>
  <c r="R372" i="2"/>
  <c r="P168" i="2"/>
  <c r="R168" i="2"/>
  <c r="S193" i="2"/>
  <c r="R193" i="2"/>
  <c r="P243" i="2"/>
  <c r="Q243" i="2" s="1"/>
  <c r="R243" i="2"/>
  <c r="P305" i="2"/>
  <c r="Q305" i="2" s="1"/>
  <c r="R305" i="2"/>
  <c r="P76" i="2"/>
  <c r="Q76" i="2" s="1"/>
  <c r="R76" i="2"/>
  <c r="P296" i="2"/>
  <c r="Q296" i="2" s="1"/>
  <c r="R296" i="2"/>
  <c r="P336" i="2"/>
  <c r="Q336" i="2" s="1"/>
  <c r="R336" i="2"/>
  <c r="P358" i="2"/>
  <c r="Q358" i="2" s="1"/>
  <c r="R358" i="2"/>
  <c r="P419" i="2"/>
  <c r="R419" i="2"/>
  <c r="P257" i="2"/>
  <c r="R257" i="2"/>
  <c r="P327" i="2"/>
  <c r="R327" i="2"/>
  <c r="S377" i="2"/>
  <c r="R377" i="2"/>
  <c r="Q314" i="2"/>
  <c r="R314" i="2"/>
  <c r="P404" i="2"/>
  <c r="R404" i="2"/>
  <c r="S444" i="2"/>
  <c r="R444" i="2"/>
  <c r="S118" i="2"/>
  <c r="R118" i="2"/>
  <c r="S266" i="2"/>
  <c r="R266" i="2"/>
  <c r="Q87" i="2"/>
  <c r="P399" i="2"/>
  <c r="R399" i="2"/>
  <c r="P106" i="2"/>
  <c r="Q106" i="2" s="1"/>
  <c r="R106" i="2"/>
  <c r="S49" i="2"/>
  <c r="Q152" i="2"/>
  <c r="Q384" i="2"/>
  <c r="P249" i="2"/>
  <c r="R249" i="2"/>
  <c r="S59" i="2"/>
  <c r="R59" i="2"/>
  <c r="P119" i="2"/>
  <c r="R119" i="2"/>
  <c r="S179" i="2"/>
  <c r="R179" i="2"/>
  <c r="S285" i="2"/>
  <c r="P330" i="2"/>
  <c r="R330" i="2"/>
  <c r="Q206" i="2"/>
  <c r="R206" i="2"/>
  <c r="S18" i="2"/>
  <c r="P211" i="2"/>
  <c r="Q211" i="2" s="1"/>
  <c r="R211" i="2"/>
  <c r="P251" i="2"/>
  <c r="Q251" i="2" s="1"/>
  <c r="R251" i="2"/>
  <c r="P351" i="2"/>
  <c r="R351" i="2"/>
  <c r="P422" i="2"/>
  <c r="R422" i="2"/>
  <c r="P122" i="2"/>
  <c r="R122" i="2"/>
  <c r="P272" i="2"/>
  <c r="Q272" i="2" s="1"/>
  <c r="R272" i="2"/>
  <c r="P29" i="2"/>
  <c r="R29" i="2"/>
  <c r="S306" i="2"/>
  <c r="S55" i="2"/>
  <c r="R55" i="2"/>
  <c r="Q350" i="2"/>
  <c r="R350" i="2"/>
  <c r="P186" i="2"/>
  <c r="R186" i="2"/>
  <c r="P128" i="2"/>
  <c r="R128" i="2"/>
  <c r="S481" i="2"/>
  <c r="R481" i="2"/>
  <c r="P77" i="2"/>
  <c r="Q77" i="2" s="1"/>
  <c r="R77" i="2"/>
  <c r="P177" i="2"/>
  <c r="Q177" i="2" s="1"/>
  <c r="R177" i="2"/>
  <c r="P227" i="2"/>
  <c r="R227" i="2"/>
  <c r="P134" i="2"/>
  <c r="Q134" i="2" s="1"/>
  <c r="R134" i="2"/>
  <c r="S425" i="2"/>
  <c r="R425" i="2"/>
  <c r="P114" i="2"/>
  <c r="Q114" i="2" s="1"/>
  <c r="R114" i="2"/>
  <c r="P254" i="2"/>
  <c r="Q254" i="2" s="1"/>
  <c r="R254" i="2"/>
  <c r="P85" i="2"/>
  <c r="Q85" i="2" s="1"/>
  <c r="R85" i="2"/>
  <c r="S384" i="2"/>
  <c r="P203" i="2"/>
  <c r="S97" i="2"/>
  <c r="Q335" i="2"/>
  <c r="S338" i="2"/>
  <c r="Q52" i="2"/>
  <c r="S86" i="2"/>
  <c r="P320" i="2"/>
  <c r="Q86" i="2"/>
  <c r="Q229" i="2"/>
  <c r="S423" i="2"/>
  <c r="S356" i="2"/>
  <c r="S87" i="2"/>
  <c r="S302" i="2"/>
  <c r="S352" i="2"/>
  <c r="S26" i="2"/>
  <c r="S254" i="2"/>
  <c r="Q331" i="2"/>
  <c r="S98" i="2"/>
  <c r="P267" i="2"/>
  <c r="Q267" i="2" s="1"/>
  <c r="S58" i="2"/>
  <c r="P300" i="2"/>
  <c r="Q300" i="2" s="1"/>
  <c r="Q178" i="2"/>
  <c r="Q427" i="2"/>
  <c r="Q297" i="2"/>
  <c r="S5" i="2"/>
  <c r="Q127" i="2"/>
  <c r="Q341" i="2"/>
  <c r="Q385" i="2"/>
  <c r="Q29" i="2"/>
  <c r="P148" i="2"/>
  <c r="Q148" i="2" s="1"/>
  <c r="P153" i="2"/>
  <c r="Q153" i="2" s="1"/>
  <c r="Q333" i="2"/>
  <c r="P59" i="2"/>
  <c r="Q59" i="2" s="1"/>
  <c r="Q105" i="2"/>
  <c r="Q119" i="2"/>
  <c r="Q217" i="2"/>
  <c r="Q308" i="2"/>
  <c r="Q292" i="2"/>
  <c r="S315" i="2"/>
  <c r="S296" i="2"/>
  <c r="S455" i="2"/>
  <c r="P15" i="2"/>
  <c r="Q15" i="2"/>
  <c r="S245" i="2"/>
  <c r="S177" i="2"/>
  <c r="S174" i="2"/>
  <c r="P206" i="2"/>
  <c r="P252" i="2"/>
  <c r="Q252" i="2" s="1"/>
  <c r="S251" i="2"/>
  <c r="S25" i="2"/>
  <c r="Q168" i="2"/>
  <c r="Q158" i="2"/>
  <c r="Q69" i="2"/>
  <c r="P102" i="2"/>
  <c r="Q351" i="2"/>
  <c r="Q372" i="2"/>
  <c r="P350" i="2"/>
  <c r="Q237" i="2"/>
  <c r="Q108" i="2"/>
  <c r="Q208" i="2"/>
  <c r="Q232" i="2"/>
  <c r="Q391" i="2"/>
  <c r="Q330" i="2"/>
  <c r="S272" i="2"/>
  <c r="S228" i="2"/>
  <c r="S144" i="2"/>
  <c r="S6" i="2"/>
  <c r="S157" i="2"/>
  <c r="S197" i="2"/>
  <c r="S104" i="2"/>
  <c r="Q71" i="2"/>
  <c r="Q131" i="2"/>
  <c r="Q242" i="2"/>
  <c r="Q291" i="2"/>
  <c r="P149" i="2"/>
  <c r="Q149" i="2" s="1"/>
  <c r="S115" i="2"/>
  <c r="S77" i="2"/>
  <c r="S134" i="2"/>
  <c r="S46" i="2"/>
  <c r="P46" i="2"/>
  <c r="Q46" i="2" s="1"/>
  <c r="P441" i="2"/>
  <c r="Q441" i="2"/>
  <c r="Q312" i="2"/>
  <c r="P312" i="2"/>
  <c r="Q81" i="2"/>
  <c r="P81" i="2"/>
  <c r="S129" i="2"/>
  <c r="P129" i="2"/>
  <c r="Q129" i="2" s="1"/>
  <c r="S189" i="2"/>
  <c r="P189" i="2"/>
  <c r="P329" i="2"/>
  <c r="Q329" i="2"/>
  <c r="P369" i="2"/>
  <c r="Q369" i="2"/>
  <c r="Q390" i="2"/>
  <c r="P390" i="2"/>
  <c r="S10" i="2"/>
  <c r="P10" i="2"/>
  <c r="Q10" i="2" s="1"/>
  <c r="Q181" i="2"/>
  <c r="P181" i="2"/>
  <c r="P221" i="2"/>
  <c r="Q221" i="2"/>
  <c r="S261" i="2"/>
  <c r="P342" i="2"/>
  <c r="Q342" i="2"/>
  <c r="S62" i="2"/>
  <c r="P62" i="2"/>
  <c r="Q62" i="2" s="1"/>
  <c r="S112" i="2"/>
  <c r="P112" i="2"/>
  <c r="Q112" i="2" s="1"/>
  <c r="Q453" i="2"/>
  <c r="P453" i="2"/>
  <c r="S56" i="2"/>
  <c r="P145" i="2"/>
  <c r="Q145" i="2" s="1"/>
  <c r="P426" i="2"/>
  <c r="Q426" i="2"/>
  <c r="S76" i="2"/>
  <c r="S166" i="2"/>
  <c r="P166" i="2"/>
  <c r="Q166" i="2" s="1"/>
  <c r="P286" i="2"/>
  <c r="Q286" i="2"/>
  <c r="P326" i="2"/>
  <c r="Q326" i="2"/>
  <c r="S298" i="2"/>
  <c r="P439" i="2"/>
  <c r="Q439" i="2"/>
  <c r="S137" i="2"/>
  <c r="P137" i="2"/>
  <c r="Q137" i="2" s="1"/>
  <c r="P465" i="2"/>
  <c r="Q465" i="2"/>
  <c r="Q67" i="2"/>
  <c r="P67" i="2"/>
  <c r="S147" i="2"/>
  <c r="P147" i="2"/>
  <c r="Q147" i="2" s="1"/>
  <c r="P464" i="2"/>
  <c r="Q464" i="2"/>
  <c r="Q124" i="2"/>
  <c r="P124" i="2"/>
  <c r="P224" i="2"/>
  <c r="Q224" i="2"/>
  <c r="P474" i="2"/>
  <c r="Q474" i="2"/>
  <c r="S311" i="2"/>
  <c r="P311" i="2"/>
  <c r="Q311" i="2" s="1"/>
  <c r="P75" i="2"/>
  <c r="Q75" i="2"/>
  <c r="P185" i="2"/>
  <c r="Q185" i="2"/>
  <c r="Q467" i="2"/>
  <c r="P467" i="2"/>
  <c r="Q37" i="2"/>
  <c r="P37" i="2"/>
  <c r="Q138" i="2"/>
  <c r="P138" i="2"/>
  <c r="P198" i="2"/>
  <c r="Q198" i="2" s="1"/>
  <c r="S198" i="2"/>
  <c r="P348" i="2"/>
  <c r="Q348" i="2"/>
  <c r="P398" i="2"/>
  <c r="Q398" i="2"/>
  <c r="P449" i="2"/>
  <c r="Q449" i="2"/>
  <c r="P277" i="2"/>
  <c r="Q277" i="2"/>
  <c r="P347" i="2"/>
  <c r="Q347" i="2"/>
  <c r="S184" i="2"/>
  <c r="S201" i="2"/>
  <c r="S114" i="2"/>
  <c r="S88" i="2"/>
  <c r="P88" i="2"/>
  <c r="Q88" i="2"/>
  <c r="P207" i="2"/>
  <c r="Q207" i="2"/>
  <c r="P36" i="2"/>
  <c r="Q36" i="2"/>
  <c r="S307" i="2"/>
  <c r="P434" i="2"/>
  <c r="Q434" i="2"/>
  <c r="P244" i="2"/>
  <c r="Q244" i="2"/>
  <c r="P475" i="2"/>
  <c r="Q475" i="2"/>
  <c r="S155" i="2"/>
  <c r="Q463" i="2"/>
  <c r="P463" i="2"/>
  <c r="Q471" i="2"/>
  <c r="P471" i="2"/>
  <c r="P309" i="2"/>
  <c r="Q309" i="2"/>
  <c r="P196" i="2"/>
  <c r="Q196" i="2"/>
  <c r="Q313" i="2"/>
  <c r="P209" i="2"/>
  <c r="Q209" i="2"/>
  <c r="P450" i="2"/>
  <c r="Q450" i="2"/>
  <c r="S471" i="2"/>
  <c r="P191" i="2"/>
  <c r="Q191" i="2"/>
  <c r="Q231" i="2"/>
  <c r="P231" i="2"/>
  <c r="S271" i="2"/>
  <c r="P271" i="2"/>
  <c r="Q271" i="2" s="1"/>
  <c r="Q392" i="2"/>
  <c r="P392" i="2"/>
  <c r="P31" i="2"/>
  <c r="Q31" i="2"/>
  <c r="S269" i="2"/>
  <c r="P269" i="2"/>
  <c r="Q269" i="2" s="1"/>
  <c r="Q63" i="2"/>
  <c r="P63" i="2"/>
  <c r="S323" i="2"/>
  <c r="P323" i="2"/>
  <c r="Q323" i="2" s="1"/>
  <c r="P345" i="2"/>
  <c r="Q345" i="2"/>
  <c r="Q446" i="2"/>
  <c r="P446" i="2"/>
  <c r="Q246" i="2"/>
  <c r="P246" i="2"/>
  <c r="S376" i="2"/>
  <c r="S268" i="2"/>
  <c r="Q448" i="2"/>
  <c r="P448" i="2"/>
  <c r="S247" i="2"/>
  <c r="S214" i="2"/>
  <c r="S185" i="2"/>
  <c r="S103" i="2"/>
  <c r="P103" i="2"/>
  <c r="Q103" i="2" s="1"/>
  <c r="Q225" i="2"/>
  <c r="P225" i="2"/>
  <c r="Q265" i="2"/>
  <c r="P265" i="2"/>
  <c r="S60" i="2"/>
  <c r="P60" i="2"/>
  <c r="Q60" i="2" s="1"/>
  <c r="Q442" i="2"/>
  <c r="P442" i="2"/>
  <c r="S89" i="2"/>
  <c r="Q89" i="2"/>
  <c r="S289" i="2"/>
  <c r="P289" i="2"/>
  <c r="Q289" i="2"/>
  <c r="P150" i="2"/>
  <c r="Q150" i="2"/>
  <c r="Q172" i="2"/>
  <c r="P172" i="2"/>
  <c r="P363" i="2"/>
  <c r="Q363" i="2"/>
  <c r="S82" i="2"/>
  <c r="P82" i="2"/>
  <c r="Q82" i="2" s="1"/>
  <c r="P236" i="2"/>
  <c r="Q236" i="2"/>
  <c r="Q12" i="2"/>
  <c r="P12" i="2"/>
  <c r="Q113" i="2"/>
  <c r="P113" i="2"/>
  <c r="P95" i="2"/>
  <c r="Q95" i="2"/>
  <c r="P195" i="2"/>
  <c r="Q195" i="2"/>
  <c r="S385" i="2"/>
  <c r="S96" i="2"/>
  <c r="S336" i="2"/>
  <c r="S7" i="2"/>
  <c r="P48" i="2"/>
  <c r="Q48" i="2"/>
  <c r="S358" i="2"/>
  <c r="P459" i="2"/>
  <c r="Q459" i="2"/>
  <c r="Q250" i="2"/>
  <c r="P250" i="2"/>
  <c r="Q367" i="2"/>
  <c r="P367" i="2"/>
  <c r="Q317" i="2"/>
  <c r="P317" i="2"/>
  <c r="Q377" i="2"/>
  <c r="P377" i="2"/>
  <c r="S13" i="2"/>
  <c r="P13" i="2"/>
  <c r="Q13" i="2" s="1"/>
  <c r="P403" i="2"/>
  <c r="Q403" i="2"/>
  <c r="P204" i="2"/>
  <c r="Q204" i="2"/>
  <c r="S305" i="2"/>
  <c r="P53" i="2"/>
  <c r="Q53" i="2"/>
  <c r="S375" i="2"/>
  <c r="Q361" i="2"/>
  <c r="Q375" i="2"/>
  <c r="P411" i="2"/>
  <c r="Q411" i="2"/>
  <c r="S349" i="2"/>
  <c r="P349" i="2"/>
  <c r="Q349" i="2" s="1"/>
  <c r="P460" i="2"/>
  <c r="Q460" i="2"/>
  <c r="Q161" i="2"/>
  <c r="P161" i="2"/>
  <c r="S281" i="2"/>
  <c r="P281" i="2"/>
  <c r="P371" i="2"/>
  <c r="Q371" i="2"/>
  <c r="Q42" i="2"/>
  <c r="P42" i="2"/>
  <c r="S73" i="2"/>
  <c r="P73" i="2"/>
  <c r="Q73" i="2" s="1"/>
  <c r="P163" i="2"/>
  <c r="Q163" i="2" s="1"/>
  <c r="S353" i="2"/>
  <c r="P353" i="2"/>
  <c r="Q353" i="2" s="1"/>
  <c r="P275" i="2"/>
  <c r="Q275" i="2" s="1"/>
  <c r="P395" i="2"/>
  <c r="Q395" i="2"/>
  <c r="P466" i="2"/>
  <c r="Q466" i="2"/>
  <c r="S343" i="2"/>
  <c r="P343" i="2"/>
  <c r="Q343" i="2" s="1"/>
  <c r="S168" i="2"/>
  <c r="P278" i="2"/>
  <c r="Q278" i="2"/>
  <c r="P469" i="2"/>
  <c r="Q469" i="2"/>
  <c r="Q110" i="2"/>
  <c r="P110" i="2"/>
  <c r="P234" i="2"/>
  <c r="Q234" i="2"/>
  <c r="Q47" i="2"/>
  <c r="P47" i="2"/>
  <c r="S274" i="2"/>
  <c r="S143" i="2"/>
  <c r="P143" i="2"/>
  <c r="Q143" i="2" s="1"/>
  <c r="Q279" i="2"/>
  <c r="P279" i="2"/>
  <c r="S72" i="2"/>
  <c r="P72" i="2"/>
  <c r="Q72" i="2" s="1"/>
  <c r="Q65" i="2"/>
  <c r="P65" i="2"/>
  <c r="P436" i="2"/>
  <c r="Q436" i="2"/>
  <c r="Q241" i="2"/>
  <c r="P241" i="2"/>
  <c r="P452" i="2"/>
  <c r="Q452" i="2"/>
  <c r="S92" i="2"/>
  <c r="Q92" i="2"/>
  <c r="Q332" i="2"/>
  <c r="P332" i="2"/>
  <c r="Q135" i="2"/>
  <c r="P135" i="2"/>
  <c r="S263" i="2"/>
  <c r="S238" i="2"/>
  <c r="P165" i="2"/>
  <c r="Q165" i="2" s="1"/>
  <c r="Q205" i="2"/>
  <c r="P205" i="2"/>
  <c r="S355" i="2"/>
  <c r="S35" i="2"/>
  <c r="S126" i="2"/>
  <c r="P126" i="2"/>
  <c r="Q126" i="2" s="1"/>
  <c r="P346" i="2"/>
  <c r="Q346" i="2"/>
  <c r="S278" i="2"/>
  <c r="S469" i="2"/>
  <c r="P461" i="2"/>
  <c r="Q461" i="2"/>
  <c r="P16" i="2"/>
  <c r="Q16" i="2"/>
  <c r="S167" i="2"/>
  <c r="Q428" i="2"/>
  <c r="P428" i="2"/>
  <c r="P84" i="2"/>
  <c r="Q84" i="2" s="1"/>
  <c r="Q284" i="2"/>
  <c r="P284" i="2"/>
  <c r="P444" i="2"/>
  <c r="Q444" i="2" s="1"/>
  <c r="P476" i="2"/>
  <c r="Q476" i="2"/>
  <c r="Q240" i="2"/>
  <c r="P240" i="2"/>
  <c r="S136" i="2"/>
  <c r="P136" i="2"/>
  <c r="Q136" i="2" s="1"/>
  <c r="Q422" i="2"/>
  <c r="P49" i="2"/>
  <c r="Q49" i="2" s="1"/>
  <c r="S200" i="2"/>
  <c r="P200" i="2"/>
  <c r="Q200" i="2" s="1"/>
  <c r="Q28" i="2"/>
  <c r="Q247" i="2"/>
  <c r="Q362" i="2"/>
  <c r="Q389" i="2"/>
  <c r="S109" i="2"/>
  <c r="S156" i="2"/>
  <c r="S279" i="2"/>
  <c r="P183" i="2"/>
  <c r="Q183" i="2"/>
  <c r="P359" i="2"/>
  <c r="Q359" i="2"/>
  <c r="P470" i="2"/>
  <c r="Q470" i="2"/>
  <c r="P410" i="2"/>
  <c r="Q410" i="2"/>
  <c r="Q141" i="2"/>
  <c r="P141" i="2"/>
  <c r="P171" i="2"/>
  <c r="Q171" i="2" s="1"/>
  <c r="S211" i="2"/>
  <c r="P282" i="2"/>
  <c r="Q282" i="2"/>
  <c r="P373" i="2"/>
  <c r="Q373" i="2"/>
  <c r="P100" i="2"/>
  <c r="Q100" i="2"/>
  <c r="P83" i="2"/>
  <c r="Q83" i="2"/>
  <c r="P123" i="2"/>
  <c r="Q123" i="2"/>
  <c r="P173" i="2"/>
  <c r="Q173" i="2" s="1"/>
  <c r="P258" i="2"/>
  <c r="Q258" i="2"/>
  <c r="P55" i="2"/>
  <c r="Q55" i="2" s="1"/>
  <c r="Q285" i="2"/>
  <c r="P285" i="2"/>
  <c r="Q325" i="2"/>
  <c r="P325" i="2"/>
  <c r="P405" i="2"/>
  <c r="Q405" i="2"/>
  <c r="S216" i="2"/>
  <c r="P216" i="2"/>
  <c r="Q216" i="2" s="1"/>
  <c r="P447" i="2"/>
  <c r="Q447" i="2"/>
  <c r="P218" i="2"/>
  <c r="Q218" i="2"/>
  <c r="S17" i="2"/>
  <c r="P17" i="2"/>
  <c r="Q17" i="2" s="1"/>
  <c r="P328" i="2"/>
  <c r="Q328" i="2"/>
  <c r="P429" i="2"/>
  <c r="Q429" i="2"/>
  <c r="P130" i="2"/>
  <c r="Q130" i="2"/>
  <c r="S354" i="2"/>
  <c r="Q337" i="2"/>
  <c r="P337" i="2"/>
  <c r="P454" i="2"/>
  <c r="Q454" i="2"/>
  <c r="S84" i="2"/>
  <c r="Q33" i="2"/>
  <c r="P33" i="2"/>
  <c r="S294" i="2"/>
  <c r="Q23" i="2"/>
  <c r="P23" i="2"/>
  <c r="P164" i="2"/>
  <c r="Q164" i="2" s="1"/>
  <c r="P440" i="2"/>
  <c r="Q440" i="2"/>
  <c r="P199" i="2"/>
  <c r="Q199" i="2"/>
  <c r="P188" i="2"/>
  <c r="Q188" i="2"/>
  <c r="S8" i="2"/>
  <c r="S30" i="2"/>
  <c r="P30" i="2"/>
  <c r="Q30" i="2" s="1"/>
  <c r="Q2" i="2"/>
  <c r="P2" i="2"/>
  <c r="Q189" i="2"/>
  <c r="S159" i="2"/>
  <c r="P159" i="2"/>
  <c r="Q159" i="2" s="1"/>
  <c r="P176" i="2"/>
  <c r="Q176" i="2"/>
  <c r="Q366" i="2"/>
  <c r="Q399" i="2"/>
  <c r="P340" i="2"/>
  <c r="Q340" i="2" s="1"/>
  <c r="P273" i="2"/>
  <c r="Q273" i="2" s="1"/>
  <c r="S230" i="2"/>
  <c r="P230" i="2"/>
  <c r="Q230" i="2" s="1"/>
  <c r="P462" i="2"/>
  <c r="Q462" i="2"/>
  <c r="Q443" i="2"/>
  <c r="P443" i="2"/>
  <c r="P318" i="2"/>
  <c r="Q318" i="2"/>
  <c r="S106" i="2"/>
  <c r="P43" i="2"/>
  <c r="Q43" i="2"/>
  <c r="S283" i="2"/>
  <c r="P283" i="2"/>
  <c r="P226" i="2"/>
  <c r="Q226" i="2"/>
  <c r="S235" i="2"/>
  <c r="P175" i="2"/>
  <c r="Q175" i="2" s="1"/>
  <c r="S293" i="2"/>
  <c r="P293" i="2"/>
  <c r="Q293" i="2" s="1"/>
  <c r="S66" i="2"/>
  <c r="S146" i="2"/>
  <c r="P146" i="2"/>
  <c r="Q146" i="2" s="1"/>
  <c r="Q276" i="2"/>
  <c r="P276" i="2"/>
  <c r="Q316" i="2"/>
  <c r="P316" i="2"/>
  <c r="Q396" i="2"/>
  <c r="P396" i="2"/>
  <c r="P68" i="2"/>
  <c r="Q68" i="2"/>
  <c r="P248" i="2"/>
  <c r="Q248" i="2"/>
  <c r="P445" i="2"/>
  <c r="Q445" i="2"/>
  <c r="P287" i="2"/>
  <c r="Q287" i="2"/>
  <c r="Q438" i="2"/>
  <c r="P438" i="2"/>
  <c r="Q394" i="2"/>
  <c r="P394" i="2"/>
  <c r="S64" i="2"/>
  <c r="P435" i="2"/>
  <c r="Q435" i="2"/>
  <c r="S180" i="2"/>
  <c r="P180" i="2"/>
  <c r="Q180" i="2" s="1"/>
  <c r="Q125" i="2"/>
  <c r="P125" i="2"/>
  <c r="P101" i="2"/>
  <c r="Q101" i="2"/>
  <c r="Q79" i="2"/>
  <c r="S339" i="2"/>
  <c r="S299" i="2"/>
  <c r="P299" i="2"/>
  <c r="Q299" i="2" s="1"/>
  <c r="Q56" i="2"/>
  <c r="Q122" i="2"/>
  <c r="S78" i="2"/>
  <c r="S139" i="2"/>
  <c r="P179" i="2"/>
  <c r="Q179" i="2" s="1"/>
  <c r="P430" i="2"/>
  <c r="Q430" i="2"/>
  <c r="P480" i="2"/>
  <c r="Q480" i="2"/>
  <c r="P431" i="2"/>
  <c r="Q431" i="2"/>
  <c r="P451" i="2"/>
  <c r="Q451" i="2"/>
  <c r="S243" i="2"/>
  <c r="P301" i="2"/>
  <c r="Q301" i="2"/>
  <c r="S162" i="2"/>
  <c r="P162" i="2"/>
  <c r="Q162" i="2" s="1"/>
  <c r="Q433" i="2"/>
  <c r="P433" i="2"/>
  <c r="Q32" i="2"/>
  <c r="P32" i="2"/>
  <c r="S93" i="2"/>
  <c r="P93" i="2"/>
  <c r="Q93" i="2"/>
  <c r="S133" i="2"/>
  <c r="P133" i="2"/>
  <c r="Q133" i="2" s="1"/>
  <c r="P193" i="2"/>
  <c r="Q193" i="2"/>
  <c r="S303" i="2"/>
  <c r="P303" i="2"/>
  <c r="Q303" i="2" s="1"/>
  <c r="S175" i="2"/>
  <c r="Q215" i="2"/>
  <c r="P215" i="2"/>
  <c r="Q255" i="2"/>
  <c r="P255" i="2"/>
  <c r="Q295" i="2"/>
  <c r="P295" i="2"/>
  <c r="Q256" i="2"/>
  <c r="P256" i="2"/>
  <c r="P417" i="2"/>
  <c r="Q417" i="2"/>
  <c r="P457" i="2"/>
  <c r="Q457" i="2"/>
  <c r="P116" i="2"/>
  <c r="Q116" i="2"/>
  <c r="P27" i="2"/>
  <c r="Q27" i="2"/>
  <c r="P388" i="2"/>
  <c r="Q388" i="2"/>
  <c r="S140" i="2"/>
  <c r="P481" i="2"/>
  <c r="Q481" i="2"/>
  <c r="P397" i="2"/>
  <c r="Q397" i="2"/>
  <c r="Q414" i="2"/>
  <c r="P414" i="2"/>
  <c r="S287" i="2"/>
  <c r="S3" i="2"/>
  <c r="P3" i="2"/>
  <c r="Q3" i="2" s="1"/>
  <c r="S74" i="2"/>
  <c r="Q374" i="2"/>
  <c r="P374" i="2"/>
  <c r="S474" i="2"/>
  <c r="S117" i="2"/>
  <c r="Q412" i="2"/>
  <c r="O360" i="1"/>
  <c r="O430" i="1"/>
  <c r="N450" i="1"/>
  <c r="O450" i="1" s="1"/>
  <c r="O280" i="1"/>
</calcChain>
</file>

<file path=xl/sharedStrings.xml><?xml version="1.0" encoding="utf-8"?>
<sst xmlns="http://schemas.openxmlformats.org/spreadsheetml/2006/main" count="5194" uniqueCount="1169">
  <si>
    <t>plate</t>
  </si>
  <si>
    <t>col</t>
  </si>
  <si>
    <t>row</t>
  </si>
  <si>
    <t>t</t>
  </si>
  <si>
    <t>top_no</t>
  </si>
  <si>
    <t>sample_ID</t>
  </si>
  <si>
    <t>coral_ID</t>
  </si>
  <si>
    <t>extracted</t>
  </si>
  <si>
    <t>quality</t>
  </si>
  <si>
    <t>c_accuclear</t>
  </si>
  <si>
    <t>2EDPS19Da</t>
  </si>
  <si>
    <t>could be PL, not same at t1?</t>
  </si>
  <si>
    <t>EDPS19</t>
  </si>
  <si>
    <t>good</t>
  </si>
  <si>
    <t>2TSAL22Da</t>
  </si>
  <si>
    <t>TSAL22</t>
  </si>
  <si>
    <t>TDAS05</t>
  </si>
  <si>
    <t>TDAS11</t>
  </si>
  <si>
    <t>EDML01</t>
  </si>
  <si>
    <t>EDML02</t>
  </si>
  <si>
    <t>1EDAL01Da</t>
  </si>
  <si>
    <t>EDAL01</t>
  </si>
  <si>
    <t>1EDAL03Da</t>
  </si>
  <si>
    <t>EDAL03</t>
  </si>
  <si>
    <t>2nd extraction</t>
  </si>
  <si>
    <t>1EDAL06Da</t>
  </si>
  <si>
    <t>EDAL06</t>
  </si>
  <si>
    <t>1EDAL08Da</t>
  </si>
  <si>
    <t>EDAL08</t>
  </si>
  <si>
    <t>1EDAL09Da</t>
  </si>
  <si>
    <t>EDAL09</t>
  </si>
  <si>
    <t>1EDAL10Da</t>
  </si>
  <si>
    <t>EDAL10</t>
  </si>
  <si>
    <t>1EDAL11Da</t>
  </si>
  <si>
    <t>EDAL11</t>
  </si>
  <si>
    <t>1EDAL12Da</t>
  </si>
  <si>
    <t>EDAL12</t>
  </si>
  <si>
    <t>1EDAL13Da</t>
  </si>
  <si>
    <t>EDAL13</t>
  </si>
  <si>
    <t>take samlpe labelled with 1_36A</t>
  </si>
  <si>
    <t>1EDAL14Da</t>
  </si>
  <si>
    <t>EDAL14</t>
  </si>
  <si>
    <t>bad</t>
  </si>
  <si>
    <t>1EDAL15Da</t>
  </si>
  <si>
    <t>EDAL15</t>
  </si>
  <si>
    <t>1EDAL16Da</t>
  </si>
  <si>
    <t>EDAL16</t>
  </si>
  <si>
    <t>re-extracted, take sample labelled with N</t>
  </si>
  <si>
    <t>1EDAL17Da</t>
  </si>
  <si>
    <t>EDAL17</t>
  </si>
  <si>
    <t>shaky line</t>
  </si>
  <si>
    <t>1EDAL18Da</t>
  </si>
  <si>
    <t>EDAL18</t>
  </si>
  <si>
    <t>medium</t>
  </si>
  <si>
    <t>low c, last extraction bad</t>
  </si>
  <si>
    <t>1EDAL28Da</t>
  </si>
  <si>
    <t>EDAL28</t>
  </si>
  <si>
    <t>1EDAL31Da</t>
  </si>
  <si>
    <t>EDAL31</t>
  </si>
  <si>
    <t>ok</t>
  </si>
  <si>
    <t>1EDAS01Da</t>
  </si>
  <si>
    <t>EDAS01</t>
  </si>
  <si>
    <t>1EDAS02Da</t>
  </si>
  <si>
    <t>EDAS02</t>
  </si>
  <si>
    <t>1EDAS03Da</t>
  </si>
  <si>
    <t>EDAS03</t>
  </si>
  <si>
    <t>1EDAS04Da</t>
  </si>
  <si>
    <t>EDAS04</t>
  </si>
  <si>
    <t>1EDAS05Da</t>
  </si>
  <si>
    <t>EDAS05</t>
  </si>
  <si>
    <t>1EDAS06Da</t>
  </si>
  <si>
    <t>EDAS06</t>
  </si>
  <si>
    <t>1EDAS07Da</t>
  </si>
  <si>
    <t>EDAS07</t>
  </si>
  <si>
    <t>1EDAS08Da</t>
  </si>
  <si>
    <t>EDAS08</t>
  </si>
  <si>
    <t>1EDAS22Da</t>
  </si>
  <si>
    <t>EDAS22</t>
  </si>
  <si>
    <t>1EDAS27Da</t>
  </si>
  <si>
    <t>EDAS27</t>
  </si>
  <si>
    <t>1EDAS28Da</t>
  </si>
  <si>
    <t>EDAS28</t>
  </si>
  <si>
    <t>1EDAS32Da</t>
  </si>
  <si>
    <t>EDAS32</t>
  </si>
  <si>
    <t>1EDAS40Da</t>
  </si>
  <si>
    <t>EDAS40</t>
  </si>
  <si>
    <t>2EDAS44Da</t>
  </si>
  <si>
    <t>EDAS44</t>
  </si>
  <si>
    <t>2EDML01Da</t>
  </si>
  <si>
    <t>2EDML02Da</t>
  </si>
  <si>
    <t>2EDML04Da</t>
  </si>
  <si>
    <t>EDML04</t>
  </si>
  <si>
    <t>2EDML36Da</t>
  </si>
  <si>
    <t>EDML36</t>
  </si>
  <si>
    <t>2EDML37Da</t>
  </si>
  <si>
    <t>EDML37</t>
  </si>
  <si>
    <t>2EDML39Da</t>
  </si>
  <si>
    <t>EDML39</t>
  </si>
  <si>
    <t>2EDML40Da</t>
  </si>
  <si>
    <t>EDML40</t>
  </si>
  <si>
    <t>2EDML42Da</t>
  </si>
  <si>
    <t>EDML42</t>
  </si>
  <si>
    <t>take nanodrop measurement</t>
  </si>
  <si>
    <t>2EDML43Da</t>
  </si>
  <si>
    <t>EDML43</t>
  </si>
  <si>
    <t>2EDML44Da</t>
  </si>
  <si>
    <t>EDML44</t>
  </si>
  <si>
    <t>2EDML45Da</t>
  </si>
  <si>
    <t>EDML45</t>
  </si>
  <si>
    <t>2EDML46Da</t>
  </si>
  <si>
    <t>EDML46</t>
  </si>
  <si>
    <t>2EDML47Da</t>
  </si>
  <si>
    <t>EDML47</t>
  </si>
  <si>
    <t>2EDML48Da</t>
  </si>
  <si>
    <t>EDML48</t>
  </si>
  <si>
    <t>2EDML50Da</t>
  </si>
  <si>
    <t>EDML50</t>
  </si>
  <si>
    <t>2EDML51Da</t>
  </si>
  <si>
    <t>EDML51</t>
  </si>
  <si>
    <t>2EDML52Da</t>
  </si>
  <si>
    <t>EDML52</t>
  </si>
  <si>
    <t>2EDML53Da</t>
  </si>
  <si>
    <t>EDML53</t>
  </si>
  <si>
    <t>2EDML54Da</t>
  </si>
  <si>
    <t>EDML54</t>
  </si>
  <si>
    <t>2EDML55Da</t>
  </si>
  <si>
    <t>EDML55</t>
  </si>
  <si>
    <t>2EDPL39Da</t>
  </si>
  <si>
    <t>EDPL39</t>
  </si>
  <si>
    <t>2EDPL41Da</t>
  </si>
  <si>
    <t>EDPL41</t>
  </si>
  <si>
    <t>2EDPL42Da</t>
  </si>
  <si>
    <t>EDPL42</t>
  </si>
  <si>
    <t>2EDPL43Da</t>
  </si>
  <si>
    <t>EDPL43</t>
  </si>
  <si>
    <t>2EDPL44Da</t>
  </si>
  <si>
    <t>EDPL44</t>
  </si>
  <si>
    <t>2EDPL45Da</t>
  </si>
  <si>
    <t>EDPL45</t>
  </si>
  <si>
    <t>2EDPL46Da</t>
  </si>
  <si>
    <t>EDPL46</t>
  </si>
  <si>
    <t>2EDPL47Da</t>
  </si>
  <si>
    <t>EDPL47</t>
  </si>
  <si>
    <t>2EDPL48Da</t>
  </si>
  <si>
    <t>EDPL48</t>
  </si>
  <si>
    <t>2EDPL49Da</t>
  </si>
  <si>
    <t>EDPL49</t>
  </si>
  <si>
    <t>2EDPL50Da</t>
  </si>
  <si>
    <t>EDPL50</t>
  </si>
  <si>
    <t>2EDPL51Da</t>
  </si>
  <si>
    <t>EDPL51</t>
  </si>
  <si>
    <t>2EDPL52Da</t>
  </si>
  <si>
    <t>EDPL52</t>
  </si>
  <si>
    <t>2EDPL53Da</t>
  </si>
  <si>
    <t>EDPL53</t>
  </si>
  <si>
    <t>2EDPL54Da</t>
  </si>
  <si>
    <t>EDPL54</t>
  </si>
  <si>
    <t>2EDPL55Da</t>
  </si>
  <si>
    <t>EDPL55</t>
  </si>
  <si>
    <t>2EDPL56Da</t>
  </si>
  <si>
    <t>EDPL56</t>
  </si>
  <si>
    <t>2EDPL57Da</t>
  </si>
  <si>
    <t>EDPL57</t>
  </si>
  <si>
    <t>2EDPL58Da</t>
  </si>
  <si>
    <t>EDPL58</t>
  </si>
  <si>
    <t>2EDPL59Da</t>
  </si>
  <si>
    <t>EDPL59</t>
  </si>
  <si>
    <t>1EDPS01Da</t>
  </si>
  <si>
    <t>EDPS01</t>
  </si>
  <si>
    <t>1EDPS03Da</t>
  </si>
  <si>
    <t>EDPS03</t>
  </si>
  <si>
    <t>1EDPS04Da</t>
  </si>
  <si>
    <t>EDPS04</t>
  </si>
  <si>
    <t>1EDPS05Da</t>
  </si>
  <si>
    <t>EDPS05</t>
  </si>
  <si>
    <t>1EDPS06Da</t>
  </si>
  <si>
    <t>EDPS06</t>
  </si>
  <si>
    <t>1EDPS07Da</t>
  </si>
  <si>
    <t>EDPS07</t>
  </si>
  <si>
    <t>1EDPS08Da</t>
  </si>
  <si>
    <t>EDPS08</t>
  </si>
  <si>
    <t>1EDPS09Da</t>
  </si>
  <si>
    <t>EDPS09</t>
  </si>
  <si>
    <t>1EDPS10Da</t>
  </si>
  <si>
    <t>EDPS10</t>
  </si>
  <si>
    <t>1EDPS11Da</t>
  </si>
  <si>
    <t>EDPS11</t>
  </si>
  <si>
    <t>1EDPS12Da</t>
  </si>
  <si>
    <t>EDPS12</t>
  </si>
  <si>
    <t>1EDPS13Da</t>
  </si>
  <si>
    <t>EDPS13</t>
  </si>
  <si>
    <t>1EDPS15Da</t>
  </si>
  <si>
    <t>EDPS15</t>
  </si>
  <si>
    <t>1EDPS16Da</t>
  </si>
  <si>
    <t>EDPS16</t>
  </si>
  <si>
    <t>1EDPS17Da</t>
  </si>
  <si>
    <t>EDPS17</t>
  </si>
  <si>
    <t>1EDPS20Da</t>
  </si>
  <si>
    <t>EDPS20</t>
  </si>
  <si>
    <t>1EDPS23Da</t>
  </si>
  <si>
    <t>EDPS23</t>
  </si>
  <si>
    <t>1EDPS24Da</t>
  </si>
  <si>
    <t>EDPS24</t>
  </si>
  <si>
    <t>1EDPS25Da</t>
  </si>
  <si>
    <t>EDPS25</t>
  </si>
  <si>
    <t>1EDPS26Da</t>
  </si>
  <si>
    <t>EDPS26</t>
  </si>
  <si>
    <t>1EDPS28Da</t>
  </si>
  <si>
    <t>EDPS28</t>
  </si>
  <si>
    <t>2EDPS31Da</t>
  </si>
  <si>
    <t>EDPS31</t>
  </si>
  <si>
    <t>2ESAL01Da</t>
  </si>
  <si>
    <t>ESAL01</t>
  </si>
  <si>
    <t>2ESAL02Da</t>
  </si>
  <si>
    <t>ESAL02</t>
  </si>
  <si>
    <t>2ESAL03Da</t>
  </si>
  <si>
    <t>ESAL03</t>
  </si>
  <si>
    <t>2ESAL04Da</t>
  </si>
  <si>
    <t>ESAL04</t>
  </si>
  <si>
    <t>2ESAL05Da</t>
  </si>
  <si>
    <t>ESAL05</t>
  </si>
  <si>
    <t>2ESAL06Da</t>
  </si>
  <si>
    <t>ESAL06</t>
  </si>
  <si>
    <t>protein contamination?</t>
  </si>
  <si>
    <t>2ESAL07Da</t>
  </si>
  <si>
    <t>ESAL07</t>
  </si>
  <si>
    <t>2ESAL08Da</t>
  </si>
  <si>
    <t>ESAL08</t>
  </si>
  <si>
    <t>2ESAL09Da</t>
  </si>
  <si>
    <t>ESAL09</t>
  </si>
  <si>
    <t>2ESAL10Da</t>
  </si>
  <si>
    <t>ESAL10</t>
  </si>
  <si>
    <t>2ESAL11Da</t>
  </si>
  <si>
    <t>ESAL11</t>
  </si>
  <si>
    <t>2ESAL12Da</t>
  </si>
  <si>
    <t>ESAL12</t>
  </si>
  <si>
    <t>2ESAL13Da</t>
  </si>
  <si>
    <t>ESAL13</t>
  </si>
  <si>
    <t>2ESAL15Da</t>
  </si>
  <si>
    <t>ESAL15</t>
  </si>
  <si>
    <t>2ESAL16Da</t>
  </si>
  <si>
    <t>ESAL16</t>
  </si>
  <si>
    <t>relatively low c</t>
  </si>
  <si>
    <t>2ESAL17Da</t>
  </si>
  <si>
    <t>ESAL17</t>
  </si>
  <si>
    <t>2ESAL18Da</t>
  </si>
  <si>
    <t>ESAL18</t>
  </si>
  <si>
    <t>2ESAL19Da</t>
  </si>
  <si>
    <t>ESAL19</t>
  </si>
  <si>
    <t>2ESAL21Da</t>
  </si>
  <si>
    <t>ESAL21</t>
  </si>
  <si>
    <t>2ESAL22Da</t>
  </si>
  <si>
    <t>ESAL22</t>
  </si>
  <si>
    <t>2ESAL23Da</t>
  </si>
  <si>
    <t>ESAL23</t>
  </si>
  <si>
    <t>take sample labelled with N</t>
  </si>
  <si>
    <t>2ESAS02Da</t>
  </si>
  <si>
    <t>ESAS02</t>
  </si>
  <si>
    <t>2ESAS03Da</t>
  </si>
  <si>
    <t>ESAS03</t>
  </si>
  <si>
    <t>2ESAS04Da</t>
  </si>
  <si>
    <t>ESAS04</t>
  </si>
  <si>
    <t>2ESAS06Da</t>
  </si>
  <si>
    <t>ESAS06</t>
  </si>
  <si>
    <t>2ESAS07Da</t>
  </si>
  <si>
    <t>ESAS07</t>
  </si>
  <si>
    <t>2ESAS08Da</t>
  </si>
  <si>
    <t>ESAS08</t>
  </si>
  <si>
    <t>2ESAS09Da</t>
  </si>
  <si>
    <t>ESAS09</t>
  </si>
  <si>
    <t>2ESAS10Da</t>
  </si>
  <si>
    <t>ESAS10</t>
  </si>
  <si>
    <t>2ESAS11Da</t>
  </si>
  <si>
    <t>ESAS11</t>
  </si>
  <si>
    <t>2ESAS12Da</t>
  </si>
  <si>
    <t>ESAS12</t>
  </si>
  <si>
    <t>2ESAS13Da</t>
  </si>
  <si>
    <t>ESAS13</t>
  </si>
  <si>
    <t>2ESAS14Da</t>
  </si>
  <si>
    <t>ESAS14</t>
  </si>
  <si>
    <t>2ESAS15Da</t>
  </si>
  <si>
    <t>ESAS15</t>
  </si>
  <si>
    <t>2ESAS16Da</t>
  </si>
  <si>
    <t>ESAS16</t>
  </si>
  <si>
    <t>2ESAS17Da</t>
  </si>
  <si>
    <t>ESAS17</t>
  </si>
  <si>
    <t>2ESAS18Da</t>
  </si>
  <si>
    <t>ESAS18</t>
  </si>
  <si>
    <t>2ESAS19Da</t>
  </si>
  <si>
    <t>ESAS19</t>
  </si>
  <si>
    <t>2ESAS20Da</t>
  </si>
  <si>
    <t>ESAS20</t>
  </si>
  <si>
    <t>2ESAS21Da</t>
  </si>
  <si>
    <t>ESAS21</t>
  </si>
  <si>
    <t>slightly shaky</t>
  </si>
  <si>
    <t>2ESAS22Da</t>
  </si>
  <si>
    <t>ESAS22</t>
  </si>
  <si>
    <t>2ESAS23Da</t>
  </si>
  <si>
    <t>ESAS23</t>
  </si>
  <si>
    <t>2ESML01Da</t>
  </si>
  <si>
    <t>ESML01</t>
  </si>
  <si>
    <t>2ESML02Da</t>
  </si>
  <si>
    <t>ESML02</t>
  </si>
  <si>
    <t>2ESML03Da</t>
  </si>
  <si>
    <t>ESML03</t>
  </si>
  <si>
    <t>2ESML04Da</t>
  </si>
  <si>
    <t>ESML04</t>
  </si>
  <si>
    <t>2ESML05Da</t>
  </si>
  <si>
    <t>ESML05</t>
  </si>
  <si>
    <t>2ESML06Da</t>
  </si>
  <si>
    <t>ESML06</t>
  </si>
  <si>
    <t>2ESML07Da</t>
  </si>
  <si>
    <t>ESML07</t>
  </si>
  <si>
    <t>2ESML09Da</t>
  </si>
  <si>
    <t>ESML09</t>
  </si>
  <si>
    <t>2ESML10Da</t>
  </si>
  <si>
    <t>ESML10</t>
  </si>
  <si>
    <t>2ESML11Da</t>
  </si>
  <si>
    <t>ESML11</t>
  </si>
  <si>
    <t>2ESML12Da</t>
  </si>
  <si>
    <t>ESML12</t>
  </si>
  <si>
    <t>2ESML13Da</t>
  </si>
  <si>
    <t>ESML13</t>
  </si>
  <si>
    <t>2ESML14Da</t>
  </si>
  <si>
    <t>ESML14</t>
  </si>
  <si>
    <t>2ESML15Da</t>
  </si>
  <si>
    <t>ESML15</t>
  </si>
  <si>
    <t>2ESML16Da</t>
  </si>
  <si>
    <t>ESML16</t>
  </si>
  <si>
    <t>2ESML17Da</t>
  </si>
  <si>
    <t>ESML17</t>
  </si>
  <si>
    <t>2ESML18Da</t>
  </si>
  <si>
    <t>ESML18</t>
  </si>
  <si>
    <t>2ESML20Da</t>
  </si>
  <si>
    <t>ESML20</t>
  </si>
  <si>
    <t>2ESML21Da</t>
  </si>
  <si>
    <t>ESML21</t>
  </si>
  <si>
    <t>2ESML22Da</t>
  </si>
  <si>
    <t>ESML22</t>
  </si>
  <si>
    <t>2ESPL02Da</t>
  </si>
  <si>
    <t>ESPL02</t>
  </si>
  <si>
    <t>2ESPL03Da</t>
  </si>
  <si>
    <t>ESPL03</t>
  </si>
  <si>
    <t>2ESPL04Da</t>
  </si>
  <si>
    <t>ESPL04</t>
  </si>
  <si>
    <t>2ESPL05Da</t>
  </si>
  <si>
    <t>ESPL05</t>
  </si>
  <si>
    <t>2ESPL06Da</t>
  </si>
  <si>
    <t>ESPL06</t>
  </si>
  <si>
    <t>2ESPL07Da</t>
  </si>
  <si>
    <t>ESPL07</t>
  </si>
  <si>
    <t>2ESPL08Da</t>
  </si>
  <si>
    <t>ESPL08</t>
  </si>
  <si>
    <t>2ESPL09Da</t>
  </si>
  <si>
    <t>ESPL09</t>
  </si>
  <si>
    <t>2ESPL10Da</t>
  </si>
  <si>
    <t>ESPL10</t>
  </si>
  <si>
    <t>2ESPL16Da</t>
  </si>
  <si>
    <t>ESPL16</t>
  </si>
  <si>
    <t>2ESPL18Da</t>
  </si>
  <si>
    <t>ESPL18</t>
  </si>
  <si>
    <t>2ESPL19Da</t>
  </si>
  <si>
    <t>ESPL19</t>
  </si>
  <si>
    <t>2ESPL20Da</t>
  </si>
  <si>
    <t>ESPL20</t>
  </si>
  <si>
    <t>2ESPL21Da</t>
  </si>
  <si>
    <t>ESPL21</t>
  </si>
  <si>
    <t>2ESPL22Da</t>
  </si>
  <si>
    <t>ESPL22</t>
  </si>
  <si>
    <t>2ESPL23Da</t>
  </si>
  <si>
    <t>ESPL23</t>
  </si>
  <si>
    <t>2ESPL25Da</t>
  </si>
  <si>
    <t>ESPL25</t>
  </si>
  <si>
    <t>2ESPL26Da</t>
  </si>
  <si>
    <t>ESPL26</t>
  </si>
  <si>
    <t>2ESPL30Da</t>
  </si>
  <si>
    <t>ESPL30</t>
  </si>
  <si>
    <t>2ESPL31Da</t>
  </si>
  <si>
    <t>ESPL31</t>
  </si>
  <si>
    <t>was remeasured with nanodrop, still ~70, take nanodrop</t>
  </si>
  <si>
    <t>2ESPS01Da</t>
  </si>
  <si>
    <t>ESPS01</t>
  </si>
  <si>
    <t>2ESPS02Da</t>
  </si>
  <si>
    <t>ESPS02</t>
  </si>
  <si>
    <t>2ESPS03Da</t>
  </si>
  <si>
    <t>ESPS03</t>
  </si>
  <si>
    <t>2ESPS04Da</t>
  </si>
  <si>
    <t>ESPS04</t>
  </si>
  <si>
    <t>2ESPS05Da</t>
  </si>
  <si>
    <t>ESPS05</t>
  </si>
  <si>
    <t>salt?</t>
  </si>
  <si>
    <t>2ESPS06Da</t>
  </si>
  <si>
    <t>ESPS06</t>
  </si>
  <si>
    <t>2ESPS07Da</t>
  </si>
  <si>
    <t>ESPS07</t>
  </si>
  <si>
    <t>2ESPS08Da</t>
  </si>
  <si>
    <t>ESPS08</t>
  </si>
  <si>
    <t>2ESPS09Da</t>
  </si>
  <si>
    <t>ESPS09</t>
  </si>
  <si>
    <t>2ESPS10Da</t>
  </si>
  <si>
    <t>ESPS10</t>
  </si>
  <si>
    <t>2ESPS11Da</t>
  </si>
  <si>
    <t>ESPS11</t>
  </si>
  <si>
    <t>2ESPS12Da</t>
  </si>
  <si>
    <t>ESPS12</t>
  </si>
  <si>
    <t>2ESPS13Da</t>
  </si>
  <si>
    <t>ESPS13</t>
  </si>
  <si>
    <t>2ESPS14Da</t>
  </si>
  <si>
    <t>ESPS14</t>
  </si>
  <si>
    <t>2ESPS15Da</t>
  </si>
  <si>
    <t>ESPS15</t>
  </si>
  <si>
    <t>2ESPS16Da</t>
  </si>
  <si>
    <t>ESPS16</t>
  </si>
  <si>
    <t>2ESPS17Da</t>
  </si>
  <si>
    <t>ESPS17</t>
  </si>
  <si>
    <t>2ESPS18Da</t>
  </si>
  <si>
    <t>ESPS18</t>
  </si>
  <si>
    <t>2ESPS20Da</t>
  </si>
  <si>
    <t>ESPS20</t>
  </si>
  <si>
    <t>2ESPS21Da</t>
  </si>
  <si>
    <t>ESPS21</t>
  </si>
  <si>
    <t>2ESPS22Da</t>
  </si>
  <si>
    <t>ESPS22</t>
  </si>
  <si>
    <t>2ESPS23Da</t>
  </si>
  <si>
    <t>ESPS23</t>
  </si>
  <si>
    <t>2ESPS24Da</t>
  </si>
  <si>
    <t>ESPS24</t>
  </si>
  <si>
    <t>2ESPS26Da</t>
  </si>
  <si>
    <t>ESPS26</t>
  </si>
  <si>
    <t>2ESPS27Da</t>
  </si>
  <si>
    <t>ESPS27</t>
  </si>
  <si>
    <t>2ESPS30Da</t>
  </si>
  <si>
    <t>ESPS30</t>
  </si>
  <si>
    <t>2ESPS31Da</t>
  </si>
  <si>
    <t>ESPS31</t>
  </si>
  <si>
    <t>2ESPS32Da</t>
  </si>
  <si>
    <t>ESPS32</t>
  </si>
  <si>
    <t>2ESPS33Da</t>
  </si>
  <si>
    <t>ESPS33</t>
  </si>
  <si>
    <t>2ESPS35Da</t>
  </si>
  <si>
    <t>ESPS35</t>
  </si>
  <si>
    <t>2ESPS36Da</t>
  </si>
  <si>
    <t>ESPS36</t>
  </si>
  <si>
    <t>2ESPS37Da</t>
  </si>
  <si>
    <t>ESPS37</t>
  </si>
  <si>
    <t>2ESPS38Da</t>
  </si>
  <si>
    <t>ESPS38</t>
  </si>
  <si>
    <t>2ESPS39Da</t>
  </si>
  <si>
    <t>ESPS39</t>
  </si>
  <si>
    <t>2ESPS40Da</t>
  </si>
  <si>
    <t>ESPS40</t>
  </si>
  <si>
    <t>2ESPS41Da</t>
  </si>
  <si>
    <t>ESPS41</t>
  </si>
  <si>
    <t>2ESPS42Da</t>
  </si>
  <si>
    <t>ESPS42</t>
  </si>
  <si>
    <t>low c, cannot be re-extracted, nothing left</t>
  </si>
  <si>
    <t>2ESPS43Da</t>
  </si>
  <si>
    <t>ESPS43</t>
  </si>
  <si>
    <t>2ESPS44Da</t>
  </si>
  <si>
    <t>ESPS44</t>
  </si>
  <si>
    <t>2ESPS45Da</t>
  </si>
  <si>
    <t>ESPS45</t>
  </si>
  <si>
    <t>2ESPS46Da</t>
  </si>
  <si>
    <t>ESPS46</t>
  </si>
  <si>
    <t>2TDML15Da</t>
  </si>
  <si>
    <t>TDML15</t>
  </si>
  <si>
    <t>2TDML37Da</t>
  </si>
  <si>
    <t>TDML37</t>
  </si>
  <si>
    <t>2TDML38Da</t>
  </si>
  <si>
    <t>TDML38</t>
  </si>
  <si>
    <t>2TDML39Da</t>
  </si>
  <si>
    <t>TDML39</t>
  </si>
  <si>
    <t>2TDML40Da</t>
  </si>
  <si>
    <t>TDML40</t>
  </si>
  <si>
    <t>2TDML41Da</t>
  </si>
  <si>
    <t>TDML41</t>
  </si>
  <si>
    <t>2TDML42Da</t>
  </si>
  <si>
    <t>TDML42</t>
  </si>
  <si>
    <t>2TDML43Da</t>
  </si>
  <si>
    <t>TDML43</t>
  </si>
  <si>
    <t>2TDML44Da</t>
  </si>
  <si>
    <t>TDML44</t>
  </si>
  <si>
    <t>2TDML45Da</t>
  </si>
  <si>
    <t>TDML45</t>
  </si>
  <si>
    <t>2TDML46Da</t>
  </si>
  <si>
    <t>TDML46</t>
  </si>
  <si>
    <t>2TDML47Da</t>
  </si>
  <si>
    <t>TDML47</t>
  </si>
  <si>
    <t>2TDML48Da</t>
  </si>
  <si>
    <t>TDML48</t>
  </si>
  <si>
    <t>2TDML49Da</t>
  </si>
  <si>
    <t>TDML49</t>
  </si>
  <si>
    <t>2TDML50Da</t>
  </si>
  <si>
    <t>TDML50</t>
  </si>
  <si>
    <t>2TDML51Da</t>
  </si>
  <si>
    <t>TDML51</t>
  </si>
  <si>
    <t>2TDML52Da</t>
  </si>
  <si>
    <t>TDML52</t>
  </si>
  <si>
    <t>2TDML53Da</t>
  </si>
  <si>
    <t>TDML53</t>
  </si>
  <si>
    <t>2TDML54Da</t>
  </si>
  <si>
    <t>TDML54</t>
  </si>
  <si>
    <t>2TDML55Da</t>
  </si>
  <si>
    <t>TDML55</t>
  </si>
  <si>
    <t>1TDAL02Da</t>
  </si>
  <si>
    <t>TDAL02</t>
  </si>
  <si>
    <t>1TDAL03Da</t>
  </si>
  <si>
    <t>TDAL03</t>
  </si>
  <si>
    <t>1TDAL04Da</t>
  </si>
  <si>
    <t>TDAL04</t>
  </si>
  <si>
    <t>1TDAL05Da</t>
  </si>
  <si>
    <t>TDAL05</t>
  </si>
  <si>
    <t>1TDAL06Da</t>
  </si>
  <si>
    <t>TDAL06</t>
  </si>
  <si>
    <t>1TDAL07Da</t>
  </si>
  <si>
    <t>TDAL07</t>
  </si>
  <si>
    <t>1TDAL08Da</t>
  </si>
  <si>
    <t>TDAL08</t>
  </si>
  <si>
    <t>1TDAL09Da</t>
  </si>
  <si>
    <t>TDAL09</t>
  </si>
  <si>
    <t>1TDAL10Da</t>
  </si>
  <si>
    <t>TDAL10</t>
  </si>
  <si>
    <t>1TDAL14Da</t>
  </si>
  <si>
    <t>TDAL14</t>
  </si>
  <si>
    <t>1TDAL17Da</t>
  </si>
  <si>
    <t>TDAL17</t>
  </si>
  <si>
    <t>1TDAL18Da</t>
  </si>
  <si>
    <t>TDAL18</t>
  </si>
  <si>
    <t>1TDAL23Da</t>
  </si>
  <si>
    <t>TDAL23</t>
  </si>
  <si>
    <t>shaky</t>
  </si>
  <si>
    <t>1TDAL30Da</t>
  </si>
  <si>
    <t>TDAL30</t>
  </si>
  <si>
    <t>1TDAS01Da</t>
  </si>
  <si>
    <t>TDAS01</t>
  </si>
  <si>
    <t>1TDAS03Da</t>
  </si>
  <si>
    <t>TDAS03</t>
  </si>
  <si>
    <t>1TDAS04Da</t>
  </si>
  <si>
    <t>TDAS04</t>
  </si>
  <si>
    <t>2TDAS05Da</t>
  </si>
  <si>
    <t>in extra holder</t>
  </si>
  <si>
    <t>1TDAS06Da</t>
  </si>
  <si>
    <t>TDAS06</t>
  </si>
  <si>
    <t>1TDAS07Da</t>
  </si>
  <si>
    <t>TDAS07</t>
  </si>
  <si>
    <t>proteins?</t>
  </si>
  <si>
    <t>1TDAS09Da</t>
  </si>
  <si>
    <t>TDAS09</t>
  </si>
  <si>
    <t>1TDAS10Da</t>
  </si>
  <si>
    <t>TDAS10</t>
  </si>
  <si>
    <t>2TDAS11Da</t>
  </si>
  <si>
    <t>1TDAS13Da</t>
  </si>
  <si>
    <t>TDAS13</t>
  </si>
  <si>
    <t>1TDAS14Da</t>
  </si>
  <si>
    <t>TDAS14</t>
  </si>
  <si>
    <t>1TDAS15Da</t>
  </si>
  <si>
    <t>TDAS15</t>
  </si>
  <si>
    <t>1TDAS16Da</t>
  </si>
  <si>
    <t>TDAS16</t>
  </si>
  <si>
    <t>1TDAS17Da</t>
  </si>
  <si>
    <t>TDAS17</t>
  </si>
  <si>
    <t>1TDAS20Da</t>
  </si>
  <si>
    <t>TDAS20</t>
  </si>
  <si>
    <t>1TDAS23Da</t>
  </si>
  <si>
    <t>TDAS23</t>
  </si>
  <si>
    <t>1TDAS27Da</t>
  </si>
  <si>
    <t>TDAS27</t>
  </si>
  <si>
    <t>1TDPL01Da</t>
  </si>
  <si>
    <t>TDPL01</t>
  </si>
  <si>
    <t>1TDPL02Da</t>
  </si>
  <si>
    <t>TDPL02</t>
  </si>
  <si>
    <t>1TDPL04Da</t>
  </si>
  <si>
    <t>TDPL04</t>
  </si>
  <si>
    <t>1TDPL06Da</t>
  </si>
  <si>
    <t>TDPL06</t>
  </si>
  <si>
    <t>1TDPL10Da</t>
  </si>
  <si>
    <t>TDPL10</t>
  </si>
  <si>
    <t>1TDPL11Da</t>
  </si>
  <si>
    <t>TDPL11</t>
  </si>
  <si>
    <t>1TDPL13Da</t>
  </si>
  <si>
    <t>TDPL13</t>
  </si>
  <si>
    <t>1TDPL16Da</t>
  </si>
  <si>
    <t>TDPL16</t>
  </si>
  <si>
    <t>1TDPL30Da</t>
  </si>
  <si>
    <t>TDPL30</t>
  </si>
  <si>
    <t>1TDPL31Da</t>
  </si>
  <si>
    <t>TDPL31</t>
  </si>
  <si>
    <t>1TDPS01Da</t>
  </si>
  <si>
    <t>TDPS01</t>
  </si>
  <si>
    <t>1TDPS02Da</t>
  </si>
  <si>
    <t>TDPS02</t>
  </si>
  <si>
    <t>1TDPS03Da</t>
  </si>
  <si>
    <t>TDPS03</t>
  </si>
  <si>
    <t>1TDPS04Da</t>
  </si>
  <si>
    <t>TDPS04</t>
  </si>
  <si>
    <t>1TDPS05Da</t>
  </si>
  <si>
    <t>TDPS05</t>
  </si>
  <si>
    <t>1TDPS06Da</t>
  </si>
  <si>
    <t>TDPS06</t>
  </si>
  <si>
    <t>1TDPS07Da</t>
  </si>
  <si>
    <t>TDPS07</t>
  </si>
  <si>
    <t>1TDPS13Da</t>
  </si>
  <si>
    <t>TDPS13</t>
  </si>
  <si>
    <t>1TDPS25Da</t>
  </si>
  <si>
    <t>TDPS25</t>
  </si>
  <si>
    <t>lots of salt?</t>
  </si>
  <si>
    <t>1TDPS29Da</t>
  </si>
  <si>
    <t>TDPS29</t>
  </si>
  <si>
    <t>1TDPS45Da</t>
  </si>
  <si>
    <t>TDPS45</t>
  </si>
  <si>
    <t>1TDPS47Da</t>
  </si>
  <si>
    <t>TDPS47</t>
  </si>
  <si>
    <t>2TSAL02Da</t>
  </si>
  <si>
    <t>TSAL02</t>
  </si>
  <si>
    <t>1TSAL04Da</t>
  </si>
  <si>
    <t>TSAL04</t>
  </si>
  <si>
    <t>2TSAL05Da</t>
  </si>
  <si>
    <t>TSAL05</t>
  </si>
  <si>
    <t>1TSAL06Da</t>
  </si>
  <si>
    <t>TSAL06</t>
  </si>
  <si>
    <t>1TSAL12Da</t>
  </si>
  <si>
    <t>TSAL12</t>
  </si>
  <si>
    <t>1TSAL13Da</t>
  </si>
  <si>
    <t>TSAL13</t>
  </si>
  <si>
    <t>1TSAL18Da</t>
  </si>
  <si>
    <t>TSAL18</t>
  </si>
  <si>
    <t>2TSAL31Da</t>
  </si>
  <si>
    <t>TSAL31</t>
  </si>
  <si>
    <t>1TSAL32Da</t>
  </si>
  <si>
    <t>TSAL32</t>
  </si>
  <si>
    <t>2TSAL35Da</t>
  </si>
  <si>
    <t>TSAL35</t>
  </si>
  <si>
    <t>2TSAL38Da</t>
  </si>
  <si>
    <t>TSAL38</t>
  </si>
  <si>
    <t>2TSAL39Da</t>
  </si>
  <si>
    <t>TSAL39</t>
  </si>
  <si>
    <t>2TSAL40Da</t>
  </si>
  <si>
    <t>TSAL40</t>
  </si>
  <si>
    <t>2TSAL41Da</t>
  </si>
  <si>
    <t>TSAL41</t>
  </si>
  <si>
    <t>2TSAL42Da</t>
  </si>
  <si>
    <t>TSAL42</t>
  </si>
  <si>
    <t>2TSAL43Da</t>
  </si>
  <si>
    <t>TSAL43</t>
  </si>
  <si>
    <t>2TSAL44Da</t>
  </si>
  <si>
    <t>TSAL44</t>
  </si>
  <si>
    <t>2TSAL45Da</t>
  </si>
  <si>
    <t>TSAL45</t>
  </si>
  <si>
    <t>2TSAL46Da</t>
  </si>
  <si>
    <t>TSAL46</t>
  </si>
  <si>
    <t>2TSAL47Da</t>
  </si>
  <si>
    <t>TSAL47</t>
  </si>
  <si>
    <t>2TSAS01Da</t>
  </si>
  <si>
    <t>TSAS01</t>
  </si>
  <si>
    <t>2TSAS02Da</t>
  </si>
  <si>
    <t>TSAS02</t>
  </si>
  <si>
    <t>2TSAS03Da</t>
  </si>
  <si>
    <t>TSAS03</t>
  </si>
  <si>
    <t>2TSAS04Da</t>
  </si>
  <si>
    <t>TSAS04</t>
  </si>
  <si>
    <t>2TSAS06Da</t>
  </si>
  <si>
    <t>TSAS06</t>
  </si>
  <si>
    <t>2TSAS07Da</t>
  </si>
  <si>
    <t>TSAS07</t>
  </si>
  <si>
    <t>2TSAS08Da</t>
  </si>
  <si>
    <t>TSAS08</t>
  </si>
  <si>
    <t>2TSAS10Da</t>
  </si>
  <si>
    <t>TSAS10</t>
  </si>
  <si>
    <t>2TSAS11Da</t>
  </si>
  <si>
    <t>TSAS11</t>
  </si>
  <si>
    <t>2TSAS12Da</t>
  </si>
  <si>
    <t>TSAS12</t>
  </si>
  <si>
    <t>2TSAS13Da</t>
  </si>
  <si>
    <t>TSAS13</t>
  </si>
  <si>
    <t>2TSAS15Da</t>
  </si>
  <si>
    <t>TSAS15</t>
  </si>
  <si>
    <t>2TSAS16Da</t>
  </si>
  <si>
    <t>TSAS16</t>
  </si>
  <si>
    <t>2TSAS19Da</t>
  </si>
  <si>
    <t>TSAS19</t>
  </si>
  <si>
    <t>2TSAS20Da</t>
  </si>
  <si>
    <t>TSAS20</t>
  </si>
  <si>
    <t>2TSAS21Da</t>
  </si>
  <si>
    <t>TSAS21</t>
  </si>
  <si>
    <t>2TSAS22Da</t>
  </si>
  <si>
    <t>TSAS22</t>
  </si>
  <si>
    <t>2TSAS24Da</t>
  </si>
  <si>
    <t>TSAS24</t>
  </si>
  <si>
    <t>2TSAS25Da</t>
  </si>
  <si>
    <t>TSAS25</t>
  </si>
  <si>
    <t>2TSAS26Da</t>
  </si>
  <si>
    <t>TSAS26</t>
  </si>
  <si>
    <t>realtively low</t>
  </si>
  <si>
    <t>2TSAS31Da</t>
  </si>
  <si>
    <t>TSAS31</t>
  </si>
  <si>
    <t>2TSAS32Da</t>
  </si>
  <si>
    <t>TSAS32</t>
  </si>
  <si>
    <t>2TSML01Da</t>
  </si>
  <si>
    <t>TSML01</t>
  </si>
  <si>
    <t>2TSML02Da</t>
  </si>
  <si>
    <t>TSML02</t>
  </si>
  <si>
    <t>2TSML03Da</t>
  </si>
  <si>
    <t>TSML03</t>
  </si>
  <si>
    <t>2TSML07Da</t>
  </si>
  <si>
    <t>TSML07</t>
  </si>
  <si>
    <t>2TSML09Da</t>
  </si>
  <si>
    <t>TSML09</t>
  </si>
  <si>
    <t>2TSML13Da</t>
  </si>
  <si>
    <t>TSML13</t>
  </si>
  <si>
    <t>2TSML14Da</t>
  </si>
  <si>
    <t>TSML14</t>
  </si>
  <si>
    <t>2TSML16Da</t>
  </si>
  <si>
    <t>TSML16</t>
  </si>
  <si>
    <t>2TSML17Da</t>
  </si>
  <si>
    <t>TSML17</t>
  </si>
  <si>
    <t>2TSML32Da</t>
  </si>
  <si>
    <t>TSML32</t>
  </si>
  <si>
    <t>2TSML33Da</t>
  </si>
  <si>
    <t>TSML33</t>
  </si>
  <si>
    <t>2TSML34Da</t>
  </si>
  <si>
    <t>TSML34</t>
  </si>
  <si>
    <t>2TSML35Da</t>
  </si>
  <si>
    <t>TSML35</t>
  </si>
  <si>
    <t>2TSML36Da</t>
  </si>
  <si>
    <t>TSML36</t>
  </si>
  <si>
    <t>2TSML37Da</t>
  </si>
  <si>
    <t>TSML37</t>
  </si>
  <si>
    <t>2TSML38Da</t>
  </si>
  <si>
    <t>TSML38</t>
  </si>
  <si>
    <t>2TSML39Da</t>
  </si>
  <si>
    <t>TSML39</t>
  </si>
  <si>
    <t>2TSML42Da</t>
  </si>
  <si>
    <t>TSML42</t>
  </si>
  <si>
    <t>2TSML43Da</t>
  </si>
  <si>
    <t>TSML43</t>
  </si>
  <si>
    <t>2TSML44Da</t>
  </si>
  <si>
    <t>TSML44</t>
  </si>
  <si>
    <t>2TSPL12Da</t>
  </si>
  <si>
    <t>TSPL12</t>
  </si>
  <si>
    <t>2TSPL17Da</t>
  </si>
  <si>
    <t>TSPL17</t>
  </si>
  <si>
    <t>2TSPL18Da</t>
  </si>
  <si>
    <t>TSPL18</t>
  </si>
  <si>
    <t>2TSPL19Da</t>
  </si>
  <si>
    <t>TSPL19</t>
  </si>
  <si>
    <t>2TSPL20Da</t>
  </si>
  <si>
    <t>TSPL20</t>
  </si>
  <si>
    <t>2TSPL23Da</t>
  </si>
  <si>
    <t>TSPL23</t>
  </si>
  <si>
    <t>2TSPL24Da</t>
  </si>
  <si>
    <t>TSPL24</t>
  </si>
  <si>
    <t>2TSPL28Da</t>
  </si>
  <si>
    <t>TSPL28</t>
  </si>
  <si>
    <t>2TSPL30Da</t>
  </si>
  <si>
    <t>TSPL30</t>
  </si>
  <si>
    <t>2TSPL34Da</t>
  </si>
  <si>
    <t>TSPL34</t>
  </si>
  <si>
    <t>2TSPL35Da</t>
  </si>
  <si>
    <t>TSPL35</t>
  </si>
  <si>
    <t>2TSPL36Da</t>
  </si>
  <si>
    <t>TSPL36</t>
  </si>
  <si>
    <t>2TSPL37Da</t>
  </si>
  <si>
    <t>TSPL37</t>
  </si>
  <si>
    <t>2TSPL38Da</t>
  </si>
  <si>
    <t>TSPL38</t>
  </si>
  <si>
    <t>2TSPL39Da</t>
  </si>
  <si>
    <t>TSPL39</t>
  </si>
  <si>
    <t>2TSPL40Da</t>
  </si>
  <si>
    <t>TSPL40</t>
  </si>
  <si>
    <t>2TSPL41Da</t>
  </si>
  <si>
    <t>TSPL41</t>
  </si>
  <si>
    <t>2TSPL42Da</t>
  </si>
  <si>
    <t>TSPL42</t>
  </si>
  <si>
    <t>2TSPL43Da</t>
  </si>
  <si>
    <t>TSPL43</t>
  </si>
  <si>
    <t>2TSPL44Da</t>
  </si>
  <si>
    <t>TSPL44</t>
  </si>
  <si>
    <t>2TSPS01Da</t>
  </si>
  <si>
    <t>TSPS01</t>
  </si>
  <si>
    <t>2TSPS02Da</t>
  </si>
  <si>
    <t>TSPS02</t>
  </si>
  <si>
    <t>2TSPS03Da</t>
  </si>
  <si>
    <t>TSPS03</t>
  </si>
  <si>
    <t>2TSPS05Da</t>
  </si>
  <si>
    <t>TSPS05</t>
  </si>
  <si>
    <t>2TSPS08Da</t>
  </si>
  <si>
    <t>TSPS08</t>
  </si>
  <si>
    <t>2TSPS09Da</t>
  </si>
  <si>
    <t>TSPS09</t>
  </si>
  <si>
    <t>2TSPS10Da</t>
  </si>
  <si>
    <t>TSPS10</t>
  </si>
  <si>
    <t>2TSPS11Da</t>
  </si>
  <si>
    <t>TSPS11</t>
  </si>
  <si>
    <t>2TSPS13Da</t>
  </si>
  <si>
    <t>TSPS13</t>
  </si>
  <si>
    <t>2TSPS15Da</t>
  </si>
  <si>
    <t>TSPS15</t>
  </si>
  <si>
    <t>2TSPS16Da</t>
  </si>
  <si>
    <t>TSPS16</t>
  </si>
  <si>
    <t>2TSPS22Da</t>
  </si>
  <si>
    <t>TSPS22</t>
  </si>
  <si>
    <t>2TSPS24Da</t>
  </si>
  <si>
    <t>TSPS24</t>
  </si>
  <si>
    <t>2TSPS26Da</t>
  </si>
  <si>
    <t>TSPS26</t>
  </si>
  <si>
    <t>2TSPS30Da</t>
  </si>
  <si>
    <t>TSPS30</t>
  </si>
  <si>
    <t>2TSPS31Da</t>
  </si>
  <si>
    <t>TSPS31</t>
  </si>
  <si>
    <t>2TSPS32Da</t>
  </si>
  <si>
    <t>TSPS32</t>
  </si>
  <si>
    <t>2TSPS41Da</t>
  </si>
  <si>
    <t>TSPS41</t>
  </si>
  <si>
    <t>2TSPS44Da</t>
  </si>
  <si>
    <t>TSPS44</t>
  </si>
  <si>
    <t>2TSPS45Da</t>
  </si>
  <si>
    <t>TSPS45</t>
  </si>
  <si>
    <t>2TSPS48Da</t>
  </si>
  <si>
    <t>TSPS48</t>
  </si>
  <si>
    <t>2TSPS49Da</t>
  </si>
  <si>
    <t>TSPS49</t>
  </si>
  <si>
    <t>2TSPS50Da</t>
  </si>
  <si>
    <t>TSPS50</t>
  </si>
  <si>
    <t>2TSPS51Da</t>
  </si>
  <si>
    <t>TSPS51</t>
  </si>
  <si>
    <t>2TSPS54Da</t>
  </si>
  <si>
    <t>TSPS54</t>
  </si>
  <si>
    <t>2TSPS58Da</t>
  </si>
  <si>
    <t>TSPS58</t>
  </si>
  <si>
    <t>2TSPS59Da</t>
  </si>
  <si>
    <t>TSPS59</t>
  </si>
  <si>
    <t>2TSPS60Da</t>
  </si>
  <si>
    <t>TSPS60</t>
  </si>
  <si>
    <t>2TSPS61Da</t>
  </si>
  <si>
    <t>TSPS61</t>
  </si>
  <si>
    <t>2TSPS62Da</t>
  </si>
  <si>
    <t>TSPS62</t>
  </si>
  <si>
    <t>2TSPS63Da</t>
  </si>
  <si>
    <t>TSPS63</t>
  </si>
  <si>
    <t>2TSPS64Da</t>
  </si>
  <si>
    <t>TSPS64</t>
  </si>
  <si>
    <t>2TSPS65Da</t>
  </si>
  <si>
    <t>TSPS65</t>
  </si>
  <si>
    <t>2TSPS66Da</t>
  </si>
  <si>
    <t>TSPS66</t>
  </si>
  <si>
    <t>2TSPS67Da</t>
  </si>
  <si>
    <t>TSPS67</t>
  </si>
  <si>
    <t>2TSPS68Da</t>
  </si>
  <si>
    <t>TSPS68</t>
  </si>
  <si>
    <t>2TSPS69Da</t>
  </si>
  <si>
    <t>TSPS69</t>
  </si>
  <si>
    <t>2TSPS70Da</t>
  </si>
  <si>
    <t>TSPS70</t>
  </si>
  <si>
    <t>2TSPS71Da</t>
  </si>
  <si>
    <t>TSPS71</t>
  </si>
  <si>
    <t>2TSPS72Da</t>
  </si>
  <si>
    <t>TSPS72</t>
  </si>
  <si>
    <t>2TSPS73Da</t>
  </si>
  <si>
    <t>TSPS73</t>
  </si>
  <si>
    <t>2TSPS74Da</t>
  </si>
  <si>
    <t>TSPS74</t>
  </si>
  <si>
    <t>2TSPS75Da</t>
  </si>
  <si>
    <t>TSPS75</t>
  </si>
  <si>
    <t>2TSPS76Da</t>
  </si>
  <si>
    <t>TSPS76</t>
  </si>
  <si>
    <t>2TSPS77Da</t>
  </si>
  <si>
    <t>TSPS77</t>
  </si>
  <si>
    <t>2TSPS78Da</t>
  </si>
  <si>
    <t>TSPS78</t>
  </si>
  <si>
    <t>c_nanodrop</t>
  </si>
  <si>
    <t>use nanodrop measurement, remeasured on 22.1.24</t>
  </si>
  <si>
    <t>comment</t>
  </si>
  <si>
    <t>GBS_µL_extr</t>
  </si>
  <si>
    <t>GBS_µL_buffer</t>
  </si>
  <si>
    <t>GBS_µL_c</t>
  </si>
  <si>
    <t>check_c</t>
  </si>
  <si>
    <t>Target V</t>
  </si>
  <si>
    <t>c</t>
  </si>
  <si>
    <t>add buffer to 1 µL</t>
  </si>
  <si>
    <t>use extr in 10 µl</t>
  </si>
  <si>
    <t>add to extr for 10 µL</t>
  </si>
  <si>
    <t>y</t>
  </si>
  <si>
    <t>V_high</t>
  </si>
  <si>
    <t>V_direct</t>
  </si>
  <si>
    <t xml:space="preserve">use 1 µL of </t>
  </si>
  <si>
    <t>s</t>
  </si>
  <si>
    <t>use_direct µL type</t>
  </si>
  <si>
    <t>empty</t>
  </si>
  <si>
    <t>c_accuclear_old</t>
  </si>
  <si>
    <t/>
  </si>
  <si>
    <t>1_24|12</t>
  </si>
  <si>
    <t>1_176</t>
  </si>
  <si>
    <t>1_186</t>
  </si>
  <si>
    <t>1_200|1</t>
  </si>
  <si>
    <t>1_221|5.6</t>
  </si>
  <si>
    <t>1_456|12</t>
  </si>
  <si>
    <t>2_15</t>
  </si>
  <si>
    <t>2_38|1.1</t>
  </si>
  <si>
    <t>2_78</t>
  </si>
  <si>
    <t>2_82</t>
  </si>
  <si>
    <t>2_175</t>
  </si>
  <si>
    <t>2_201</t>
  </si>
  <si>
    <t>2_215|12</t>
  </si>
  <si>
    <t>2_266</t>
  </si>
  <si>
    <t>2_277</t>
  </si>
  <si>
    <t>2_279</t>
  </si>
  <si>
    <t>2_282</t>
  </si>
  <si>
    <t>2_310</t>
  </si>
  <si>
    <t>2_311</t>
  </si>
  <si>
    <t>2_312</t>
  </si>
  <si>
    <t>2_314</t>
  </si>
  <si>
    <t>2_339</t>
  </si>
  <si>
    <t>2_341</t>
  </si>
  <si>
    <t>2_352</t>
  </si>
  <si>
    <t>2_358</t>
  </si>
  <si>
    <t>2_364</t>
  </si>
  <si>
    <t>2_365</t>
  </si>
  <si>
    <t>2_367</t>
  </si>
  <si>
    <t>2_371</t>
  </si>
  <si>
    <t>2_374</t>
  </si>
  <si>
    <t>2_375</t>
  </si>
  <si>
    <t>2_376</t>
  </si>
  <si>
    <t>2_377</t>
  </si>
  <si>
    <t>2_378</t>
  </si>
  <si>
    <t>2_379</t>
  </si>
  <si>
    <t>2_388</t>
  </si>
  <si>
    <t>2_389</t>
  </si>
  <si>
    <t>2_391</t>
  </si>
  <si>
    <t>2_392</t>
  </si>
  <si>
    <t>2_394</t>
  </si>
  <si>
    <t>2_395</t>
  </si>
  <si>
    <t>2_396</t>
  </si>
  <si>
    <t>2_397</t>
  </si>
  <si>
    <t>2_398</t>
  </si>
  <si>
    <t>c_calc</t>
  </si>
  <si>
    <t>accuclear plate 1</t>
  </si>
  <si>
    <t>1_1</t>
  </si>
  <si>
    <t>1_37</t>
  </si>
  <si>
    <t>1_52</t>
  </si>
  <si>
    <t>1_74</t>
  </si>
  <si>
    <t>1_110</t>
  </si>
  <si>
    <t>1_127</t>
  </si>
  <si>
    <t>1_171</t>
  </si>
  <si>
    <t>1_172</t>
  </si>
  <si>
    <t>1_173</t>
  </si>
  <si>
    <t>1_177</t>
  </si>
  <si>
    <t>1_178</t>
  </si>
  <si>
    <t>1_179</t>
  </si>
  <si>
    <t>1_181</t>
  </si>
  <si>
    <t>1_204</t>
  </si>
  <si>
    <t>1_205</t>
  </si>
  <si>
    <t>1_206</t>
  </si>
  <si>
    <t>1_207</t>
  </si>
  <si>
    <t>1_210</t>
  </si>
  <si>
    <t>1_211</t>
  </si>
  <si>
    <t>1_232</t>
  </si>
  <si>
    <t>1_234</t>
  </si>
  <si>
    <t>1_235</t>
  </si>
  <si>
    <t>1_239</t>
  </si>
  <si>
    <t>1_266</t>
  </si>
  <si>
    <t>1_270</t>
  </si>
  <si>
    <t>1_272</t>
  </si>
  <si>
    <t>1_275</t>
  </si>
  <si>
    <t>1_276</t>
  </si>
  <si>
    <t>1_280</t>
  </si>
  <si>
    <t>1_309</t>
  </si>
  <si>
    <t>1_310</t>
  </si>
  <si>
    <t>1_405</t>
  </si>
  <si>
    <t>1_412</t>
  </si>
  <si>
    <t>1_414</t>
  </si>
  <si>
    <t>1_433</t>
  </si>
  <si>
    <t>1_439</t>
  </si>
  <si>
    <t>1_440</t>
  </si>
  <si>
    <t>1_441</t>
  </si>
  <si>
    <t>1_444</t>
  </si>
  <si>
    <t>1_446</t>
  </si>
  <si>
    <t>1_447</t>
  </si>
  <si>
    <t>1_449</t>
  </si>
  <si>
    <t>1_452</t>
  </si>
  <si>
    <t>1_455</t>
  </si>
  <si>
    <t>1_479</t>
  </si>
  <si>
    <t>2_6</t>
  </si>
  <si>
    <t>2_7</t>
  </si>
  <si>
    <t>2_8</t>
  </si>
  <si>
    <t>2_9</t>
  </si>
  <si>
    <t>2_11</t>
  </si>
  <si>
    <t>2_12</t>
  </si>
  <si>
    <t>2_14</t>
  </si>
  <si>
    <t>2_19</t>
  </si>
  <si>
    <t>2_22</t>
  </si>
  <si>
    <t>2_25</t>
  </si>
  <si>
    <t>2_26</t>
  </si>
  <si>
    <t>2_34</t>
  </si>
  <si>
    <t>2_35</t>
  </si>
  <si>
    <t>2_41</t>
  </si>
  <si>
    <t>2_45</t>
  </si>
  <si>
    <t>2_54</t>
  </si>
  <si>
    <t>2_70</t>
  </si>
  <si>
    <t>2_76</t>
  </si>
  <si>
    <t>2_85</t>
  </si>
  <si>
    <t>2_86</t>
  </si>
  <si>
    <t>2_89</t>
  </si>
  <si>
    <t>2_98</t>
  </si>
  <si>
    <t>2_103</t>
  </si>
  <si>
    <t>2_106</t>
  </si>
  <si>
    <t>2_108</t>
  </si>
  <si>
    <t>2_109</t>
  </si>
  <si>
    <t>2_110</t>
  </si>
  <si>
    <t>2_111</t>
  </si>
  <si>
    <t>2_112</t>
  </si>
  <si>
    <t>2_117</t>
  </si>
  <si>
    <t>2_121</t>
  </si>
  <si>
    <t>2_123</t>
  </si>
  <si>
    <t>2_124</t>
  </si>
  <si>
    <t>2_126</t>
  </si>
  <si>
    <t>2_128</t>
  </si>
  <si>
    <t>2_129</t>
  </si>
  <si>
    <t>2_132</t>
  </si>
  <si>
    <t>2_133</t>
  </si>
  <si>
    <t>2_136</t>
  </si>
  <si>
    <t>2_137</t>
  </si>
  <si>
    <t>2_143</t>
  </si>
  <si>
    <t>2_150</t>
  </si>
  <si>
    <t>2_153</t>
  </si>
  <si>
    <t>2_154</t>
  </si>
  <si>
    <t>2_160</t>
  </si>
  <si>
    <t>2_165</t>
  </si>
  <si>
    <t>2_166</t>
  </si>
  <si>
    <t>2_173</t>
  </si>
  <si>
    <t>2_174</t>
  </si>
  <si>
    <t>2_176</t>
  </si>
  <si>
    <t>2_180</t>
  </si>
  <si>
    <t>2_185</t>
  </si>
  <si>
    <t>2_187</t>
  </si>
  <si>
    <t>2_189</t>
  </si>
  <si>
    <t>2_190</t>
  </si>
  <si>
    <t>2_195</t>
  </si>
  <si>
    <t>2_197</t>
  </si>
  <si>
    <t>2_199</t>
  </si>
  <si>
    <t>2_200</t>
  </si>
  <si>
    <t>2_202</t>
  </si>
  <si>
    <t>2_213</t>
  </si>
  <si>
    <t>2_214</t>
  </si>
  <si>
    <t>2_235</t>
  </si>
  <si>
    <t>2_236</t>
  </si>
  <si>
    <t>2_239</t>
  </si>
  <si>
    <t>2_240</t>
  </si>
  <si>
    <t>2_243</t>
  </si>
  <si>
    <t>2_245</t>
  </si>
  <si>
    <t>2_250</t>
  </si>
  <si>
    <t>2_253</t>
  </si>
  <si>
    <t>2_257</t>
  </si>
  <si>
    <t>2_260</t>
  </si>
  <si>
    <t>2_261</t>
  </si>
  <si>
    <t>2_264</t>
  </si>
  <si>
    <t>2_265</t>
  </si>
  <si>
    <t>2_268</t>
  </si>
  <si>
    <t>2_269</t>
  </si>
  <si>
    <t>2_270</t>
  </si>
  <si>
    <t>2_271</t>
  </si>
  <si>
    <t>2_272</t>
  </si>
  <si>
    <t>2_273</t>
  </si>
  <si>
    <t>2_278</t>
  </si>
  <si>
    <t>2_280</t>
  </si>
  <si>
    <t>2_281</t>
  </si>
  <si>
    <t>2_283</t>
  </si>
  <si>
    <t>2_284</t>
  </si>
  <si>
    <t>2_285</t>
  </si>
  <si>
    <t>2_287</t>
  </si>
  <si>
    <t>2_288</t>
  </si>
  <si>
    <t>2_289</t>
  </si>
  <si>
    <t>2_291</t>
  </si>
  <si>
    <t>2_304</t>
  </si>
  <si>
    <t>2_306</t>
  </si>
  <si>
    <t>2_309</t>
  </si>
  <si>
    <t>2_315</t>
  </si>
  <si>
    <t>2_330</t>
  </si>
  <si>
    <t>2_335</t>
  </si>
  <si>
    <t>2_336</t>
  </si>
  <si>
    <t>2_338</t>
  </si>
  <si>
    <t>2_343</t>
  </si>
  <si>
    <t>2_345</t>
  </si>
  <si>
    <t>2_346</t>
  </si>
  <si>
    <t>2_348</t>
  </si>
  <si>
    <t>2_355</t>
  </si>
  <si>
    <t>2_356</t>
  </si>
  <si>
    <t>2_357</t>
  </si>
  <si>
    <t>2_360</t>
  </si>
  <si>
    <t>2_362</t>
  </si>
  <si>
    <t>2_370</t>
  </si>
  <si>
    <t>2_372</t>
  </si>
  <si>
    <t>2_381</t>
  </si>
  <si>
    <t>2_382</t>
  </si>
  <si>
    <t>2_384</t>
  </si>
  <si>
    <t>2_385</t>
  </si>
  <si>
    <t>2_402</t>
  </si>
  <si>
    <t>2_406</t>
  </si>
  <si>
    <t>2_408</t>
  </si>
  <si>
    <t>2_409</t>
  </si>
  <si>
    <t>2_411</t>
  </si>
  <si>
    <t>2_412</t>
  </si>
  <si>
    <t>2_417</t>
  </si>
  <si>
    <t>2_418</t>
  </si>
  <si>
    <t>2_419</t>
  </si>
  <si>
    <t>2_420</t>
  </si>
  <si>
    <t>2_421</t>
  </si>
  <si>
    <t>2_422</t>
  </si>
  <si>
    <t>2_425</t>
  </si>
  <si>
    <t>2_426</t>
  </si>
  <si>
    <t>2_427</t>
  </si>
  <si>
    <t>2_428</t>
  </si>
  <si>
    <t>2_430</t>
  </si>
  <si>
    <t>2_431</t>
  </si>
  <si>
    <t>2_432</t>
  </si>
  <si>
    <t>2_433</t>
  </si>
  <si>
    <t>2_434</t>
  </si>
  <si>
    <t>2_435</t>
  </si>
  <si>
    <t>2_437</t>
  </si>
  <si>
    <t>2_439</t>
  </si>
  <si>
    <t>2_441</t>
  </si>
  <si>
    <t>2_442</t>
  </si>
  <si>
    <t>2_444</t>
  </si>
  <si>
    <t>2_446</t>
  </si>
  <si>
    <t>2_447</t>
  </si>
  <si>
    <t>2_448</t>
  </si>
  <si>
    <t>2_449</t>
  </si>
  <si>
    <t>2_454</t>
  </si>
  <si>
    <t>2_459</t>
  </si>
  <si>
    <t>2_462</t>
  </si>
  <si>
    <t>2_463</t>
  </si>
  <si>
    <t>2_464</t>
  </si>
  <si>
    <t>2_465</t>
  </si>
  <si>
    <t>2_466</t>
  </si>
  <si>
    <t>2_467</t>
  </si>
  <si>
    <t>2_468</t>
  </si>
  <si>
    <t>2_470</t>
  </si>
  <si>
    <t>2_482</t>
  </si>
  <si>
    <t>when redoing, take 1.5 µL</t>
  </si>
  <si>
    <t>Column 12</t>
  </si>
  <si>
    <t>A</t>
  </si>
  <si>
    <t>B</t>
  </si>
  <si>
    <t>C</t>
  </si>
  <si>
    <t>D</t>
  </si>
  <si>
    <t>E</t>
  </si>
  <si>
    <t>F</t>
  </si>
  <si>
    <t>G</t>
  </si>
  <si>
    <t>H</t>
  </si>
  <si>
    <t>1_A6</t>
  </si>
  <si>
    <t>1_F6</t>
  </si>
  <si>
    <t>1_H7</t>
  </si>
  <si>
    <t>1_H8</t>
  </si>
  <si>
    <t>1_E9</t>
  </si>
  <si>
    <t>3_H3</t>
  </si>
  <si>
    <t>4_F1</t>
  </si>
  <si>
    <t>5_E2</t>
  </si>
  <si>
    <t>row letter</t>
  </si>
  <si>
    <t>assume c of 200</t>
  </si>
  <si>
    <t>2_415</t>
  </si>
  <si>
    <t xml:space="preserve"> </t>
  </si>
  <si>
    <t>remeasured_c</t>
  </si>
  <si>
    <t>c_nano</t>
  </si>
  <si>
    <t>c_orig</t>
  </si>
  <si>
    <t>at least 25</t>
  </si>
  <si>
    <t>&lt;25</t>
  </si>
  <si>
    <t>dill: 1 in 30</t>
  </si>
  <si>
    <t>20 @ 20</t>
  </si>
  <si>
    <t>20 samples</t>
  </si>
  <si>
    <t>redo wt accuclear</t>
  </si>
  <si>
    <t>add 20 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</si>
</sst>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0" fillId="0" borderId="2" xfId="0" applyNumberFormat="1" applyBorder="1"/>
    <xf numFmtId="164" fontId="0" fillId="0" borderId="7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15" xfId="0" applyBorder="1"/>
    <xf numFmtId="0" fontId="0" fillId="0" borderId="13" xfId="0" applyBorder="1"/>
    <xf numFmtId="0" fontId="0" fillId="0" borderId="17" xfId="0" applyBorder="1"/>
    <xf numFmtId="0" fontId="1" fillId="0" borderId="9" xfId="0" applyFont="1" applyBorder="1"/>
    <xf numFmtId="0" fontId="0" fillId="0" borderId="14" xfId="0" applyBorder="1"/>
    <xf numFmtId="0" fontId="0" fillId="0" borderId="12" xfId="0" applyBorder="1"/>
    <xf numFmtId="0" fontId="0" fillId="0" borderId="16" xfId="0" applyBorder="1"/>
    <xf numFmtId="2" fontId="1" fillId="0" borderId="11" xfId="0" applyNumberFormat="1" applyFont="1" applyBorder="1"/>
    <xf numFmtId="2" fontId="0" fillId="0" borderId="13" xfId="0" applyNumberFormat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14" fontId="0" fillId="2" borderId="4" xfId="0" applyNumberFormat="1" applyFill="1" applyBorder="1"/>
    <xf numFmtId="164" fontId="0" fillId="2" borderId="0" xfId="0" applyNumberFormat="1" applyFill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1" xfId="0" applyNumberFormat="1" applyFill="1" applyBorder="1"/>
    <xf numFmtId="164" fontId="0" fillId="2" borderId="2" xfId="0" applyNumberFormat="1" applyFill="1" applyBorder="1"/>
    <xf numFmtId="164" fontId="1" fillId="3" borderId="0" xfId="0" applyNumberFormat="1" applyFont="1" applyFill="1"/>
    <xf numFmtId="164" fontId="0" fillId="3" borderId="0" xfId="0" applyNumberFormat="1" applyFill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14" fontId="2" fillId="2" borderId="4" xfId="0" applyNumberFormat="1" applyFont="1" applyFill="1" applyBorder="1"/>
    <xf numFmtId="164" fontId="2" fillId="2" borderId="0" xfId="0" applyNumberFormat="1" applyFont="1" applyFill="1"/>
    <xf numFmtId="0" fontId="2" fillId="2" borderId="12" xfId="0" applyFont="1" applyFill="1" applyBorder="1"/>
    <xf numFmtId="2" fontId="2" fillId="2" borderId="13" xfId="0" applyNumberFormat="1" applyFont="1" applyFill="1" applyBorder="1"/>
    <xf numFmtId="164" fontId="1" fillId="5" borderId="0" xfId="0" applyNumberFormat="1" applyFont="1" applyFill="1"/>
    <xf numFmtId="164" fontId="0" fillId="5" borderId="0" xfId="0" applyNumberFormat="1" applyFill="1"/>
    <xf numFmtId="0" fontId="1" fillId="4" borderId="0" xfId="0" applyFont="1" applyFill="1"/>
    <xf numFmtId="0" fontId="0" fillId="4" borderId="0" xfId="0" applyFill="1"/>
    <xf numFmtId="164" fontId="0" fillId="6" borderId="0" xfId="0" applyNumberFormat="1" applyFill="1"/>
    <xf numFmtId="0" fontId="0" fillId="6" borderId="0" xfId="0" applyFill="1"/>
    <xf numFmtId="0" fontId="2" fillId="6" borderId="0" xfId="0" applyFont="1" applyFill="1"/>
    <xf numFmtId="0" fontId="0" fillId="6" borderId="7" xfId="0" applyFill="1" applyBorder="1"/>
    <xf numFmtId="0" fontId="0" fillId="6" borderId="2" xfId="0" applyFill="1" applyBorder="1"/>
    <xf numFmtId="0" fontId="1" fillId="5" borderId="0" xfId="0" applyFont="1" applyFill="1"/>
    <xf numFmtId="0" fontId="0" fillId="5" borderId="0" xfId="0" applyFill="1"/>
    <xf numFmtId="164" fontId="1" fillId="7" borderId="0" xfId="0" applyNumberFormat="1" applyFont="1" applyFill="1"/>
    <xf numFmtId="0" fontId="0" fillId="7" borderId="0" xfId="0" applyFill="1"/>
    <xf numFmtId="0" fontId="0" fillId="5" borderId="4" xfId="0" applyFill="1" applyBorder="1"/>
    <xf numFmtId="0" fontId="2" fillId="4" borderId="5" xfId="0" applyFont="1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3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7" xfId="0" applyBorder="1" applyAlignment="1">
      <alignment horizontal="left"/>
    </xf>
    <xf numFmtId="0" fontId="0" fillId="5" borderId="0" xfId="0" applyFill="1" applyAlignment="1">
      <alignment horizontal="left"/>
    </xf>
    <xf numFmtId="0" fontId="1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3" fillId="0" borderId="0" xfId="0" applyFont="1"/>
    <xf numFmtId="0" fontId="0" fillId="8" borderId="4" xfId="0" applyFill="1" applyBorder="1"/>
    <xf numFmtId="0" fontId="0" fillId="8" borderId="6" xfId="0" applyFill="1" applyBorder="1"/>
    <xf numFmtId="0" fontId="0" fillId="8" borderId="1" xfId="0" applyFill="1" applyBorder="1"/>
    <xf numFmtId="0" fontId="3" fillId="9" borderId="0" xfId="0" applyFont="1" applyFill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4" fontId="5" fillId="0" borderId="2" xfId="0" applyNumberFormat="1" applyFont="1" applyBorder="1"/>
    <xf numFmtId="164" fontId="5" fillId="0" borderId="2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4" fontId="5" fillId="0" borderId="0" xfId="0" applyNumberFormat="1" applyFont="1"/>
    <xf numFmtId="164" fontId="5" fillId="0" borderId="0" xfId="0" applyNumberFormat="1" applyFon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14" fontId="2" fillId="0" borderId="0" xfId="0" applyNumberFormat="1" applyFont="1"/>
    <xf numFmtId="164" fontId="2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14" fontId="5" fillId="0" borderId="7" xfId="0" applyNumberFormat="1" applyFont="1" applyBorder="1"/>
    <xf numFmtId="164" fontId="5" fillId="0" borderId="7" xfId="0" applyNumberFormat="1" applyFont="1" applyBorder="1"/>
    <xf numFmtId="2" fontId="0" fillId="0" borderId="5" xfId="0" applyNumberFormat="1" applyBorder="1"/>
    <xf numFmtId="2" fontId="0" fillId="0" borderId="8" xfId="0" applyNumberFormat="1" applyBorder="1"/>
    <xf numFmtId="2" fontId="4" fillId="0" borderId="8" xfId="0" applyNumberFormat="1" applyFont="1" applyBorder="1"/>
    <xf numFmtId="0" fontId="1" fillId="10" borderId="0" xfId="0" applyFont="1" applyFill="1"/>
    <xf numFmtId="0" fontId="3" fillId="11" borderId="0" xfId="0" applyFont="1" applyFill="1"/>
    <xf numFmtId="0" fontId="0" fillId="11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54A8-8BA4-7C40-81BD-21591469827C}">
  <dimension ref="A1:T481"/>
  <sheetViews>
    <sheetView workbookViewId="0">
      <pane ySplit="1" topLeftCell="A2" activePane="bottomLeft" state="frozen"/>
      <selection pane="bottomLeft" activeCell="M3" sqref="M3"/>
    </sheetView>
  </sheetViews>
  <sheetFormatPr baseColWidth="10" defaultRowHeight="16" x14ac:dyDescent="0.2"/>
  <cols>
    <col min="1" max="1" width="5.5" bestFit="1" customWidth="1"/>
    <col min="2" max="2" width="3.83203125" bestFit="1" customWidth="1"/>
    <col min="3" max="3" width="4.33203125" bestFit="1" customWidth="1"/>
    <col min="4" max="4" width="2.1640625" bestFit="1" customWidth="1"/>
    <col min="5" max="5" width="7" bestFit="1" customWidth="1"/>
    <col min="8" max="8" width="10.83203125" style="2"/>
    <col min="10" max="10" width="10.83203125" style="16"/>
    <col min="11" max="11" width="11.1640625" style="16" bestFit="1" customWidth="1"/>
    <col min="13" max="13" width="11.5" style="43" bestFit="1" customWidth="1"/>
    <col min="14" max="14" width="13.1640625" bestFit="1" customWidth="1"/>
    <col min="15" max="15" width="10.83203125" style="29"/>
    <col min="16" max="16" width="10.83203125" style="26"/>
    <col min="18" max="18" width="10.83203125" style="22"/>
    <col min="20" max="20" width="46.6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" t="s">
        <v>8</v>
      </c>
      <c r="J1" s="15" t="s">
        <v>869</v>
      </c>
      <c r="K1" s="15" t="s">
        <v>9</v>
      </c>
      <c r="L1" s="1" t="s">
        <v>876</v>
      </c>
      <c r="M1" s="42" t="s">
        <v>872</v>
      </c>
      <c r="N1" s="19" t="s">
        <v>873</v>
      </c>
      <c r="O1" s="28" t="s">
        <v>874</v>
      </c>
      <c r="P1" s="24"/>
      <c r="Q1" s="19"/>
      <c r="R1" s="20"/>
      <c r="S1" s="1" t="s">
        <v>875</v>
      </c>
      <c r="T1" s="1" t="s">
        <v>871</v>
      </c>
    </row>
    <row r="2" spans="1:20" x14ac:dyDescent="0.2">
      <c r="A2" s="3">
        <v>1</v>
      </c>
      <c r="B2" s="4">
        <v>1</v>
      </c>
      <c r="C2" s="5">
        <v>1</v>
      </c>
      <c r="D2" s="3">
        <v>1</v>
      </c>
      <c r="E2" s="5">
        <v>1</v>
      </c>
      <c r="F2" s="3" t="s">
        <v>60</v>
      </c>
      <c r="G2" s="5" t="s">
        <v>61</v>
      </c>
      <c r="H2" s="11">
        <v>45259</v>
      </c>
      <c r="I2" s="4" t="s">
        <v>13</v>
      </c>
      <c r="J2" s="17">
        <v>226.1</v>
      </c>
      <c r="K2" s="17">
        <v>145.21184099999999</v>
      </c>
      <c r="L2">
        <f>IF(K2&gt;700,100, IF(K2&gt;500,70,IF(K2&gt;300, 50, IF(K2&gt;100, 30,10))))</f>
        <v>30</v>
      </c>
      <c r="M2" s="43">
        <f>IF(10*L2/K2&gt;L2,L2,ROUNDUP(10*L2/K2,2))</f>
        <v>2.0699999999999998</v>
      </c>
      <c r="N2" s="16">
        <f>IF(L2-M2&gt;0,L2-M2, 0)</f>
        <v>27.93</v>
      </c>
      <c r="O2" s="29">
        <f>K2*M2/(M2+N2)</f>
        <v>10.019617028999997</v>
      </c>
      <c r="S2" s="4"/>
      <c r="T2" s="5"/>
    </row>
    <row r="3" spans="1:20" x14ac:dyDescent="0.2">
      <c r="A3" s="6">
        <v>1</v>
      </c>
      <c r="B3">
        <v>1</v>
      </c>
      <c r="C3" s="7">
        <v>2</v>
      </c>
      <c r="D3" s="6">
        <v>1</v>
      </c>
      <c r="E3" s="7">
        <v>6</v>
      </c>
      <c r="F3" s="6" t="s">
        <v>20</v>
      </c>
      <c r="G3" s="7" t="s">
        <v>21</v>
      </c>
      <c r="H3" s="12">
        <v>45259</v>
      </c>
      <c r="I3" t="s">
        <v>13</v>
      </c>
      <c r="J3" s="16">
        <v>134.5</v>
      </c>
      <c r="K3" s="16">
        <v>64.351443000000003</v>
      </c>
      <c r="L3">
        <f t="shared" ref="L3:L66" si="0">IF(K3&gt;700,100, IF(K3&gt;500,70,IF(K3&gt;300, 50, IF(K3&gt;100, 30,10))))</f>
        <v>10</v>
      </c>
      <c r="M3" s="43">
        <f t="shared" ref="M3:M66" si="1">IF(10*L3/K3&gt;L3,L3,ROUNDUP(10*L3/K3,2))</f>
        <v>1.56</v>
      </c>
      <c r="N3" s="16">
        <f t="shared" ref="N3:N66" si="2">IF(L3-M3&gt;0,L3-M3, 0)</f>
        <v>8.44</v>
      </c>
      <c r="O3" s="29">
        <f t="shared" ref="O3:O66" si="3">K3*M3/(M3+N3)</f>
        <v>10.038825108000001</v>
      </c>
      <c r="Q3" s="16"/>
      <c r="R3" s="29"/>
      <c r="T3" s="7"/>
    </row>
    <row r="4" spans="1:20" x14ac:dyDescent="0.2">
      <c r="A4" s="6">
        <v>1</v>
      </c>
      <c r="B4">
        <v>1</v>
      </c>
      <c r="C4" s="7">
        <v>3</v>
      </c>
      <c r="D4" s="6">
        <v>1</v>
      </c>
      <c r="E4" s="7">
        <v>7</v>
      </c>
      <c r="F4" s="6" t="s">
        <v>22</v>
      </c>
      <c r="G4" s="7" t="s">
        <v>23</v>
      </c>
      <c r="H4" s="12">
        <v>45259</v>
      </c>
      <c r="I4" t="s">
        <v>13</v>
      </c>
      <c r="J4" s="16">
        <v>99.3</v>
      </c>
      <c r="K4" s="16">
        <v>55.536264000000003</v>
      </c>
      <c r="L4">
        <f t="shared" si="0"/>
        <v>10</v>
      </c>
      <c r="M4" s="43">
        <f t="shared" si="1"/>
        <v>1.81</v>
      </c>
      <c r="N4" s="16">
        <f t="shared" si="2"/>
        <v>8.19</v>
      </c>
      <c r="O4" s="29">
        <f t="shared" si="3"/>
        <v>10.052063784000001</v>
      </c>
      <c r="Q4" s="16"/>
      <c r="R4" s="29"/>
      <c r="T4" s="7" t="s">
        <v>24</v>
      </c>
    </row>
    <row r="5" spans="1:20" s="45" customFormat="1" x14ac:dyDescent="0.2">
      <c r="A5" s="44">
        <v>1</v>
      </c>
      <c r="B5" s="45">
        <v>1</v>
      </c>
      <c r="C5" s="46">
        <v>4</v>
      </c>
      <c r="D5" s="44">
        <v>1</v>
      </c>
      <c r="E5" s="46">
        <v>24</v>
      </c>
      <c r="F5" s="44" t="s">
        <v>43</v>
      </c>
      <c r="G5" s="46" t="s">
        <v>44</v>
      </c>
      <c r="H5" s="47">
        <v>45259</v>
      </c>
      <c r="I5" s="45" t="s">
        <v>13</v>
      </c>
      <c r="J5" s="48">
        <v>60.4</v>
      </c>
      <c r="K5" s="48">
        <v>8.5079673000000007</v>
      </c>
      <c r="L5">
        <f t="shared" si="0"/>
        <v>10</v>
      </c>
      <c r="M5" s="43">
        <f t="shared" si="1"/>
        <v>10</v>
      </c>
      <c r="N5" s="48">
        <f t="shared" si="2"/>
        <v>0</v>
      </c>
      <c r="O5" s="50">
        <f t="shared" si="3"/>
        <v>8.5079673000000007</v>
      </c>
      <c r="P5" s="49"/>
      <c r="Q5" s="48"/>
      <c r="R5" s="50"/>
      <c r="T5" s="46" t="s">
        <v>870</v>
      </c>
    </row>
    <row r="6" spans="1:20" x14ac:dyDescent="0.2">
      <c r="A6" s="6">
        <v>1</v>
      </c>
      <c r="B6">
        <v>1</v>
      </c>
      <c r="C6" s="7">
        <v>5</v>
      </c>
      <c r="D6" s="6">
        <v>1</v>
      </c>
      <c r="E6" s="7">
        <v>27</v>
      </c>
      <c r="F6" s="6" t="s">
        <v>177</v>
      </c>
      <c r="G6" s="7" t="s">
        <v>178</v>
      </c>
      <c r="H6" s="12">
        <v>45259</v>
      </c>
      <c r="I6" t="s">
        <v>13</v>
      </c>
      <c r="J6" s="16">
        <v>84.9</v>
      </c>
      <c r="K6" s="16">
        <v>52.649583</v>
      </c>
      <c r="L6">
        <f t="shared" si="0"/>
        <v>10</v>
      </c>
      <c r="M6" s="43">
        <f t="shared" si="1"/>
        <v>1.9</v>
      </c>
      <c r="N6" s="16">
        <f t="shared" si="2"/>
        <v>8.1</v>
      </c>
      <c r="O6" s="29">
        <f t="shared" si="3"/>
        <v>10.00342077</v>
      </c>
      <c r="Q6" s="16"/>
      <c r="R6" s="29"/>
      <c r="T6" s="7"/>
    </row>
    <row r="7" spans="1:20" x14ac:dyDescent="0.2">
      <c r="A7" s="6">
        <v>1</v>
      </c>
      <c r="B7">
        <v>1</v>
      </c>
      <c r="C7" s="7">
        <v>6</v>
      </c>
      <c r="D7" s="6">
        <v>1</v>
      </c>
      <c r="E7" s="7">
        <v>29</v>
      </c>
      <c r="F7" s="6" t="s">
        <v>27</v>
      </c>
      <c r="G7" s="7" t="s">
        <v>28</v>
      </c>
      <c r="H7" s="12">
        <v>45259</v>
      </c>
      <c r="I7" t="s">
        <v>13</v>
      </c>
      <c r="J7" s="16">
        <v>63.9</v>
      </c>
      <c r="K7" s="16">
        <v>25.973766000000001</v>
      </c>
      <c r="L7">
        <f t="shared" si="0"/>
        <v>10</v>
      </c>
      <c r="M7" s="43">
        <f t="shared" si="1"/>
        <v>3.86</v>
      </c>
      <c r="N7" s="16">
        <f t="shared" si="2"/>
        <v>6.1400000000000006</v>
      </c>
      <c r="O7" s="29">
        <f t="shared" si="3"/>
        <v>10.025873676</v>
      </c>
      <c r="Q7" s="16"/>
      <c r="R7" s="29"/>
      <c r="T7" s="7"/>
    </row>
    <row r="8" spans="1:20" x14ac:dyDescent="0.2">
      <c r="A8" s="6">
        <v>1</v>
      </c>
      <c r="B8">
        <v>1</v>
      </c>
      <c r="C8" s="7">
        <v>7</v>
      </c>
      <c r="D8" s="6">
        <v>1</v>
      </c>
      <c r="E8" s="7">
        <v>30</v>
      </c>
      <c r="F8" s="6" t="s">
        <v>40</v>
      </c>
      <c r="G8" s="7" t="s">
        <v>41</v>
      </c>
      <c r="H8" s="12">
        <v>45259</v>
      </c>
      <c r="I8" t="s">
        <v>42</v>
      </c>
      <c r="J8" s="16">
        <v>38.799999999999997</v>
      </c>
      <c r="K8" s="16">
        <v>14.1960651</v>
      </c>
      <c r="L8">
        <f t="shared" si="0"/>
        <v>10</v>
      </c>
      <c r="M8" s="43">
        <f t="shared" si="1"/>
        <v>7.05</v>
      </c>
      <c r="N8" s="16">
        <f t="shared" si="2"/>
        <v>2.95</v>
      </c>
      <c r="O8" s="29">
        <f t="shared" si="3"/>
        <v>10.008225895500001</v>
      </c>
      <c r="Q8" s="16"/>
      <c r="R8" s="29"/>
      <c r="T8" s="7"/>
    </row>
    <row r="9" spans="1:20" x14ac:dyDescent="0.2">
      <c r="A9" s="8">
        <v>1</v>
      </c>
      <c r="B9" s="9">
        <v>1</v>
      </c>
      <c r="C9" s="10">
        <v>8</v>
      </c>
      <c r="D9" s="8">
        <v>1</v>
      </c>
      <c r="E9" s="10">
        <v>34</v>
      </c>
      <c r="F9" s="8" t="s">
        <v>64</v>
      </c>
      <c r="G9" s="10" t="s">
        <v>65</v>
      </c>
      <c r="H9" s="13">
        <v>45259</v>
      </c>
      <c r="I9" s="9" t="s">
        <v>13</v>
      </c>
      <c r="J9" s="18">
        <v>133.5</v>
      </c>
      <c r="K9" s="18">
        <v>32.693912099999999</v>
      </c>
      <c r="L9">
        <f t="shared" si="0"/>
        <v>10</v>
      </c>
      <c r="M9" s="43">
        <f t="shared" si="1"/>
        <v>3.0599999999999996</v>
      </c>
      <c r="N9" s="16">
        <f t="shared" si="2"/>
        <v>6.94</v>
      </c>
      <c r="O9" s="29">
        <f t="shared" si="3"/>
        <v>10.004337102599999</v>
      </c>
      <c r="Q9" s="16"/>
      <c r="R9" s="29"/>
      <c r="S9" s="9"/>
      <c r="T9" s="10"/>
    </row>
    <row r="10" spans="1:20" x14ac:dyDescent="0.2">
      <c r="A10" s="3">
        <v>1</v>
      </c>
      <c r="B10" s="4">
        <f>B2+1</f>
        <v>2</v>
      </c>
      <c r="C10" s="5">
        <v>1</v>
      </c>
      <c r="D10" s="3">
        <v>1</v>
      </c>
      <c r="E10" s="5">
        <v>35</v>
      </c>
      <c r="F10" s="3" t="s">
        <v>29</v>
      </c>
      <c r="G10" s="5" t="s">
        <v>30</v>
      </c>
      <c r="H10" s="11">
        <v>45259</v>
      </c>
      <c r="I10" s="4" t="s">
        <v>13</v>
      </c>
      <c r="J10" s="17">
        <v>88.6</v>
      </c>
      <c r="K10" s="17">
        <v>38.432519999999997</v>
      </c>
      <c r="L10">
        <f t="shared" si="0"/>
        <v>10</v>
      </c>
      <c r="M10" s="43">
        <f t="shared" si="1"/>
        <v>2.61</v>
      </c>
      <c r="N10" s="16">
        <f t="shared" si="2"/>
        <v>7.3900000000000006</v>
      </c>
      <c r="O10" s="29">
        <f t="shared" si="3"/>
        <v>10.030887719999999</v>
      </c>
      <c r="Q10" s="16"/>
      <c r="R10" s="29"/>
      <c r="S10" s="4"/>
      <c r="T10" s="5"/>
    </row>
    <row r="11" spans="1:20" x14ac:dyDescent="0.2">
      <c r="A11" s="6">
        <v>1</v>
      </c>
      <c r="B11">
        <v>2</v>
      </c>
      <c r="C11" s="7">
        <v>2</v>
      </c>
      <c r="D11" s="6">
        <v>1</v>
      </c>
      <c r="E11" s="7">
        <v>36</v>
      </c>
      <c r="F11" s="6" t="s">
        <v>37</v>
      </c>
      <c r="G11" s="7" t="s">
        <v>38</v>
      </c>
      <c r="H11" s="12">
        <v>45259</v>
      </c>
      <c r="I11" t="s">
        <v>13</v>
      </c>
      <c r="J11" s="16">
        <v>42.8</v>
      </c>
      <c r="K11" s="16">
        <v>11.107252799999999</v>
      </c>
      <c r="L11">
        <f t="shared" si="0"/>
        <v>10</v>
      </c>
      <c r="M11" s="43">
        <f t="shared" si="1"/>
        <v>9.01</v>
      </c>
      <c r="N11" s="16">
        <f t="shared" si="2"/>
        <v>0.99000000000000021</v>
      </c>
      <c r="O11" s="29">
        <f t="shared" si="3"/>
        <v>10.007634772799999</v>
      </c>
      <c r="Q11" s="16"/>
      <c r="R11" s="29"/>
      <c r="T11" s="7" t="s">
        <v>39</v>
      </c>
    </row>
    <row r="12" spans="1:20" x14ac:dyDescent="0.2">
      <c r="A12" s="6">
        <v>1</v>
      </c>
      <c r="B12">
        <v>2</v>
      </c>
      <c r="C12" s="7">
        <v>3</v>
      </c>
      <c r="D12" s="6">
        <v>1</v>
      </c>
      <c r="E12" s="7">
        <v>37</v>
      </c>
      <c r="F12" s="6" t="s">
        <v>195</v>
      </c>
      <c r="G12" s="7" t="s">
        <v>196</v>
      </c>
      <c r="H12" s="12">
        <v>45259</v>
      </c>
      <c r="I12" t="s">
        <v>13</v>
      </c>
      <c r="J12" s="16">
        <v>158.5</v>
      </c>
      <c r="K12" s="16">
        <v>218.016075</v>
      </c>
      <c r="L12">
        <f t="shared" si="0"/>
        <v>30</v>
      </c>
      <c r="M12" s="43">
        <f t="shared" si="1"/>
        <v>1.3800000000000001</v>
      </c>
      <c r="N12" s="16">
        <f t="shared" si="2"/>
        <v>28.62</v>
      </c>
      <c r="O12" s="29">
        <f t="shared" si="3"/>
        <v>10.02873945</v>
      </c>
      <c r="T12" s="7"/>
    </row>
    <row r="13" spans="1:20" x14ac:dyDescent="0.2">
      <c r="A13" s="6">
        <v>1</v>
      </c>
      <c r="B13">
        <v>2</v>
      </c>
      <c r="C13" s="7">
        <v>4</v>
      </c>
      <c r="D13" s="6">
        <v>1</v>
      </c>
      <c r="E13" s="7">
        <v>50</v>
      </c>
      <c r="F13" s="6" t="s">
        <v>197</v>
      </c>
      <c r="G13" s="7" t="s">
        <v>198</v>
      </c>
      <c r="H13" s="12">
        <v>45274</v>
      </c>
      <c r="I13" t="s">
        <v>13</v>
      </c>
      <c r="J13" s="16">
        <v>61.1</v>
      </c>
      <c r="K13" s="16">
        <v>95.396216999999993</v>
      </c>
      <c r="L13">
        <f t="shared" si="0"/>
        <v>10</v>
      </c>
      <c r="M13" s="43">
        <f t="shared" si="1"/>
        <v>1.05</v>
      </c>
      <c r="N13" s="16">
        <f t="shared" si="2"/>
        <v>8.9499999999999993</v>
      </c>
      <c r="O13" s="29">
        <f t="shared" si="3"/>
        <v>10.016602785</v>
      </c>
      <c r="T13" s="7"/>
    </row>
    <row r="14" spans="1:20" x14ac:dyDescent="0.2">
      <c r="A14" s="6">
        <v>1</v>
      </c>
      <c r="B14">
        <v>2</v>
      </c>
      <c r="C14" s="7">
        <v>5</v>
      </c>
      <c r="D14" s="6">
        <v>1</v>
      </c>
      <c r="E14" s="7">
        <v>51</v>
      </c>
      <c r="F14" s="6" t="s">
        <v>78</v>
      </c>
      <c r="G14" s="7" t="s">
        <v>79</v>
      </c>
      <c r="H14" s="12">
        <v>45260</v>
      </c>
      <c r="I14" t="s">
        <v>13</v>
      </c>
      <c r="J14" s="16">
        <v>94.2</v>
      </c>
      <c r="K14" s="16">
        <v>55.551110999999999</v>
      </c>
      <c r="L14">
        <f t="shared" si="0"/>
        <v>10</v>
      </c>
      <c r="M14" s="43">
        <f t="shared" si="1"/>
        <v>1.81</v>
      </c>
      <c r="N14" s="16">
        <f t="shared" si="2"/>
        <v>8.19</v>
      </c>
      <c r="O14" s="29">
        <f t="shared" si="3"/>
        <v>10.054751091</v>
      </c>
      <c r="T14" s="7"/>
    </row>
    <row r="15" spans="1:20" x14ac:dyDescent="0.2">
      <c r="A15" s="6">
        <v>1</v>
      </c>
      <c r="B15">
        <v>2</v>
      </c>
      <c r="C15" s="7">
        <v>6</v>
      </c>
      <c r="D15" s="6">
        <v>1</v>
      </c>
      <c r="E15" s="7">
        <v>52</v>
      </c>
      <c r="F15" s="6" t="s">
        <v>82</v>
      </c>
      <c r="G15" s="7" t="s">
        <v>83</v>
      </c>
      <c r="H15" s="12">
        <v>45260</v>
      </c>
      <c r="I15" t="s">
        <v>13</v>
      </c>
      <c r="J15" s="16">
        <v>163.19999999999999</v>
      </c>
      <c r="K15" s="16">
        <v>122.846199</v>
      </c>
      <c r="L15">
        <f t="shared" si="0"/>
        <v>30</v>
      </c>
      <c r="M15" s="43">
        <f t="shared" si="1"/>
        <v>2.4499999999999997</v>
      </c>
      <c r="N15" s="16">
        <f t="shared" si="2"/>
        <v>27.55</v>
      </c>
      <c r="O15" s="29">
        <f t="shared" si="3"/>
        <v>10.032439584999999</v>
      </c>
      <c r="T15" s="7"/>
    </row>
    <row r="16" spans="1:20" x14ac:dyDescent="0.2">
      <c r="A16" s="6">
        <v>1</v>
      </c>
      <c r="B16">
        <v>2</v>
      </c>
      <c r="C16" s="7">
        <v>7</v>
      </c>
      <c r="D16" s="6">
        <v>1</v>
      </c>
      <c r="E16" s="7">
        <v>74</v>
      </c>
      <c r="F16" s="6" t="s">
        <v>199</v>
      </c>
      <c r="G16" s="7" t="s">
        <v>200</v>
      </c>
      <c r="H16" s="12">
        <v>45274</v>
      </c>
      <c r="I16" t="s">
        <v>13</v>
      </c>
      <c r="J16" s="16">
        <v>268.5</v>
      </c>
      <c r="K16" s="16">
        <v>209.60449199999999</v>
      </c>
      <c r="L16">
        <f t="shared" si="0"/>
        <v>30</v>
      </c>
      <c r="M16" s="43">
        <f t="shared" si="1"/>
        <v>1.44</v>
      </c>
      <c r="N16" s="16">
        <f t="shared" si="2"/>
        <v>28.56</v>
      </c>
      <c r="O16" s="29">
        <f t="shared" si="3"/>
        <v>10.061015615999999</v>
      </c>
      <c r="T16" s="7"/>
    </row>
    <row r="17" spans="1:20" x14ac:dyDescent="0.2">
      <c r="A17" s="8">
        <v>1</v>
      </c>
      <c r="B17" s="9">
        <v>2</v>
      </c>
      <c r="C17" s="10">
        <v>8</v>
      </c>
      <c r="D17" s="8">
        <v>1</v>
      </c>
      <c r="E17" s="10">
        <v>76</v>
      </c>
      <c r="F17" s="8" t="s">
        <v>80</v>
      </c>
      <c r="G17" s="10" t="s">
        <v>81</v>
      </c>
      <c r="H17" s="13">
        <v>45260</v>
      </c>
      <c r="I17" s="9" t="s">
        <v>13</v>
      </c>
      <c r="J17" s="18">
        <v>55.6</v>
      </c>
      <c r="K17" s="18">
        <v>21.182214900000002</v>
      </c>
      <c r="L17">
        <f t="shared" si="0"/>
        <v>10</v>
      </c>
      <c r="M17" s="43">
        <f t="shared" si="1"/>
        <v>4.7299999999999995</v>
      </c>
      <c r="N17" s="16">
        <f t="shared" si="2"/>
        <v>5.2700000000000005</v>
      </c>
      <c r="O17" s="29">
        <f t="shared" si="3"/>
        <v>10.019187647699999</v>
      </c>
      <c r="P17" s="27"/>
      <c r="Q17" s="9"/>
      <c r="R17" s="23"/>
      <c r="S17" s="9"/>
      <c r="T17" s="10"/>
    </row>
    <row r="18" spans="1:20" x14ac:dyDescent="0.2">
      <c r="A18" s="3">
        <v>1</v>
      </c>
      <c r="B18" s="4">
        <v>3</v>
      </c>
      <c r="C18" s="5">
        <v>1</v>
      </c>
      <c r="D18" s="3">
        <v>1</v>
      </c>
      <c r="E18" s="5">
        <v>87</v>
      </c>
      <c r="F18" s="3" t="s">
        <v>51</v>
      </c>
      <c r="G18" s="5" t="s">
        <v>52</v>
      </c>
      <c r="H18" s="11">
        <v>45274</v>
      </c>
      <c r="I18" s="4" t="s">
        <v>53</v>
      </c>
      <c r="J18" s="17">
        <v>32.299999999999997</v>
      </c>
      <c r="K18" s="17">
        <v>11.215847999999999</v>
      </c>
      <c r="L18">
        <f t="shared" si="0"/>
        <v>10</v>
      </c>
      <c r="M18" s="43">
        <f t="shared" si="1"/>
        <v>8.92</v>
      </c>
      <c r="N18" s="16">
        <f t="shared" si="2"/>
        <v>1.08</v>
      </c>
      <c r="O18" s="29">
        <f t="shared" si="3"/>
        <v>10.004536415999999</v>
      </c>
      <c r="P18" s="25"/>
      <c r="Q18" s="4"/>
      <c r="R18" s="21"/>
      <c r="S18" s="4"/>
      <c r="T18" s="5" t="s">
        <v>54</v>
      </c>
    </row>
    <row r="19" spans="1:20" x14ac:dyDescent="0.2">
      <c r="A19" s="6">
        <v>1</v>
      </c>
      <c r="B19">
        <v>3</v>
      </c>
      <c r="C19" s="7">
        <v>2</v>
      </c>
      <c r="D19" s="6">
        <v>1</v>
      </c>
      <c r="E19" s="7">
        <v>109</v>
      </c>
      <c r="F19" s="6" t="s">
        <v>201</v>
      </c>
      <c r="G19" s="7" t="s">
        <v>202</v>
      </c>
      <c r="H19" s="12">
        <v>45279</v>
      </c>
      <c r="I19" t="s">
        <v>13</v>
      </c>
      <c r="J19" s="16">
        <v>132</v>
      </c>
      <c r="K19" s="16">
        <v>93.305214000000007</v>
      </c>
      <c r="L19">
        <f t="shared" si="0"/>
        <v>10</v>
      </c>
      <c r="M19" s="43">
        <f t="shared" si="1"/>
        <v>1.08</v>
      </c>
      <c r="N19" s="16">
        <f t="shared" si="2"/>
        <v>8.92</v>
      </c>
      <c r="O19" s="29">
        <f t="shared" si="3"/>
        <v>10.076963112000001</v>
      </c>
      <c r="T19" s="7" t="s">
        <v>47</v>
      </c>
    </row>
    <row r="20" spans="1:20" x14ac:dyDescent="0.2">
      <c r="A20" s="6">
        <v>1</v>
      </c>
      <c r="B20">
        <v>3</v>
      </c>
      <c r="C20" s="7">
        <v>3</v>
      </c>
      <c r="D20" s="6">
        <v>1</v>
      </c>
      <c r="E20" s="7">
        <v>110</v>
      </c>
      <c r="F20" s="6" t="s">
        <v>76</v>
      </c>
      <c r="G20" s="7" t="s">
        <v>77</v>
      </c>
      <c r="H20" s="12">
        <v>45260</v>
      </c>
      <c r="I20" t="s">
        <v>13</v>
      </c>
      <c r="J20" s="16">
        <v>273.2</v>
      </c>
      <c r="K20" s="16">
        <v>136.70238900000001</v>
      </c>
      <c r="L20">
        <f t="shared" si="0"/>
        <v>30</v>
      </c>
      <c r="M20" s="43">
        <f t="shared" si="1"/>
        <v>2.1999999999999997</v>
      </c>
      <c r="N20" s="16">
        <f t="shared" si="2"/>
        <v>27.8</v>
      </c>
      <c r="O20" s="29">
        <f t="shared" si="3"/>
        <v>10.02484186</v>
      </c>
      <c r="T20" s="7"/>
    </row>
    <row r="21" spans="1:20" x14ac:dyDescent="0.2">
      <c r="A21" s="6">
        <v>1</v>
      </c>
      <c r="B21">
        <v>3</v>
      </c>
      <c r="C21" s="7">
        <v>4</v>
      </c>
      <c r="D21" s="6">
        <v>1</v>
      </c>
      <c r="E21" s="7">
        <v>111</v>
      </c>
      <c r="F21" s="6" t="s">
        <v>84</v>
      </c>
      <c r="G21" s="7" t="s">
        <v>85</v>
      </c>
      <c r="H21" s="12">
        <v>45260</v>
      </c>
      <c r="I21" t="s">
        <v>13</v>
      </c>
      <c r="J21" s="16">
        <v>179.6</v>
      </c>
      <c r="K21" s="16">
        <v>103.735989</v>
      </c>
      <c r="L21">
        <f t="shared" si="0"/>
        <v>30</v>
      </c>
      <c r="M21" s="43">
        <f t="shared" si="1"/>
        <v>2.9</v>
      </c>
      <c r="N21" s="16">
        <f t="shared" si="2"/>
        <v>27.1</v>
      </c>
      <c r="O21" s="29">
        <f t="shared" si="3"/>
        <v>10.02781227</v>
      </c>
      <c r="T21" s="7"/>
    </row>
    <row r="22" spans="1:20" x14ac:dyDescent="0.2">
      <c r="A22" s="6">
        <v>1</v>
      </c>
      <c r="B22">
        <v>3</v>
      </c>
      <c r="C22" s="7">
        <v>5</v>
      </c>
      <c r="D22" s="6">
        <v>1</v>
      </c>
      <c r="E22" s="7">
        <v>126</v>
      </c>
      <c r="F22" s="6" t="s">
        <v>203</v>
      </c>
      <c r="G22" s="7" t="s">
        <v>204</v>
      </c>
      <c r="H22" s="12">
        <v>45274</v>
      </c>
      <c r="I22" t="s">
        <v>13</v>
      </c>
      <c r="J22" s="16">
        <v>79.5</v>
      </c>
      <c r="K22" s="16">
        <v>79.728390000000005</v>
      </c>
      <c r="L22">
        <f t="shared" si="0"/>
        <v>10</v>
      </c>
      <c r="M22" s="43">
        <f t="shared" si="1"/>
        <v>1.26</v>
      </c>
      <c r="N22" s="16">
        <f t="shared" si="2"/>
        <v>8.74</v>
      </c>
      <c r="O22" s="29">
        <f t="shared" si="3"/>
        <v>10.045777140000002</v>
      </c>
      <c r="T22" s="7"/>
    </row>
    <row r="23" spans="1:20" x14ac:dyDescent="0.2">
      <c r="A23" s="6">
        <v>1</v>
      </c>
      <c r="B23">
        <v>3</v>
      </c>
      <c r="C23" s="7">
        <v>6</v>
      </c>
      <c r="D23" s="6">
        <v>1</v>
      </c>
      <c r="E23" s="7">
        <v>127</v>
      </c>
      <c r="F23" s="6" t="s">
        <v>205</v>
      </c>
      <c r="G23" s="7" t="s">
        <v>206</v>
      </c>
      <c r="H23" s="12">
        <v>45274</v>
      </c>
      <c r="I23" t="s">
        <v>13</v>
      </c>
      <c r="J23" s="16">
        <v>260.7</v>
      </c>
      <c r="K23" s="16">
        <v>204.25775400000001</v>
      </c>
      <c r="L23">
        <f t="shared" si="0"/>
        <v>30</v>
      </c>
      <c r="M23" s="43">
        <f t="shared" si="1"/>
        <v>1.47</v>
      </c>
      <c r="N23" s="16">
        <f t="shared" si="2"/>
        <v>28.53</v>
      </c>
      <c r="O23" s="29">
        <f t="shared" si="3"/>
        <v>10.008629946000001</v>
      </c>
      <c r="T23" s="7"/>
    </row>
    <row r="24" spans="1:20" x14ac:dyDescent="0.2">
      <c r="A24" s="6">
        <v>1</v>
      </c>
      <c r="B24">
        <v>3</v>
      </c>
      <c r="C24" s="7">
        <v>7</v>
      </c>
      <c r="D24" s="6">
        <v>1</v>
      </c>
      <c r="E24" s="7">
        <v>128</v>
      </c>
      <c r="F24" s="6" t="s">
        <v>207</v>
      </c>
      <c r="G24" s="7" t="s">
        <v>208</v>
      </c>
      <c r="H24" s="12">
        <v>45274</v>
      </c>
      <c r="I24" t="s">
        <v>13</v>
      </c>
      <c r="J24" s="16">
        <v>124.1</v>
      </c>
      <c r="K24" s="16">
        <v>61.420524</v>
      </c>
      <c r="L24">
        <f t="shared" si="0"/>
        <v>10</v>
      </c>
      <c r="M24" s="43">
        <f t="shared" si="1"/>
        <v>1.6300000000000001</v>
      </c>
      <c r="N24" s="16">
        <f t="shared" si="2"/>
        <v>8.3699999999999992</v>
      </c>
      <c r="O24" s="29">
        <f t="shared" si="3"/>
        <v>10.011545412</v>
      </c>
      <c r="T24" s="7"/>
    </row>
    <row r="25" spans="1:20" x14ac:dyDescent="0.2">
      <c r="A25" s="8">
        <v>1</v>
      </c>
      <c r="B25" s="9">
        <v>3</v>
      </c>
      <c r="C25" s="10">
        <v>8</v>
      </c>
      <c r="D25" s="8">
        <v>1</v>
      </c>
      <c r="E25" s="10">
        <v>148</v>
      </c>
      <c r="F25" s="8" t="s">
        <v>48</v>
      </c>
      <c r="G25" s="10" t="s">
        <v>49</v>
      </c>
      <c r="H25" s="13">
        <v>45274</v>
      </c>
      <c r="I25" s="9" t="s">
        <v>13</v>
      </c>
      <c r="J25" s="18">
        <v>113.8</v>
      </c>
      <c r="K25" s="18">
        <v>48.573414900000003</v>
      </c>
      <c r="L25">
        <f t="shared" si="0"/>
        <v>10</v>
      </c>
      <c r="M25" s="43">
        <f t="shared" si="1"/>
        <v>2.0599999999999996</v>
      </c>
      <c r="N25" s="16">
        <f t="shared" si="2"/>
        <v>7.94</v>
      </c>
      <c r="O25" s="29">
        <f t="shared" si="3"/>
        <v>10.006123469399999</v>
      </c>
      <c r="P25" s="27"/>
      <c r="Q25" s="9"/>
      <c r="R25" s="23"/>
      <c r="S25" s="9"/>
      <c r="T25" s="10" t="s">
        <v>50</v>
      </c>
    </row>
    <row r="26" spans="1:20" x14ac:dyDescent="0.2">
      <c r="A26" s="3">
        <v>1</v>
      </c>
      <c r="B26" s="4">
        <v>4</v>
      </c>
      <c r="C26" s="5">
        <v>1</v>
      </c>
      <c r="D26" s="3">
        <v>1</v>
      </c>
      <c r="E26" s="5">
        <v>170</v>
      </c>
      <c r="F26" s="3" t="s">
        <v>508</v>
      </c>
      <c r="G26" s="5" t="s">
        <v>509</v>
      </c>
      <c r="H26" s="11">
        <v>45260</v>
      </c>
      <c r="I26" s="4" t="s">
        <v>13</v>
      </c>
      <c r="J26" s="17">
        <v>164.5</v>
      </c>
      <c r="K26" s="17">
        <v>92.357429999999994</v>
      </c>
      <c r="L26">
        <f t="shared" si="0"/>
        <v>10</v>
      </c>
      <c r="M26" s="43">
        <f t="shared" si="1"/>
        <v>1.0900000000000001</v>
      </c>
      <c r="N26" s="16">
        <f t="shared" si="2"/>
        <v>8.91</v>
      </c>
      <c r="O26" s="29">
        <f t="shared" si="3"/>
        <v>10.06695987</v>
      </c>
      <c r="P26" s="25"/>
      <c r="Q26" s="4"/>
      <c r="R26" s="21"/>
      <c r="S26" s="4"/>
      <c r="T26" s="5"/>
    </row>
    <row r="27" spans="1:20" x14ac:dyDescent="0.2">
      <c r="A27" s="6">
        <v>1</v>
      </c>
      <c r="B27">
        <v>4</v>
      </c>
      <c r="C27" s="7">
        <v>2</v>
      </c>
      <c r="D27" s="6">
        <v>1</v>
      </c>
      <c r="E27" s="7">
        <v>171</v>
      </c>
      <c r="F27" s="6" t="s">
        <v>587</v>
      </c>
      <c r="G27" s="7" t="s">
        <v>588</v>
      </c>
      <c r="H27" s="12">
        <v>45260</v>
      </c>
      <c r="I27" t="s">
        <v>13</v>
      </c>
      <c r="J27" s="16">
        <v>247</v>
      </c>
      <c r="K27" s="16">
        <v>280.255608</v>
      </c>
      <c r="L27">
        <f t="shared" si="0"/>
        <v>30</v>
      </c>
      <c r="M27" s="43">
        <f t="shared" si="1"/>
        <v>1.08</v>
      </c>
      <c r="N27" s="16">
        <f t="shared" si="2"/>
        <v>28.92</v>
      </c>
      <c r="O27" s="29">
        <f t="shared" si="3"/>
        <v>10.089201888</v>
      </c>
      <c r="T27" s="7"/>
    </row>
    <row r="28" spans="1:20" x14ac:dyDescent="0.2">
      <c r="A28" s="6">
        <v>1</v>
      </c>
      <c r="B28">
        <v>4</v>
      </c>
      <c r="C28" s="7">
        <v>3</v>
      </c>
      <c r="D28" s="6">
        <v>1</v>
      </c>
      <c r="E28" s="7">
        <v>172</v>
      </c>
      <c r="F28" s="6" t="s">
        <v>589</v>
      </c>
      <c r="G28" s="7" t="s">
        <v>590</v>
      </c>
      <c r="H28" s="12">
        <v>45260</v>
      </c>
      <c r="I28" t="s">
        <v>13</v>
      </c>
      <c r="J28" s="16">
        <v>188.1</v>
      </c>
      <c r="K28" s="16">
        <v>178.497603</v>
      </c>
      <c r="L28">
        <f t="shared" si="0"/>
        <v>30</v>
      </c>
      <c r="M28" s="43">
        <f t="shared" si="1"/>
        <v>1.69</v>
      </c>
      <c r="N28" s="16">
        <f t="shared" si="2"/>
        <v>28.31</v>
      </c>
      <c r="O28" s="29">
        <f t="shared" si="3"/>
        <v>10.055364969000001</v>
      </c>
      <c r="T28" s="7"/>
    </row>
    <row r="29" spans="1:20" x14ac:dyDescent="0.2">
      <c r="A29" s="6">
        <v>1</v>
      </c>
      <c r="B29">
        <v>4</v>
      </c>
      <c r="C29" s="7">
        <v>4</v>
      </c>
      <c r="D29" s="6">
        <v>1</v>
      </c>
      <c r="E29" s="7">
        <v>173</v>
      </c>
      <c r="F29" s="6" t="s">
        <v>595</v>
      </c>
      <c r="G29" s="7" t="s">
        <v>596</v>
      </c>
      <c r="H29" s="12">
        <v>45260</v>
      </c>
      <c r="I29" t="s">
        <v>13</v>
      </c>
      <c r="J29" s="16">
        <v>186.6</v>
      </c>
      <c r="K29" s="16">
        <v>157.47122100000001</v>
      </c>
      <c r="L29">
        <f t="shared" si="0"/>
        <v>30</v>
      </c>
      <c r="M29" s="43">
        <f t="shared" si="1"/>
        <v>1.91</v>
      </c>
      <c r="N29" s="16">
        <f t="shared" si="2"/>
        <v>28.09</v>
      </c>
      <c r="O29" s="29">
        <f t="shared" si="3"/>
        <v>10.025667736999999</v>
      </c>
      <c r="T29" s="7"/>
    </row>
    <row r="30" spans="1:20" x14ac:dyDescent="0.2">
      <c r="A30" s="6">
        <v>1</v>
      </c>
      <c r="B30">
        <v>4</v>
      </c>
      <c r="C30" s="7">
        <v>5</v>
      </c>
      <c r="D30" s="6">
        <v>1</v>
      </c>
      <c r="E30" s="7">
        <v>174</v>
      </c>
      <c r="F30" s="6" t="s">
        <v>533</v>
      </c>
      <c r="G30" s="7" t="s">
        <v>534</v>
      </c>
      <c r="H30" s="12">
        <v>45260</v>
      </c>
      <c r="I30" t="s">
        <v>13</v>
      </c>
      <c r="J30" s="16">
        <v>183.6</v>
      </c>
      <c r="K30" s="16">
        <v>93.763653000000005</v>
      </c>
      <c r="L30">
        <f t="shared" si="0"/>
        <v>10</v>
      </c>
      <c r="M30" s="43">
        <f t="shared" si="1"/>
        <v>1.07</v>
      </c>
      <c r="N30" s="16">
        <f t="shared" si="2"/>
        <v>8.93</v>
      </c>
      <c r="O30" s="29">
        <f t="shared" si="3"/>
        <v>10.032710871000001</v>
      </c>
      <c r="T30" s="7"/>
    </row>
    <row r="31" spans="1:20" x14ac:dyDescent="0.2">
      <c r="A31" s="6">
        <v>1</v>
      </c>
      <c r="B31">
        <v>4</v>
      </c>
      <c r="C31" s="7">
        <v>6</v>
      </c>
      <c r="D31" s="6">
        <v>1</v>
      </c>
      <c r="E31" s="7">
        <v>176</v>
      </c>
      <c r="F31" s="6" t="s">
        <v>569</v>
      </c>
      <c r="G31" s="7" t="s">
        <v>570</v>
      </c>
      <c r="H31" s="12">
        <v>45260</v>
      </c>
      <c r="I31" t="s">
        <v>13</v>
      </c>
      <c r="J31" s="16">
        <v>406.8</v>
      </c>
      <c r="K31" s="16">
        <v>679.25146199999995</v>
      </c>
      <c r="L31">
        <f t="shared" si="0"/>
        <v>70</v>
      </c>
      <c r="M31" s="43">
        <f t="shared" si="1"/>
        <v>1.04</v>
      </c>
      <c r="N31" s="16">
        <f t="shared" si="2"/>
        <v>68.959999999999994</v>
      </c>
      <c r="O31" s="29">
        <f t="shared" si="3"/>
        <v>10.091736006857142</v>
      </c>
      <c r="T31" s="7"/>
    </row>
    <row r="32" spans="1:20" x14ac:dyDescent="0.2">
      <c r="A32" s="6">
        <v>1</v>
      </c>
      <c r="B32">
        <v>4</v>
      </c>
      <c r="C32" s="7">
        <v>7</v>
      </c>
      <c r="D32" s="6">
        <v>1</v>
      </c>
      <c r="E32" s="7">
        <v>177</v>
      </c>
      <c r="F32" s="6" t="s">
        <v>546</v>
      </c>
      <c r="G32" s="7" t="s">
        <v>547</v>
      </c>
      <c r="H32" s="12">
        <v>45260</v>
      </c>
      <c r="I32" t="s">
        <v>13</v>
      </c>
      <c r="J32" s="16">
        <v>241.3</v>
      </c>
      <c r="K32" s="16">
        <v>120.950631</v>
      </c>
      <c r="L32">
        <f t="shared" si="0"/>
        <v>30</v>
      </c>
      <c r="M32" s="43">
        <f t="shared" si="1"/>
        <v>2.4899999999999998</v>
      </c>
      <c r="N32" s="16">
        <f t="shared" si="2"/>
        <v>27.51</v>
      </c>
      <c r="O32" s="29">
        <f t="shared" si="3"/>
        <v>10.038902373000001</v>
      </c>
      <c r="T32" s="7"/>
    </row>
    <row r="33" spans="1:20" x14ac:dyDescent="0.2">
      <c r="A33" s="8">
        <v>1</v>
      </c>
      <c r="B33" s="9">
        <v>4</v>
      </c>
      <c r="C33" s="10">
        <v>8</v>
      </c>
      <c r="D33" s="8">
        <v>1</v>
      </c>
      <c r="E33" s="10">
        <v>178</v>
      </c>
      <c r="F33" s="8" t="s">
        <v>567</v>
      </c>
      <c r="G33" s="10" t="s">
        <v>568</v>
      </c>
      <c r="H33" s="13">
        <v>45260</v>
      </c>
      <c r="I33" s="9" t="s">
        <v>13</v>
      </c>
      <c r="J33" s="18">
        <v>356</v>
      </c>
      <c r="K33" s="18">
        <v>679.82898</v>
      </c>
      <c r="L33">
        <f t="shared" si="0"/>
        <v>70</v>
      </c>
      <c r="M33" s="43">
        <f t="shared" si="1"/>
        <v>1.03</v>
      </c>
      <c r="N33" s="16">
        <f t="shared" si="2"/>
        <v>68.97</v>
      </c>
      <c r="O33" s="29">
        <f t="shared" si="3"/>
        <v>10.00319784857143</v>
      </c>
      <c r="P33" s="27"/>
      <c r="Q33" s="9"/>
      <c r="R33" s="23"/>
      <c r="S33" s="9"/>
      <c r="T33" s="10"/>
    </row>
    <row r="34" spans="1:20" x14ac:dyDescent="0.2">
      <c r="A34" s="3">
        <v>1</v>
      </c>
      <c r="B34" s="4">
        <v>5</v>
      </c>
      <c r="C34" s="5">
        <v>1</v>
      </c>
      <c r="D34" s="3">
        <v>1</v>
      </c>
      <c r="E34" s="5">
        <v>179</v>
      </c>
      <c r="F34" s="3" t="s">
        <v>555</v>
      </c>
      <c r="G34" s="5" t="s">
        <v>556</v>
      </c>
      <c r="H34" s="11">
        <v>45260</v>
      </c>
      <c r="I34" s="4" t="s">
        <v>13</v>
      </c>
      <c r="J34" s="17">
        <v>233</v>
      </c>
      <c r="K34" s="17">
        <v>190.010088</v>
      </c>
      <c r="L34">
        <f t="shared" si="0"/>
        <v>30</v>
      </c>
      <c r="M34" s="43">
        <f t="shared" si="1"/>
        <v>1.58</v>
      </c>
      <c r="N34" s="16">
        <f t="shared" si="2"/>
        <v>28.42</v>
      </c>
      <c r="O34" s="29">
        <f t="shared" si="3"/>
        <v>10.007197968000002</v>
      </c>
      <c r="P34" s="25"/>
      <c r="Q34" s="4"/>
      <c r="R34" s="21"/>
      <c r="S34" s="4"/>
      <c r="T34" s="5"/>
    </row>
    <row r="35" spans="1:20" x14ac:dyDescent="0.2">
      <c r="A35" s="6">
        <v>1</v>
      </c>
      <c r="B35">
        <v>5</v>
      </c>
      <c r="C35" s="7">
        <v>2</v>
      </c>
      <c r="D35" s="6">
        <v>1</v>
      </c>
      <c r="E35" s="7">
        <v>180</v>
      </c>
      <c r="F35" s="6" t="s">
        <v>553</v>
      </c>
      <c r="G35" s="7" t="s">
        <v>554</v>
      </c>
      <c r="H35" s="12">
        <v>45260</v>
      </c>
      <c r="I35" t="s">
        <v>13</v>
      </c>
      <c r="J35" s="16">
        <v>161.4</v>
      </c>
      <c r="K35" s="16">
        <v>78.537296999999995</v>
      </c>
      <c r="L35">
        <f t="shared" si="0"/>
        <v>10</v>
      </c>
      <c r="M35" s="43">
        <f t="shared" si="1"/>
        <v>1.28</v>
      </c>
      <c r="N35" s="16">
        <f t="shared" si="2"/>
        <v>8.7200000000000006</v>
      </c>
      <c r="O35" s="29">
        <f t="shared" si="3"/>
        <v>10.052774015999999</v>
      </c>
      <c r="T35" s="7"/>
    </row>
    <row r="36" spans="1:20" x14ac:dyDescent="0.2">
      <c r="A36" s="6">
        <v>1</v>
      </c>
      <c r="B36">
        <v>5</v>
      </c>
      <c r="C36" s="7">
        <v>3</v>
      </c>
      <c r="D36" s="6">
        <v>1</v>
      </c>
      <c r="E36" s="7">
        <v>181</v>
      </c>
      <c r="F36" s="6" t="s">
        <v>506</v>
      </c>
      <c r="G36" s="7" t="s">
        <v>507</v>
      </c>
      <c r="H36" s="12">
        <v>45260</v>
      </c>
      <c r="I36" t="s">
        <v>13</v>
      </c>
      <c r="J36" s="16">
        <v>242.4</v>
      </c>
      <c r="K36" s="16">
        <v>259.81128899999999</v>
      </c>
      <c r="L36">
        <f t="shared" si="0"/>
        <v>30</v>
      </c>
      <c r="M36" s="43">
        <f t="shared" si="1"/>
        <v>1.1599999999999999</v>
      </c>
      <c r="N36" s="16">
        <f t="shared" si="2"/>
        <v>28.84</v>
      </c>
      <c r="O36" s="29">
        <f t="shared" si="3"/>
        <v>10.046036507999998</v>
      </c>
      <c r="T36" s="7"/>
    </row>
    <row r="37" spans="1:20" x14ac:dyDescent="0.2">
      <c r="A37" s="6">
        <v>1</v>
      </c>
      <c r="B37">
        <v>5</v>
      </c>
      <c r="C37" s="7">
        <v>4</v>
      </c>
      <c r="D37" s="6">
        <v>1</v>
      </c>
      <c r="E37" s="7">
        <v>186</v>
      </c>
      <c r="F37" s="6" t="s">
        <v>624</v>
      </c>
      <c r="G37" s="7" t="s">
        <v>625</v>
      </c>
      <c r="H37" s="12">
        <v>45274</v>
      </c>
      <c r="I37" t="s">
        <v>59</v>
      </c>
      <c r="J37" s="16">
        <v>67.3</v>
      </c>
      <c r="K37" s="16">
        <v>286.63193999999999</v>
      </c>
      <c r="L37">
        <f t="shared" si="0"/>
        <v>30</v>
      </c>
      <c r="M37" s="43">
        <f t="shared" si="1"/>
        <v>1.05</v>
      </c>
      <c r="N37" s="16">
        <f t="shared" si="2"/>
        <v>28.95</v>
      </c>
      <c r="O37" s="29">
        <f t="shared" si="3"/>
        <v>10.032117899999999</v>
      </c>
      <c r="T37" s="7" t="s">
        <v>50</v>
      </c>
    </row>
    <row r="38" spans="1:20" x14ac:dyDescent="0.2">
      <c r="A38" s="6">
        <v>1</v>
      </c>
      <c r="B38">
        <v>5</v>
      </c>
      <c r="C38" s="7">
        <v>5</v>
      </c>
      <c r="D38" s="6">
        <v>1</v>
      </c>
      <c r="E38" s="7">
        <v>199</v>
      </c>
      <c r="F38" s="6" t="s">
        <v>614</v>
      </c>
      <c r="G38" s="7" t="s">
        <v>615</v>
      </c>
      <c r="H38" s="12">
        <v>45274</v>
      </c>
      <c r="I38" t="s">
        <v>13</v>
      </c>
      <c r="J38" s="16">
        <v>75</v>
      </c>
      <c r="K38" s="16">
        <v>101.75921700000001</v>
      </c>
      <c r="L38">
        <f t="shared" si="0"/>
        <v>30</v>
      </c>
      <c r="M38" s="43">
        <f t="shared" si="1"/>
        <v>2.9499999999999997</v>
      </c>
      <c r="N38" s="16">
        <f t="shared" si="2"/>
        <v>27.05</v>
      </c>
      <c r="O38" s="29">
        <f t="shared" si="3"/>
        <v>10.006323005</v>
      </c>
      <c r="T38" s="7"/>
    </row>
    <row r="39" spans="1:20" x14ac:dyDescent="0.2">
      <c r="A39" s="6">
        <v>1</v>
      </c>
      <c r="B39">
        <v>5</v>
      </c>
      <c r="C39" s="7">
        <v>6</v>
      </c>
      <c r="D39" s="6">
        <v>1</v>
      </c>
      <c r="E39" s="7">
        <v>200</v>
      </c>
      <c r="F39" s="6" t="s">
        <v>518</v>
      </c>
      <c r="G39" s="7" t="s">
        <v>519</v>
      </c>
      <c r="H39" s="12">
        <v>45260</v>
      </c>
      <c r="I39" t="s">
        <v>13</v>
      </c>
      <c r="J39" s="16">
        <v>365.7</v>
      </c>
      <c r="K39" s="16">
        <v>115.181511</v>
      </c>
      <c r="L39">
        <f t="shared" si="0"/>
        <v>30</v>
      </c>
      <c r="M39" s="43">
        <f t="shared" si="1"/>
        <v>2.61</v>
      </c>
      <c r="N39" s="16">
        <f t="shared" si="2"/>
        <v>27.39</v>
      </c>
      <c r="O39" s="29">
        <f t="shared" si="3"/>
        <v>10.020791457</v>
      </c>
      <c r="T39" s="7"/>
    </row>
    <row r="40" spans="1:20" x14ac:dyDescent="0.2">
      <c r="A40" s="6">
        <v>1</v>
      </c>
      <c r="B40">
        <v>5</v>
      </c>
      <c r="C40" s="7">
        <v>7</v>
      </c>
      <c r="D40" s="6">
        <v>1</v>
      </c>
      <c r="E40" s="7">
        <v>201</v>
      </c>
      <c r="F40" s="6" t="s">
        <v>504</v>
      </c>
      <c r="G40" s="7" t="s">
        <v>505</v>
      </c>
      <c r="H40" s="12">
        <v>45260</v>
      </c>
      <c r="I40" t="s">
        <v>13</v>
      </c>
      <c r="J40" s="16">
        <v>187.1</v>
      </c>
      <c r="K40" s="16">
        <v>74.066229000000007</v>
      </c>
      <c r="L40">
        <f t="shared" si="0"/>
        <v>10</v>
      </c>
      <c r="M40" s="43">
        <f t="shared" si="1"/>
        <v>1.36</v>
      </c>
      <c r="N40" s="16">
        <f t="shared" si="2"/>
        <v>8.64</v>
      </c>
      <c r="O40" s="29">
        <f t="shared" si="3"/>
        <v>10.073007144000002</v>
      </c>
      <c r="T40" s="7"/>
    </row>
    <row r="41" spans="1:20" x14ac:dyDescent="0.2">
      <c r="A41" s="8">
        <v>1</v>
      </c>
      <c r="B41" s="9">
        <v>5</v>
      </c>
      <c r="C41" s="10">
        <v>8</v>
      </c>
      <c r="D41" s="8">
        <v>1</v>
      </c>
      <c r="E41" s="10">
        <v>204</v>
      </c>
      <c r="F41" s="8" t="s">
        <v>585</v>
      </c>
      <c r="G41" s="10" t="s">
        <v>586</v>
      </c>
      <c r="H41" s="13">
        <v>45260</v>
      </c>
      <c r="I41" s="9" t="s">
        <v>13</v>
      </c>
      <c r="J41" s="18">
        <v>221.2</v>
      </c>
      <c r="K41" s="18">
        <v>195.45469499999999</v>
      </c>
      <c r="L41">
        <f t="shared" si="0"/>
        <v>30</v>
      </c>
      <c r="M41" s="43">
        <f t="shared" si="1"/>
        <v>1.54</v>
      </c>
      <c r="N41" s="16">
        <f t="shared" si="2"/>
        <v>28.46</v>
      </c>
      <c r="O41" s="29">
        <f t="shared" si="3"/>
        <v>10.033341009999999</v>
      </c>
      <c r="P41" s="27"/>
      <c r="Q41" s="9"/>
      <c r="R41" s="23"/>
      <c r="S41" s="9"/>
      <c r="T41" s="10"/>
    </row>
    <row r="42" spans="1:20" x14ac:dyDescent="0.2">
      <c r="A42" s="3">
        <v>1</v>
      </c>
      <c r="B42" s="4">
        <v>6</v>
      </c>
      <c r="C42" s="5">
        <v>1</v>
      </c>
      <c r="D42" s="3">
        <v>1</v>
      </c>
      <c r="E42" s="5">
        <v>205</v>
      </c>
      <c r="F42" s="3" t="s">
        <v>514</v>
      </c>
      <c r="G42" s="5" t="s">
        <v>515</v>
      </c>
      <c r="H42" s="11">
        <v>45260</v>
      </c>
      <c r="I42" s="4" t="s">
        <v>13</v>
      </c>
      <c r="J42" s="17">
        <v>113.6</v>
      </c>
      <c r="K42" s="17">
        <v>120.20373600000001</v>
      </c>
      <c r="L42">
        <f t="shared" si="0"/>
        <v>30</v>
      </c>
      <c r="M42" s="43">
        <f t="shared" si="1"/>
        <v>2.5</v>
      </c>
      <c r="N42" s="16">
        <f t="shared" si="2"/>
        <v>27.5</v>
      </c>
      <c r="O42" s="29">
        <f t="shared" si="3"/>
        <v>10.016978</v>
      </c>
      <c r="P42" s="25"/>
      <c r="Q42" s="4"/>
      <c r="R42" s="21"/>
      <c r="S42" s="4"/>
      <c r="T42" s="5"/>
    </row>
    <row r="43" spans="1:20" x14ac:dyDescent="0.2">
      <c r="A43" s="6">
        <v>1</v>
      </c>
      <c r="B43">
        <v>6</v>
      </c>
      <c r="C43" s="7">
        <v>2</v>
      </c>
      <c r="D43" s="6">
        <v>1</v>
      </c>
      <c r="E43" s="7">
        <v>206</v>
      </c>
      <c r="F43" s="6" t="s">
        <v>551</v>
      </c>
      <c r="G43" s="7" t="s">
        <v>552</v>
      </c>
      <c r="H43" s="12">
        <v>45260</v>
      </c>
      <c r="I43" t="s">
        <v>13</v>
      </c>
      <c r="J43" s="16">
        <v>180.8</v>
      </c>
      <c r="K43" s="16">
        <v>132.10254599999999</v>
      </c>
      <c r="L43">
        <f t="shared" si="0"/>
        <v>30</v>
      </c>
      <c r="M43" s="43">
        <f t="shared" si="1"/>
        <v>2.2799999999999998</v>
      </c>
      <c r="N43" s="16">
        <f t="shared" si="2"/>
        <v>27.72</v>
      </c>
      <c r="O43" s="29">
        <f t="shared" si="3"/>
        <v>10.039793495999998</v>
      </c>
      <c r="T43" s="7"/>
    </row>
    <row r="44" spans="1:20" x14ac:dyDescent="0.2">
      <c r="A44" s="6">
        <v>1</v>
      </c>
      <c r="B44">
        <v>6</v>
      </c>
      <c r="C44" s="7">
        <v>3</v>
      </c>
      <c r="D44" s="6">
        <v>1</v>
      </c>
      <c r="E44" s="7">
        <v>207</v>
      </c>
      <c r="F44" s="6" t="s">
        <v>548</v>
      </c>
      <c r="G44" s="7" t="s">
        <v>549</v>
      </c>
      <c r="H44" s="12">
        <v>45260</v>
      </c>
      <c r="I44" t="s">
        <v>13</v>
      </c>
      <c r="J44" s="16">
        <v>281.7</v>
      </c>
      <c r="K44" s="16">
        <v>117.695199</v>
      </c>
      <c r="L44">
        <f t="shared" si="0"/>
        <v>30</v>
      </c>
      <c r="M44" s="43">
        <f t="shared" si="1"/>
        <v>2.5499999999999998</v>
      </c>
      <c r="N44" s="16">
        <f t="shared" si="2"/>
        <v>27.45</v>
      </c>
      <c r="O44" s="29">
        <f t="shared" si="3"/>
        <v>10.004091915</v>
      </c>
      <c r="T44" s="7"/>
    </row>
    <row r="45" spans="1:20" x14ac:dyDescent="0.2">
      <c r="A45" s="6">
        <v>1</v>
      </c>
      <c r="B45">
        <v>6</v>
      </c>
      <c r="C45" s="7">
        <v>4</v>
      </c>
      <c r="D45" s="6">
        <v>1</v>
      </c>
      <c r="E45" s="7">
        <v>208</v>
      </c>
      <c r="F45" s="6" t="s">
        <v>512</v>
      </c>
      <c r="G45" s="7" t="s">
        <v>513</v>
      </c>
      <c r="H45" s="12">
        <v>45260</v>
      </c>
      <c r="I45" t="s">
        <v>13</v>
      </c>
      <c r="J45" s="16">
        <v>202.4</v>
      </c>
      <c r="K45" s="16">
        <v>86.784047999999999</v>
      </c>
      <c r="L45">
        <f t="shared" si="0"/>
        <v>10</v>
      </c>
      <c r="M45" s="43">
        <f t="shared" si="1"/>
        <v>1.1599999999999999</v>
      </c>
      <c r="N45" s="16">
        <f t="shared" si="2"/>
        <v>8.84</v>
      </c>
      <c r="O45" s="29">
        <f t="shared" si="3"/>
        <v>10.066949568</v>
      </c>
      <c r="T45" s="7"/>
    </row>
    <row r="46" spans="1:20" x14ac:dyDescent="0.2">
      <c r="A46" s="6">
        <v>1</v>
      </c>
      <c r="B46">
        <v>6</v>
      </c>
      <c r="C46" s="7">
        <v>5</v>
      </c>
      <c r="D46" s="6">
        <v>1</v>
      </c>
      <c r="E46" s="7">
        <v>209</v>
      </c>
      <c r="F46" s="6" t="s">
        <v>516</v>
      </c>
      <c r="G46" s="7" t="s">
        <v>517</v>
      </c>
      <c r="H46" s="12">
        <v>45260</v>
      </c>
      <c r="I46" t="s">
        <v>13</v>
      </c>
      <c r="J46" s="16">
        <v>136.69999999999999</v>
      </c>
      <c r="K46" s="16">
        <v>96.241283999999993</v>
      </c>
      <c r="L46">
        <f t="shared" si="0"/>
        <v>10</v>
      </c>
      <c r="M46" s="43">
        <f t="shared" si="1"/>
        <v>1.04</v>
      </c>
      <c r="N46" s="16">
        <f t="shared" si="2"/>
        <v>8.9600000000000009</v>
      </c>
      <c r="O46" s="29">
        <f t="shared" si="3"/>
        <v>10.009093536</v>
      </c>
      <c r="T46" s="7"/>
    </row>
    <row r="47" spans="1:20" x14ac:dyDescent="0.2">
      <c r="A47" s="6">
        <v>1</v>
      </c>
      <c r="B47">
        <v>6</v>
      </c>
      <c r="C47" s="7">
        <v>6</v>
      </c>
      <c r="D47" s="6">
        <v>1</v>
      </c>
      <c r="E47" s="7">
        <v>210</v>
      </c>
      <c r="F47" s="6" t="s">
        <v>510</v>
      </c>
      <c r="G47" s="7" t="s">
        <v>511</v>
      </c>
      <c r="H47" s="12">
        <v>45260</v>
      </c>
      <c r="I47" t="s">
        <v>13</v>
      </c>
      <c r="J47" s="16">
        <v>103.4</v>
      </c>
      <c r="K47" s="16">
        <v>113.878308</v>
      </c>
      <c r="L47">
        <f t="shared" si="0"/>
        <v>30</v>
      </c>
      <c r="M47" s="43">
        <f t="shared" si="1"/>
        <v>2.6399999999999997</v>
      </c>
      <c r="N47" s="16">
        <f t="shared" si="2"/>
        <v>27.36</v>
      </c>
      <c r="O47" s="29">
        <f t="shared" si="3"/>
        <v>10.021291103999999</v>
      </c>
      <c r="T47" s="7"/>
    </row>
    <row r="48" spans="1:20" x14ac:dyDescent="0.2">
      <c r="A48" s="6">
        <v>1</v>
      </c>
      <c r="B48">
        <v>6</v>
      </c>
      <c r="C48" s="7">
        <v>7</v>
      </c>
      <c r="D48" s="6">
        <v>1</v>
      </c>
      <c r="E48" s="7">
        <v>211</v>
      </c>
      <c r="F48" s="6" t="s">
        <v>535</v>
      </c>
      <c r="G48" s="7" t="s">
        <v>536</v>
      </c>
      <c r="H48" s="12">
        <v>45260</v>
      </c>
      <c r="I48" t="s">
        <v>13</v>
      </c>
      <c r="J48" s="16">
        <v>257.39999999999998</v>
      </c>
      <c r="K48" s="16">
        <v>276.83534400000002</v>
      </c>
      <c r="L48">
        <f t="shared" si="0"/>
        <v>30</v>
      </c>
      <c r="M48" s="43">
        <f t="shared" si="1"/>
        <v>1.0900000000000001</v>
      </c>
      <c r="N48" s="16">
        <f t="shared" si="2"/>
        <v>28.91</v>
      </c>
      <c r="O48" s="29">
        <f t="shared" si="3"/>
        <v>10.058350832000002</v>
      </c>
      <c r="T48" s="7"/>
    </row>
    <row r="49" spans="1:20" x14ac:dyDescent="0.2">
      <c r="A49" s="8">
        <v>1</v>
      </c>
      <c r="B49" s="9">
        <v>6</v>
      </c>
      <c r="C49" s="10">
        <v>8</v>
      </c>
      <c r="D49" s="8">
        <v>1</v>
      </c>
      <c r="E49" s="10">
        <v>221</v>
      </c>
      <c r="F49" s="8" t="s">
        <v>618</v>
      </c>
      <c r="G49" s="10" t="s">
        <v>619</v>
      </c>
      <c r="H49" s="13">
        <v>45279</v>
      </c>
      <c r="I49" s="9" t="s">
        <v>13</v>
      </c>
      <c r="J49" s="18">
        <v>128.69999999999999</v>
      </c>
      <c r="K49" s="18">
        <v>21.263328000000001</v>
      </c>
      <c r="L49">
        <f t="shared" si="0"/>
        <v>10</v>
      </c>
      <c r="M49" s="43">
        <f t="shared" si="1"/>
        <v>4.71</v>
      </c>
      <c r="N49" s="16">
        <f t="shared" si="2"/>
        <v>5.29</v>
      </c>
      <c r="O49" s="29">
        <f t="shared" si="3"/>
        <v>10.015027488000001</v>
      </c>
      <c r="P49" s="27"/>
      <c r="Q49" s="9"/>
      <c r="R49" s="23"/>
      <c r="S49" s="9"/>
      <c r="T49" s="10" t="s">
        <v>255</v>
      </c>
    </row>
    <row r="50" spans="1:20" x14ac:dyDescent="0.2">
      <c r="A50" s="3">
        <v>1</v>
      </c>
      <c r="B50" s="4">
        <v>7</v>
      </c>
      <c r="C50" s="5">
        <v>1</v>
      </c>
      <c r="D50" s="3">
        <v>1</v>
      </c>
      <c r="E50" s="5">
        <v>229</v>
      </c>
      <c r="F50" s="3" t="s">
        <v>620</v>
      </c>
      <c r="G50" s="5" t="s">
        <v>621</v>
      </c>
      <c r="H50" s="11">
        <v>45274</v>
      </c>
      <c r="I50" s="4" t="s">
        <v>13</v>
      </c>
      <c r="J50" s="17">
        <v>84.1</v>
      </c>
      <c r="K50" s="17">
        <v>18.671163</v>
      </c>
      <c r="L50">
        <f t="shared" si="0"/>
        <v>10</v>
      </c>
      <c r="M50" s="43">
        <f t="shared" si="1"/>
        <v>5.3599999999999994</v>
      </c>
      <c r="N50" s="16">
        <f t="shared" si="2"/>
        <v>4.6400000000000006</v>
      </c>
      <c r="O50" s="29">
        <f t="shared" si="3"/>
        <v>10.007743367999998</v>
      </c>
      <c r="P50" s="25"/>
      <c r="Q50" s="4"/>
      <c r="R50" s="21"/>
      <c r="S50" s="4"/>
      <c r="T50" s="5"/>
    </row>
    <row r="51" spans="1:20" x14ac:dyDescent="0.2">
      <c r="A51" s="6">
        <v>1</v>
      </c>
      <c r="B51">
        <v>7</v>
      </c>
      <c r="C51" s="7">
        <v>2</v>
      </c>
      <c r="D51" s="6">
        <v>1</v>
      </c>
      <c r="E51" s="7">
        <v>230</v>
      </c>
      <c r="F51" s="6" t="s">
        <v>622</v>
      </c>
      <c r="G51" s="7" t="s">
        <v>623</v>
      </c>
      <c r="H51" s="12">
        <v>45274</v>
      </c>
      <c r="I51" t="s">
        <v>13</v>
      </c>
      <c r="J51" s="16">
        <v>67.8</v>
      </c>
      <c r="K51" s="16">
        <v>80.441046</v>
      </c>
      <c r="L51">
        <f t="shared" si="0"/>
        <v>10</v>
      </c>
      <c r="M51" s="43">
        <f t="shared" si="1"/>
        <v>1.25</v>
      </c>
      <c r="N51" s="16">
        <f t="shared" si="2"/>
        <v>8.75</v>
      </c>
      <c r="O51" s="29">
        <f t="shared" si="3"/>
        <v>10.05513075</v>
      </c>
      <c r="T51" s="7"/>
    </row>
    <row r="52" spans="1:20" x14ac:dyDescent="0.2">
      <c r="A52" s="6">
        <v>1</v>
      </c>
      <c r="B52">
        <v>7</v>
      </c>
      <c r="C52" s="7">
        <v>3</v>
      </c>
      <c r="D52" s="6">
        <v>1</v>
      </c>
      <c r="E52" s="7">
        <v>232</v>
      </c>
      <c r="F52" s="6" t="s">
        <v>583</v>
      </c>
      <c r="G52" s="7" t="s">
        <v>584</v>
      </c>
      <c r="H52" s="12">
        <v>45260</v>
      </c>
      <c r="I52" t="s">
        <v>13</v>
      </c>
      <c r="J52" s="16">
        <v>96.7</v>
      </c>
      <c r="K52" s="16">
        <v>187.547304</v>
      </c>
      <c r="L52">
        <f t="shared" si="0"/>
        <v>30</v>
      </c>
      <c r="M52" s="43">
        <f t="shared" si="1"/>
        <v>1.6</v>
      </c>
      <c r="N52" s="16">
        <f t="shared" si="2"/>
        <v>28.4</v>
      </c>
      <c r="O52" s="29">
        <f t="shared" si="3"/>
        <v>10.002522879999999</v>
      </c>
      <c r="T52" s="7"/>
    </row>
    <row r="53" spans="1:20" x14ac:dyDescent="0.2">
      <c r="A53" s="6">
        <v>1</v>
      </c>
      <c r="B53">
        <v>7</v>
      </c>
      <c r="C53" s="7">
        <v>4</v>
      </c>
      <c r="D53" s="6">
        <v>1</v>
      </c>
      <c r="E53" s="7">
        <v>234</v>
      </c>
      <c r="F53" s="6" t="s">
        <v>593</v>
      </c>
      <c r="G53" s="7" t="s">
        <v>594</v>
      </c>
      <c r="H53" s="12">
        <v>45260</v>
      </c>
      <c r="I53" t="s">
        <v>13</v>
      </c>
      <c r="J53" s="16">
        <v>176.7</v>
      </c>
      <c r="K53" s="16">
        <v>237.806217</v>
      </c>
      <c r="L53">
        <f t="shared" si="0"/>
        <v>30</v>
      </c>
      <c r="M53" s="43">
        <f t="shared" si="1"/>
        <v>1.27</v>
      </c>
      <c r="N53" s="16">
        <f t="shared" si="2"/>
        <v>28.73</v>
      </c>
      <c r="O53" s="29">
        <f t="shared" si="3"/>
        <v>10.067129853000001</v>
      </c>
      <c r="T53" s="7"/>
    </row>
    <row r="54" spans="1:20" x14ac:dyDescent="0.2">
      <c r="A54" s="6">
        <v>1</v>
      </c>
      <c r="B54">
        <v>7</v>
      </c>
      <c r="C54" s="7">
        <v>5</v>
      </c>
      <c r="D54" s="6">
        <v>1</v>
      </c>
      <c r="E54" s="7">
        <v>235</v>
      </c>
      <c r="F54" s="6" t="s">
        <v>591</v>
      </c>
      <c r="G54" s="7" t="s">
        <v>592</v>
      </c>
      <c r="H54" s="12">
        <v>45261</v>
      </c>
      <c r="I54" t="s">
        <v>13</v>
      </c>
      <c r="J54" s="16">
        <v>232.4</v>
      </c>
      <c r="K54" s="16">
        <v>226.752171</v>
      </c>
      <c r="L54">
        <f t="shared" si="0"/>
        <v>30</v>
      </c>
      <c r="M54" s="43">
        <f t="shared" si="1"/>
        <v>1.33</v>
      </c>
      <c r="N54" s="16">
        <f t="shared" si="2"/>
        <v>28.67</v>
      </c>
      <c r="O54" s="29">
        <f t="shared" si="3"/>
        <v>10.052679581000001</v>
      </c>
      <c r="T54" s="7"/>
    </row>
    <row r="55" spans="1:20" x14ac:dyDescent="0.2">
      <c r="A55" s="6">
        <v>1</v>
      </c>
      <c r="B55">
        <v>7</v>
      </c>
      <c r="C55" s="7">
        <v>6</v>
      </c>
      <c r="D55" s="6">
        <v>1</v>
      </c>
      <c r="E55" s="7">
        <v>236</v>
      </c>
      <c r="F55" s="6" t="s">
        <v>543</v>
      </c>
      <c r="G55" s="7" t="s">
        <v>544</v>
      </c>
      <c r="H55" s="12">
        <v>45260</v>
      </c>
      <c r="I55" t="s">
        <v>13</v>
      </c>
      <c r="J55" s="16">
        <v>69</v>
      </c>
      <c r="K55" s="16">
        <v>50.503131000000003</v>
      </c>
      <c r="L55">
        <f t="shared" si="0"/>
        <v>10</v>
      </c>
      <c r="M55" s="43">
        <f t="shared" si="1"/>
        <v>1.99</v>
      </c>
      <c r="N55" s="16">
        <f t="shared" si="2"/>
        <v>8.01</v>
      </c>
      <c r="O55" s="29">
        <f t="shared" si="3"/>
        <v>10.050123069</v>
      </c>
      <c r="T55" s="7" t="s">
        <v>545</v>
      </c>
    </row>
    <row r="56" spans="1:20" x14ac:dyDescent="0.2">
      <c r="A56" s="6">
        <v>1</v>
      </c>
      <c r="B56">
        <v>7</v>
      </c>
      <c r="C56" s="7">
        <v>7</v>
      </c>
      <c r="D56" s="6">
        <v>1</v>
      </c>
      <c r="E56" s="7">
        <v>237</v>
      </c>
      <c r="F56" s="6" t="s">
        <v>541</v>
      </c>
      <c r="G56" s="7" t="s">
        <v>542</v>
      </c>
      <c r="H56" s="12">
        <v>45260</v>
      </c>
      <c r="I56" t="s">
        <v>13</v>
      </c>
      <c r="J56" s="16">
        <v>107.3</v>
      </c>
      <c r="K56" s="16">
        <v>51.408525300000001</v>
      </c>
      <c r="L56">
        <f t="shared" si="0"/>
        <v>10</v>
      </c>
      <c r="M56" s="43">
        <f t="shared" si="1"/>
        <v>1.95</v>
      </c>
      <c r="N56" s="16">
        <f t="shared" si="2"/>
        <v>8.0500000000000007</v>
      </c>
      <c r="O56" s="29">
        <f t="shared" si="3"/>
        <v>10.0246624335</v>
      </c>
      <c r="T56" s="7"/>
    </row>
    <row r="57" spans="1:20" x14ac:dyDescent="0.2">
      <c r="A57" s="8">
        <v>1</v>
      </c>
      <c r="B57" s="9">
        <v>7</v>
      </c>
      <c r="C57" s="10">
        <v>8</v>
      </c>
      <c r="D57" s="8">
        <v>1</v>
      </c>
      <c r="E57" s="10">
        <v>239</v>
      </c>
      <c r="F57" s="8" t="s">
        <v>597</v>
      </c>
      <c r="G57" s="10" t="s">
        <v>598</v>
      </c>
      <c r="H57" s="13">
        <v>45260</v>
      </c>
      <c r="I57" s="9" t="s">
        <v>13</v>
      </c>
      <c r="J57" s="18">
        <v>141.4</v>
      </c>
      <c r="K57" s="18">
        <v>139.24183199999999</v>
      </c>
      <c r="L57">
        <f t="shared" si="0"/>
        <v>30</v>
      </c>
      <c r="M57" s="43">
        <f t="shared" si="1"/>
        <v>2.1599999999999997</v>
      </c>
      <c r="N57" s="16">
        <f t="shared" si="2"/>
        <v>27.84</v>
      </c>
      <c r="O57" s="29">
        <f t="shared" si="3"/>
        <v>10.025411903999998</v>
      </c>
      <c r="P57" s="27"/>
      <c r="Q57" s="9"/>
      <c r="R57" s="23"/>
      <c r="S57" s="9"/>
      <c r="T57" s="10"/>
    </row>
    <row r="58" spans="1:20" x14ac:dyDescent="0.2">
      <c r="A58" s="3">
        <v>1</v>
      </c>
      <c r="B58" s="4">
        <v>8</v>
      </c>
      <c r="C58" s="5">
        <v>1</v>
      </c>
      <c r="D58" s="3">
        <v>1</v>
      </c>
      <c r="E58" s="5">
        <v>240</v>
      </c>
      <c r="F58" s="3" t="s">
        <v>571</v>
      </c>
      <c r="G58" s="5" t="s">
        <v>572</v>
      </c>
      <c r="H58" s="11">
        <v>45260</v>
      </c>
      <c r="I58" s="4" t="s">
        <v>13</v>
      </c>
      <c r="J58" s="17">
        <v>58.2</v>
      </c>
      <c r="K58" s="17">
        <v>27.734196000000001</v>
      </c>
      <c r="L58">
        <f t="shared" si="0"/>
        <v>10</v>
      </c>
      <c r="M58" s="43">
        <f t="shared" si="1"/>
        <v>3.61</v>
      </c>
      <c r="N58" s="16">
        <f t="shared" si="2"/>
        <v>6.3900000000000006</v>
      </c>
      <c r="O58" s="29">
        <f t="shared" si="3"/>
        <v>10.012044756</v>
      </c>
      <c r="P58" s="25"/>
      <c r="Q58" s="4"/>
      <c r="R58" s="21"/>
      <c r="S58" s="4"/>
      <c r="T58" s="5"/>
    </row>
    <row r="59" spans="1:20" x14ac:dyDescent="0.2">
      <c r="A59" s="6">
        <v>1</v>
      </c>
      <c r="B59">
        <v>8</v>
      </c>
      <c r="C59" s="7">
        <v>2</v>
      </c>
      <c r="D59" s="6">
        <v>1</v>
      </c>
      <c r="E59" s="7">
        <v>241</v>
      </c>
      <c r="F59" s="6" t="s">
        <v>537</v>
      </c>
      <c r="G59" s="7" t="s">
        <v>538</v>
      </c>
      <c r="H59" s="12">
        <v>45260</v>
      </c>
      <c r="I59" t="s">
        <v>13</v>
      </c>
      <c r="J59" s="16">
        <v>197.7</v>
      </c>
      <c r="K59" s="16">
        <v>73.092690000000005</v>
      </c>
      <c r="L59">
        <f t="shared" si="0"/>
        <v>10</v>
      </c>
      <c r="M59" s="43">
        <f t="shared" si="1"/>
        <v>1.37</v>
      </c>
      <c r="N59" s="16">
        <f t="shared" si="2"/>
        <v>8.629999999999999</v>
      </c>
      <c r="O59" s="29">
        <f t="shared" si="3"/>
        <v>10.013698530000003</v>
      </c>
      <c r="T59" s="7"/>
    </row>
    <row r="60" spans="1:20" x14ac:dyDescent="0.2">
      <c r="A60" s="6">
        <v>1</v>
      </c>
      <c r="B60">
        <v>8</v>
      </c>
      <c r="C60" s="7">
        <v>3</v>
      </c>
      <c r="D60" s="6">
        <v>1</v>
      </c>
      <c r="E60" s="7">
        <v>242</v>
      </c>
      <c r="F60" s="6" t="s">
        <v>599</v>
      </c>
      <c r="G60" s="7" t="s">
        <v>600</v>
      </c>
      <c r="H60" s="12">
        <v>45260</v>
      </c>
      <c r="I60" t="s">
        <v>13</v>
      </c>
      <c r="J60" s="16">
        <v>61.1</v>
      </c>
      <c r="K60" s="16">
        <v>23.610972</v>
      </c>
      <c r="L60">
        <f t="shared" si="0"/>
        <v>10</v>
      </c>
      <c r="M60" s="43">
        <f t="shared" si="1"/>
        <v>4.24</v>
      </c>
      <c r="N60" s="16">
        <f t="shared" si="2"/>
        <v>5.76</v>
      </c>
      <c r="O60" s="29">
        <f t="shared" si="3"/>
        <v>10.011052127999999</v>
      </c>
      <c r="T60" s="7"/>
    </row>
    <row r="61" spans="1:20" x14ac:dyDescent="0.2">
      <c r="A61" s="6">
        <v>1</v>
      </c>
      <c r="B61">
        <v>8</v>
      </c>
      <c r="C61" s="7">
        <v>4</v>
      </c>
      <c r="D61" s="6">
        <v>1</v>
      </c>
      <c r="E61" s="7">
        <v>266</v>
      </c>
      <c r="F61" s="6" t="s">
        <v>520</v>
      </c>
      <c r="G61" s="7" t="s">
        <v>521</v>
      </c>
      <c r="H61" s="12">
        <v>45260</v>
      </c>
      <c r="I61" t="s">
        <v>13</v>
      </c>
      <c r="J61" s="16">
        <v>198.3</v>
      </c>
      <c r="K61" s="16">
        <v>133.24606800000001</v>
      </c>
      <c r="L61">
        <f t="shared" si="0"/>
        <v>30</v>
      </c>
      <c r="M61" s="43">
        <f t="shared" si="1"/>
        <v>2.2599999999999998</v>
      </c>
      <c r="N61" s="16">
        <f t="shared" si="2"/>
        <v>27.740000000000002</v>
      </c>
      <c r="O61" s="29">
        <f t="shared" si="3"/>
        <v>10.037870456</v>
      </c>
      <c r="T61" s="7"/>
    </row>
    <row r="62" spans="1:20" x14ac:dyDescent="0.2">
      <c r="A62" s="6">
        <v>1</v>
      </c>
      <c r="B62">
        <v>8</v>
      </c>
      <c r="C62" s="7">
        <v>5</v>
      </c>
      <c r="D62" s="6">
        <v>1</v>
      </c>
      <c r="E62" s="7">
        <v>269</v>
      </c>
      <c r="F62" s="6" t="s">
        <v>608</v>
      </c>
      <c r="G62" s="7" t="s">
        <v>609</v>
      </c>
      <c r="H62" s="12">
        <v>45261</v>
      </c>
      <c r="I62" t="s">
        <v>13</v>
      </c>
      <c r="J62" s="16">
        <v>59.6</v>
      </c>
      <c r="K62" s="16">
        <v>39.936309000000001</v>
      </c>
      <c r="L62">
        <f t="shared" si="0"/>
        <v>10</v>
      </c>
      <c r="M62" s="43">
        <f t="shared" si="1"/>
        <v>2.5099999999999998</v>
      </c>
      <c r="N62" s="16">
        <f t="shared" si="2"/>
        <v>7.49</v>
      </c>
      <c r="O62" s="29">
        <f t="shared" si="3"/>
        <v>10.024013559</v>
      </c>
      <c r="T62" s="7"/>
    </row>
    <row r="63" spans="1:20" x14ac:dyDescent="0.2">
      <c r="A63" s="6">
        <v>1</v>
      </c>
      <c r="B63">
        <v>8</v>
      </c>
      <c r="C63" s="7">
        <v>6</v>
      </c>
      <c r="D63" s="6">
        <v>1</v>
      </c>
      <c r="E63" s="7">
        <v>270</v>
      </c>
      <c r="F63" s="6" t="s">
        <v>610</v>
      </c>
      <c r="G63" s="7" t="s">
        <v>611</v>
      </c>
      <c r="H63" s="12">
        <v>45279</v>
      </c>
      <c r="I63" t="s">
        <v>13</v>
      </c>
      <c r="J63" s="16">
        <v>182</v>
      </c>
      <c r="K63" s="16">
        <v>156.945819</v>
      </c>
      <c r="L63">
        <f t="shared" si="0"/>
        <v>30</v>
      </c>
      <c r="M63" s="43">
        <f t="shared" si="1"/>
        <v>1.92</v>
      </c>
      <c r="N63" s="16">
        <f t="shared" si="2"/>
        <v>28.08</v>
      </c>
      <c r="O63" s="29">
        <f t="shared" si="3"/>
        <v>10.044532416000001</v>
      </c>
      <c r="T63" s="7" t="s">
        <v>47</v>
      </c>
    </row>
    <row r="64" spans="1:20" x14ac:dyDescent="0.2">
      <c r="A64" s="6">
        <v>1</v>
      </c>
      <c r="B64">
        <v>8</v>
      </c>
      <c r="C64" s="7">
        <v>7</v>
      </c>
      <c r="D64" s="6">
        <v>1</v>
      </c>
      <c r="E64" s="7">
        <v>271</v>
      </c>
      <c r="F64" s="6" t="s">
        <v>563</v>
      </c>
      <c r="G64" s="7" t="s">
        <v>564</v>
      </c>
      <c r="H64" s="12">
        <v>45274</v>
      </c>
      <c r="I64" t="s">
        <v>13</v>
      </c>
      <c r="J64" s="16">
        <v>108.5</v>
      </c>
      <c r="K64" s="16">
        <v>88.705371</v>
      </c>
      <c r="L64">
        <f t="shared" si="0"/>
        <v>10</v>
      </c>
      <c r="M64" s="43">
        <f t="shared" si="1"/>
        <v>1.1300000000000001</v>
      </c>
      <c r="N64" s="16">
        <f t="shared" si="2"/>
        <v>8.8699999999999992</v>
      </c>
      <c r="O64" s="29">
        <f t="shared" si="3"/>
        <v>10.023706923000001</v>
      </c>
      <c r="T64" s="7" t="s">
        <v>50</v>
      </c>
    </row>
    <row r="65" spans="1:20" x14ac:dyDescent="0.2">
      <c r="A65" s="8">
        <v>1</v>
      </c>
      <c r="B65" s="9">
        <v>8</v>
      </c>
      <c r="C65" s="10">
        <v>8</v>
      </c>
      <c r="D65" s="8">
        <v>1</v>
      </c>
      <c r="E65" s="10">
        <v>272</v>
      </c>
      <c r="F65" s="8" t="s">
        <v>603</v>
      </c>
      <c r="G65" s="10" t="s">
        <v>604</v>
      </c>
      <c r="H65" s="13">
        <v>45261</v>
      </c>
      <c r="I65" s="9" t="s">
        <v>59</v>
      </c>
      <c r="J65" s="18">
        <v>163.19999999999999</v>
      </c>
      <c r="K65" s="18">
        <v>123.690963</v>
      </c>
      <c r="L65">
        <f t="shared" si="0"/>
        <v>30</v>
      </c>
      <c r="M65" s="43">
        <f t="shared" si="1"/>
        <v>2.4299999999999997</v>
      </c>
      <c r="N65" s="16">
        <f t="shared" si="2"/>
        <v>27.57</v>
      </c>
      <c r="O65" s="29">
        <f t="shared" si="3"/>
        <v>10.018968002999998</v>
      </c>
      <c r="P65" s="27"/>
      <c r="Q65" s="9"/>
      <c r="R65" s="23"/>
      <c r="S65" s="9"/>
      <c r="T65" s="10" t="s">
        <v>605</v>
      </c>
    </row>
    <row r="66" spans="1:20" x14ac:dyDescent="0.2">
      <c r="A66" s="3">
        <v>1</v>
      </c>
      <c r="B66" s="4">
        <v>9</v>
      </c>
      <c r="C66" s="5">
        <v>1</v>
      </c>
      <c r="D66" s="3">
        <v>1</v>
      </c>
      <c r="E66" s="5">
        <v>274</v>
      </c>
      <c r="F66" s="3" t="s">
        <v>601</v>
      </c>
      <c r="G66" s="5" t="s">
        <v>602</v>
      </c>
      <c r="H66" s="11">
        <v>45261</v>
      </c>
      <c r="I66" s="4" t="s">
        <v>13</v>
      </c>
      <c r="J66" s="17">
        <v>34.6</v>
      </c>
      <c r="K66" s="17">
        <v>13.815557699999999</v>
      </c>
      <c r="L66">
        <f t="shared" si="0"/>
        <v>10</v>
      </c>
      <c r="M66" s="43">
        <f t="shared" si="1"/>
        <v>7.24</v>
      </c>
      <c r="N66" s="16">
        <f t="shared" si="2"/>
        <v>2.76</v>
      </c>
      <c r="O66" s="29">
        <f t="shared" si="3"/>
        <v>10.002463774800001</v>
      </c>
      <c r="P66" s="25"/>
      <c r="Q66" s="4"/>
      <c r="R66" s="21"/>
      <c r="S66" s="4"/>
      <c r="T66" s="5"/>
    </row>
    <row r="67" spans="1:20" x14ac:dyDescent="0.2">
      <c r="A67" s="6">
        <v>1</v>
      </c>
      <c r="B67">
        <v>9</v>
      </c>
      <c r="C67" s="7">
        <v>2</v>
      </c>
      <c r="D67" s="6">
        <v>1</v>
      </c>
      <c r="E67" s="7">
        <v>275</v>
      </c>
      <c r="F67" s="6" t="s">
        <v>606</v>
      </c>
      <c r="G67" s="7" t="s">
        <v>607</v>
      </c>
      <c r="H67" s="12">
        <v>45261</v>
      </c>
      <c r="I67" t="s">
        <v>13</v>
      </c>
      <c r="J67" s="16">
        <v>140.6</v>
      </c>
      <c r="K67" s="16">
        <v>125.679249</v>
      </c>
      <c r="L67">
        <f t="shared" ref="L67:L130" si="4">IF(K67&gt;700,100, IF(K67&gt;500,70,IF(K67&gt;300, 50, IF(K67&gt;100, 30,10))))</f>
        <v>30</v>
      </c>
      <c r="M67" s="43">
        <f t="shared" ref="M67:M130" si="5">IF(10*L67/K67&gt;L67,L67,ROUNDUP(10*L67/K67,2))</f>
        <v>2.3899999999999997</v>
      </c>
      <c r="N67" s="16">
        <f t="shared" ref="N67:N130" si="6">IF(L67-M67&gt;0,L67-M67, 0)</f>
        <v>27.61</v>
      </c>
      <c r="O67" s="29">
        <f t="shared" ref="O67:O130" si="7">K67*M67/(M67+N67)</f>
        <v>10.012446836999999</v>
      </c>
      <c r="T67" s="7"/>
    </row>
    <row r="68" spans="1:20" x14ac:dyDescent="0.2">
      <c r="A68" s="6">
        <v>1</v>
      </c>
      <c r="B68">
        <v>9</v>
      </c>
      <c r="C68" s="7">
        <v>3</v>
      </c>
      <c r="D68" s="6">
        <v>1</v>
      </c>
      <c r="E68" s="7">
        <v>276</v>
      </c>
      <c r="F68" s="6" t="s">
        <v>557</v>
      </c>
      <c r="G68" s="7" t="s">
        <v>558</v>
      </c>
      <c r="H68" s="12">
        <v>45261</v>
      </c>
      <c r="I68" t="s">
        <v>13</v>
      </c>
      <c r="J68" s="16">
        <v>306.39999999999998</v>
      </c>
      <c r="K68" s="16">
        <v>186.06442200000001</v>
      </c>
      <c r="L68">
        <f t="shared" si="4"/>
        <v>30</v>
      </c>
      <c r="M68" s="43">
        <f t="shared" si="5"/>
        <v>1.62</v>
      </c>
      <c r="N68" s="16">
        <f t="shared" si="6"/>
        <v>28.38</v>
      </c>
      <c r="O68" s="29">
        <f t="shared" si="7"/>
        <v>10.047478788000001</v>
      </c>
      <c r="T68" s="7"/>
    </row>
    <row r="69" spans="1:20" x14ac:dyDescent="0.2">
      <c r="A69" s="6">
        <v>1</v>
      </c>
      <c r="B69">
        <v>9</v>
      </c>
      <c r="C69" s="7">
        <v>4</v>
      </c>
      <c r="D69" s="6">
        <v>1</v>
      </c>
      <c r="E69" s="7">
        <v>280</v>
      </c>
      <c r="F69" s="6" t="s">
        <v>561</v>
      </c>
      <c r="G69" s="7" t="s">
        <v>562</v>
      </c>
      <c r="H69" s="12">
        <v>45261</v>
      </c>
      <c r="I69" t="s">
        <v>13</v>
      </c>
      <c r="J69" s="16">
        <v>158.4</v>
      </c>
      <c r="K69" s="16">
        <v>656.75250000000005</v>
      </c>
      <c r="L69">
        <f t="shared" si="4"/>
        <v>70</v>
      </c>
      <c r="M69" s="43">
        <f t="shared" si="5"/>
        <v>1.07</v>
      </c>
      <c r="N69" s="16">
        <f t="shared" si="6"/>
        <v>68.930000000000007</v>
      </c>
      <c r="O69" s="29">
        <f t="shared" si="7"/>
        <v>10.038931071428573</v>
      </c>
      <c r="T69" s="7"/>
    </row>
    <row r="70" spans="1:20" x14ac:dyDescent="0.2">
      <c r="A70" s="6">
        <v>1</v>
      </c>
      <c r="B70">
        <v>9</v>
      </c>
      <c r="C70" s="7">
        <v>5</v>
      </c>
      <c r="D70" s="6">
        <v>1</v>
      </c>
      <c r="E70" s="7">
        <v>309</v>
      </c>
      <c r="F70" s="6" t="s">
        <v>62</v>
      </c>
      <c r="G70" s="7" t="s">
        <v>63</v>
      </c>
      <c r="H70" s="12">
        <v>45261</v>
      </c>
      <c r="I70" t="s">
        <v>13</v>
      </c>
      <c r="J70" s="16">
        <v>152</v>
      </c>
      <c r="K70" s="16">
        <v>111.66337799999999</v>
      </c>
      <c r="L70">
        <f t="shared" si="4"/>
        <v>30</v>
      </c>
      <c r="M70" s="43">
        <f t="shared" si="5"/>
        <v>2.69</v>
      </c>
      <c r="N70" s="16">
        <f t="shared" si="6"/>
        <v>27.31</v>
      </c>
      <c r="O70" s="29">
        <f t="shared" si="7"/>
        <v>10.012482893999998</v>
      </c>
      <c r="T70" s="7"/>
    </row>
    <row r="71" spans="1:20" x14ac:dyDescent="0.2">
      <c r="A71" s="6">
        <v>1</v>
      </c>
      <c r="B71">
        <v>9</v>
      </c>
      <c r="C71" s="7">
        <v>6</v>
      </c>
      <c r="D71" s="6">
        <v>1</v>
      </c>
      <c r="E71" s="7">
        <v>310</v>
      </c>
      <c r="F71" s="6" t="s">
        <v>167</v>
      </c>
      <c r="G71" s="7" t="s">
        <v>168</v>
      </c>
      <c r="H71" s="12">
        <v>45261</v>
      </c>
      <c r="I71" t="s">
        <v>13</v>
      </c>
      <c r="J71" s="16">
        <v>227.8</v>
      </c>
      <c r="K71" s="16">
        <v>287.822427</v>
      </c>
      <c r="L71">
        <f t="shared" si="4"/>
        <v>30</v>
      </c>
      <c r="M71" s="43">
        <f t="shared" si="5"/>
        <v>1.05</v>
      </c>
      <c r="N71" s="16">
        <f t="shared" si="6"/>
        <v>28.95</v>
      </c>
      <c r="O71" s="29">
        <f t="shared" si="7"/>
        <v>10.073784945</v>
      </c>
      <c r="T71" s="7"/>
    </row>
    <row r="72" spans="1:20" x14ac:dyDescent="0.2">
      <c r="A72" s="6">
        <v>1</v>
      </c>
      <c r="B72">
        <v>9</v>
      </c>
      <c r="C72" s="7">
        <v>7</v>
      </c>
      <c r="D72" s="6">
        <v>1</v>
      </c>
      <c r="E72" s="7">
        <v>386</v>
      </c>
      <c r="F72" s="6" t="s">
        <v>55</v>
      </c>
      <c r="G72" s="7" t="s">
        <v>56</v>
      </c>
      <c r="H72" s="12">
        <v>45274</v>
      </c>
      <c r="I72" t="s">
        <v>13</v>
      </c>
      <c r="J72" s="16">
        <v>95.1</v>
      </c>
      <c r="K72" s="16">
        <v>31.653804000000001</v>
      </c>
      <c r="L72">
        <f t="shared" si="4"/>
        <v>10</v>
      </c>
      <c r="M72" s="43">
        <f t="shared" si="5"/>
        <v>3.1599999999999997</v>
      </c>
      <c r="N72" s="16">
        <f t="shared" si="6"/>
        <v>6.84</v>
      </c>
      <c r="O72" s="29">
        <f t="shared" si="7"/>
        <v>10.002602064</v>
      </c>
      <c r="T72" s="7"/>
    </row>
    <row r="73" spans="1:20" x14ac:dyDescent="0.2">
      <c r="A73" s="8">
        <v>1</v>
      </c>
      <c r="B73" s="9">
        <v>9</v>
      </c>
      <c r="C73" s="10">
        <v>8</v>
      </c>
      <c r="D73" s="8">
        <v>1</v>
      </c>
      <c r="E73" s="10">
        <v>403</v>
      </c>
      <c r="F73" s="8" t="s">
        <v>57</v>
      </c>
      <c r="G73" s="10" t="s">
        <v>58</v>
      </c>
      <c r="H73" s="13">
        <v>45274</v>
      </c>
      <c r="I73" s="9" t="s">
        <v>59</v>
      </c>
      <c r="J73" s="18">
        <v>42.7</v>
      </c>
      <c r="K73" s="18">
        <v>16.8388311</v>
      </c>
      <c r="L73">
        <f t="shared" si="4"/>
        <v>10</v>
      </c>
      <c r="M73" s="43">
        <f t="shared" si="5"/>
        <v>5.9399999999999995</v>
      </c>
      <c r="N73" s="16">
        <f t="shared" si="6"/>
        <v>4.0600000000000005</v>
      </c>
      <c r="O73" s="29">
        <f t="shared" si="7"/>
        <v>10.0022656734</v>
      </c>
      <c r="P73" s="27"/>
      <c r="Q73" s="9"/>
      <c r="R73" s="23"/>
      <c r="S73" s="9"/>
      <c r="T73" s="10"/>
    </row>
    <row r="74" spans="1:20" x14ac:dyDescent="0.2">
      <c r="A74" s="3">
        <v>1</v>
      </c>
      <c r="B74" s="4">
        <v>10</v>
      </c>
      <c r="C74" s="5">
        <v>1</v>
      </c>
      <c r="D74" s="3">
        <v>1</v>
      </c>
      <c r="E74" s="5">
        <v>404</v>
      </c>
      <c r="F74" s="3" t="s">
        <v>25</v>
      </c>
      <c r="G74" s="5" t="s">
        <v>26</v>
      </c>
      <c r="H74" s="11">
        <v>45274</v>
      </c>
      <c r="I74" s="4" t="s">
        <v>13</v>
      </c>
      <c r="J74" s="17">
        <v>42.1</v>
      </c>
      <c r="K74" s="17">
        <v>13.4263542</v>
      </c>
      <c r="L74">
        <f t="shared" si="4"/>
        <v>10</v>
      </c>
      <c r="M74" s="43">
        <f t="shared" si="5"/>
        <v>7.45</v>
      </c>
      <c r="N74" s="16">
        <f t="shared" si="6"/>
        <v>2.5499999999999998</v>
      </c>
      <c r="O74" s="29">
        <f t="shared" si="7"/>
        <v>10.002633879000001</v>
      </c>
      <c r="P74" s="25"/>
      <c r="Q74" s="4"/>
      <c r="R74" s="21"/>
      <c r="S74" s="4"/>
      <c r="T74" s="5"/>
    </row>
    <row r="75" spans="1:20" x14ac:dyDescent="0.2">
      <c r="A75" s="6">
        <v>1</v>
      </c>
      <c r="B75">
        <v>10</v>
      </c>
      <c r="C75" s="7">
        <v>2</v>
      </c>
      <c r="D75" s="6">
        <v>1</v>
      </c>
      <c r="E75" s="7">
        <v>405</v>
      </c>
      <c r="F75" s="6" t="s">
        <v>169</v>
      </c>
      <c r="G75" s="7" t="s">
        <v>170</v>
      </c>
      <c r="H75" s="12">
        <v>45274</v>
      </c>
      <c r="I75" t="s">
        <v>13</v>
      </c>
      <c r="J75" s="16">
        <v>108.5</v>
      </c>
      <c r="K75" s="16">
        <v>176.772018</v>
      </c>
      <c r="L75">
        <f t="shared" si="4"/>
        <v>30</v>
      </c>
      <c r="M75" s="43">
        <f t="shared" si="5"/>
        <v>1.7</v>
      </c>
      <c r="N75" s="16">
        <f t="shared" si="6"/>
        <v>28.3</v>
      </c>
      <c r="O75" s="29">
        <f t="shared" si="7"/>
        <v>10.017081020000001</v>
      </c>
      <c r="T75" s="7"/>
    </row>
    <row r="76" spans="1:20" x14ac:dyDescent="0.2">
      <c r="A76" s="6">
        <v>1</v>
      </c>
      <c r="B76">
        <v>10</v>
      </c>
      <c r="C76" s="7">
        <v>3</v>
      </c>
      <c r="D76" s="6">
        <v>1</v>
      </c>
      <c r="E76" s="7">
        <v>408</v>
      </c>
      <c r="F76" s="6" t="s">
        <v>31</v>
      </c>
      <c r="G76" s="7" t="s">
        <v>32</v>
      </c>
      <c r="H76" s="12">
        <v>45274</v>
      </c>
      <c r="I76" t="s">
        <v>13</v>
      </c>
      <c r="J76" s="16">
        <v>80.900000000000006</v>
      </c>
      <c r="K76" s="16">
        <v>29.14254</v>
      </c>
      <c r="L76">
        <f t="shared" si="4"/>
        <v>10</v>
      </c>
      <c r="M76" s="43">
        <f t="shared" si="5"/>
        <v>3.44</v>
      </c>
      <c r="N76" s="16">
        <f t="shared" si="6"/>
        <v>6.5600000000000005</v>
      </c>
      <c r="O76" s="29">
        <f t="shared" si="7"/>
        <v>10.025033759999999</v>
      </c>
      <c r="T76" s="7"/>
    </row>
    <row r="77" spans="1:20" x14ac:dyDescent="0.2">
      <c r="A77" s="6">
        <v>1</v>
      </c>
      <c r="B77">
        <v>10</v>
      </c>
      <c r="C77" s="7">
        <v>4</v>
      </c>
      <c r="D77" s="6">
        <v>1</v>
      </c>
      <c r="E77" s="7">
        <v>409</v>
      </c>
      <c r="F77" s="6" t="s">
        <v>171</v>
      </c>
      <c r="G77" s="7" t="s">
        <v>172</v>
      </c>
      <c r="H77" s="12">
        <v>45274</v>
      </c>
      <c r="I77" t="s">
        <v>13</v>
      </c>
      <c r="J77" s="16">
        <v>55.1</v>
      </c>
      <c r="K77" s="16">
        <v>106.09666199999999</v>
      </c>
      <c r="L77">
        <f t="shared" si="4"/>
        <v>30</v>
      </c>
      <c r="M77" s="43">
        <f t="shared" si="5"/>
        <v>2.8299999999999996</v>
      </c>
      <c r="N77" s="16">
        <f t="shared" si="6"/>
        <v>27.17</v>
      </c>
      <c r="O77" s="29">
        <f t="shared" si="7"/>
        <v>10.008451781999998</v>
      </c>
      <c r="T77" s="7" t="s">
        <v>50</v>
      </c>
    </row>
    <row r="78" spans="1:20" x14ac:dyDescent="0.2">
      <c r="A78" s="6">
        <v>1</v>
      </c>
      <c r="B78">
        <v>10</v>
      </c>
      <c r="C78" s="7">
        <v>5</v>
      </c>
      <c r="D78" s="6">
        <v>1</v>
      </c>
      <c r="E78" s="7">
        <v>411</v>
      </c>
      <c r="F78" s="6" t="s">
        <v>66</v>
      </c>
      <c r="G78" s="7" t="s">
        <v>67</v>
      </c>
      <c r="H78" s="12">
        <v>45274</v>
      </c>
      <c r="I78" t="s">
        <v>13</v>
      </c>
      <c r="J78" s="16">
        <v>50.8</v>
      </c>
      <c r="K78" s="16">
        <v>38.513117999999999</v>
      </c>
      <c r="L78">
        <f t="shared" si="4"/>
        <v>10</v>
      </c>
      <c r="M78" s="43">
        <f t="shared" si="5"/>
        <v>2.5999999999999996</v>
      </c>
      <c r="N78" s="16">
        <f t="shared" si="6"/>
        <v>7.4</v>
      </c>
      <c r="O78" s="29">
        <f t="shared" si="7"/>
        <v>10.013410679999998</v>
      </c>
      <c r="T78" s="7" t="s">
        <v>50</v>
      </c>
    </row>
    <row r="79" spans="1:20" x14ac:dyDescent="0.2">
      <c r="A79" s="6">
        <v>1</v>
      </c>
      <c r="B79">
        <v>10</v>
      </c>
      <c r="C79" s="7">
        <v>6</v>
      </c>
      <c r="D79" s="6">
        <v>1</v>
      </c>
      <c r="E79" s="7">
        <v>412</v>
      </c>
      <c r="F79" s="6" t="s">
        <v>173</v>
      </c>
      <c r="G79" s="7" t="s">
        <v>174</v>
      </c>
      <c r="H79" s="12">
        <v>45274</v>
      </c>
      <c r="I79" t="s">
        <v>13</v>
      </c>
      <c r="J79" s="16">
        <v>99.3</v>
      </c>
      <c r="K79" s="16">
        <v>123.079509</v>
      </c>
      <c r="L79">
        <f t="shared" si="4"/>
        <v>30</v>
      </c>
      <c r="M79" s="43">
        <f t="shared" si="5"/>
        <v>2.44</v>
      </c>
      <c r="N79" s="16">
        <f t="shared" si="6"/>
        <v>27.56</v>
      </c>
      <c r="O79" s="29">
        <f t="shared" si="7"/>
        <v>10.010466731999999</v>
      </c>
      <c r="T79" s="7"/>
    </row>
    <row r="80" spans="1:20" x14ac:dyDescent="0.2">
      <c r="A80" s="6">
        <v>1</v>
      </c>
      <c r="B80">
        <v>10</v>
      </c>
      <c r="C80" s="7">
        <v>7</v>
      </c>
      <c r="D80" s="6">
        <v>1</v>
      </c>
      <c r="E80" s="7">
        <v>413</v>
      </c>
      <c r="F80" s="6" t="s">
        <v>33</v>
      </c>
      <c r="G80" s="7" t="s">
        <v>34</v>
      </c>
      <c r="H80" s="12">
        <v>45274</v>
      </c>
      <c r="I80" t="s">
        <v>13</v>
      </c>
      <c r="J80" s="16">
        <v>111.9</v>
      </c>
      <c r="K80" s="16">
        <v>87.958476000000005</v>
      </c>
      <c r="L80">
        <f t="shared" si="4"/>
        <v>10</v>
      </c>
      <c r="M80" s="43">
        <f t="shared" si="5"/>
        <v>1.1399999999999999</v>
      </c>
      <c r="N80" s="16">
        <f t="shared" si="6"/>
        <v>8.86</v>
      </c>
      <c r="O80" s="29">
        <f t="shared" si="7"/>
        <v>10.027266264</v>
      </c>
      <c r="T80" s="7"/>
    </row>
    <row r="81" spans="1:20" x14ac:dyDescent="0.2">
      <c r="A81" s="8">
        <v>1</v>
      </c>
      <c r="B81" s="9">
        <v>10</v>
      </c>
      <c r="C81" s="10">
        <v>8</v>
      </c>
      <c r="D81" s="8">
        <v>1</v>
      </c>
      <c r="E81" s="10">
        <v>414</v>
      </c>
      <c r="F81" s="8" t="s">
        <v>175</v>
      </c>
      <c r="G81" s="10" t="s">
        <v>176</v>
      </c>
      <c r="H81" s="13">
        <v>45274</v>
      </c>
      <c r="I81" s="9" t="s">
        <v>13</v>
      </c>
      <c r="J81" s="18">
        <v>235.5</v>
      </c>
      <c r="K81" s="18">
        <v>295.25531999999998</v>
      </c>
      <c r="L81">
        <f t="shared" si="4"/>
        <v>30</v>
      </c>
      <c r="M81" s="43">
        <f t="shared" si="5"/>
        <v>1.02</v>
      </c>
      <c r="N81" s="16">
        <f t="shared" si="6"/>
        <v>28.98</v>
      </c>
      <c r="O81" s="29">
        <f t="shared" si="7"/>
        <v>10.038680879999999</v>
      </c>
      <c r="P81" s="27"/>
      <c r="Q81" s="9"/>
      <c r="R81" s="23"/>
      <c r="S81" s="9"/>
      <c r="T81" s="10"/>
    </row>
    <row r="82" spans="1:20" x14ac:dyDescent="0.2">
      <c r="A82" s="3">
        <v>1</v>
      </c>
      <c r="B82" s="4">
        <v>11</v>
      </c>
      <c r="C82" s="5">
        <v>1</v>
      </c>
      <c r="D82" s="3">
        <v>1</v>
      </c>
      <c r="E82" s="5">
        <v>431</v>
      </c>
      <c r="F82" s="3" t="s">
        <v>35</v>
      </c>
      <c r="G82" s="5" t="s">
        <v>36</v>
      </c>
      <c r="H82" s="11">
        <v>45274</v>
      </c>
      <c r="I82" s="4" t="s">
        <v>13</v>
      </c>
      <c r="J82" s="17">
        <v>97.2</v>
      </c>
      <c r="K82" s="17">
        <v>86.992814999999993</v>
      </c>
      <c r="L82">
        <f t="shared" si="4"/>
        <v>10</v>
      </c>
      <c r="M82" s="43">
        <f t="shared" si="5"/>
        <v>1.1499999999999999</v>
      </c>
      <c r="N82" s="16">
        <f t="shared" si="6"/>
        <v>8.85</v>
      </c>
      <c r="O82" s="29">
        <f t="shared" si="7"/>
        <v>10.004173724999998</v>
      </c>
      <c r="P82" s="25"/>
      <c r="Q82" s="4"/>
      <c r="R82" s="21"/>
      <c r="S82" s="4"/>
      <c r="T82" s="5"/>
    </row>
    <row r="83" spans="1:20" x14ac:dyDescent="0.2">
      <c r="A83" s="6">
        <v>1</v>
      </c>
      <c r="B83">
        <v>11</v>
      </c>
      <c r="C83" s="7">
        <v>2</v>
      </c>
      <c r="D83" s="6">
        <v>1</v>
      </c>
      <c r="E83" s="7">
        <v>433</v>
      </c>
      <c r="F83" s="6" t="s">
        <v>179</v>
      </c>
      <c r="G83" s="7" t="s">
        <v>180</v>
      </c>
      <c r="H83" s="12">
        <v>45274</v>
      </c>
      <c r="I83" t="s">
        <v>13</v>
      </c>
      <c r="J83" s="16">
        <v>155</v>
      </c>
      <c r="K83" s="16">
        <v>195.09412499999999</v>
      </c>
      <c r="L83">
        <f t="shared" si="4"/>
        <v>30</v>
      </c>
      <c r="M83" s="43">
        <f t="shared" si="5"/>
        <v>1.54</v>
      </c>
      <c r="N83" s="16">
        <f t="shared" si="6"/>
        <v>28.46</v>
      </c>
      <c r="O83" s="29">
        <f t="shared" si="7"/>
        <v>10.014831750000001</v>
      </c>
      <c r="T83" s="7"/>
    </row>
    <row r="84" spans="1:20" x14ac:dyDescent="0.2">
      <c r="A84" s="6">
        <v>1</v>
      </c>
      <c r="B84">
        <v>11</v>
      </c>
      <c r="C84" s="7">
        <v>3</v>
      </c>
      <c r="D84" s="6">
        <v>1</v>
      </c>
      <c r="E84" s="7">
        <v>435</v>
      </c>
      <c r="F84" s="6" t="s">
        <v>181</v>
      </c>
      <c r="G84" s="7" t="s">
        <v>182</v>
      </c>
      <c r="H84" s="12">
        <v>45274</v>
      </c>
      <c r="I84" t="s">
        <v>13</v>
      </c>
      <c r="J84" s="16">
        <v>145.69999999999999</v>
      </c>
      <c r="K84" s="16">
        <v>86.979786000000004</v>
      </c>
      <c r="L84">
        <f t="shared" si="4"/>
        <v>10</v>
      </c>
      <c r="M84" s="43">
        <f t="shared" si="5"/>
        <v>1.1499999999999999</v>
      </c>
      <c r="N84" s="16">
        <f t="shared" si="6"/>
        <v>8.85</v>
      </c>
      <c r="O84" s="29">
        <f t="shared" si="7"/>
        <v>10.00267539</v>
      </c>
      <c r="T84" s="7"/>
    </row>
    <row r="85" spans="1:20" x14ac:dyDescent="0.2">
      <c r="A85" s="6">
        <v>1</v>
      </c>
      <c r="B85">
        <v>11</v>
      </c>
      <c r="C85" s="7">
        <v>4</v>
      </c>
      <c r="D85" s="6">
        <v>1</v>
      </c>
      <c r="E85" s="7">
        <v>436</v>
      </c>
      <c r="F85" s="6" t="s">
        <v>45</v>
      </c>
      <c r="G85" s="7" t="s">
        <v>46</v>
      </c>
      <c r="H85" s="12">
        <v>45279</v>
      </c>
      <c r="I85" t="s">
        <v>13</v>
      </c>
      <c r="J85" s="16">
        <v>54.4</v>
      </c>
      <c r="K85" s="16">
        <v>11.711525699999999</v>
      </c>
      <c r="L85">
        <f t="shared" si="4"/>
        <v>10</v>
      </c>
      <c r="M85" s="43">
        <f t="shared" si="5"/>
        <v>8.5399999999999991</v>
      </c>
      <c r="N85" s="16">
        <f t="shared" si="6"/>
        <v>1.4600000000000009</v>
      </c>
      <c r="O85" s="29">
        <f t="shared" si="7"/>
        <v>10.001642947799997</v>
      </c>
      <c r="T85" s="7" t="s">
        <v>47</v>
      </c>
    </row>
    <row r="86" spans="1:20" x14ac:dyDescent="0.2">
      <c r="A86" s="6">
        <v>1</v>
      </c>
      <c r="B86">
        <v>11</v>
      </c>
      <c r="C86" s="7">
        <v>5</v>
      </c>
      <c r="D86" s="6"/>
      <c r="E86" s="7"/>
      <c r="F86" s="6"/>
      <c r="G86" s="7"/>
      <c r="H86" s="12"/>
      <c r="L86">
        <f t="shared" si="4"/>
        <v>10</v>
      </c>
      <c r="M86" s="43" t="e">
        <f t="shared" si="5"/>
        <v>#DIV/0!</v>
      </c>
      <c r="N86" s="16" t="e">
        <f t="shared" si="6"/>
        <v>#DIV/0!</v>
      </c>
      <c r="O86" s="29" t="e">
        <f t="shared" si="7"/>
        <v>#DIV/0!</v>
      </c>
      <c r="T86" s="7"/>
    </row>
    <row r="87" spans="1:20" x14ac:dyDescent="0.2">
      <c r="A87" s="6">
        <v>1</v>
      </c>
      <c r="B87">
        <v>11</v>
      </c>
      <c r="C87" s="7">
        <v>6</v>
      </c>
      <c r="D87" s="6"/>
      <c r="E87" s="7"/>
      <c r="F87" s="6"/>
      <c r="G87" s="7"/>
      <c r="H87" s="12"/>
      <c r="L87">
        <f t="shared" si="4"/>
        <v>10</v>
      </c>
      <c r="M87" s="43" t="e">
        <f t="shared" si="5"/>
        <v>#DIV/0!</v>
      </c>
      <c r="N87" s="16" t="e">
        <f t="shared" si="6"/>
        <v>#DIV/0!</v>
      </c>
      <c r="O87" s="29" t="e">
        <f t="shared" si="7"/>
        <v>#DIV/0!</v>
      </c>
      <c r="T87" s="7"/>
    </row>
    <row r="88" spans="1:20" x14ac:dyDescent="0.2">
      <c r="A88" s="6">
        <v>1</v>
      </c>
      <c r="B88">
        <v>11</v>
      </c>
      <c r="C88" s="7">
        <v>7</v>
      </c>
      <c r="D88" s="6"/>
      <c r="E88" s="7"/>
      <c r="F88" s="6"/>
      <c r="G88" s="7"/>
      <c r="H88" s="12"/>
      <c r="L88">
        <f t="shared" si="4"/>
        <v>10</v>
      </c>
      <c r="M88" s="43" t="e">
        <f t="shared" si="5"/>
        <v>#DIV/0!</v>
      </c>
      <c r="N88" s="16" t="e">
        <f t="shared" si="6"/>
        <v>#DIV/0!</v>
      </c>
      <c r="O88" s="29" t="e">
        <f t="shared" si="7"/>
        <v>#DIV/0!</v>
      </c>
      <c r="T88" s="7"/>
    </row>
    <row r="89" spans="1:20" x14ac:dyDescent="0.2">
      <c r="A89" s="8">
        <v>1</v>
      </c>
      <c r="B89" s="9">
        <v>11</v>
      </c>
      <c r="C89" s="10">
        <v>8</v>
      </c>
      <c r="D89" s="8"/>
      <c r="E89" s="10"/>
      <c r="F89" s="8"/>
      <c r="G89" s="10"/>
      <c r="H89" s="13"/>
      <c r="I89" s="9"/>
      <c r="J89" s="18"/>
      <c r="K89" s="18"/>
      <c r="L89">
        <f t="shared" si="4"/>
        <v>10</v>
      </c>
      <c r="M89" s="43" t="e">
        <f t="shared" si="5"/>
        <v>#DIV/0!</v>
      </c>
      <c r="N89" s="16" t="e">
        <f t="shared" si="6"/>
        <v>#DIV/0!</v>
      </c>
      <c r="O89" s="29" t="e">
        <f t="shared" si="7"/>
        <v>#DIV/0!</v>
      </c>
      <c r="P89" s="27"/>
      <c r="Q89" s="9"/>
      <c r="R89" s="23"/>
      <c r="S89" s="9"/>
      <c r="T89" s="10"/>
    </row>
    <row r="90" spans="1:20" x14ac:dyDescent="0.2">
      <c r="A90" s="3">
        <v>1</v>
      </c>
      <c r="B90" s="4">
        <v>12</v>
      </c>
      <c r="C90" s="5">
        <v>1</v>
      </c>
      <c r="D90" s="3"/>
      <c r="E90" s="5"/>
      <c r="F90" s="3"/>
      <c r="G90" s="5"/>
      <c r="H90" s="11"/>
      <c r="I90" s="4"/>
      <c r="J90" s="17"/>
      <c r="K90" s="17"/>
      <c r="L90">
        <f t="shared" si="4"/>
        <v>10</v>
      </c>
      <c r="M90" s="43" t="e">
        <f t="shared" si="5"/>
        <v>#DIV/0!</v>
      </c>
      <c r="N90" s="16" t="e">
        <f t="shared" si="6"/>
        <v>#DIV/0!</v>
      </c>
      <c r="O90" s="29" t="e">
        <f t="shared" si="7"/>
        <v>#DIV/0!</v>
      </c>
      <c r="P90" s="25"/>
      <c r="Q90" s="4"/>
      <c r="R90" s="21"/>
      <c r="S90" s="4"/>
      <c r="T90" s="5"/>
    </row>
    <row r="91" spans="1:20" x14ac:dyDescent="0.2">
      <c r="A91" s="6">
        <v>1</v>
      </c>
      <c r="B91">
        <v>12</v>
      </c>
      <c r="C91" s="7">
        <v>2</v>
      </c>
      <c r="D91" s="6"/>
      <c r="E91" s="7"/>
      <c r="F91" s="6"/>
      <c r="G91" s="7"/>
      <c r="H91" s="12"/>
      <c r="L91">
        <f t="shared" si="4"/>
        <v>10</v>
      </c>
      <c r="M91" s="43" t="e">
        <f t="shared" si="5"/>
        <v>#DIV/0!</v>
      </c>
      <c r="N91" s="16" t="e">
        <f t="shared" si="6"/>
        <v>#DIV/0!</v>
      </c>
      <c r="O91" s="29" t="e">
        <f t="shared" si="7"/>
        <v>#DIV/0!</v>
      </c>
      <c r="T91" s="7"/>
    </row>
    <row r="92" spans="1:20" x14ac:dyDescent="0.2">
      <c r="A92" s="6">
        <v>1</v>
      </c>
      <c r="B92">
        <v>12</v>
      </c>
      <c r="C92" s="7">
        <v>3</v>
      </c>
      <c r="D92" s="6"/>
      <c r="E92" s="7"/>
      <c r="F92" s="6"/>
      <c r="G92" s="7"/>
      <c r="H92" s="12"/>
      <c r="L92">
        <f t="shared" si="4"/>
        <v>10</v>
      </c>
      <c r="M92" s="43" t="e">
        <f t="shared" si="5"/>
        <v>#DIV/0!</v>
      </c>
      <c r="N92" s="16" t="e">
        <f t="shared" si="6"/>
        <v>#DIV/0!</v>
      </c>
      <c r="O92" s="29" t="e">
        <f t="shared" si="7"/>
        <v>#DIV/0!</v>
      </c>
      <c r="T92" s="7"/>
    </row>
    <row r="93" spans="1:20" x14ac:dyDescent="0.2">
      <c r="A93" s="6">
        <v>1</v>
      </c>
      <c r="B93">
        <v>12</v>
      </c>
      <c r="C93" s="7">
        <v>4</v>
      </c>
      <c r="D93" s="6"/>
      <c r="E93" s="7"/>
      <c r="F93" s="6"/>
      <c r="G93" s="7"/>
      <c r="H93" s="12"/>
      <c r="L93">
        <f t="shared" si="4"/>
        <v>10</v>
      </c>
      <c r="M93" s="43" t="e">
        <f t="shared" si="5"/>
        <v>#DIV/0!</v>
      </c>
      <c r="N93" s="16" t="e">
        <f t="shared" si="6"/>
        <v>#DIV/0!</v>
      </c>
      <c r="O93" s="29" t="e">
        <f t="shared" si="7"/>
        <v>#DIV/0!</v>
      </c>
      <c r="T93" s="7"/>
    </row>
    <row r="94" spans="1:20" x14ac:dyDescent="0.2">
      <c r="A94" s="6">
        <v>1</v>
      </c>
      <c r="B94">
        <v>12</v>
      </c>
      <c r="C94" s="7">
        <v>5</v>
      </c>
      <c r="D94" s="6"/>
      <c r="E94" s="7"/>
      <c r="F94" s="6"/>
      <c r="G94" s="7"/>
      <c r="H94" s="12"/>
      <c r="L94">
        <f t="shared" si="4"/>
        <v>10</v>
      </c>
      <c r="M94" s="43" t="e">
        <f t="shared" si="5"/>
        <v>#DIV/0!</v>
      </c>
      <c r="N94" s="16" t="e">
        <f t="shared" si="6"/>
        <v>#DIV/0!</v>
      </c>
      <c r="O94" s="29" t="e">
        <f t="shared" si="7"/>
        <v>#DIV/0!</v>
      </c>
      <c r="T94" s="7"/>
    </row>
    <row r="95" spans="1:20" x14ac:dyDescent="0.2">
      <c r="A95" s="6">
        <v>1</v>
      </c>
      <c r="B95">
        <v>12</v>
      </c>
      <c r="C95" s="7">
        <v>6</v>
      </c>
      <c r="D95" s="6"/>
      <c r="E95" s="7"/>
      <c r="F95" s="6"/>
      <c r="G95" s="7"/>
      <c r="H95" s="12"/>
      <c r="L95">
        <f t="shared" si="4"/>
        <v>10</v>
      </c>
      <c r="M95" s="43" t="e">
        <f t="shared" si="5"/>
        <v>#DIV/0!</v>
      </c>
      <c r="N95" s="16" t="e">
        <f t="shared" si="6"/>
        <v>#DIV/0!</v>
      </c>
      <c r="O95" s="29" t="e">
        <f t="shared" si="7"/>
        <v>#DIV/0!</v>
      </c>
      <c r="T95" s="7"/>
    </row>
    <row r="96" spans="1:20" x14ac:dyDescent="0.2">
      <c r="A96" s="6">
        <v>1</v>
      </c>
      <c r="B96">
        <v>12</v>
      </c>
      <c r="C96" s="7">
        <v>7</v>
      </c>
      <c r="D96" s="6"/>
      <c r="E96" s="7"/>
      <c r="F96" s="6"/>
      <c r="G96" s="7"/>
      <c r="H96" s="12"/>
      <c r="L96">
        <f t="shared" si="4"/>
        <v>10</v>
      </c>
      <c r="M96" s="43" t="e">
        <f t="shared" si="5"/>
        <v>#DIV/0!</v>
      </c>
      <c r="N96" s="16" t="e">
        <f t="shared" si="6"/>
        <v>#DIV/0!</v>
      </c>
      <c r="O96" s="29" t="e">
        <f t="shared" si="7"/>
        <v>#DIV/0!</v>
      </c>
      <c r="T96" s="7"/>
    </row>
    <row r="97" spans="1:20" x14ac:dyDescent="0.2">
      <c r="A97" s="8">
        <v>1</v>
      </c>
      <c r="B97" s="9">
        <v>12</v>
      </c>
      <c r="C97" s="10">
        <v>8</v>
      </c>
      <c r="D97" s="8"/>
      <c r="E97" s="10"/>
      <c r="F97" s="8"/>
      <c r="G97" s="10"/>
      <c r="H97" s="13"/>
      <c r="I97" s="9"/>
      <c r="J97" s="18"/>
      <c r="K97" s="18"/>
      <c r="L97">
        <f t="shared" si="4"/>
        <v>10</v>
      </c>
      <c r="M97" s="43" t="e">
        <f t="shared" si="5"/>
        <v>#DIV/0!</v>
      </c>
      <c r="N97" s="16" t="e">
        <f t="shared" si="6"/>
        <v>#DIV/0!</v>
      </c>
      <c r="O97" s="29" t="e">
        <f t="shared" si="7"/>
        <v>#DIV/0!</v>
      </c>
      <c r="P97" s="27"/>
      <c r="Q97" s="9"/>
      <c r="R97" s="23"/>
      <c r="S97" s="9"/>
      <c r="T97" s="10"/>
    </row>
    <row r="98" spans="1:20" x14ac:dyDescent="0.2">
      <c r="A98" s="3">
        <v>2</v>
      </c>
      <c r="B98" s="4">
        <v>1</v>
      </c>
      <c r="C98" s="5">
        <v>1</v>
      </c>
      <c r="D98" s="3">
        <v>1</v>
      </c>
      <c r="E98" s="5">
        <v>437</v>
      </c>
      <c r="F98" s="3" t="s">
        <v>70</v>
      </c>
      <c r="G98" s="5" t="s">
        <v>71</v>
      </c>
      <c r="H98" s="11">
        <v>45274</v>
      </c>
      <c r="I98" s="4" t="s">
        <v>13</v>
      </c>
      <c r="J98" s="17">
        <v>65.5</v>
      </c>
      <c r="K98" s="17">
        <v>33.694206000000001</v>
      </c>
      <c r="L98">
        <f t="shared" si="4"/>
        <v>10</v>
      </c>
      <c r="M98" s="43">
        <f t="shared" si="5"/>
        <v>2.9699999999999998</v>
      </c>
      <c r="N98" s="16">
        <f t="shared" si="6"/>
        <v>7.03</v>
      </c>
      <c r="O98" s="29">
        <f t="shared" si="7"/>
        <v>10.007179182</v>
      </c>
      <c r="S98" s="4"/>
      <c r="T98" s="5"/>
    </row>
    <row r="99" spans="1:20" x14ac:dyDescent="0.2">
      <c r="A99" s="6">
        <v>2</v>
      </c>
      <c r="B99">
        <v>1</v>
      </c>
      <c r="C99" s="7">
        <v>2</v>
      </c>
      <c r="D99" s="6">
        <v>1</v>
      </c>
      <c r="E99" s="7">
        <v>438</v>
      </c>
      <c r="F99" s="6" t="s">
        <v>68</v>
      </c>
      <c r="G99" s="7" t="s">
        <v>69</v>
      </c>
      <c r="H99" s="12">
        <v>45274</v>
      </c>
      <c r="I99" t="s">
        <v>13</v>
      </c>
      <c r="J99" s="16">
        <v>75.7</v>
      </c>
      <c r="K99" s="16">
        <v>46.097814</v>
      </c>
      <c r="L99">
        <f t="shared" si="4"/>
        <v>10</v>
      </c>
      <c r="M99" s="43">
        <f t="shared" si="5"/>
        <v>2.17</v>
      </c>
      <c r="N99" s="16">
        <f t="shared" si="6"/>
        <v>7.83</v>
      </c>
      <c r="O99" s="29">
        <f t="shared" si="7"/>
        <v>10.003225638</v>
      </c>
      <c r="T99" s="7"/>
    </row>
    <row r="100" spans="1:20" x14ac:dyDescent="0.2">
      <c r="A100" s="6">
        <v>2</v>
      </c>
      <c r="B100">
        <v>1</v>
      </c>
      <c r="C100" s="7">
        <v>3</v>
      </c>
      <c r="D100" s="6">
        <v>1</v>
      </c>
      <c r="E100" s="7">
        <v>439</v>
      </c>
      <c r="F100" s="6" t="s">
        <v>183</v>
      </c>
      <c r="G100" s="7" t="s">
        <v>184</v>
      </c>
      <c r="H100" s="12">
        <v>45274</v>
      </c>
      <c r="I100" t="s">
        <v>13</v>
      </c>
      <c r="J100" s="16">
        <v>125.7</v>
      </c>
      <c r="K100" s="16">
        <v>178.17309</v>
      </c>
      <c r="L100">
        <f t="shared" si="4"/>
        <v>30</v>
      </c>
      <c r="M100" s="43">
        <f t="shared" si="5"/>
        <v>1.69</v>
      </c>
      <c r="N100" s="16">
        <f t="shared" si="6"/>
        <v>28.31</v>
      </c>
      <c r="O100" s="29">
        <f t="shared" si="7"/>
        <v>10.037084069999999</v>
      </c>
      <c r="T100" s="7"/>
    </row>
    <row r="101" spans="1:20" x14ac:dyDescent="0.2">
      <c r="A101" s="6">
        <v>2</v>
      </c>
      <c r="B101">
        <v>1</v>
      </c>
      <c r="C101" s="7">
        <v>4</v>
      </c>
      <c r="D101" s="6">
        <v>1</v>
      </c>
      <c r="E101" s="7">
        <v>440</v>
      </c>
      <c r="F101" s="6" t="s">
        <v>185</v>
      </c>
      <c r="G101" s="7" t="s">
        <v>186</v>
      </c>
      <c r="H101" s="12">
        <v>45274</v>
      </c>
      <c r="I101" t="s">
        <v>13</v>
      </c>
      <c r="J101" s="16">
        <v>173.5</v>
      </c>
      <c r="K101" s="16">
        <v>222.67773</v>
      </c>
      <c r="L101">
        <f t="shared" si="4"/>
        <v>30</v>
      </c>
      <c r="M101" s="43">
        <f t="shared" si="5"/>
        <v>1.35</v>
      </c>
      <c r="N101" s="16">
        <f t="shared" si="6"/>
        <v>28.65</v>
      </c>
      <c r="O101" s="29">
        <f t="shared" si="7"/>
        <v>10.02049785</v>
      </c>
      <c r="T101" s="7"/>
    </row>
    <row r="102" spans="1:20" x14ac:dyDescent="0.2">
      <c r="A102" s="6">
        <v>2</v>
      </c>
      <c r="B102">
        <v>1</v>
      </c>
      <c r="C102" s="7">
        <v>5</v>
      </c>
      <c r="D102" s="6">
        <v>1</v>
      </c>
      <c r="E102" s="7">
        <v>441</v>
      </c>
      <c r="F102" s="6" t="s">
        <v>187</v>
      </c>
      <c r="G102" s="7" t="s">
        <v>188</v>
      </c>
      <c r="H102" s="12">
        <v>45274</v>
      </c>
      <c r="I102" t="s">
        <v>13</v>
      </c>
      <c r="J102" s="16">
        <v>225.6</v>
      </c>
      <c r="K102" s="16">
        <v>231.38292000000001</v>
      </c>
      <c r="L102">
        <f t="shared" si="4"/>
        <v>30</v>
      </c>
      <c r="M102" s="43">
        <f t="shared" si="5"/>
        <v>1.3</v>
      </c>
      <c r="N102" s="16">
        <f t="shared" si="6"/>
        <v>28.7</v>
      </c>
      <c r="O102" s="29">
        <f t="shared" si="7"/>
        <v>10.026593200000001</v>
      </c>
      <c r="T102" s="7"/>
    </row>
    <row r="103" spans="1:20" x14ac:dyDescent="0.2">
      <c r="A103" s="6">
        <v>2</v>
      </c>
      <c r="B103">
        <v>1</v>
      </c>
      <c r="C103" s="7">
        <v>6</v>
      </c>
      <c r="D103" s="6">
        <v>1</v>
      </c>
      <c r="E103" s="7">
        <v>442</v>
      </c>
      <c r="F103" s="6" t="s">
        <v>72</v>
      </c>
      <c r="G103" s="7" t="s">
        <v>73</v>
      </c>
      <c r="H103" s="12">
        <v>45274</v>
      </c>
      <c r="I103" t="s">
        <v>13</v>
      </c>
      <c r="J103" s="16">
        <v>70.099999999999994</v>
      </c>
      <c r="K103" s="16">
        <v>33.908427000000003</v>
      </c>
      <c r="L103">
        <f t="shared" si="4"/>
        <v>10</v>
      </c>
      <c r="M103" s="43">
        <f t="shared" si="5"/>
        <v>2.9499999999999997</v>
      </c>
      <c r="N103" s="16">
        <f t="shared" si="6"/>
        <v>7.0500000000000007</v>
      </c>
      <c r="O103" s="29">
        <f t="shared" si="7"/>
        <v>10.002985965000001</v>
      </c>
      <c r="T103" s="7"/>
    </row>
    <row r="104" spans="1:20" x14ac:dyDescent="0.2">
      <c r="A104" s="6">
        <v>2</v>
      </c>
      <c r="B104">
        <v>1</v>
      </c>
      <c r="C104" s="7">
        <v>7</v>
      </c>
      <c r="D104" s="6">
        <v>1</v>
      </c>
      <c r="E104" s="7">
        <v>443</v>
      </c>
      <c r="F104" s="6" t="s">
        <v>189</v>
      </c>
      <c r="G104" s="7" t="s">
        <v>190</v>
      </c>
      <c r="H104" s="12">
        <v>45274</v>
      </c>
      <c r="I104" t="s">
        <v>13</v>
      </c>
      <c r="J104" s="16">
        <v>141.4</v>
      </c>
      <c r="K104" s="16">
        <v>107.944356</v>
      </c>
      <c r="L104">
        <f t="shared" si="4"/>
        <v>30</v>
      </c>
      <c r="M104" s="43">
        <f t="shared" si="5"/>
        <v>2.78</v>
      </c>
      <c r="N104" s="16">
        <f t="shared" si="6"/>
        <v>27.22</v>
      </c>
      <c r="O104" s="29">
        <f t="shared" si="7"/>
        <v>10.002843656</v>
      </c>
      <c r="T104" s="7"/>
    </row>
    <row r="105" spans="1:20" x14ac:dyDescent="0.2">
      <c r="A105" s="8">
        <v>2</v>
      </c>
      <c r="B105" s="9">
        <v>1</v>
      </c>
      <c r="C105" s="10">
        <v>8</v>
      </c>
      <c r="D105" s="8">
        <v>1</v>
      </c>
      <c r="E105" s="10">
        <v>444</v>
      </c>
      <c r="F105" s="8" t="s">
        <v>74</v>
      </c>
      <c r="G105" s="10" t="s">
        <v>75</v>
      </c>
      <c r="H105" s="13">
        <v>45274</v>
      </c>
      <c r="I105" s="9" t="s">
        <v>13</v>
      </c>
      <c r="J105" s="18">
        <v>184.2</v>
      </c>
      <c r="K105" s="18">
        <v>193.07493299999999</v>
      </c>
      <c r="L105">
        <f t="shared" si="4"/>
        <v>30</v>
      </c>
      <c r="M105" s="43">
        <f t="shared" si="5"/>
        <v>1.56</v>
      </c>
      <c r="N105" s="16">
        <f t="shared" si="6"/>
        <v>28.44</v>
      </c>
      <c r="O105" s="29">
        <f t="shared" si="7"/>
        <v>10.039896515999999</v>
      </c>
      <c r="S105" s="9"/>
      <c r="T105" s="10"/>
    </row>
    <row r="106" spans="1:20" x14ac:dyDescent="0.2">
      <c r="A106" s="3">
        <v>2</v>
      </c>
      <c r="B106" s="4">
        <v>2</v>
      </c>
      <c r="C106" s="5">
        <v>1</v>
      </c>
      <c r="D106" s="3">
        <v>1</v>
      </c>
      <c r="E106" s="5">
        <v>445</v>
      </c>
      <c r="F106" s="3" t="s">
        <v>191</v>
      </c>
      <c r="G106" s="5" t="s">
        <v>192</v>
      </c>
      <c r="H106" s="11">
        <v>45274</v>
      </c>
      <c r="I106" s="4" t="s">
        <v>13</v>
      </c>
      <c r="J106" s="17">
        <v>61.7</v>
      </c>
      <c r="K106" s="17">
        <v>30.122441999999999</v>
      </c>
      <c r="L106">
        <f t="shared" si="4"/>
        <v>10</v>
      </c>
      <c r="M106" s="43">
        <f t="shared" si="5"/>
        <v>3.32</v>
      </c>
      <c r="N106" s="16">
        <f t="shared" si="6"/>
        <v>6.68</v>
      </c>
      <c r="O106" s="29">
        <f t="shared" si="7"/>
        <v>10.000650744</v>
      </c>
      <c r="S106" s="4"/>
      <c r="T106" s="5"/>
    </row>
    <row r="107" spans="1:20" x14ac:dyDescent="0.2">
      <c r="A107" s="6">
        <v>2</v>
      </c>
      <c r="B107">
        <v>2</v>
      </c>
      <c r="C107" s="7">
        <v>2</v>
      </c>
      <c r="D107" s="6">
        <v>1</v>
      </c>
      <c r="E107" s="7">
        <v>446</v>
      </c>
      <c r="F107" s="6" t="s">
        <v>193</v>
      </c>
      <c r="G107" s="7" t="s">
        <v>194</v>
      </c>
      <c r="H107" s="12">
        <v>45274</v>
      </c>
      <c r="I107" t="s">
        <v>13</v>
      </c>
      <c r="J107" s="16">
        <v>229.2</v>
      </c>
      <c r="K107" s="16">
        <v>481.45366799999999</v>
      </c>
      <c r="L107">
        <f t="shared" si="4"/>
        <v>50</v>
      </c>
      <c r="M107" s="43">
        <f t="shared" si="5"/>
        <v>1.04</v>
      </c>
      <c r="N107" s="16">
        <f t="shared" si="6"/>
        <v>48.96</v>
      </c>
      <c r="O107" s="29">
        <f t="shared" si="7"/>
        <v>10.0142362944</v>
      </c>
      <c r="T107" s="7"/>
    </row>
    <row r="108" spans="1:20" x14ac:dyDescent="0.2">
      <c r="A108" s="6">
        <v>2</v>
      </c>
      <c r="B108">
        <v>2</v>
      </c>
      <c r="C108" s="7">
        <v>3</v>
      </c>
      <c r="D108" s="6">
        <v>1</v>
      </c>
      <c r="E108" s="7">
        <v>447</v>
      </c>
      <c r="F108" s="6" t="s">
        <v>579</v>
      </c>
      <c r="G108" s="7" t="s">
        <v>580</v>
      </c>
      <c r="H108" s="12">
        <v>45274</v>
      </c>
      <c r="I108" t="s">
        <v>13</v>
      </c>
      <c r="J108" s="16">
        <v>131.1</v>
      </c>
      <c r="K108" s="16">
        <v>188.08361400000001</v>
      </c>
      <c r="L108">
        <f t="shared" si="4"/>
        <v>30</v>
      </c>
      <c r="M108" s="43">
        <f t="shared" si="5"/>
        <v>1.6</v>
      </c>
      <c r="N108" s="16">
        <f t="shared" si="6"/>
        <v>28.4</v>
      </c>
      <c r="O108" s="29">
        <f t="shared" si="7"/>
        <v>10.031126080000002</v>
      </c>
      <c r="T108" s="7"/>
    </row>
    <row r="109" spans="1:20" x14ac:dyDescent="0.2">
      <c r="A109" s="6">
        <v>2</v>
      </c>
      <c r="B109">
        <v>2</v>
      </c>
      <c r="C109" s="7">
        <v>4</v>
      </c>
      <c r="D109" s="6">
        <v>1</v>
      </c>
      <c r="E109" s="7">
        <v>448</v>
      </c>
      <c r="F109" s="6" t="s">
        <v>528</v>
      </c>
      <c r="G109" s="7" t="s">
        <v>529</v>
      </c>
      <c r="H109" s="12">
        <v>45274</v>
      </c>
      <c r="I109" t="s">
        <v>59</v>
      </c>
      <c r="J109" s="16">
        <v>42.4</v>
      </c>
      <c r="K109" s="16">
        <v>35.827931999999997</v>
      </c>
      <c r="L109">
        <f t="shared" si="4"/>
        <v>10</v>
      </c>
      <c r="M109" s="43">
        <f t="shared" si="5"/>
        <v>2.8</v>
      </c>
      <c r="N109" s="16">
        <f t="shared" si="6"/>
        <v>7.2</v>
      </c>
      <c r="O109" s="29">
        <f t="shared" si="7"/>
        <v>10.031820959999999</v>
      </c>
      <c r="T109" s="7" t="s">
        <v>530</v>
      </c>
    </row>
    <row r="110" spans="1:20" x14ac:dyDescent="0.2">
      <c r="A110" s="6">
        <v>2</v>
      </c>
      <c r="B110">
        <v>2</v>
      </c>
      <c r="C110" s="7">
        <v>5</v>
      </c>
      <c r="D110" s="6">
        <v>1</v>
      </c>
      <c r="E110" s="7">
        <v>449</v>
      </c>
      <c r="F110" s="6" t="s">
        <v>573</v>
      </c>
      <c r="G110" s="7" t="s">
        <v>574</v>
      </c>
      <c r="H110" s="12">
        <v>45274</v>
      </c>
      <c r="I110" t="s">
        <v>13</v>
      </c>
      <c r="J110" s="16">
        <v>224.5</v>
      </c>
      <c r="K110" s="16">
        <v>272.07066900000001</v>
      </c>
      <c r="L110">
        <f t="shared" si="4"/>
        <v>30</v>
      </c>
      <c r="M110" s="43">
        <f t="shared" si="5"/>
        <v>1.1100000000000001</v>
      </c>
      <c r="N110" s="16">
        <f t="shared" si="6"/>
        <v>28.89</v>
      </c>
      <c r="O110" s="29">
        <f t="shared" si="7"/>
        <v>10.066614753000001</v>
      </c>
      <c r="T110" s="7"/>
    </row>
    <row r="111" spans="1:20" x14ac:dyDescent="0.2">
      <c r="A111" s="6">
        <v>2</v>
      </c>
      <c r="B111">
        <v>2</v>
      </c>
      <c r="C111" s="7">
        <v>6</v>
      </c>
      <c r="D111" s="6">
        <v>1</v>
      </c>
      <c r="E111" s="7">
        <v>450</v>
      </c>
      <c r="F111" s="6" t="s">
        <v>559</v>
      </c>
      <c r="G111" s="7" t="s">
        <v>560</v>
      </c>
      <c r="H111" s="12">
        <v>45274</v>
      </c>
      <c r="I111" t="s">
        <v>13</v>
      </c>
      <c r="J111" s="16">
        <v>77.3</v>
      </c>
      <c r="K111" s="16">
        <v>45.185783999999998</v>
      </c>
      <c r="L111">
        <f t="shared" si="4"/>
        <v>10</v>
      </c>
      <c r="M111" s="43">
        <f t="shared" si="5"/>
        <v>2.2199999999999998</v>
      </c>
      <c r="N111" s="16">
        <f t="shared" si="6"/>
        <v>7.78</v>
      </c>
      <c r="O111" s="29">
        <f t="shared" si="7"/>
        <v>10.031244047999998</v>
      </c>
      <c r="T111" s="7"/>
    </row>
    <row r="112" spans="1:20" x14ac:dyDescent="0.2">
      <c r="A112" s="6">
        <v>2</v>
      </c>
      <c r="B112">
        <v>2</v>
      </c>
      <c r="C112" s="7">
        <v>7</v>
      </c>
      <c r="D112" s="6">
        <v>1</v>
      </c>
      <c r="E112" s="7">
        <v>451</v>
      </c>
      <c r="F112" s="6" t="s">
        <v>581</v>
      </c>
      <c r="G112" s="7" t="s">
        <v>582</v>
      </c>
      <c r="H112" s="12">
        <v>45274</v>
      </c>
      <c r="I112" t="s">
        <v>13</v>
      </c>
      <c r="J112" s="16">
        <v>99</v>
      </c>
      <c r="K112" s="16">
        <v>82.776267000000004</v>
      </c>
      <c r="L112">
        <f t="shared" si="4"/>
        <v>10</v>
      </c>
      <c r="M112" s="43">
        <f t="shared" si="5"/>
        <v>1.21</v>
      </c>
      <c r="N112" s="16">
        <f t="shared" si="6"/>
        <v>8.7899999999999991</v>
      </c>
      <c r="O112" s="29">
        <f t="shared" si="7"/>
        <v>10.015928306999999</v>
      </c>
      <c r="T112" s="7"/>
    </row>
    <row r="113" spans="1:20" x14ac:dyDescent="0.2">
      <c r="A113" s="8">
        <v>2</v>
      </c>
      <c r="B113" s="9">
        <v>2</v>
      </c>
      <c r="C113" s="10">
        <v>8</v>
      </c>
      <c r="D113" s="8">
        <v>1</v>
      </c>
      <c r="E113" s="10">
        <v>452</v>
      </c>
      <c r="F113" s="8" t="s">
        <v>577</v>
      </c>
      <c r="G113" s="10" t="s">
        <v>578</v>
      </c>
      <c r="H113" s="13">
        <v>45274</v>
      </c>
      <c r="I113" s="9" t="s">
        <v>13</v>
      </c>
      <c r="J113" s="18">
        <v>269.7</v>
      </c>
      <c r="K113" s="18">
        <v>391.82626800000003</v>
      </c>
      <c r="L113">
        <f t="shared" si="4"/>
        <v>50</v>
      </c>
      <c r="M113" s="43">
        <f t="shared" si="5"/>
        <v>1.28</v>
      </c>
      <c r="N113" s="16">
        <f t="shared" si="6"/>
        <v>48.72</v>
      </c>
      <c r="O113" s="29">
        <f t="shared" si="7"/>
        <v>10.0307524608</v>
      </c>
      <c r="S113" s="9"/>
      <c r="T113" s="10"/>
    </row>
    <row r="114" spans="1:20" x14ac:dyDescent="0.2">
      <c r="A114" s="3">
        <v>2</v>
      </c>
      <c r="B114" s="4">
        <v>3</v>
      </c>
      <c r="C114" s="5">
        <v>1</v>
      </c>
      <c r="D114" s="3">
        <v>1</v>
      </c>
      <c r="E114" s="5">
        <v>453</v>
      </c>
      <c r="F114" s="3" t="s">
        <v>524</v>
      </c>
      <c r="G114" s="5" t="s">
        <v>525</v>
      </c>
      <c r="H114" s="11">
        <v>45274</v>
      </c>
      <c r="I114" s="4" t="s">
        <v>13</v>
      </c>
      <c r="J114" s="17">
        <v>70.3</v>
      </c>
      <c r="K114" s="17">
        <v>35.263745999999998</v>
      </c>
      <c r="L114">
        <f t="shared" si="4"/>
        <v>10</v>
      </c>
      <c r="M114" s="43">
        <f t="shared" si="5"/>
        <v>2.84</v>
      </c>
      <c r="N114" s="16">
        <f t="shared" si="6"/>
        <v>7.16</v>
      </c>
      <c r="O114" s="29">
        <f t="shared" si="7"/>
        <v>10.014903863999999</v>
      </c>
      <c r="S114" s="4"/>
      <c r="T114" s="5"/>
    </row>
    <row r="115" spans="1:20" x14ac:dyDescent="0.2">
      <c r="A115" s="6">
        <v>2</v>
      </c>
      <c r="B115">
        <v>3</v>
      </c>
      <c r="C115" s="7">
        <v>2</v>
      </c>
      <c r="D115" s="6">
        <v>1</v>
      </c>
      <c r="E115" s="7">
        <v>454</v>
      </c>
      <c r="F115" s="6" t="s">
        <v>522</v>
      </c>
      <c r="G115" s="7" t="s">
        <v>523</v>
      </c>
      <c r="H115" s="12">
        <v>45274</v>
      </c>
      <c r="I115" t="s">
        <v>13</v>
      </c>
      <c r="J115" s="16">
        <v>106.3</v>
      </c>
      <c r="K115" s="16">
        <v>72.958764000000002</v>
      </c>
      <c r="L115">
        <f t="shared" si="4"/>
        <v>10</v>
      </c>
      <c r="M115" s="43">
        <f t="shared" si="5"/>
        <v>1.3800000000000001</v>
      </c>
      <c r="N115" s="16">
        <f t="shared" si="6"/>
        <v>8.6199999999999992</v>
      </c>
      <c r="O115" s="29">
        <f t="shared" si="7"/>
        <v>10.068309432000001</v>
      </c>
      <c r="T115" s="7"/>
    </row>
    <row r="116" spans="1:20" x14ac:dyDescent="0.2">
      <c r="A116" s="6">
        <v>2</v>
      </c>
      <c r="B116">
        <v>3</v>
      </c>
      <c r="C116" s="7">
        <v>3</v>
      </c>
      <c r="D116" s="6">
        <v>1</v>
      </c>
      <c r="E116" s="7">
        <v>455</v>
      </c>
      <c r="F116" s="6" t="s">
        <v>575</v>
      </c>
      <c r="G116" s="7" t="s">
        <v>576</v>
      </c>
      <c r="H116" s="12">
        <v>45274</v>
      </c>
      <c r="I116" t="s">
        <v>13</v>
      </c>
      <c r="J116" s="16">
        <v>221.3</v>
      </c>
      <c r="K116" s="16">
        <v>248.89116899999999</v>
      </c>
      <c r="L116">
        <f t="shared" si="4"/>
        <v>30</v>
      </c>
      <c r="M116" s="43">
        <f t="shared" si="5"/>
        <v>1.21</v>
      </c>
      <c r="N116" s="16">
        <f t="shared" si="6"/>
        <v>28.79</v>
      </c>
      <c r="O116" s="29">
        <f t="shared" si="7"/>
        <v>10.038610482999998</v>
      </c>
      <c r="T116" s="7"/>
    </row>
    <row r="117" spans="1:20" s="31" customFormat="1" x14ac:dyDescent="0.2">
      <c r="A117" s="30">
        <v>2</v>
      </c>
      <c r="B117" s="31">
        <v>3</v>
      </c>
      <c r="C117" s="32">
        <v>4</v>
      </c>
      <c r="D117" s="30">
        <v>1</v>
      </c>
      <c r="E117" s="32">
        <v>456</v>
      </c>
      <c r="F117" s="30" t="s">
        <v>526</v>
      </c>
      <c r="G117" s="32" t="s">
        <v>527</v>
      </c>
      <c r="H117" s="33">
        <v>45274</v>
      </c>
      <c r="I117" s="31" t="s">
        <v>42</v>
      </c>
      <c r="J117" s="34">
        <v>35.1</v>
      </c>
      <c r="K117" s="34">
        <v>3.1861662000000002</v>
      </c>
      <c r="L117">
        <f t="shared" si="4"/>
        <v>10</v>
      </c>
      <c r="M117" s="43">
        <f t="shared" si="5"/>
        <v>10</v>
      </c>
      <c r="N117" s="16">
        <f t="shared" si="6"/>
        <v>0</v>
      </c>
      <c r="O117" s="29">
        <f t="shared" si="7"/>
        <v>3.1861662000000002</v>
      </c>
      <c r="P117" s="35"/>
      <c r="R117" s="36"/>
      <c r="T117" s="32" t="s">
        <v>102</v>
      </c>
    </row>
    <row r="118" spans="1:20" x14ac:dyDescent="0.2">
      <c r="A118" s="6">
        <v>2</v>
      </c>
      <c r="B118">
        <v>3</v>
      </c>
      <c r="C118" s="7">
        <v>5</v>
      </c>
      <c r="D118" s="6">
        <v>1</v>
      </c>
      <c r="E118" s="7">
        <v>461</v>
      </c>
      <c r="F118" s="6" t="s">
        <v>628</v>
      </c>
      <c r="G118" s="7" t="s">
        <v>629</v>
      </c>
      <c r="H118" s="12">
        <v>45274</v>
      </c>
      <c r="I118" t="s">
        <v>59</v>
      </c>
      <c r="J118" s="16">
        <v>41.6</v>
      </c>
      <c r="K118" s="16">
        <v>15.037253700000001</v>
      </c>
      <c r="L118">
        <f t="shared" si="4"/>
        <v>10</v>
      </c>
      <c r="M118" s="43">
        <f t="shared" si="5"/>
        <v>6.66</v>
      </c>
      <c r="N118" s="16">
        <f t="shared" si="6"/>
        <v>3.34</v>
      </c>
      <c r="O118" s="29">
        <f t="shared" si="7"/>
        <v>10.0148109642</v>
      </c>
      <c r="T118" s="7"/>
    </row>
    <row r="119" spans="1:20" x14ac:dyDescent="0.2">
      <c r="A119" s="6">
        <v>2</v>
      </c>
      <c r="B119">
        <v>3</v>
      </c>
      <c r="C119" s="7">
        <v>6</v>
      </c>
      <c r="D119" s="6">
        <v>1</v>
      </c>
      <c r="E119" s="7">
        <v>479</v>
      </c>
      <c r="F119" s="6" t="s">
        <v>565</v>
      </c>
      <c r="G119" s="7" t="s">
        <v>566</v>
      </c>
      <c r="H119" s="12">
        <v>45279</v>
      </c>
      <c r="I119" t="s">
        <v>13</v>
      </c>
      <c r="J119" s="16">
        <v>257.5</v>
      </c>
      <c r="K119" s="16">
        <v>182.34540000000001</v>
      </c>
      <c r="L119">
        <f t="shared" si="4"/>
        <v>30</v>
      </c>
      <c r="M119" s="43">
        <f t="shared" si="5"/>
        <v>1.65</v>
      </c>
      <c r="N119" s="16">
        <f t="shared" si="6"/>
        <v>28.35</v>
      </c>
      <c r="O119" s="29">
        <f t="shared" si="7"/>
        <v>10.028997</v>
      </c>
      <c r="T119" s="7" t="s">
        <v>255</v>
      </c>
    </row>
    <row r="120" spans="1:20" x14ac:dyDescent="0.2">
      <c r="A120" s="6">
        <v>2</v>
      </c>
      <c r="B120">
        <v>3</v>
      </c>
      <c r="C120" s="7">
        <v>7</v>
      </c>
      <c r="D120" s="6">
        <v>1</v>
      </c>
      <c r="E120" s="7">
        <v>485</v>
      </c>
      <c r="F120" s="6" t="s">
        <v>531</v>
      </c>
      <c r="G120" s="7" t="s">
        <v>532</v>
      </c>
      <c r="H120" s="12">
        <v>45279</v>
      </c>
      <c r="I120" t="s">
        <v>13</v>
      </c>
      <c r="J120" s="16">
        <v>68.7</v>
      </c>
      <c r="K120" s="16">
        <v>13.8637044</v>
      </c>
      <c r="L120">
        <f t="shared" si="4"/>
        <v>10</v>
      </c>
      <c r="M120" s="43">
        <f t="shared" si="5"/>
        <v>7.22</v>
      </c>
      <c r="N120" s="16">
        <f t="shared" si="6"/>
        <v>2.7800000000000002</v>
      </c>
      <c r="O120" s="29">
        <f t="shared" si="7"/>
        <v>10.0095945768</v>
      </c>
      <c r="T120" s="7" t="s">
        <v>255</v>
      </c>
    </row>
    <row r="121" spans="1:20" x14ac:dyDescent="0.2">
      <c r="A121" s="8">
        <v>2</v>
      </c>
      <c r="B121" s="9">
        <v>3</v>
      </c>
      <c r="C121" s="10">
        <v>8</v>
      </c>
      <c r="D121" s="8">
        <v>2</v>
      </c>
      <c r="E121" s="10">
        <v>5</v>
      </c>
      <c r="F121" s="8" t="s">
        <v>234</v>
      </c>
      <c r="G121" s="10" t="s">
        <v>235</v>
      </c>
      <c r="H121" s="13">
        <v>45272</v>
      </c>
      <c r="I121" s="9" t="s">
        <v>13</v>
      </c>
      <c r="J121" s="18">
        <v>142.69999999999999</v>
      </c>
      <c r="K121" s="18">
        <v>51.290052299999999</v>
      </c>
      <c r="L121">
        <f t="shared" si="4"/>
        <v>10</v>
      </c>
      <c r="M121" s="43">
        <f t="shared" si="5"/>
        <v>1.95</v>
      </c>
      <c r="N121" s="16">
        <f t="shared" si="6"/>
        <v>8.0500000000000007</v>
      </c>
      <c r="O121" s="29">
        <f t="shared" si="7"/>
        <v>10.001560198499998</v>
      </c>
      <c r="S121" s="9"/>
      <c r="T121" s="10"/>
    </row>
    <row r="122" spans="1:20" x14ac:dyDescent="0.2">
      <c r="A122" s="3">
        <v>2</v>
      </c>
      <c r="B122" s="4">
        <v>4</v>
      </c>
      <c r="C122" s="5">
        <v>1</v>
      </c>
      <c r="D122" s="3">
        <v>2</v>
      </c>
      <c r="E122" s="5">
        <v>6</v>
      </c>
      <c r="F122" s="3" t="s">
        <v>319</v>
      </c>
      <c r="G122" s="5" t="s">
        <v>320</v>
      </c>
      <c r="H122" s="11">
        <v>45272</v>
      </c>
      <c r="I122" s="4" t="s">
        <v>13</v>
      </c>
      <c r="J122" s="17">
        <v>121.8</v>
      </c>
      <c r="K122" s="17">
        <v>279.90018900000001</v>
      </c>
      <c r="L122">
        <f t="shared" si="4"/>
        <v>30</v>
      </c>
      <c r="M122" s="43">
        <f t="shared" si="5"/>
        <v>1.08</v>
      </c>
      <c r="N122" s="16">
        <f t="shared" si="6"/>
        <v>28.92</v>
      </c>
      <c r="O122" s="29">
        <f t="shared" si="7"/>
        <v>10.076406803999999</v>
      </c>
      <c r="S122" s="4"/>
      <c r="T122" s="5"/>
    </row>
    <row r="123" spans="1:20" x14ac:dyDescent="0.2">
      <c r="A123" s="6">
        <v>2</v>
      </c>
      <c r="B123">
        <v>4</v>
      </c>
      <c r="C123" s="7">
        <v>2</v>
      </c>
      <c r="D123" s="6">
        <v>2</v>
      </c>
      <c r="E123" s="7">
        <v>7</v>
      </c>
      <c r="F123" s="6" t="s">
        <v>317</v>
      </c>
      <c r="G123" s="7" t="s">
        <v>318</v>
      </c>
      <c r="H123" s="12">
        <v>45272</v>
      </c>
      <c r="I123" t="s">
        <v>59</v>
      </c>
      <c r="J123" s="16">
        <v>94.8</v>
      </c>
      <c r="K123" s="16">
        <v>133.08002400000001</v>
      </c>
      <c r="L123">
        <f t="shared" si="4"/>
        <v>30</v>
      </c>
      <c r="M123" s="43">
        <f t="shared" si="5"/>
        <v>2.2599999999999998</v>
      </c>
      <c r="N123" s="16">
        <f t="shared" si="6"/>
        <v>27.740000000000002</v>
      </c>
      <c r="O123" s="29">
        <f t="shared" si="7"/>
        <v>10.025361808000001</v>
      </c>
      <c r="T123" s="7" t="s">
        <v>50</v>
      </c>
    </row>
    <row r="124" spans="1:20" x14ac:dyDescent="0.2">
      <c r="A124" s="6">
        <v>2</v>
      </c>
      <c r="B124">
        <v>4</v>
      </c>
      <c r="C124" s="7">
        <v>3</v>
      </c>
      <c r="D124" s="6">
        <v>2</v>
      </c>
      <c r="E124" s="7">
        <v>8</v>
      </c>
      <c r="F124" s="6" t="s">
        <v>288</v>
      </c>
      <c r="G124" s="7" t="s">
        <v>289</v>
      </c>
      <c r="H124" s="12">
        <v>45268</v>
      </c>
      <c r="I124" t="s">
        <v>13</v>
      </c>
      <c r="J124" s="16">
        <v>164.2</v>
      </c>
      <c r="K124" s="16">
        <v>128.975889</v>
      </c>
      <c r="L124">
        <f t="shared" si="4"/>
        <v>30</v>
      </c>
      <c r="M124" s="43">
        <f t="shared" si="5"/>
        <v>2.3299999999999996</v>
      </c>
      <c r="N124" s="16">
        <f t="shared" si="6"/>
        <v>27.67</v>
      </c>
      <c r="O124" s="29">
        <f t="shared" si="7"/>
        <v>10.017127378999998</v>
      </c>
      <c r="T124" s="7"/>
    </row>
    <row r="125" spans="1:20" x14ac:dyDescent="0.2">
      <c r="A125" s="6">
        <v>2</v>
      </c>
      <c r="B125">
        <v>4</v>
      </c>
      <c r="C125" s="7">
        <v>4</v>
      </c>
      <c r="D125" s="6">
        <v>2</v>
      </c>
      <c r="E125" s="7">
        <v>9</v>
      </c>
      <c r="F125" s="6" t="s">
        <v>345</v>
      </c>
      <c r="G125" s="7" t="s">
        <v>346</v>
      </c>
      <c r="H125" s="12">
        <v>45272</v>
      </c>
      <c r="I125" t="s">
        <v>13</v>
      </c>
      <c r="J125" s="16">
        <v>86.7</v>
      </c>
      <c r="K125" s="16">
        <v>154.18397400000001</v>
      </c>
      <c r="L125">
        <f t="shared" si="4"/>
        <v>30</v>
      </c>
      <c r="M125" s="43">
        <f t="shared" si="5"/>
        <v>1.95</v>
      </c>
      <c r="N125" s="16">
        <f t="shared" si="6"/>
        <v>28.05</v>
      </c>
      <c r="O125" s="29">
        <f t="shared" si="7"/>
        <v>10.02195831</v>
      </c>
      <c r="T125" s="7"/>
    </row>
    <row r="126" spans="1:20" x14ac:dyDescent="0.2">
      <c r="A126" s="6">
        <v>2</v>
      </c>
      <c r="B126">
        <v>4</v>
      </c>
      <c r="C126" s="7">
        <v>5</v>
      </c>
      <c r="D126" s="6">
        <v>2</v>
      </c>
      <c r="E126" s="7">
        <v>10</v>
      </c>
      <c r="F126" s="6" t="s">
        <v>323</v>
      </c>
      <c r="G126" s="7" t="s">
        <v>324</v>
      </c>
      <c r="H126" s="12">
        <v>45272</v>
      </c>
      <c r="I126" t="s">
        <v>13</v>
      </c>
      <c r="J126" s="16">
        <v>59.4</v>
      </c>
      <c r="K126" s="16">
        <v>41.346774000000003</v>
      </c>
      <c r="L126">
        <f t="shared" si="4"/>
        <v>10</v>
      </c>
      <c r="M126" s="43">
        <f t="shared" si="5"/>
        <v>2.42</v>
      </c>
      <c r="N126" s="16">
        <f t="shared" si="6"/>
        <v>7.58</v>
      </c>
      <c r="O126" s="29">
        <f t="shared" si="7"/>
        <v>10.005919307999999</v>
      </c>
      <c r="T126" s="7"/>
    </row>
    <row r="127" spans="1:20" x14ac:dyDescent="0.2">
      <c r="A127" s="6">
        <v>2</v>
      </c>
      <c r="B127">
        <v>4</v>
      </c>
      <c r="C127" s="7">
        <v>6</v>
      </c>
      <c r="D127" s="6">
        <v>2</v>
      </c>
      <c r="E127" s="7">
        <v>11</v>
      </c>
      <c r="F127" s="6" t="s">
        <v>433</v>
      </c>
      <c r="G127" s="7" t="s">
        <v>434</v>
      </c>
      <c r="H127" s="12">
        <v>45268</v>
      </c>
      <c r="I127" t="s">
        <v>59</v>
      </c>
      <c r="J127" s="16">
        <v>61.5</v>
      </c>
      <c r="K127" s="16">
        <v>124.301205</v>
      </c>
      <c r="L127">
        <f t="shared" si="4"/>
        <v>30</v>
      </c>
      <c r="M127" s="43">
        <f t="shared" si="5"/>
        <v>2.42</v>
      </c>
      <c r="N127" s="16">
        <f t="shared" si="6"/>
        <v>27.58</v>
      </c>
      <c r="O127" s="29">
        <f t="shared" si="7"/>
        <v>10.026963869999999</v>
      </c>
      <c r="T127" s="7"/>
    </row>
    <row r="128" spans="1:20" x14ac:dyDescent="0.2">
      <c r="A128" s="6">
        <v>2</v>
      </c>
      <c r="B128">
        <v>4</v>
      </c>
      <c r="C128" s="7">
        <v>7</v>
      </c>
      <c r="D128" s="6">
        <v>2</v>
      </c>
      <c r="E128" s="7">
        <v>12</v>
      </c>
      <c r="F128" s="6" t="s">
        <v>327</v>
      </c>
      <c r="G128" s="7" t="s">
        <v>328</v>
      </c>
      <c r="H128" s="12">
        <v>45272</v>
      </c>
      <c r="I128" t="s">
        <v>13</v>
      </c>
      <c r="J128" s="16">
        <v>82.5</v>
      </c>
      <c r="K128" s="16">
        <v>161.50142399999999</v>
      </c>
      <c r="L128">
        <f t="shared" si="4"/>
        <v>30</v>
      </c>
      <c r="M128" s="43">
        <f t="shared" si="5"/>
        <v>1.86</v>
      </c>
      <c r="N128" s="16">
        <f t="shared" si="6"/>
        <v>28.14</v>
      </c>
      <c r="O128" s="29">
        <f t="shared" si="7"/>
        <v>10.013088288000001</v>
      </c>
      <c r="T128" s="7"/>
    </row>
    <row r="129" spans="1:20" x14ac:dyDescent="0.2">
      <c r="A129" s="8">
        <v>2</v>
      </c>
      <c r="B129" s="9">
        <v>4</v>
      </c>
      <c r="C129" s="10">
        <v>8</v>
      </c>
      <c r="D129" s="8">
        <v>2</v>
      </c>
      <c r="E129" s="10">
        <v>13</v>
      </c>
      <c r="F129" s="8" t="s">
        <v>329</v>
      </c>
      <c r="G129" s="10" t="s">
        <v>330</v>
      </c>
      <c r="H129" s="13">
        <v>45272</v>
      </c>
      <c r="I129" s="9" t="s">
        <v>13</v>
      </c>
      <c r="J129" s="18">
        <v>85.1</v>
      </c>
      <c r="K129" s="18">
        <v>78.023105999999999</v>
      </c>
      <c r="L129">
        <f t="shared" si="4"/>
        <v>10</v>
      </c>
      <c r="M129" s="43">
        <f t="shared" si="5"/>
        <v>1.29</v>
      </c>
      <c r="N129" s="16">
        <f t="shared" si="6"/>
        <v>8.7100000000000009</v>
      </c>
      <c r="O129" s="29">
        <f t="shared" si="7"/>
        <v>10.064980674000001</v>
      </c>
      <c r="S129" s="9"/>
      <c r="T129" s="10"/>
    </row>
    <row r="130" spans="1:20" x14ac:dyDescent="0.2">
      <c r="A130" s="3">
        <v>2</v>
      </c>
      <c r="B130" s="4">
        <v>5</v>
      </c>
      <c r="C130" s="5">
        <v>1</v>
      </c>
      <c r="D130" s="3">
        <v>2</v>
      </c>
      <c r="E130" s="5">
        <v>14</v>
      </c>
      <c r="F130" s="3" t="s">
        <v>347</v>
      </c>
      <c r="G130" s="5" t="s">
        <v>348</v>
      </c>
      <c r="H130" s="11">
        <v>45272</v>
      </c>
      <c r="I130" s="4" t="s">
        <v>13</v>
      </c>
      <c r="J130" s="17">
        <v>268</v>
      </c>
      <c r="K130" s="17">
        <v>277.22166900000002</v>
      </c>
      <c r="L130">
        <f t="shared" si="4"/>
        <v>30</v>
      </c>
      <c r="M130" s="43">
        <f t="shared" si="5"/>
        <v>1.0900000000000001</v>
      </c>
      <c r="N130" s="16">
        <f t="shared" si="6"/>
        <v>28.91</v>
      </c>
      <c r="O130" s="29">
        <f t="shared" si="7"/>
        <v>10.072387307000001</v>
      </c>
      <c r="S130" s="4"/>
      <c r="T130" s="5"/>
    </row>
    <row r="131" spans="1:20" x14ac:dyDescent="0.2">
      <c r="A131" s="6">
        <v>2</v>
      </c>
      <c r="B131">
        <v>5</v>
      </c>
      <c r="C131" s="7">
        <v>2</v>
      </c>
      <c r="D131" s="6">
        <v>2</v>
      </c>
      <c r="E131" s="7">
        <v>15</v>
      </c>
      <c r="F131" s="6" t="s">
        <v>341</v>
      </c>
      <c r="G131" s="7" t="s">
        <v>342</v>
      </c>
      <c r="H131" s="12">
        <v>45272</v>
      </c>
      <c r="I131" t="s">
        <v>13</v>
      </c>
      <c r="J131" s="16">
        <v>134.9</v>
      </c>
      <c r="K131" s="16">
        <v>335.129211</v>
      </c>
      <c r="L131">
        <f t="shared" ref="L131:L194" si="8">IF(K131&gt;700,100, IF(K131&gt;500,70,IF(K131&gt;300, 50, IF(K131&gt;100, 30,10))))</f>
        <v>50</v>
      </c>
      <c r="M131" s="43">
        <f t="shared" ref="M131:M194" si="9">IF(10*L131/K131&gt;L131,L131,ROUNDUP(10*L131/K131,2))</f>
        <v>1.5</v>
      </c>
      <c r="N131" s="16">
        <f t="shared" ref="N131:N194" si="10">IF(L131-M131&gt;0,L131-M131, 0)</f>
        <v>48.5</v>
      </c>
      <c r="O131" s="29">
        <f t="shared" ref="O131:O194" si="11">K131*M131/(M131+N131)</f>
        <v>10.053876330000001</v>
      </c>
      <c r="T131" s="7"/>
    </row>
    <row r="132" spans="1:20" x14ac:dyDescent="0.2">
      <c r="A132" s="6">
        <v>2</v>
      </c>
      <c r="B132">
        <v>5</v>
      </c>
      <c r="C132" s="7">
        <v>3</v>
      </c>
      <c r="D132" s="6">
        <v>2</v>
      </c>
      <c r="E132" s="7">
        <v>16</v>
      </c>
      <c r="F132" s="6" t="s">
        <v>262</v>
      </c>
      <c r="G132" s="7" t="s">
        <v>263</v>
      </c>
      <c r="H132" s="12">
        <v>45268</v>
      </c>
      <c r="I132" t="s">
        <v>13</v>
      </c>
      <c r="J132" s="16">
        <v>50.9</v>
      </c>
      <c r="K132" s="16">
        <v>67.995018000000002</v>
      </c>
      <c r="L132">
        <f t="shared" si="8"/>
        <v>10</v>
      </c>
      <c r="M132" s="43">
        <f t="shared" si="9"/>
        <v>1.48</v>
      </c>
      <c r="N132" s="16">
        <f t="shared" si="10"/>
        <v>8.52</v>
      </c>
      <c r="O132" s="29">
        <f t="shared" si="11"/>
        <v>10.063262664</v>
      </c>
      <c r="T132" s="7" t="s">
        <v>50</v>
      </c>
    </row>
    <row r="133" spans="1:20" x14ac:dyDescent="0.2">
      <c r="A133" s="6">
        <v>2</v>
      </c>
      <c r="B133">
        <v>5</v>
      </c>
      <c r="C133" s="7">
        <v>4</v>
      </c>
      <c r="D133" s="6">
        <v>2</v>
      </c>
      <c r="E133" s="7">
        <v>17</v>
      </c>
      <c r="F133" s="6" t="s">
        <v>419</v>
      </c>
      <c r="G133" s="7" t="s">
        <v>420</v>
      </c>
      <c r="H133" s="12">
        <v>45268</v>
      </c>
      <c r="I133" t="s">
        <v>59</v>
      </c>
      <c r="J133" s="16">
        <v>52.7</v>
      </c>
      <c r="K133" s="16">
        <v>61.080558000000003</v>
      </c>
      <c r="L133">
        <f t="shared" si="8"/>
        <v>10</v>
      </c>
      <c r="M133" s="43">
        <f t="shared" si="9"/>
        <v>1.64</v>
      </c>
      <c r="N133" s="16">
        <f t="shared" si="10"/>
        <v>8.36</v>
      </c>
      <c r="O133" s="29">
        <f t="shared" si="11"/>
        <v>10.017211511999999</v>
      </c>
      <c r="T133" s="7"/>
    </row>
    <row r="134" spans="1:20" x14ac:dyDescent="0.2">
      <c r="A134" s="6">
        <v>2</v>
      </c>
      <c r="B134">
        <v>5</v>
      </c>
      <c r="C134" s="7">
        <v>5</v>
      </c>
      <c r="D134" s="6">
        <v>2</v>
      </c>
      <c r="E134" s="7">
        <v>18</v>
      </c>
      <c r="F134" s="6" t="s">
        <v>284</v>
      </c>
      <c r="G134" s="7" t="s">
        <v>285</v>
      </c>
      <c r="H134" s="12">
        <v>45268</v>
      </c>
      <c r="I134" t="s">
        <v>13</v>
      </c>
      <c r="J134" s="16">
        <v>60.4</v>
      </c>
      <c r="K134" s="16">
        <v>31.545632999999999</v>
      </c>
      <c r="L134">
        <f t="shared" si="8"/>
        <v>10</v>
      </c>
      <c r="M134" s="43">
        <f t="shared" si="9"/>
        <v>3.1799999999999997</v>
      </c>
      <c r="N134" s="16">
        <f t="shared" si="10"/>
        <v>6.82</v>
      </c>
      <c r="O134" s="29">
        <f t="shared" si="11"/>
        <v>10.031511294</v>
      </c>
      <c r="T134" s="7"/>
    </row>
    <row r="135" spans="1:20" x14ac:dyDescent="0.2">
      <c r="A135" s="6">
        <v>2</v>
      </c>
      <c r="B135">
        <v>5</v>
      </c>
      <c r="C135" s="7">
        <v>6</v>
      </c>
      <c r="D135" s="6">
        <v>2</v>
      </c>
      <c r="E135" s="7">
        <v>19</v>
      </c>
      <c r="F135" s="6" t="s">
        <v>349</v>
      </c>
      <c r="G135" s="7" t="s">
        <v>350</v>
      </c>
      <c r="H135" s="12">
        <v>45272</v>
      </c>
      <c r="I135" t="s">
        <v>13</v>
      </c>
      <c r="J135" s="16">
        <v>141.5</v>
      </c>
      <c r="K135" s="16">
        <v>138.134367</v>
      </c>
      <c r="L135">
        <f t="shared" si="8"/>
        <v>30</v>
      </c>
      <c r="M135" s="43">
        <f t="shared" si="9"/>
        <v>2.1799999999999997</v>
      </c>
      <c r="N135" s="16">
        <f t="shared" si="10"/>
        <v>27.82</v>
      </c>
      <c r="O135" s="29">
        <f t="shared" si="11"/>
        <v>10.037764001999998</v>
      </c>
      <c r="T135" s="7"/>
    </row>
    <row r="136" spans="1:20" x14ac:dyDescent="0.2">
      <c r="A136" s="6">
        <v>2</v>
      </c>
      <c r="B136">
        <v>5</v>
      </c>
      <c r="C136" s="7">
        <v>7</v>
      </c>
      <c r="D136" s="6">
        <v>2</v>
      </c>
      <c r="E136" s="7">
        <v>20</v>
      </c>
      <c r="F136" s="6" t="s">
        <v>453</v>
      </c>
      <c r="G136" s="7" t="s">
        <v>454</v>
      </c>
      <c r="H136" s="12">
        <v>45268</v>
      </c>
      <c r="I136" t="s">
        <v>42</v>
      </c>
      <c r="J136" s="16">
        <v>36.799999999999997</v>
      </c>
      <c r="K136" s="16">
        <v>28.270809</v>
      </c>
      <c r="L136">
        <f t="shared" si="8"/>
        <v>10</v>
      </c>
      <c r="M136" s="43">
        <f t="shared" si="9"/>
        <v>3.5399999999999996</v>
      </c>
      <c r="N136" s="16">
        <f t="shared" si="10"/>
        <v>6.4600000000000009</v>
      </c>
      <c r="O136" s="29">
        <f t="shared" si="11"/>
        <v>10.007866386</v>
      </c>
      <c r="T136" s="7" t="s">
        <v>455</v>
      </c>
    </row>
    <row r="137" spans="1:20" x14ac:dyDescent="0.2">
      <c r="A137" s="8">
        <v>2</v>
      </c>
      <c r="B137" s="9">
        <v>5</v>
      </c>
      <c r="C137" s="10">
        <v>8</v>
      </c>
      <c r="D137" s="8">
        <v>2</v>
      </c>
      <c r="E137" s="10">
        <v>21</v>
      </c>
      <c r="F137" s="8" t="s">
        <v>236</v>
      </c>
      <c r="G137" s="10" t="s">
        <v>237</v>
      </c>
      <c r="H137" s="13">
        <v>45272</v>
      </c>
      <c r="I137" s="9" t="s">
        <v>13</v>
      </c>
      <c r="J137" s="18">
        <v>136.19999999999999</v>
      </c>
      <c r="K137" s="18">
        <v>54.471825000000003</v>
      </c>
      <c r="L137">
        <f t="shared" si="8"/>
        <v>10</v>
      </c>
      <c r="M137" s="43">
        <f t="shared" si="9"/>
        <v>1.84</v>
      </c>
      <c r="N137" s="16">
        <f t="shared" si="10"/>
        <v>8.16</v>
      </c>
      <c r="O137" s="29">
        <f t="shared" si="11"/>
        <v>10.0228158</v>
      </c>
      <c r="S137" s="9"/>
      <c r="T137" s="10"/>
    </row>
    <row r="138" spans="1:20" x14ac:dyDescent="0.2">
      <c r="A138" s="3">
        <v>2</v>
      </c>
      <c r="B138" s="4">
        <v>6</v>
      </c>
      <c r="C138" s="5">
        <v>1</v>
      </c>
      <c r="D138" s="3">
        <v>2</v>
      </c>
      <c r="E138" s="5">
        <v>22</v>
      </c>
      <c r="F138" s="3" t="s">
        <v>353</v>
      </c>
      <c r="G138" s="5" t="s">
        <v>354</v>
      </c>
      <c r="H138" s="11">
        <v>45272</v>
      </c>
      <c r="I138" s="4" t="s">
        <v>13</v>
      </c>
      <c r="J138" s="17">
        <v>205.5</v>
      </c>
      <c r="K138" s="17">
        <v>180.06350699999999</v>
      </c>
      <c r="L138">
        <f t="shared" si="8"/>
        <v>30</v>
      </c>
      <c r="M138" s="43">
        <f t="shared" si="9"/>
        <v>1.67</v>
      </c>
      <c r="N138" s="16">
        <f t="shared" si="10"/>
        <v>28.33</v>
      </c>
      <c r="O138" s="29">
        <f t="shared" si="11"/>
        <v>10.023535223</v>
      </c>
      <c r="S138" s="4"/>
      <c r="T138" s="5"/>
    </row>
    <row r="139" spans="1:20" x14ac:dyDescent="0.2">
      <c r="A139" s="6">
        <v>2</v>
      </c>
      <c r="B139">
        <v>6</v>
      </c>
      <c r="C139" s="7">
        <v>2</v>
      </c>
      <c r="D139" s="6">
        <v>2</v>
      </c>
      <c r="E139" s="7">
        <v>23</v>
      </c>
      <c r="F139" s="6" t="s">
        <v>359</v>
      </c>
      <c r="G139" s="7" t="s">
        <v>360</v>
      </c>
      <c r="H139" s="12">
        <v>45272</v>
      </c>
      <c r="I139" t="s">
        <v>13</v>
      </c>
      <c r="J139" s="16">
        <v>108.8</v>
      </c>
      <c r="K139" s="16">
        <v>76.904430000000005</v>
      </c>
      <c r="L139">
        <f t="shared" si="8"/>
        <v>10</v>
      </c>
      <c r="M139" s="43">
        <f t="shared" si="9"/>
        <v>1.31</v>
      </c>
      <c r="N139" s="16">
        <f t="shared" si="10"/>
        <v>8.69</v>
      </c>
      <c r="O139" s="29">
        <f t="shared" si="11"/>
        <v>10.074480330000002</v>
      </c>
      <c r="T139" s="7"/>
    </row>
    <row r="140" spans="1:20" x14ac:dyDescent="0.2">
      <c r="A140" s="6">
        <v>2</v>
      </c>
      <c r="B140">
        <v>6</v>
      </c>
      <c r="C140" s="7">
        <v>3</v>
      </c>
      <c r="D140" s="6">
        <v>2</v>
      </c>
      <c r="E140" s="7">
        <v>24</v>
      </c>
      <c r="F140" s="6" t="s">
        <v>369</v>
      </c>
      <c r="G140" s="7" t="s">
        <v>370</v>
      </c>
      <c r="H140" s="12">
        <v>45272</v>
      </c>
      <c r="I140" t="s">
        <v>13</v>
      </c>
      <c r="J140" s="16">
        <v>58.3</v>
      </c>
      <c r="K140" s="16">
        <v>18.7566393</v>
      </c>
      <c r="L140">
        <f t="shared" si="8"/>
        <v>10</v>
      </c>
      <c r="M140" s="43">
        <f t="shared" si="9"/>
        <v>5.34</v>
      </c>
      <c r="N140" s="16">
        <f t="shared" si="10"/>
        <v>4.66</v>
      </c>
      <c r="O140" s="29">
        <f t="shared" si="11"/>
        <v>10.0160453862</v>
      </c>
      <c r="T140" s="7"/>
    </row>
    <row r="141" spans="1:20" x14ac:dyDescent="0.2">
      <c r="A141" s="6">
        <v>2</v>
      </c>
      <c r="B141">
        <v>6</v>
      </c>
      <c r="C141" s="7">
        <v>4</v>
      </c>
      <c r="D141" s="6">
        <v>2</v>
      </c>
      <c r="E141" s="7">
        <v>25</v>
      </c>
      <c r="F141" s="6" t="s">
        <v>361</v>
      </c>
      <c r="G141" s="7" t="s">
        <v>362</v>
      </c>
      <c r="H141" s="12">
        <v>45272</v>
      </c>
      <c r="I141" t="s">
        <v>13</v>
      </c>
      <c r="J141" s="16">
        <v>313.89999999999998</v>
      </c>
      <c r="K141" s="16">
        <v>528.54411000000005</v>
      </c>
      <c r="L141">
        <f t="shared" si="8"/>
        <v>70</v>
      </c>
      <c r="M141" s="43">
        <f t="shared" si="9"/>
        <v>1.33</v>
      </c>
      <c r="N141" s="16">
        <f t="shared" si="10"/>
        <v>68.67</v>
      </c>
      <c r="O141" s="29">
        <f t="shared" si="11"/>
        <v>10.042338090000001</v>
      </c>
      <c r="T141" s="7"/>
    </row>
    <row r="142" spans="1:20" x14ac:dyDescent="0.2">
      <c r="A142" s="6">
        <v>2</v>
      </c>
      <c r="B142">
        <v>6</v>
      </c>
      <c r="C142" s="7">
        <v>5</v>
      </c>
      <c r="D142" s="6">
        <v>2</v>
      </c>
      <c r="E142" s="7">
        <v>26</v>
      </c>
      <c r="F142" s="6" t="s">
        <v>367</v>
      </c>
      <c r="G142" s="7" t="s">
        <v>368</v>
      </c>
      <c r="H142" s="12">
        <v>45272</v>
      </c>
      <c r="I142" t="s">
        <v>13</v>
      </c>
      <c r="J142" s="16">
        <v>256.8</v>
      </c>
      <c r="K142" s="16">
        <v>211.659741</v>
      </c>
      <c r="L142">
        <f t="shared" si="8"/>
        <v>30</v>
      </c>
      <c r="M142" s="43">
        <f t="shared" si="9"/>
        <v>1.42</v>
      </c>
      <c r="N142" s="16">
        <f t="shared" si="10"/>
        <v>28.58</v>
      </c>
      <c r="O142" s="29">
        <f t="shared" si="11"/>
        <v>10.018561073999999</v>
      </c>
      <c r="T142" s="7"/>
    </row>
    <row r="143" spans="1:20" x14ac:dyDescent="0.2">
      <c r="A143" s="6">
        <v>2</v>
      </c>
      <c r="B143">
        <v>6</v>
      </c>
      <c r="C143" s="7">
        <v>6</v>
      </c>
      <c r="D143" s="6">
        <v>2</v>
      </c>
      <c r="E143" s="7">
        <v>27</v>
      </c>
      <c r="F143" s="6" t="s">
        <v>380</v>
      </c>
      <c r="G143" s="7" t="s">
        <v>381</v>
      </c>
      <c r="H143" s="12">
        <v>45267</v>
      </c>
      <c r="I143" t="s">
        <v>13</v>
      </c>
      <c r="J143" s="16">
        <v>98.7</v>
      </c>
      <c r="K143" s="16">
        <v>58.395372000000002</v>
      </c>
      <c r="L143">
        <f t="shared" si="8"/>
        <v>10</v>
      </c>
      <c r="M143" s="43">
        <f t="shared" si="9"/>
        <v>1.72</v>
      </c>
      <c r="N143" s="16">
        <f t="shared" si="10"/>
        <v>8.2799999999999994</v>
      </c>
      <c r="O143" s="29">
        <f t="shared" si="11"/>
        <v>10.044003984</v>
      </c>
      <c r="T143" s="7"/>
    </row>
    <row r="144" spans="1:20" x14ac:dyDescent="0.2">
      <c r="A144" s="6">
        <v>2</v>
      </c>
      <c r="B144">
        <v>6</v>
      </c>
      <c r="C144" s="7">
        <v>7</v>
      </c>
      <c r="D144" s="6">
        <v>2</v>
      </c>
      <c r="E144" s="7">
        <v>28</v>
      </c>
      <c r="F144" s="6" t="s">
        <v>266</v>
      </c>
      <c r="G144" s="7" t="s">
        <v>267</v>
      </c>
      <c r="H144" s="12">
        <v>45268</v>
      </c>
      <c r="I144" t="s">
        <v>13</v>
      </c>
      <c r="J144" s="16">
        <v>107</v>
      </c>
      <c r="K144" s="16">
        <v>47.894513099999998</v>
      </c>
      <c r="L144">
        <f t="shared" si="8"/>
        <v>10</v>
      </c>
      <c r="M144" s="43">
        <f t="shared" si="9"/>
        <v>2.09</v>
      </c>
      <c r="N144" s="16">
        <f t="shared" si="10"/>
        <v>7.91</v>
      </c>
      <c r="O144" s="29">
        <f t="shared" si="11"/>
        <v>10.009953237899998</v>
      </c>
      <c r="T144" s="7" t="s">
        <v>50</v>
      </c>
    </row>
    <row r="145" spans="1:20" x14ac:dyDescent="0.2">
      <c r="A145" s="8">
        <v>2</v>
      </c>
      <c r="B145" s="9">
        <v>6</v>
      </c>
      <c r="C145" s="10">
        <v>8</v>
      </c>
      <c r="D145" s="8">
        <v>2</v>
      </c>
      <c r="E145" s="10">
        <v>29</v>
      </c>
      <c r="F145" s="8" t="s">
        <v>232</v>
      </c>
      <c r="G145" s="10" t="s">
        <v>233</v>
      </c>
      <c r="H145" s="13">
        <v>45272</v>
      </c>
      <c r="I145" s="9" t="s">
        <v>13</v>
      </c>
      <c r="J145" s="18">
        <v>82.2</v>
      </c>
      <c r="K145" s="18">
        <v>36.137597999999997</v>
      </c>
      <c r="L145">
        <f t="shared" si="8"/>
        <v>10</v>
      </c>
      <c r="M145" s="43">
        <f t="shared" si="9"/>
        <v>2.7699999999999996</v>
      </c>
      <c r="N145" s="16">
        <f t="shared" si="10"/>
        <v>7.23</v>
      </c>
      <c r="O145" s="29">
        <f t="shared" si="11"/>
        <v>10.010114645999998</v>
      </c>
      <c r="S145" s="9"/>
      <c r="T145" s="10"/>
    </row>
    <row r="146" spans="1:20" x14ac:dyDescent="0.2">
      <c r="A146" s="3">
        <v>2</v>
      </c>
      <c r="B146" s="4">
        <v>7</v>
      </c>
      <c r="C146" s="5">
        <v>1</v>
      </c>
      <c r="D146" s="3">
        <v>2</v>
      </c>
      <c r="E146" s="5">
        <v>30</v>
      </c>
      <c r="F146" s="3" t="s">
        <v>270</v>
      </c>
      <c r="G146" s="5" t="s">
        <v>271</v>
      </c>
      <c r="H146" s="11">
        <v>45268</v>
      </c>
      <c r="I146" s="4" t="s">
        <v>59</v>
      </c>
      <c r="J146" s="17">
        <v>34.5</v>
      </c>
      <c r="K146" s="17">
        <v>13.843767</v>
      </c>
      <c r="L146">
        <f t="shared" si="8"/>
        <v>10</v>
      </c>
      <c r="M146" s="43">
        <f t="shared" si="9"/>
        <v>7.2299999999999995</v>
      </c>
      <c r="N146" s="16">
        <f t="shared" si="10"/>
        <v>2.7700000000000005</v>
      </c>
      <c r="O146" s="29">
        <f t="shared" si="11"/>
        <v>10.009043541</v>
      </c>
      <c r="S146" s="4"/>
      <c r="T146" s="5" t="s">
        <v>50</v>
      </c>
    </row>
    <row r="147" spans="1:20" x14ac:dyDescent="0.2">
      <c r="A147" s="6">
        <v>2</v>
      </c>
      <c r="B147">
        <v>7</v>
      </c>
      <c r="C147" s="7">
        <v>2</v>
      </c>
      <c r="D147" s="6">
        <v>2</v>
      </c>
      <c r="E147" s="7">
        <v>31</v>
      </c>
      <c r="F147" s="6" t="s">
        <v>276</v>
      </c>
      <c r="G147" s="7" t="s">
        <v>277</v>
      </c>
      <c r="H147" s="12">
        <v>45268</v>
      </c>
      <c r="I147" t="s">
        <v>59</v>
      </c>
      <c r="J147" s="16">
        <v>64.8</v>
      </c>
      <c r="K147" s="16">
        <v>13.6872372</v>
      </c>
      <c r="L147">
        <f t="shared" si="8"/>
        <v>10</v>
      </c>
      <c r="M147" s="43">
        <f t="shared" si="9"/>
        <v>7.31</v>
      </c>
      <c r="N147" s="16">
        <f t="shared" si="10"/>
        <v>2.6900000000000004</v>
      </c>
      <c r="O147" s="29">
        <f t="shared" si="11"/>
        <v>10.0053703932</v>
      </c>
      <c r="T147" s="7" t="s">
        <v>50</v>
      </c>
    </row>
    <row r="148" spans="1:20" x14ac:dyDescent="0.2">
      <c r="A148" s="6">
        <v>2</v>
      </c>
      <c r="B148">
        <v>7</v>
      </c>
      <c r="C148" s="7">
        <v>3</v>
      </c>
      <c r="D148" s="6">
        <v>2</v>
      </c>
      <c r="E148" s="7">
        <v>32</v>
      </c>
      <c r="F148" s="6" t="s">
        <v>382</v>
      </c>
      <c r="G148" s="7" t="s">
        <v>383</v>
      </c>
      <c r="H148" s="12">
        <v>45267</v>
      </c>
      <c r="I148" t="s">
        <v>13</v>
      </c>
      <c r="J148" s="16">
        <v>149.4</v>
      </c>
      <c r="K148" s="16">
        <v>102.95818800000001</v>
      </c>
      <c r="L148">
        <f t="shared" si="8"/>
        <v>30</v>
      </c>
      <c r="M148" s="43">
        <f t="shared" si="9"/>
        <v>2.92</v>
      </c>
      <c r="N148" s="16">
        <f t="shared" si="10"/>
        <v>27.08</v>
      </c>
      <c r="O148" s="29">
        <f t="shared" si="11"/>
        <v>10.021263632</v>
      </c>
      <c r="T148" s="7"/>
    </row>
    <row r="149" spans="1:20" x14ac:dyDescent="0.2">
      <c r="A149" s="6">
        <v>2</v>
      </c>
      <c r="B149">
        <v>7</v>
      </c>
      <c r="C149" s="7">
        <v>4</v>
      </c>
      <c r="D149" s="6">
        <v>2</v>
      </c>
      <c r="E149" s="7">
        <v>33</v>
      </c>
      <c r="F149" s="6" t="s">
        <v>431</v>
      </c>
      <c r="G149" s="7" t="s">
        <v>432</v>
      </c>
      <c r="H149" s="12">
        <v>45268</v>
      </c>
      <c r="I149" t="s">
        <v>13</v>
      </c>
      <c r="J149" s="16">
        <v>71.599999999999994</v>
      </c>
      <c r="K149" s="16">
        <v>33.734504999999999</v>
      </c>
      <c r="L149">
        <f t="shared" si="8"/>
        <v>10</v>
      </c>
      <c r="M149" s="43">
        <f t="shared" si="9"/>
        <v>2.9699999999999998</v>
      </c>
      <c r="N149" s="16">
        <f t="shared" si="10"/>
        <v>7.03</v>
      </c>
      <c r="O149" s="29">
        <f t="shared" si="11"/>
        <v>10.019147985</v>
      </c>
      <c r="T149" s="7" t="s">
        <v>50</v>
      </c>
    </row>
    <row r="150" spans="1:20" x14ac:dyDescent="0.2">
      <c r="A150" s="6">
        <v>2</v>
      </c>
      <c r="B150">
        <v>7</v>
      </c>
      <c r="C150" s="7">
        <v>5</v>
      </c>
      <c r="D150" s="6">
        <v>2</v>
      </c>
      <c r="E150" s="7">
        <v>34</v>
      </c>
      <c r="F150" s="6" t="s">
        <v>325</v>
      </c>
      <c r="G150" s="7" t="s">
        <v>326</v>
      </c>
      <c r="H150" s="12">
        <v>45272</v>
      </c>
      <c r="I150" t="s">
        <v>13</v>
      </c>
      <c r="J150" s="16">
        <v>137.4</v>
      </c>
      <c r="K150" s="16">
        <v>120.43038</v>
      </c>
      <c r="L150">
        <f t="shared" si="8"/>
        <v>30</v>
      </c>
      <c r="M150" s="43">
        <f t="shared" si="9"/>
        <v>2.5</v>
      </c>
      <c r="N150" s="16">
        <f t="shared" si="10"/>
        <v>27.5</v>
      </c>
      <c r="O150" s="29">
        <f t="shared" si="11"/>
        <v>10.035864999999999</v>
      </c>
      <c r="T150" s="7"/>
    </row>
    <row r="151" spans="1:20" x14ac:dyDescent="0.2">
      <c r="A151" s="6">
        <v>2</v>
      </c>
      <c r="B151">
        <v>7</v>
      </c>
      <c r="C151" s="7">
        <v>6</v>
      </c>
      <c r="D151" s="6">
        <v>2</v>
      </c>
      <c r="E151" s="7">
        <v>35</v>
      </c>
      <c r="F151" s="6" t="s">
        <v>539</v>
      </c>
      <c r="G151" s="7" t="s">
        <v>16</v>
      </c>
      <c r="H151" s="12">
        <v>45272</v>
      </c>
      <c r="I151" t="s">
        <v>13</v>
      </c>
      <c r="J151" s="16">
        <v>121.4</v>
      </c>
      <c r="K151" s="16">
        <v>119.977092</v>
      </c>
      <c r="L151">
        <f t="shared" si="8"/>
        <v>30</v>
      </c>
      <c r="M151" s="43">
        <f t="shared" si="9"/>
        <v>2.5099999999999998</v>
      </c>
      <c r="N151" s="16">
        <f t="shared" si="10"/>
        <v>27.490000000000002</v>
      </c>
      <c r="O151" s="29">
        <f t="shared" si="11"/>
        <v>10.038083363999998</v>
      </c>
      <c r="T151" s="7" t="s">
        <v>540</v>
      </c>
    </row>
    <row r="152" spans="1:20" x14ac:dyDescent="0.2">
      <c r="A152" s="6">
        <v>2</v>
      </c>
      <c r="B152">
        <v>7</v>
      </c>
      <c r="C152" s="7">
        <v>7</v>
      </c>
      <c r="D152" s="6">
        <v>2</v>
      </c>
      <c r="E152" s="7">
        <v>37</v>
      </c>
      <c r="F152" s="6" t="s">
        <v>550</v>
      </c>
      <c r="G152" s="7" t="s">
        <v>17</v>
      </c>
      <c r="H152" s="12">
        <v>45272</v>
      </c>
      <c r="I152" t="s">
        <v>13</v>
      </c>
      <c r="J152" s="16">
        <v>131.1</v>
      </c>
      <c r="K152" s="16">
        <v>81.566085000000001</v>
      </c>
      <c r="L152">
        <f t="shared" si="8"/>
        <v>10</v>
      </c>
      <c r="M152" s="43">
        <f t="shared" si="9"/>
        <v>1.23</v>
      </c>
      <c r="N152" s="16">
        <f t="shared" si="10"/>
        <v>8.77</v>
      </c>
      <c r="O152" s="29">
        <f t="shared" si="11"/>
        <v>10.032628454999999</v>
      </c>
      <c r="T152" s="7" t="s">
        <v>540</v>
      </c>
    </row>
    <row r="153" spans="1:20" x14ac:dyDescent="0.2">
      <c r="A153" s="8">
        <v>2</v>
      </c>
      <c r="B153" s="9">
        <v>7</v>
      </c>
      <c r="C153" s="10">
        <v>8</v>
      </c>
      <c r="D153" s="8">
        <v>2</v>
      </c>
      <c r="E153" s="10">
        <v>38</v>
      </c>
      <c r="F153" s="8" t="s">
        <v>466</v>
      </c>
      <c r="G153" s="10" t="s">
        <v>467</v>
      </c>
      <c r="H153" s="13">
        <v>45313</v>
      </c>
      <c r="I153" s="9" t="s">
        <v>13</v>
      </c>
      <c r="J153" s="18">
        <v>107.4</v>
      </c>
      <c r="K153" s="18">
        <v>107.4</v>
      </c>
      <c r="L153">
        <f t="shared" si="8"/>
        <v>30</v>
      </c>
      <c r="M153" s="43">
        <f t="shared" si="9"/>
        <v>2.8</v>
      </c>
      <c r="N153" s="16">
        <f t="shared" si="10"/>
        <v>27.2</v>
      </c>
      <c r="O153" s="29">
        <f t="shared" si="11"/>
        <v>10.023999999999999</v>
      </c>
      <c r="S153" s="9"/>
      <c r="T153" s="10"/>
    </row>
    <row r="154" spans="1:20" x14ac:dyDescent="0.2">
      <c r="A154" s="3">
        <v>2</v>
      </c>
      <c r="B154" s="4">
        <v>8</v>
      </c>
      <c r="C154" s="5">
        <v>1</v>
      </c>
      <c r="D154" s="3">
        <v>2</v>
      </c>
      <c r="E154" s="5">
        <v>41</v>
      </c>
      <c r="F154" s="3" t="s">
        <v>14</v>
      </c>
      <c r="G154" s="5" t="s">
        <v>15</v>
      </c>
      <c r="H154" s="11">
        <v>45267</v>
      </c>
      <c r="I154" s="4" t="s">
        <v>13</v>
      </c>
      <c r="J154" s="17">
        <v>213.3</v>
      </c>
      <c r="K154" s="17">
        <v>225.773481</v>
      </c>
      <c r="L154">
        <f t="shared" si="8"/>
        <v>30</v>
      </c>
      <c r="M154" s="43">
        <f t="shared" si="9"/>
        <v>1.33</v>
      </c>
      <c r="N154" s="16">
        <f t="shared" si="10"/>
        <v>28.67</v>
      </c>
      <c r="O154" s="29">
        <f t="shared" si="11"/>
        <v>10.009290991</v>
      </c>
      <c r="S154" s="4"/>
      <c r="T154" s="5" t="s">
        <v>11</v>
      </c>
    </row>
    <row r="155" spans="1:20" x14ac:dyDescent="0.2">
      <c r="A155" s="6">
        <v>2</v>
      </c>
      <c r="B155">
        <v>8</v>
      </c>
      <c r="C155" s="7">
        <v>2</v>
      </c>
      <c r="D155" s="6">
        <v>2</v>
      </c>
      <c r="E155" s="7">
        <v>42</v>
      </c>
      <c r="F155" s="6" t="s">
        <v>670</v>
      </c>
      <c r="G155" s="7" t="s">
        <v>671</v>
      </c>
      <c r="H155" s="12">
        <v>45267</v>
      </c>
      <c r="I155" t="s">
        <v>13</v>
      </c>
      <c r="J155" s="16">
        <v>158.1</v>
      </c>
      <c r="K155" s="16">
        <v>73.319333999999998</v>
      </c>
      <c r="L155">
        <f t="shared" si="8"/>
        <v>10</v>
      </c>
      <c r="M155" s="43">
        <f t="shared" si="9"/>
        <v>1.37</v>
      </c>
      <c r="N155" s="16">
        <f t="shared" si="10"/>
        <v>8.629999999999999</v>
      </c>
      <c r="O155" s="29">
        <f t="shared" si="11"/>
        <v>10.044748758000001</v>
      </c>
      <c r="T155" s="7"/>
    </row>
    <row r="156" spans="1:20" x14ac:dyDescent="0.2">
      <c r="A156" s="6">
        <v>2</v>
      </c>
      <c r="B156">
        <v>8</v>
      </c>
      <c r="C156" s="7">
        <v>3</v>
      </c>
      <c r="D156" s="6">
        <v>2</v>
      </c>
      <c r="E156" s="7">
        <v>43</v>
      </c>
      <c r="F156" s="6" t="s">
        <v>668</v>
      </c>
      <c r="G156" s="7" t="s">
        <v>669</v>
      </c>
      <c r="H156" s="12">
        <v>45279</v>
      </c>
      <c r="I156" t="s">
        <v>13</v>
      </c>
      <c r="J156" s="16">
        <v>135.19999999999999</v>
      </c>
      <c r="K156" s="16">
        <v>66.473654999999994</v>
      </c>
      <c r="L156">
        <f t="shared" si="8"/>
        <v>10</v>
      </c>
      <c r="M156" s="43">
        <f t="shared" si="9"/>
        <v>1.51</v>
      </c>
      <c r="N156" s="16">
        <f t="shared" si="10"/>
        <v>8.49</v>
      </c>
      <c r="O156" s="29">
        <f t="shared" si="11"/>
        <v>10.037521904999998</v>
      </c>
      <c r="T156" s="7" t="s">
        <v>47</v>
      </c>
    </row>
    <row r="157" spans="1:20" x14ac:dyDescent="0.2">
      <c r="A157" s="6">
        <v>2</v>
      </c>
      <c r="B157">
        <v>8</v>
      </c>
      <c r="C157" s="7">
        <v>4</v>
      </c>
      <c r="D157" s="6">
        <v>2</v>
      </c>
      <c r="E157" s="7">
        <v>44</v>
      </c>
      <c r="F157" s="6" t="s">
        <v>672</v>
      </c>
      <c r="G157" s="7" t="s">
        <v>673</v>
      </c>
      <c r="H157" s="12">
        <v>45267</v>
      </c>
      <c r="I157" t="s">
        <v>13</v>
      </c>
      <c r="J157" s="16">
        <v>113.3</v>
      </c>
      <c r="K157" s="16">
        <v>37.585816800000003</v>
      </c>
      <c r="L157">
        <f t="shared" si="8"/>
        <v>10</v>
      </c>
      <c r="M157" s="43">
        <f t="shared" si="9"/>
        <v>2.67</v>
      </c>
      <c r="N157" s="16">
        <f t="shared" si="10"/>
        <v>7.33</v>
      </c>
      <c r="O157" s="29">
        <f t="shared" si="11"/>
        <v>10.035413085600002</v>
      </c>
      <c r="T157" s="7"/>
    </row>
    <row r="158" spans="1:20" x14ac:dyDescent="0.2">
      <c r="A158" s="6">
        <v>2</v>
      </c>
      <c r="B158">
        <v>8</v>
      </c>
      <c r="C158" s="7">
        <v>5</v>
      </c>
      <c r="D158" s="6">
        <v>2</v>
      </c>
      <c r="E158" s="7">
        <v>45</v>
      </c>
      <c r="F158" s="6" t="s">
        <v>783</v>
      </c>
      <c r="G158" s="7" t="s">
        <v>784</v>
      </c>
      <c r="H158" s="12">
        <v>45265</v>
      </c>
      <c r="I158" t="s">
        <v>13</v>
      </c>
      <c r="J158" s="16">
        <v>236.1</v>
      </c>
      <c r="K158" s="16">
        <v>222.61076700000001</v>
      </c>
      <c r="L158">
        <f t="shared" si="8"/>
        <v>30</v>
      </c>
      <c r="M158" s="43">
        <f t="shared" si="9"/>
        <v>1.35</v>
      </c>
      <c r="N158" s="16">
        <f t="shared" si="10"/>
        <v>28.65</v>
      </c>
      <c r="O158" s="29">
        <f t="shared" si="11"/>
        <v>10.017484515000001</v>
      </c>
      <c r="T158" s="7"/>
    </row>
    <row r="159" spans="1:20" x14ac:dyDescent="0.2">
      <c r="A159" s="6">
        <v>2</v>
      </c>
      <c r="B159">
        <v>8</v>
      </c>
      <c r="C159" s="7">
        <v>6</v>
      </c>
      <c r="D159" s="6">
        <v>2</v>
      </c>
      <c r="E159" s="7">
        <v>48</v>
      </c>
      <c r="F159" s="6" t="s">
        <v>660</v>
      </c>
      <c r="G159" s="7" t="s">
        <v>661</v>
      </c>
      <c r="H159" s="12">
        <v>45267</v>
      </c>
      <c r="I159" t="s">
        <v>13</v>
      </c>
      <c r="J159" s="16">
        <v>171.6</v>
      </c>
      <c r="K159" s="16">
        <v>83.652240000000006</v>
      </c>
      <c r="L159">
        <f t="shared" si="8"/>
        <v>10</v>
      </c>
      <c r="M159" s="43">
        <f t="shared" si="9"/>
        <v>1.2</v>
      </c>
      <c r="N159" s="16">
        <f t="shared" si="10"/>
        <v>8.8000000000000007</v>
      </c>
      <c r="O159" s="29">
        <f t="shared" si="11"/>
        <v>10.038268800000001</v>
      </c>
      <c r="T159" s="7"/>
    </row>
    <row r="160" spans="1:20" x14ac:dyDescent="0.2">
      <c r="A160" s="6">
        <v>2</v>
      </c>
      <c r="B160">
        <v>8</v>
      </c>
      <c r="C160" s="7">
        <v>7</v>
      </c>
      <c r="D160" s="6">
        <v>2</v>
      </c>
      <c r="E160" s="7">
        <v>53</v>
      </c>
      <c r="F160" s="6" t="s">
        <v>662</v>
      </c>
      <c r="G160" s="7" t="s">
        <v>663</v>
      </c>
      <c r="H160" s="12">
        <v>45267</v>
      </c>
      <c r="I160" t="s">
        <v>13</v>
      </c>
      <c r="J160" s="16">
        <v>161</v>
      </c>
      <c r="K160" s="16">
        <v>57.243062999999999</v>
      </c>
      <c r="L160">
        <f t="shared" si="8"/>
        <v>10</v>
      </c>
      <c r="M160" s="43">
        <f t="shared" si="9"/>
        <v>1.75</v>
      </c>
      <c r="N160" s="16">
        <f t="shared" si="10"/>
        <v>8.25</v>
      </c>
      <c r="O160" s="29">
        <f t="shared" si="11"/>
        <v>10.017536025</v>
      </c>
      <c r="T160" s="7"/>
    </row>
    <row r="161" spans="1:20" x14ac:dyDescent="0.2">
      <c r="A161" s="8">
        <v>2</v>
      </c>
      <c r="B161" s="9">
        <v>8</v>
      </c>
      <c r="C161" s="10">
        <v>8</v>
      </c>
      <c r="D161" s="8">
        <v>2</v>
      </c>
      <c r="E161" s="10">
        <v>54</v>
      </c>
      <c r="F161" s="8" t="s">
        <v>785</v>
      </c>
      <c r="G161" s="10" t="s">
        <v>786</v>
      </c>
      <c r="H161" s="13">
        <v>45265</v>
      </c>
      <c r="I161" s="9" t="s">
        <v>13</v>
      </c>
      <c r="J161" s="18">
        <v>183.4</v>
      </c>
      <c r="K161" s="18">
        <v>114.53248499999999</v>
      </c>
      <c r="L161">
        <f t="shared" si="8"/>
        <v>30</v>
      </c>
      <c r="M161" s="43">
        <f t="shared" si="9"/>
        <v>2.6199999999999997</v>
      </c>
      <c r="N161" s="16">
        <f t="shared" si="10"/>
        <v>27.38</v>
      </c>
      <c r="O161" s="29">
        <f t="shared" si="11"/>
        <v>10.002503689999998</v>
      </c>
      <c r="S161" s="9"/>
      <c r="T161" s="10"/>
    </row>
    <row r="162" spans="1:20" x14ac:dyDescent="0.2">
      <c r="A162" s="3">
        <v>2</v>
      </c>
      <c r="B162" s="4">
        <v>9</v>
      </c>
      <c r="C162" s="5">
        <v>1</v>
      </c>
      <c r="D162" s="3">
        <v>2</v>
      </c>
      <c r="E162" s="5">
        <v>55</v>
      </c>
      <c r="F162" s="3" t="s">
        <v>676</v>
      </c>
      <c r="G162" s="5" t="s">
        <v>677</v>
      </c>
      <c r="H162" s="11">
        <v>45267</v>
      </c>
      <c r="I162" s="4" t="s">
        <v>13</v>
      </c>
      <c r="J162" s="17">
        <v>85.2</v>
      </c>
      <c r="K162" s="17">
        <v>31.021746</v>
      </c>
      <c r="L162">
        <f t="shared" si="8"/>
        <v>10</v>
      </c>
      <c r="M162" s="43">
        <f t="shared" si="9"/>
        <v>3.23</v>
      </c>
      <c r="N162" s="16">
        <f t="shared" si="10"/>
        <v>6.77</v>
      </c>
      <c r="O162" s="29">
        <f t="shared" si="11"/>
        <v>10.020023957999999</v>
      </c>
      <c r="S162" s="4"/>
      <c r="T162" s="5"/>
    </row>
    <row r="163" spans="1:20" x14ac:dyDescent="0.2">
      <c r="A163" s="6">
        <v>2</v>
      </c>
      <c r="B163">
        <v>9</v>
      </c>
      <c r="C163" s="7">
        <v>2</v>
      </c>
      <c r="D163" s="6">
        <v>2</v>
      </c>
      <c r="E163" s="7">
        <v>56</v>
      </c>
      <c r="F163" s="6" t="s">
        <v>674</v>
      </c>
      <c r="G163" s="7" t="s">
        <v>675</v>
      </c>
      <c r="H163" s="12">
        <v>45267</v>
      </c>
      <c r="I163" t="s">
        <v>13</v>
      </c>
      <c r="J163" s="16">
        <v>129.80000000000001</v>
      </c>
      <c r="K163" s="16">
        <v>58.875929999999997</v>
      </c>
      <c r="L163">
        <f t="shared" si="8"/>
        <v>10</v>
      </c>
      <c r="M163" s="43">
        <f t="shared" si="9"/>
        <v>1.7</v>
      </c>
      <c r="N163" s="16">
        <f t="shared" si="10"/>
        <v>8.3000000000000007</v>
      </c>
      <c r="O163" s="29">
        <f t="shared" si="11"/>
        <v>10.008908099999999</v>
      </c>
      <c r="T163" s="7"/>
    </row>
    <row r="164" spans="1:20" x14ac:dyDescent="0.2">
      <c r="A164" s="6">
        <v>2</v>
      </c>
      <c r="B164">
        <v>9</v>
      </c>
      <c r="C164" s="7">
        <v>3</v>
      </c>
      <c r="D164" s="6">
        <v>2</v>
      </c>
      <c r="E164" s="7">
        <v>62</v>
      </c>
      <c r="F164" s="6" t="s">
        <v>616</v>
      </c>
      <c r="G164" s="7" t="s">
        <v>617</v>
      </c>
      <c r="H164" s="12">
        <v>45267</v>
      </c>
      <c r="I164" t="s">
        <v>13</v>
      </c>
      <c r="J164" s="16">
        <v>128</v>
      </c>
      <c r="K164" s="16">
        <v>44.156947500000001</v>
      </c>
      <c r="L164">
        <f t="shared" si="8"/>
        <v>10</v>
      </c>
      <c r="M164" s="43">
        <f t="shared" si="9"/>
        <v>2.2699999999999996</v>
      </c>
      <c r="N164" s="16">
        <f t="shared" si="10"/>
        <v>7.73</v>
      </c>
      <c r="O164" s="29">
        <f t="shared" si="11"/>
        <v>10.023627082499997</v>
      </c>
      <c r="T164" s="7"/>
    </row>
    <row r="165" spans="1:20" x14ac:dyDescent="0.2">
      <c r="A165" s="6">
        <v>2</v>
      </c>
      <c r="B165">
        <v>9</v>
      </c>
      <c r="C165" s="7">
        <v>4</v>
      </c>
      <c r="D165" s="6">
        <v>2</v>
      </c>
      <c r="E165" s="7">
        <v>63</v>
      </c>
      <c r="F165" s="6" t="s">
        <v>292</v>
      </c>
      <c r="G165" s="7" t="s">
        <v>293</v>
      </c>
      <c r="H165" s="12">
        <v>45268</v>
      </c>
      <c r="I165" t="s">
        <v>13</v>
      </c>
      <c r="J165" s="16">
        <v>32.4</v>
      </c>
      <c r="K165" s="16">
        <v>42.233351999999996</v>
      </c>
      <c r="L165">
        <f t="shared" si="8"/>
        <v>10</v>
      </c>
      <c r="M165" s="43">
        <f t="shared" si="9"/>
        <v>2.3699999999999997</v>
      </c>
      <c r="N165" s="16">
        <f t="shared" si="10"/>
        <v>7.6300000000000008</v>
      </c>
      <c r="O165" s="29">
        <f t="shared" si="11"/>
        <v>10.009304423999998</v>
      </c>
      <c r="T165" s="7" t="s">
        <v>294</v>
      </c>
    </row>
    <row r="166" spans="1:20" x14ac:dyDescent="0.2">
      <c r="A166" s="6">
        <v>2</v>
      </c>
      <c r="B166">
        <v>9</v>
      </c>
      <c r="C166" s="7">
        <v>5</v>
      </c>
      <c r="D166" s="6">
        <v>2</v>
      </c>
      <c r="E166" s="7">
        <v>64</v>
      </c>
      <c r="F166" s="6" t="s">
        <v>363</v>
      </c>
      <c r="G166" s="7" t="s">
        <v>364</v>
      </c>
      <c r="H166" s="12">
        <v>45272</v>
      </c>
      <c r="I166" t="s">
        <v>13</v>
      </c>
      <c r="J166" s="16">
        <v>190.9</v>
      </c>
      <c r="K166" s="16">
        <v>109.11878400000001</v>
      </c>
      <c r="L166">
        <f t="shared" si="8"/>
        <v>30</v>
      </c>
      <c r="M166" s="43">
        <f t="shared" si="9"/>
        <v>2.75</v>
      </c>
      <c r="N166" s="16">
        <f t="shared" si="10"/>
        <v>27.25</v>
      </c>
      <c r="O166" s="29">
        <f t="shared" si="11"/>
        <v>10.0025552</v>
      </c>
      <c r="T166" s="7"/>
    </row>
    <row r="167" spans="1:20" x14ac:dyDescent="0.2">
      <c r="A167" s="6">
        <v>2</v>
      </c>
      <c r="B167">
        <v>9</v>
      </c>
      <c r="C167" s="7">
        <v>6</v>
      </c>
      <c r="D167" s="6">
        <v>2</v>
      </c>
      <c r="E167" s="7">
        <v>65</v>
      </c>
      <c r="F167" s="6" t="s">
        <v>355</v>
      </c>
      <c r="G167" s="7" t="s">
        <v>356</v>
      </c>
      <c r="H167" s="12">
        <v>45272</v>
      </c>
      <c r="I167" t="s">
        <v>13</v>
      </c>
      <c r="J167" s="16">
        <v>82.4</v>
      </c>
      <c r="K167" s="16">
        <v>38.996706000000003</v>
      </c>
      <c r="L167">
        <f t="shared" si="8"/>
        <v>10</v>
      </c>
      <c r="M167" s="43">
        <f t="shared" si="9"/>
        <v>2.57</v>
      </c>
      <c r="N167" s="16">
        <f t="shared" si="10"/>
        <v>7.43</v>
      </c>
      <c r="O167" s="29">
        <f t="shared" si="11"/>
        <v>10.022153442</v>
      </c>
      <c r="T167" s="7"/>
    </row>
    <row r="168" spans="1:20" x14ac:dyDescent="0.2">
      <c r="A168" s="6">
        <v>2</v>
      </c>
      <c r="B168">
        <v>9</v>
      </c>
      <c r="C168" s="7">
        <v>7</v>
      </c>
      <c r="D168" s="6">
        <v>2</v>
      </c>
      <c r="E168" s="7">
        <v>66</v>
      </c>
      <c r="F168" s="6" t="s">
        <v>339</v>
      </c>
      <c r="G168" s="7" t="s">
        <v>340</v>
      </c>
      <c r="H168" s="12">
        <v>45272</v>
      </c>
      <c r="I168" t="s">
        <v>13</v>
      </c>
      <c r="J168" s="16">
        <v>87.3</v>
      </c>
      <c r="K168" s="16">
        <v>46.044789000000002</v>
      </c>
      <c r="L168">
        <f t="shared" si="8"/>
        <v>10</v>
      </c>
      <c r="M168" s="43">
        <f t="shared" si="9"/>
        <v>2.1799999999999997</v>
      </c>
      <c r="N168" s="16">
        <f t="shared" si="10"/>
        <v>7.82</v>
      </c>
      <c r="O168" s="29">
        <f t="shared" si="11"/>
        <v>10.037764001999999</v>
      </c>
      <c r="T168" s="7"/>
    </row>
    <row r="169" spans="1:20" x14ac:dyDescent="0.2">
      <c r="A169" s="8">
        <v>2</v>
      </c>
      <c r="B169" s="9">
        <v>9</v>
      </c>
      <c r="C169" s="10">
        <v>8</v>
      </c>
      <c r="D169" s="8">
        <v>2</v>
      </c>
      <c r="E169" s="10">
        <v>67</v>
      </c>
      <c r="F169" s="8" t="s">
        <v>278</v>
      </c>
      <c r="G169" s="10" t="s">
        <v>279</v>
      </c>
      <c r="H169" s="13">
        <v>45268</v>
      </c>
      <c r="I169" s="9" t="s">
        <v>13</v>
      </c>
      <c r="J169" s="18">
        <v>64.2</v>
      </c>
      <c r="K169" s="18">
        <v>28.754397000000001</v>
      </c>
      <c r="L169">
        <f t="shared" si="8"/>
        <v>10</v>
      </c>
      <c r="M169" s="43">
        <f t="shared" si="9"/>
        <v>3.48</v>
      </c>
      <c r="N169" s="16">
        <f t="shared" si="10"/>
        <v>6.52</v>
      </c>
      <c r="O169" s="29">
        <f t="shared" si="11"/>
        <v>10.006530156</v>
      </c>
      <c r="S169" s="9"/>
      <c r="T169" s="10"/>
    </row>
    <row r="170" spans="1:20" x14ac:dyDescent="0.2">
      <c r="A170" s="3">
        <v>2</v>
      </c>
      <c r="B170" s="4">
        <v>10</v>
      </c>
      <c r="C170" s="5">
        <v>1</v>
      </c>
      <c r="D170" s="3">
        <v>2</v>
      </c>
      <c r="E170" s="5">
        <v>68</v>
      </c>
      <c r="F170" s="3" t="s">
        <v>272</v>
      </c>
      <c r="G170" s="5" t="s">
        <v>273</v>
      </c>
      <c r="H170" s="11">
        <v>45268</v>
      </c>
      <c r="I170" s="4" t="s">
        <v>59</v>
      </c>
      <c r="J170" s="17">
        <v>67.8</v>
      </c>
      <c r="K170" s="17">
        <v>87.582453000000001</v>
      </c>
      <c r="L170">
        <f t="shared" si="8"/>
        <v>10</v>
      </c>
      <c r="M170" s="43">
        <f t="shared" si="9"/>
        <v>1.1499999999999999</v>
      </c>
      <c r="N170" s="16">
        <f t="shared" si="10"/>
        <v>8.85</v>
      </c>
      <c r="O170" s="29">
        <f t="shared" si="11"/>
        <v>10.071982094999999</v>
      </c>
      <c r="S170" s="4"/>
      <c r="T170" s="5" t="s">
        <v>50</v>
      </c>
    </row>
    <row r="171" spans="1:20" x14ac:dyDescent="0.2">
      <c r="A171" s="6">
        <v>2</v>
      </c>
      <c r="B171">
        <v>10</v>
      </c>
      <c r="C171" s="7">
        <v>2</v>
      </c>
      <c r="D171" s="6">
        <v>2</v>
      </c>
      <c r="E171" s="7">
        <v>69</v>
      </c>
      <c r="F171" s="6" t="s">
        <v>274</v>
      </c>
      <c r="G171" s="7" t="s">
        <v>275</v>
      </c>
      <c r="H171" s="12">
        <v>45268</v>
      </c>
      <c r="I171" t="s">
        <v>13</v>
      </c>
      <c r="J171" s="16">
        <v>127.9</v>
      </c>
      <c r="K171" s="16">
        <v>90.075536999999997</v>
      </c>
      <c r="L171">
        <f t="shared" si="8"/>
        <v>10</v>
      </c>
      <c r="M171" s="43">
        <f t="shared" si="9"/>
        <v>1.1200000000000001</v>
      </c>
      <c r="N171" s="16">
        <f t="shared" si="10"/>
        <v>8.879999999999999</v>
      </c>
      <c r="O171" s="29">
        <f t="shared" si="11"/>
        <v>10.088460144000001</v>
      </c>
      <c r="T171" s="7"/>
    </row>
    <row r="172" spans="1:20" x14ac:dyDescent="0.2">
      <c r="A172" s="6">
        <v>2</v>
      </c>
      <c r="B172">
        <v>10</v>
      </c>
      <c r="C172" s="7">
        <v>3</v>
      </c>
      <c r="D172" s="6">
        <v>2</v>
      </c>
      <c r="E172" s="7">
        <v>70</v>
      </c>
      <c r="F172" s="6" t="s">
        <v>268</v>
      </c>
      <c r="G172" s="7" t="s">
        <v>269</v>
      </c>
      <c r="H172" s="12">
        <v>45268</v>
      </c>
      <c r="I172" t="s">
        <v>13</v>
      </c>
      <c r="J172" s="16">
        <v>168.7</v>
      </c>
      <c r="K172" s="16">
        <v>168.22650899999999</v>
      </c>
      <c r="L172">
        <f t="shared" si="8"/>
        <v>30</v>
      </c>
      <c r="M172" s="43">
        <f t="shared" si="9"/>
        <v>1.79</v>
      </c>
      <c r="N172" s="16">
        <f t="shared" si="10"/>
        <v>28.21</v>
      </c>
      <c r="O172" s="29">
        <f t="shared" si="11"/>
        <v>10.037515036999999</v>
      </c>
      <c r="T172" s="7"/>
    </row>
    <row r="173" spans="1:20" x14ac:dyDescent="0.2">
      <c r="A173" s="6">
        <v>2</v>
      </c>
      <c r="B173">
        <v>10</v>
      </c>
      <c r="C173" s="7">
        <v>4</v>
      </c>
      <c r="D173" s="6">
        <v>2</v>
      </c>
      <c r="E173" s="7">
        <v>71</v>
      </c>
      <c r="F173" s="6" t="s">
        <v>365</v>
      </c>
      <c r="G173" s="7" t="s">
        <v>366</v>
      </c>
      <c r="H173" s="12">
        <v>45272</v>
      </c>
      <c r="I173" t="s">
        <v>59</v>
      </c>
      <c r="J173" s="16">
        <v>116.2</v>
      </c>
      <c r="K173" s="16">
        <v>94.577511000000001</v>
      </c>
      <c r="L173">
        <f t="shared" si="8"/>
        <v>10</v>
      </c>
      <c r="M173" s="43">
        <f t="shared" si="9"/>
        <v>1.06</v>
      </c>
      <c r="N173" s="16">
        <f t="shared" si="10"/>
        <v>8.94</v>
      </c>
      <c r="O173" s="29">
        <f t="shared" si="11"/>
        <v>10.025216166000002</v>
      </c>
      <c r="T173" s="7" t="s">
        <v>50</v>
      </c>
    </row>
    <row r="174" spans="1:20" x14ac:dyDescent="0.2">
      <c r="A174" s="6">
        <v>2</v>
      </c>
      <c r="B174">
        <v>10</v>
      </c>
      <c r="C174" s="7">
        <v>5</v>
      </c>
      <c r="D174" s="6">
        <v>2</v>
      </c>
      <c r="E174" s="7">
        <v>72</v>
      </c>
      <c r="F174" s="6" t="s">
        <v>313</v>
      </c>
      <c r="G174" s="7" t="s">
        <v>314</v>
      </c>
      <c r="H174" s="12">
        <v>45272</v>
      </c>
      <c r="I174" t="s">
        <v>13</v>
      </c>
      <c r="J174" s="16">
        <v>78.599999999999994</v>
      </c>
      <c r="K174" s="16">
        <v>53.254067999999997</v>
      </c>
      <c r="L174">
        <f t="shared" si="8"/>
        <v>10</v>
      </c>
      <c r="M174" s="43">
        <f t="shared" si="9"/>
        <v>1.8800000000000001</v>
      </c>
      <c r="N174" s="16">
        <f t="shared" si="10"/>
        <v>8.1199999999999992</v>
      </c>
      <c r="O174" s="29">
        <f t="shared" si="11"/>
        <v>10.011764784</v>
      </c>
      <c r="T174" s="7"/>
    </row>
    <row r="175" spans="1:20" x14ac:dyDescent="0.2">
      <c r="A175" s="6">
        <v>2</v>
      </c>
      <c r="B175">
        <v>10</v>
      </c>
      <c r="C175" s="7">
        <v>6</v>
      </c>
      <c r="D175" s="6">
        <v>2</v>
      </c>
      <c r="E175" s="7">
        <v>73</v>
      </c>
      <c r="F175" s="6" t="s">
        <v>307</v>
      </c>
      <c r="G175" s="7" t="s">
        <v>308</v>
      </c>
      <c r="H175" s="12">
        <v>45272</v>
      </c>
      <c r="I175" t="s">
        <v>13</v>
      </c>
      <c r="J175" s="16">
        <v>97</v>
      </c>
      <c r="K175" s="16">
        <v>58.234175999999998</v>
      </c>
      <c r="L175">
        <f t="shared" si="8"/>
        <v>10</v>
      </c>
      <c r="M175" s="43">
        <f t="shared" si="9"/>
        <v>1.72</v>
      </c>
      <c r="N175" s="16">
        <f t="shared" si="10"/>
        <v>8.2799999999999994</v>
      </c>
      <c r="O175" s="29">
        <f t="shared" si="11"/>
        <v>10.016278271999999</v>
      </c>
      <c r="T175" s="7"/>
    </row>
    <row r="176" spans="1:20" x14ac:dyDescent="0.2">
      <c r="A176" s="6">
        <v>2</v>
      </c>
      <c r="B176">
        <v>10</v>
      </c>
      <c r="C176" s="7">
        <v>7</v>
      </c>
      <c r="D176" s="6">
        <v>2</v>
      </c>
      <c r="E176" s="7">
        <v>76</v>
      </c>
      <c r="F176" s="6" t="s">
        <v>427</v>
      </c>
      <c r="G176" s="7" t="s">
        <v>428</v>
      </c>
      <c r="H176" s="12">
        <v>45268</v>
      </c>
      <c r="I176" t="s">
        <v>13</v>
      </c>
      <c r="J176" s="16">
        <v>38.5</v>
      </c>
      <c r="K176" s="16">
        <v>162.21408</v>
      </c>
      <c r="L176">
        <f t="shared" si="8"/>
        <v>30</v>
      </c>
      <c r="M176" s="43">
        <f t="shared" si="9"/>
        <v>1.85</v>
      </c>
      <c r="N176" s="16">
        <f t="shared" si="10"/>
        <v>28.15</v>
      </c>
      <c r="O176" s="29">
        <f t="shared" si="11"/>
        <v>10.003201600000001</v>
      </c>
      <c r="T176" s="7"/>
    </row>
    <row r="177" spans="1:20" x14ac:dyDescent="0.2">
      <c r="A177" s="8">
        <v>2</v>
      </c>
      <c r="B177" s="9">
        <v>10</v>
      </c>
      <c r="C177" s="10">
        <v>8</v>
      </c>
      <c r="D177" s="8">
        <v>2</v>
      </c>
      <c r="E177" s="10">
        <v>77</v>
      </c>
      <c r="F177" s="8" t="s">
        <v>403</v>
      </c>
      <c r="G177" s="10" t="s">
        <v>404</v>
      </c>
      <c r="H177" s="13">
        <v>45267</v>
      </c>
      <c r="I177" s="9" t="s">
        <v>13</v>
      </c>
      <c r="J177" s="18">
        <v>54.1</v>
      </c>
      <c r="K177" s="18">
        <v>33.371814000000001</v>
      </c>
      <c r="L177">
        <f t="shared" si="8"/>
        <v>10</v>
      </c>
      <c r="M177" s="43">
        <f t="shared" si="9"/>
        <v>3</v>
      </c>
      <c r="N177" s="16">
        <f t="shared" si="10"/>
        <v>7</v>
      </c>
      <c r="O177" s="29">
        <f t="shared" si="11"/>
        <v>10.011544199999999</v>
      </c>
      <c r="S177" s="9"/>
      <c r="T177" s="10"/>
    </row>
    <row r="178" spans="1:20" x14ac:dyDescent="0.2">
      <c r="A178" s="3">
        <v>2</v>
      </c>
      <c r="B178" s="4">
        <v>11</v>
      </c>
      <c r="C178" s="5">
        <v>1</v>
      </c>
      <c r="D178" s="3">
        <v>2</v>
      </c>
      <c r="E178" s="5">
        <v>78</v>
      </c>
      <c r="F178" s="3" t="s">
        <v>343</v>
      </c>
      <c r="G178" s="5" t="s">
        <v>344</v>
      </c>
      <c r="H178" s="11">
        <v>45272</v>
      </c>
      <c r="I178" s="4" t="s">
        <v>13</v>
      </c>
      <c r="J178" s="17">
        <v>249.5</v>
      </c>
      <c r="K178" s="17">
        <v>430.52573100000001</v>
      </c>
      <c r="L178">
        <f t="shared" si="8"/>
        <v>50</v>
      </c>
      <c r="M178" s="43">
        <f t="shared" si="9"/>
        <v>1.17</v>
      </c>
      <c r="N178" s="16">
        <f t="shared" si="10"/>
        <v>48.83</v>
      </c>
      <c r="O178" s="29">
        <f t="shared" si="11"/>
        <v>10.074302105399999</v>
      </c>
      <c r="S178" s="4"/>
      <c r="T178" s="5"/>
    </row>
    <row r="179" spans="1:20" x14ac:dyDescent="0.2">
      <c r="A179" s="6">
        <v>2</v>
      </c>
      <c r="B179">
        <v>11</v>
      </c>
      <c r="C179" s="7">
        <v>2</v>
      </c>
      <c r="D179" s="6">
        <v>2</v>
      </c>
      <c r="E179" s="7">
        <v>79</v>
      </c>
      <c r="F179" s="6" t="s">
        <v>305</v>
      </c>
      <c r="G179" s="7" t="s">
        <v>306</v>
      </c>
      <c r="H179" s="12">
        <v>45272</v>
      </c>
      <c r="I179" t="s">
        <v>13</v>
      </c>
      <c r="J179" s="16">
        <v>53.4</v>
      </c>
      <c r="K179" s="16">
        <v>63.390326999999999</v>
      </c>
      <c r="L179">
        <f t="shared" si="8"/>
        <v>10</v>
      </c>
      <c r="M179" s="43">
        <f t="shared" si="9"/>
        <v>1.58</v>
      </c>
      <c r="N179" s="16">
        <f t="shared" si="10"/>
        <v>8.42</v>
      </c>
      <c r="O179" s="29">
        <f t="shared" si="11"/>
        <v>10.015671665999999</v>
      </c>
      <c r="T179" s="7"/>
    </row>
    <row r="180" spans="1:20" x14ac:dyDescent="0.2">
      <c r="A180" s="6">
        <v>2</v>
      </c>
      <c r="B180">
        <v>11</v>
      </c>
      <c r="C180" s="7">
        <v>3</v>
      </c>
      <c r="D180" s="6">
        <v>2</v>
      </c>
      <c r="E180" s="7">
        <v>81</v>
      </c>
      <c r="F180" s="6" t="s">
        <v>247</v>
      </c>
      <c r="G180" s="7" t="s">
        <v>248</v>
      </c>
      <c r="H180" s="12">
        <v>45272</v>
      </c>
      <c r="I180" t="s">
        <v>13</v>
      </c>
      <c r="J180" s="16">
        <v>84.5</v>
      </c>
      <c r="K180" s="16">
        <v>45.802995000000003</v>
      </c>
      <c r="L180">
        <f t="shared" si="8"/>
        <v>10</v>
      </c>
      <c r="M180" s="43">
        <f t="shared" si="9"/>
        <v>2.19</v>
      </c>
      <c r="N180" s="16">
        <f t="shared" si="10"/>
        <v>7.8100000000000005</v>
      </c>
      <c r="O180" s="29">
        <f t="shared" si="11"/>
        <v>10.030855904999999</v>
      </c>
      <c r="T180" s="7"/>
    </row>
    <row r="181" spans="1:20" x14ac:dyDescent="0.2">
      <c r="A181" s="6">
        <v>2</v>
      </c>
      <c r="B181">
        <v>11</v>
      </c>
      <c r="C181" s="7">
        <v>4</v>
      </c>
      <c r="D181" s="6">
        <v>2</v>
      </c>
      <c r="E181" s="7">
        <v>82</v>
      </c>
      <c r="F181" s="6" t="s">
        <v>357</v>
      </c>
      <c r="G181" s="7" t="s">
        <v>358</v>
      </c>
      <c r="H181" s="12">
        <v>45272</v>
      </c>
      <c r="I181" t="s">
        <v>13</v>
      </c>
      <c r="J181" s="16">
        <v>244.7</v>
      </c>
      <c r="K181" s="16">
        <v>472.09945199999999</v>
      </c>
      <c r="L181">
        <f t="shared" si="8"/>
        <v>50</v>
      </c>
      <c r="M181" s="43">
        <f t="shared" si="9"/>
        <v>1.06</v>
      </c>
      <c r="N181" s="16">
        <f t="shared" si="10"/>
        <v>48.94</v>
      </c>
      <c r="O181" s="29">
        <f t="shared" si="11"/>
        <v>10.008508382400001</v>
      </c>
      <c r="T181" s="7"/>
    </row>
    <row r="182" spans="1:20" x14ac:dyDescent="0.2">
      <c r="A182" s="6">
        <v>2</v>
      </c>
      <c r="B182">
        <v>11</v>
      </c>
      <c r="C182" s="7">
        <v>5</v>
      </c>
      <c r="D182" s="6"/>
      <c r="E182" s="7"/>
      <c r="F182" s="6"/>
      <c r="G182" s="7"/>
      <c r="H182" s="12"/>
      <c r="L182">
        <f t="shared" si="8"/>
        <v>10</v>
      </c>
      <c r="M182" s="43" t="e">
        <f t="shared" si="9"/>
        <v>#DIV/0!</v>
      </c>
      <c r="N182" s="16" t="e">
        <f t="shared" si="10"/>
        <v>#DIV/0!</v>
      </c>
      <c r="O182" s="29" t="e">
        <f t="shared" si="11"/>
        <v>#DIV/0!</v>
      </c>
      <c r="T182" s="7"/>
    </row>
    <row r="183" spans="1:20" x14ac:dyDescent="0.2">
      <c r="A183" s="6">
        <v>2</v>
      </c>
      <c r="B183">
        <v>11</v>
      </c>
      <c r="C183" s="7">
        <v>6</v>
      </c>
      <c r="D183" s="6"/>
      <c r="E183" s="7"/>
      <c r="F183" s="6"/>
      <c r="G183" s="7"/>
      <c r="H183" s="12"/>
      <c r="L183">
        <f t="shared" si="8"/>
        <v>10</v>
      </c>
      <c r="M183" s="43" t="e">
        <f t="shared" si="9"/>
        <v>#DIV/0!</v>
      </c>
      <c r="N183" s="16" t="e">
        <f t="shared" si="10"/>
        <v>#DIV/0!</v>
      </c>
      <c r="O183" s="29" t="e">
        <f t="shared" si="11"/>
        <v>#DIV/0!</v>
      </c>
      <c r="T183" s="7"/>
    </row>
    <row r="184" spans="1:20" x14ac:dyDescent="0.2">
      <c r="A184" s="6">
        <v>2</v>
      </c>
      <c r="B184">
        <v>11</v>
      </c>
      <c r="C184" s="7">
        <v>7</v>
      </c>
      <c r="D184" s="6"/>
      <c r="E184" s="7"/>
      <c r="F184" s="6"/>
      <c r="G184" s="7"/>
      <c r="H184" s="12"/>
      <c r="L184">
        <f t="shared" si="8"/>
        <v>10</v>
      </c>
      <c r="M184" s="43" t="e">
        <f t="shared" si="9"/>
        <v>#DIV/0!</v>
      </c>
      <c r="N184" s="16" t="e">
        <f t="shared" si="10"/>
        <v>#DIV/0!</v>
      </c>
      <c r="O184" s="29" t="e">
        <f t="shared" si="11"/>
        <v>#DIV/0!</v>
      </c>
      <c r="T184" s="7"/>
    </row>
    <row r="185" spans="1:20" x14ac:dyDescent="0.2">
      <c r="A185" s="8">
        <v>2</v>
      </c>
      <c r="B185" s="9">
        <v>11</v>
      </c>
      <c r="C185" s="10">
        <v>8</v>
      </c>
      <c r="D185" s="8"/>
      <c r="E185" s="10"/>
      <c r="F185" s="8"/>
      <c r="G185" s="10"/>
      <c r="H185" s="13"/>
      <c r="I185" s="9"/>
      <c r="J185" s="18"/>
      <c r="K185" s="18"/>
      <c r="L185">
        <f t="shared" si="8"/>
        <v>10</v>
      </c>
      <c r="M185" s="43" t="e">
        <f t="shared" si="9"/>
        <v>#DIV/0!</v>
      </c>
      <c r="N185" s="16" t="e">
        <f t="shared" si="10"/>
        <v>#DIV/0!</v>
      </c>
      <c r="O185" s="29" t="e">
        <f t="shared" si="11"/>
        <v>#DIV/0!</v>
      </c>
      <c r="S185" s="9"/>
      <c r="T185" s="10"/>
    </row>
    <row r="186" spans="1:20" x14ac:dyDescent="0.2">
      <c r="A186" s="3">
        <v>2</v>
      </c>
      <c r="B186" s="4">
        <v>12</v>
      </c>
      <c r="C186" s="5">
        <v>1</v>
      </c>
      <c r="D186" s="3"/>
      <c r="E186" s="5"/>
      <c r="F186" s="3"/>
      <c r="G186" s="5"/>
      <c r="H186" s="11"/>
      <c r="I186" s="4"/>
      <c r="J186" s="17"/>
      <c r="K186" s="17"/>
      <c r="L186">
        <f t="shared" si="8"/>
        <v>10</v>
      </c>
      <c r="M186" s="43" t="e">
        <f t="shared" si="9"/>
        <v>#DIV/0!</v>
      </c>
      <c r="N186" s="16" t="e">
        <f t="shared" si="10"/>
        <v>#DIV/0!</v>
      </c>
      <c r="O186" s="29" t="e">
        <f t="shared" si="11"/>
        <v>#DIV/0!</v>
      </c>
      <c r="S186" s="4"/>
      <c r="T186" s="5"/>
    </row>
    <row r="187" spans="1:20" x14ac:dyDescent="0.2">
      <c r="A187" s="6">
        <v>2</v>
      </c>
      <c r="B187">
        <v>12</v>
      </c>
      <c r="C187" s="7">
        <v>2</v>
      </c>
      <c r="D187" s="6"/>
      <c r="E187" s="7"/>
      <c r="F187" s="6"/>
      <c r="G187" s="7"/>
      <c r="H187" s="12"/>
      <c r="L187">
        <f t="shared" si="8"/>
        <v>10</v>
      </c>
      <c r="M187" s="43" t="e">
        <f t="shared" si="9"/>
        <v>#DIV/0!</v>
      </c>
      <c r="N187" s="16" t="e">
        <f t="shared" si="10"/>
        <v>#DIV/0!</v>
      </c>
      <c r="O187" s="29" t="e">
        <f t="shared" si="11"/>
        <v>#DIV/0!</v>
      </c>
      <c r="T187" s="7"/>
    </row>
    <row r="188" spans="1:20" x14ac:dyDescent="0.2">
      <c r="A188" s="6">
        <v>2</v>
      </c>
      <c r="B188">
        <v>12</v>
      </c>
      <c r="C188" s="7">
        <v>3</v>
      </c>
      <c r="D188" s="6"/>
      <c r="E188" s="7"/>
      <c r="F188" s="6"/>
      <c r="G188" s="7"/>
      <c r="H188" s="12"/>
      <c r="L188">
        <f t="shared" si="8"/>
        <v>10</v>
      </c>
      <c r="M188" s="43" t="e">
        <f t="shared" si="9"/>
        <v>#DIV/0!</v>
      </c>
      <c r="N188" s="16" t="e">
        <f t="shared" si="10"/>
        <v>#DIV/0!</v>
      </c>
      <c r="O188" s="29" t="e">
        <f t="shared" si="11"/>
        <v>#DIV/0!</v>
      </c>
      <c r="T188" s="7"/>
    </row>
    <row r="189" spans="1:20" x14ac:dyDescent="0.2">
      <c r="A189" s="6">
        <v>2</v>
      </c>
      <c r="B189">
        <v>12</v>
      </c>
      <c r="C189" s="7">
        <v>4</v>
      </c>
      <c r="D189" s="6"/>
      <c r="E189" s="7"/>
      <c r="F189" s="6"/>
      <c r="G189" s="7"/>
      <c r="H189" s="12"/>
      <c r="L189">
        <f t="shared" si="8"/>
        <v>10</v>
      </c>
      <c r="M189" s="43" t="e">
        <f t="shared" si="9"/>
        <v>#DIV/0!</v>
      </c>
      <c r="N189" s="16" t="e">
        <f t="shared" si="10"/>
        <v>#DIV/0!</v>
      </c>
      <c r="O189" s="29" t="e">
        <f t="shared" si="11"/>
        <v>#DIV/0!</v>
      </c>
      <c r="T189" s="7"/>
    </row>
    <row r="190" spans="1:20" x14ac:dyDescent="0.2">
      <c r="A190" s="6">
        <v>2</v>
      </c>
      <c r="B190">
        <v>12</v>
      </c>
      <c r="C190" s="7">
        <v>5</v>
      </c>
      <c r="D190" s="6"/>
      <c r="E190" s="7"/>
      <c r="F190" s="6"/>
      <c r="G190" s="7"/>
      <c r="H190" s="12"/>
      <c r="L190">
        <f t="shared" si="8"/>
        <v>10</v>
      </c>
      <c r="M190" s="43" t="e">
        <f t="shared" si="9"/>
        <v>#DIV/0!</v>
      </c>
      <c r="N190" s="16" t="e">
        <f t="shared" si="10"/>
        <v>#DIV/0!</v>
      </c>
      <c r="O190" s="29" t="e">
        <f t="shared" si="11"/>
        <v>#DIV/0!</v>
      </c>
      <c r="T190" s="7"/>
    </row>
    <row r="191" spans="1:20" x14ac:dyDescent="0.2">
      <c r="A191" s="6">
        <v>2</v>
      </c>
      <c r="B191">
        <v>12</v>
      </c>
      <c r="C191" s="7">
        <v>6</v>
      </c>
      <c r="D191" s="6"/>
      <c r="E191" s="7"/>
      <c r="F191" s="6"/>
      <c r="G191" s="7"/>
      <c r="H191" s="12"/>
      <c r="L191">
        <f t="shared" si="8"/>
        <v>10</v>
      </c>
      <c r="M191" s="43" t="e">
        <f t="shared" si="9"/>
        <v>#DIV/0!</v>
      </c>
      <c r="N191" s="16" t="e">
        <f t="shared" si="10"/>
        <v>#DIV/0!</v>
      </c>
      <c r="O191" s="29" t="e">
        <f t="shared" si="11"/>
        <v>#DIV/0!</v>
      </c>
      <c r="T191" s="7"/>
    </row>
    <row r="192" spans="1:20" x14ac:dyDescent="0.2">
      <c r="A192" s="6">
        <v>2</v>
      </c>
      <c r="B192">
        <v>12</v>
      </c>
      <c r="C192" s="7">
        <v>7</v>
      </c>
      <c r="D192" s="6"/>
      <c r="E192" s="7"/>
      <c r="F192" s="6"/>
      <c r="G192" s="7"/>
      <c r="H192" s="12"/>
      <c r="L192">
        <f t="shared" si="8"/>
        <v>10</v>
      </c>
      <c r="M192" s="43" t="e">
        <f t="shared" si="9"/>
        <v>#DIV/0!</v>
      </c>
      <c r="N192" s="16" t="e">
        <f t="shared" si="10"/>
        <v>#DIV/0!</v>
      </c>
      <c r="O192" s="29" t="e">
        <f t="shared" si="11"/>
        <v>#DIV/0!</v>
      </c>
      <c r="T192" s="7"/>
    </row>
    <row r="193" spans="1:20" x14ac:dyDescent="0.2">
      <c r="A193" s="8">
        <v>2</v>
      </c>
      <c r="B193" s="9">
        <v>12</v>
      </c>
      <c r="C193" s="10">
        <v>8</v>
      </c>
      <c r="D193" s="8"/>
      <c r="E193" s="10"/>
      <c r="F193" s="8"/>
      <c r="G193" s="10"/>
      <c r="H193" s="13"/>
      <c r="I193" s="9"/>
      <c r="J193" s="18"/>
      <c r="K193" s="18"/>
      <c r="L193">
        <f t="shared" si="8"/>
        <v>10</v>
      </c>
      <c r="M193" s="43" t="e">
        <f t="shared" si="9"/>
        <v>#DIV/0!</v>
      </c>
      <c r="N193" s="16" t="e">
        <f t="shared" si="10"/>
        <v>#DIV/0!</v>
      </c>
      <c r="O193" s="29" t="e">
        <f t="shared" si="11"/>
        <v>#DIV/0!</v>
      </c>
      <c r="S193" s="9"/>
      <c r="T193" s="10"/>
    </row>
    <row r="194" spans="1:20" x14ac:dyDescent="0.2">
      <c r="A194" s="3">
        <v>3</v>
      </c>
      <c r="B194" s="4">
        <v>1</v>
      </c>
      <c r="C194" s="5">
        <v>1</v>
      </c>
      <c r="D194" s="3">
        <v>2</v>
      </c>
      <c r="E194" s="5">
        <v>84</v>
      </c>
      <c r="F194" s="3" t="s">
        <v>240</v>
      </c>
      <c r="G194" s="5" t="s">
        <v>241</v>
      </c>
      <c r="H194" s="11">
        <v>45272</v>
      </c>
      <c r="I194" s="4" t="s">
        <v>59</v>
      </c>
      <c r="J194" s="17">
        <v>44</v>
      </c>
      <c r="K194" s="17">
        <v>14.4932172</v>
      </c>
      <c r="L194">
        <f t="shared" si="8"/>
        <v>10</v>
      </c>
      <c r="M194" s="43">
        <f t="shared" si="9"/>
        <v>6.8999999999999995</v>
      </c>
      <c r="N194" s="16">
        <f t="shared" si="10"/>
        <v>3.1000000000000005</v>
      </c>
      <c r="O194" s="29">
        <f t="shared" si="11"/>
        <v>10.000319868</v>
      </c>
      <c r="S194" s="4"/>
      <c r="T194" s="5" t="s">
        <v>242</v>
      </c>
    </row>
    <row r="195" spans="1:20" x14ac:dyDescent="0.2">
      <c r="A195" s="6">
        <v>3</v>
      </c>
      <c r="B195">
        <v>1</v>
      </c>
      <c r="C195" s="7">
        <v>2</v>
      </c>
      <c r="D195" s="6">
        <v>2</v>
      </c>
      <c r="E195" s="7">
        <v>85</v>
      </c>
      <c r="F195" s="6" t="s">
        <v>429</v>
      </c>
      <c r="G195" s="7" t="s">
        <v>430</v>
      </c>
      <c r="H195" s="12">
        <v>45268</v>
      </c>
      <c r="I195" t="s">
        <v>13</v>
      </c>
      <c r="J195" s="16">
        <v>104.6</v>
      </c>
      <c r="K195" s="16">
        <v>362.61494699999997</v>
      </c>
      <c r="L195">
        <f t="shared" ref="L195:L258" si="12">IF(K195&gt;700,100, IF(K195&gt;500,70,IF(K195&gt;300, 50, IF(K195&gt;100, 30,10))))</f>
        <v>50</v>
      </c>
      <c r="M195" s="43">
        <f t="shared" ref="M195:M258" si="13">IF(10*L195/K195&gt;L195,L195,ROUNDUP(10*L195/K195,2))</f>
        <v>1.3800000000000001</v>
      </c>
      <c r="N195" s="16">
        <f t="shared" ref="N195:N258" si="14">IF(L195-M195&gt;0,L195-M195, 0)</f>
        <v>48.62</v>
      </c>
      <c r="O195" s="29">
        <f t="shared" ref="O195:O258" si="15">K195*M195/(M195+N195)</f>
        <v>10.0081725372</v>
      </c>
      <c r="T195" s="7"/>
    </row>
    <row r="196" spans="1:20" x14ac:dyDescent="0.2">
      <c r="A196" s="6">
        <v>3</v>
      </c>
      <c r="B196">
        <v>1</v>
      </c>
      <c r="C196" s="7">
        <v>3</v>
      </c>
      <c r="D196" s="6">
        <v>2</v>
      </c>
      <c r="E196" s="7">
        <v>86</v>
      </c>
      <c r="F196" s="6" t="s">
        <v>425</v>
      </c>
      <c r="G196" s="7" t="s">
        <v>426</v>
      </c>
      <c r="H196" s="12">
        <v>45268</v>
      </c>
      <c r="I196" t="s">
        <v>13</v>
      </c>
      <c r="J196" s="16">
        <v>56.2</v>
      </c>
      <c r="K196" s="16">
        <v>221.4324</v>
      </c>
      <c r="L196">
        <f t="shared" si="12"/>
        <v>30</v>
      </c>
      <c r="M196" s="43">
        <f t="shared" si="13"/>
        <v>1.36</v>
      </c>
      <c r="N196" s="16">
        <f t="shared" si="14"/>
        <v>28.64</v>
      </c>
      <c r="O196" s="29">
        <f t="shared" si="15"/>
        <v>10.038268800000001</v>
      </c>
      <c r="T196" s="7"/>
    </row>
    <row r="197" spans="1:20" x14ac:dyDescent="0.2">
      <c r="A197" s="6">
        <v>3</v>
      </c>
      <c r="B197">
        <v>1</v>
      </c>
      <c r="C197" s="7">
        <v>4</v>
      </c>
      <c r="D197" s="6">
        <v>2</v>
      </c>
      <c r="E197" s="7">
        <v>87</v>
      </c>
      <c r="F197" s="6" t="s">
        <v>375</v>
      </c>
      <c r="G197" s="7" t="s">
        <v>376</v>
      </c>
      <c r="H197" s="12">
        <v>45272</v>
      </c>
      <c r="I197" t="s">
        <v>13</v>
      </c>
      <c r="J197" s="16">
        <v>108.4</v>
      </c>
      <c r="K197" s="16">
        <v>81.504272999999998</v>
      </c>
      <c r="L197">
        <f t="shared" si="12"/>
        <v>10</v>
      </c>
      <c r="M197" s="43">
        <f t="shared" si="13"/>
        <v>1.23</v>
      </c>
      <c r="N197" s="16">
        <f t="shared" si="14"/>
        <v>8.77</v>
      </c>
      <c r="O197" s="29">
        <f t="shared" si="15"/>
        <v>10.025025578999999</v>
      </c>
      <c r="T197" s="7"/>
    </row>
    <row r="198" spans="1:20" x14ac:dyDescent="0.2">
      <c r="A198" s="6">
        <v>3</v>
      </c>
      <c r="B198">
        <v>1</v>
      </c>
      <c r="C198" s="7">
        <v>5</v>
      </c>
      <c r="D198" s="6">
        <v>2</v>
      </c>
      <c r="E198" s="7">
        <v>88</v>
      </c>
      <c r="F198" s="6" t="s">
        <v>295</v>
      </c>
      <c r="G198" s="7" t="s">
        <v>296</v>
      </c>
      <c r="H198" s="12">
        <v>45268</v>
      </c>
      <c r="I198" t="s">
        <v>59</v>
      </c>
      <c r="J198" s="16">
        <v>89.7</v>
      </c>
      <c r="K198" s="16">
        <v>83.300154000000006</v>
      </c>
      <c r="L198">
        <f t="shared" si="12"/>
        <v>10</v>
      </c>
      <c r="M198" s="43">
        <f t="shared" si="13"/>
        <v>1.21</v>
      </c>
      <c r="N198" s="16">
        <f t="shared" si="14"/>
        <v>8.7899999999999991</v>
      </c>
      <c r="O198" s="29">
        <f t="shared" si="15"/>
        <v>10.079318634</v>
      </c>
      <c r="T198" s="7" t="s">
        <v>50</v>
      </c>
    </row>
    <row r="199" spans="1:20" x14ac:dyDescent="0.2">
      <c r="A199" s="6">
        <v>3</v>
      </c>
      <c r="B199">
        <v>1</v>
      </c>
      <c r="C199" s="7">
        <v>6</v>
      </c>
      <c r="D199" s="6">
        <v>2</v>
      </c>
      <c r="E199" s="7">
        <v>89</v>
      </c>
      <c r="F199" s="6" t="s">
        <v>405</v>
      </c>
      <c r="G199" s="7" t="s">
        <v>406</v>
      </c>
      <c r="H199" s="12">
        <v>45268</v>
      </c>
      <c r="I199" t="s">
        <v>13</v>
      </c>
      <c r="J199" s="16">
        <v>146.80000000000001</v>
      </c>
      <c r="K199" s="16">
        <v>133.21001100000001</v>
      </c>
      <c r="L199">
        <f t="shared" si="12"/>
        <v>30</v>
      </c>
      <c r="M199" s="43">
        <f t="shared" si="13"/>
        <v>2.2599999999999998</v>
      </c>
      <c r="N199" s="16">
        <f t="shared" si="14"/>
        <v>27.740000000000002</v>
      </c>
      <c r="O199" s="29">
        <f t="shared" si="15"/>
        <v>10.035154162</v>
      </c>
      <c r="T199" s="7"/>
    </row>
    <row r="200" spans="1:20" x14ac:dyDescent="0.2">
      <c r="A200" s="6">
        <v>3</v>
      </c>
      <c r="B200">
        <v>1</v>
      </c>
      <c r="C200" s="7">
        <v>7</v>
      </c>
      <c r="D200" s="6">
        <v>2</v>
      </c>
      <c r="E200" s="7">
        <v>91</v>
      </c>
      <c r="F200" s="6" t="s">
        <v>384</v>
      </c>
      <c r="G200" s="7" t="s">
        <v>385</v>
      </c>
      <c r="H200" s="12">
        <v>45267</v>
      </c>
      <c r="I200" t="s">
        <v>59</v>
      </c>
      <c r="J200" s="16">
        <v>48.3</v>
      </c>
      <c r="K200" s="16">
        <v>86.736174000000005</v>
      </c>
      <c r="L200">
        <f t="shared" si="12"/>
        <v>10</v>
      </c>
      <c r="M200" s="43">
        <f t="shared" si="13"/>
        <v>1.1599999999999999</v>
      </c>
      <c r="N200" s="16">
        <f t="shared" si="14"/>
        <v>8.84</v>
      </c>
      <c r="O200" s="29">
        <f t="shared" si="15"/>
        <v>10.061396183999999</v>
      </c>
      <c r="T200" s="7" t="s">
        <v>50</v>
      </c>
    </row>
    <row r="201" spans="1:20" x14ac:dyDescent="0.2">
      <c r="A201" s="8">
        <v>3</v>
      </c>
      <c r="B201" s="9">
        <v>1</v>
      </c>
      <c r="C201" s="10">
        <v>8</v>
      </c>
      <c r="D201" s="8">
        <v>2</v>
      </c>
      <c r="E201" s="10">
        <v>94</v>
      </c>
      <c r="F201" s="8" t="s">
        <v>664</v>
      </c>
      <c r="G201" s="10" t="s">
        <v>665</v>
      </c>
      <c r="H201" s="13">
        <v>45267</v>
      </c>
      <c r="I201" s="9" t="s">
        <v>13</v>
      </c>
      <c r="J201" s="18">
        <v>130.6</v>
      </c>
      <c r="K201" s="18">
        <v>93.109476000000001</v>
      </c>
      <c r="L201">
        <f t="shared" si="12"/>
        <v>10</v>
      </c>
      <c r="M201" s="43">
        <f t="shared" si="13"/>
        <v>1.08</v>
      </c>
      <c r="N201" s="16">
        <f t="shared" si="14"/>
        <v>8.92</v>
      </c>
      <c r="O201" s="29">
        <f t="shared" si="15"/>
        <v>10.055823408</v>
      </c>
      <c r="S201" s="9"/>
      <c r="T201" s="10"/>
    </row>
    <row r="202" spans="1:20" x14ac:dyDescent="0.2">
      <c r="A202" s="3">
        <v>3</v>
      </c>
      <c r="B202" s="4">
        <v>2</v>
      </c>
      <c r="C202" s="5">
        <v>1</v>
      </c>
      <c r="D202" s="3">
        <v>2</v>
      </c>
      <c r="E202" s="5">
        <v>98</v>
      </c>
      <c r="F202" s="3" t="s">
        <v>666</v>
      </c>
      <c r="G202" s="5" t="s">
        <v>667</v>
      </c>
      <c r="H202" s="11">
        <v>45267</v>
      </c>
      <c r="I202" s="4" t="s">
        <v>13</v>
      </c>
      <c r="J202" s="17">
        <v>107.5</v>
      </c>
      <c r="K202" s="17">
        <v>155.87441100000001</v>
      </c>
      <c r="L202">
        <f t="shared" si="12"/>
        <v>30</v>
      </c>
      <c r="M202" s="43">
        <f t="shared" si="13"/>
        <v>1.93</v>
      </c>
      <c r="N202" s="16">
        <f t="shared" si="14"/>
        <v>28.07</v>
      </c>
      <c r="O202" s="29">
        <f t="shared" si="15"/>
        <v>10.027920440999999</v>
      </c>
      <c r="S202" s="4"/>
      <c r="T202" s="5"/>
    </row>
    <row r="203" spans="1:20" x14ac:dyDescent="0.2">
      <c r="A203" s="6">
        <v>3</v>
      </c>
      <c r="B203">
        <v>2</v>
      </c>
      <c r="C203" s="7">
        <v>2</v>
      </c>
      <c r="D203" s="6">
        <v>2</v>
      </c>
      <c r="E203" s="7">
        <v>103</v>
      </c>
      <c r="F203" s="6" t="s">
        <v>654</v>
      </c>
      <c r="G203" s="7" t="s">
        <v>655</v>
      </c>
      <c r="H203" s="12">
        <v>45265</v>
      </c>
      <c r="I203" t="s">
        <v>13</v>
      </c>
      <c r="J203" s="16">
        <v>194</v>
      </c>
      <c r="K203" s="16">
        <v>187.66123200000001</v>
      </c>
      <c r="L203">
        <f t="shared" si="12"/>
        <v>30</v>
      </c>
      <c r="M203" s="43">
        <f t="shared" si="13"/>
        <v>1.6</v>
      </c>
      <c r="N203" s="16">
        <f t="shared" si="14"/>
        <v>28.4</v>
      </c>
      <c r="O203" s="29">
        <f t="shared" si="15"/>
        <v>10.008599040000002</v>
      </c>
      <c r="T203" s="7"/>
    </row>
    <row r="204" spans="1:20" x14ac:dyDescent="0.2">
      <c r="A204" s="6">
        <v>3</v>
      </c>
      <c r="B204">
        <v>2</v>
      </c>
      <c r="C204" s="7">
        <v>3</v>
      </c>
      <c r="D204" s="6">
        <v>2</v>
      </c>
      <c r="E204" s="7">
        <v>106</v>
      </c>
      <c r="F204" s="6" t="s">
        <v>658</v>
      </c>
      <c r="G204" s="7" t="s">
        <v>659</v>
      </c>
      <c r="H204" s="12">
        <v>45267</v>
      </c>
      <c r="I204" t="s">
        <v>13</v>
      </c>
      <c r="J204" s="16">
        <v>121.7</v>
      </c>
      <c r="K204" s="16">
        <v>116.325033</v>
      </c>
      <c r="L204">
        <f t="shared" si="12"/>
        <v>30</v>
      </c>
      <c r="M204" s="43">
        <f t="shared" si="13"/>
        <v>2.5799999999999996</v>
      </c>
      <c r="N204" s="16">
        <f t="shared" si="14"/>
        <v>27.42</v>
      </c>
      <c r="O204" s="29">
        <f t="shared" si="15"/>
        <v>10.003952838</v>
      </c>
      <c r="T204" s="7"/>
    </row>
    <row r="205" spans="1:20" x14ac:dyDescent="0.2">
      <c r="A205" s="6">
        <v>3</v>
      </c>
      <c r="B205">
        <v>2</v>
      </c>
      <c r="C205" s="7">
        <v>4</v>
      </c>
      <c r="D205" s="6">
        <v>2</v>
      </c>
      <c r="E205" s="7">
        <v>108</v>
      </c>
      <c r="F205" s="6" t="s">
        <v>652</v>
      </c>
      <c r="G205" s="7" t="s">
        <v>653</v>
      </c>
      <c r="H205" s="12">
        <v>45265</v>
      </c>
      <c r="I205" t="s">
        <v>13</v>
      </c>
      <c r="J205" s="16">
        <v>164.6</v>
      </c>
      <c r="K205" s="16">
        <v>134.61623399999999</v>
      </c>
      <c r="L205">
        <f t="shared" si="12"/>
        <v>30</v>
      </c>
      <c r="M205" s="43">
        <f t="shared" si="13"/>
        <v>2.23</v>
      </c>
      <c r="N205" s="16">
        <f t="shared" si="14"/>
        <v>27.77</v>
      </c>
      <c r="O205" s="29">
        <f t="shared" si="15"/>
        <v>10.006473394</v>
      </c>
      <c r="T205" s="7"/>
    </row>
    <row r="206" spans="1:20" x14ac:dyDescent="0.2">
      <c r="A206" s="6">
        <v>3</v>
      </c>
      <c r="B206">
        <v>2</v>
      </c>
      <c r="C206" s="7">
        <v>5</v>
      </c>
      <c r="D206" s="6">
        <v>2</v>
      </c>
      <c r="E206" s="7">
        <v>109</v>
      </c>
      <c r="F206" s="6" t="s">
        <v>779</v>
      </c>
      <c r="G206" s="7" t="s">
        <v>780</v>
      </c>
      <c r="H206" s="12">
        <v>45265</v>
      </c>
      <c r="I206" t="s">
        <v>13</v>
      </c>
      <c r="J206" s="16">
        <v>178.2</v>
      </c>
      <c r="K206" s="16">
        <v>377.21803199999999</v>
      </c>
      <c r="L206">
        <f t="shared" si="12"/>
        <v>50</v>
      </c>
      <c r="M206" s="43">
        <f t="shared" si="13"/>
        <v>1.33</v>
      </c>
      <c r="N206" s="16">
        <f t="shared" si="14"/>
        <v>48.67</v>
      </c>
      <c r="O206" s="29">
        <f t="shared" si="15"/>
        <v>10.0339996512</v>
      </c>
      <c r="T206" s="7"/>
    </row>
    <row r="207" spans="1:20" x14ac:dyDescent="0.2">
      <c r="A207" s="6">
        <v>3</v>
      </c>
      <c r="B207">
        <v>2</v>
      </c>
      <c r="C207" s="7">
        <v>6</v>
      </c>
      <c r="D207" s="6">
        <v>2</v>
      </c>
      <c r="E207" s="7">
        <v>110</v>
      </c>
      <c r="F207" s="6" t="s">
        <v>656</v>
      </c>
      <c r="G207" s="7" t="s">
        <v>657</v>
      </c>
      <c r="H207" s="12">
        <v>45267</v>
      </c>
      <c r="I207" t="s">
        <v>13</v>
      </c>
      <c r="J207" s="16">
        <v>128.80000000000001</v>
      </c>
      <c r="K207" s="16">
        <v>123.624</v>
      </c>
      <c r="L207">
        <f t="shared" si="12"/>
        <v>30</v>
      </c>
      <c r="M207" s="43">
        <f t="shared" si="13"/>
        <v>2.4299999999999997</v>
      </c>
      <c r="N207" s="16">
        <f t="shared" si="14"/>
        <v>27.57</v>
      </c>
      <c r="O207" s="29">
        <f t="shared" si="15"/>
        <v>10.013543999999998</v>
      </c>
      <c r="T207" s="7"/>
    </row>
    <row r="208" spans="1:20" x14ac:dyDescent="0.2">
      <c r="A208" s="6">
        <v>3</v>
      </c>
      <c r="B208">
        <v>2</v>
      </c>
      <c r="C208" s="7">
        <v>7</v>
      </c>
      <c r="D208" s="6">
        <v>2</v>
      </c>
      <c r="E208" s="7">
        <v>111</v>
      </c>
      <c r="F208" s="6" t="s">
        <v>759</v>
      </c>
      <c r="G208" s="7" t="s">
        <v>760</v>
      </c>
      <c r="H208" s="12">
        <v>45272</v>
      </c>
      <c r="I208" t="s">
        <v>13</v>
      </c>
      <c r="J208" s="16">
        <v>114.1</v>
      </c>
      <c r="K208" s="16">
        <v>168.16469699999999</v>
      </c>
      <c r="L208">
        <f t="shared" si="12"/>
        <v>30</v>
      </c>
      <c r="M208" s="43">
        <f t="shared" si="13"/>
        <v>1.79</v>
      </c>
      <c r="N208" s="16">
        <f t="shared" si="14"/>
        <v>28.21</v>
      </c>
      <c r="O208" s="29">
        <f t="shared" si="15"/>
        <v>10.033826921000001</v>
      </c>
      <c r="T208" s="7"/>
    </row>
    <row r="209" spans="1:20" x14ac:dyDescent="0.2">
      <c r="A209" s="8">
        <v>3</v>
      </c>
      <c r="B209" s="9">
        <v>2</v>
      </c>
      <c r="C209" s="10">
        <v>8</v>
      </c>
      <c r="D209" s="8">
        <v>2</v>
      </c>
      <c r="E209" s="10">
        <v>112</v>
      </c>
      <c r="F209" s="8" t="s">
        <v>781</v>
      </c>
      <c r="G209" s="10" t="s">
        <v>782</v>
      </c>
      <c r="H209" s="13">
        <v>45265</v>
      </c>
      <c r="I209" s="9" t="s">
        <v>13</v>
      </c>
      <c r="J209" s="18">
        <v>237.4</v>
      </c>
      <c r="K209" s="18">
        <v>376.63596899999999</v>
      </c>
      <c r="L209">
        <f t="shared" si="12"/>
        <v>50</v>
      </c>
      <c r="M209" s="43">
        <f t="shared" si="13"/>
        <v>1.33</v>
      </c>
      <c r="N209" s="16">
        <f t="shared" si="14"/>
        <v>48.67</v>
      </c>
      <c r="O209" s="29">
        <f t="shared" si="15"/>
        <v>10.0185167754</v>
      </c>
      <c r="S209" s="9"/>
      <c r="T209" s="10"/>
    </row>
    <row r="210" spans="1:20" x14ac:dyDescent="0.2">
      <c r="A210" s="3">
        <v>3</v>
      </c>
      <c r="B210" s="4">
        <v>3</v>
      </c>
      <c r="C210" s="5">
        <v>1</v>
      </c>
      <c r="D210" s="3">
        <v>2</v>
      </c>
      <c r="E210" s="5">
        <v>114</v>
      </c>
      <c r="F210" s="3" t="s">
        <v>777</v>
      </c>
      <c r="G210" s="5" t="s">
        <v>778</v>
      </c>
      <c r="H210" s="11">
        <v>45265</v>
      </c>
      <c r="I210" s="4" t="s">
        <v>59</v>
      </c>
      <c r="J210" s="17">
        <v>94.8</v>
      </c>
      <c r="K210" s="17">
        <v>78.264899999999997</v>
      </c>
      <c r="L210">
        <f t="shared" si="12"/>
        <v>10</v>
      </c>
      <c r="M210" s="43">
        <f t="shared" si="13"/>
        <v>1.28</v>
      </c>
      <c r="N210" s="16">
        <f t="shared" si="14"/>
        <v>8.7200000000000006</v>
      </c>
      <c r="O210" s="29">
        <f t="shared" si="15"/>
        <v>10.0179072</v>
      </c>
      <c r="S210" s="4"/>
      <c r="T210" s="5" t="s">
        <v>390</v>
      </c>
    </row>
    <row r="211" spans="1:20" x14ac:dyDescent="0.2">
      <c r="A211" s="6">
        <v>3</v>
      </c>
      <c r="B211">
        <v>3</v>
      </c>
      <c r="C211" s="7">
        <v>2</v>
      </c>
      <c r="D211" s="6">
        <v>2</v>
      </c>
      <c r="E211" s="7">
        <v>115</v>
      </c>
      <c r="F211" s="6" t="s">
        <v>612</v>
      </c>
      <c r="G211" s="7" t="s">
        <v>613</v>
      </c>
      <c r="H211" s="12">
        <v>45267</v>
      </c>
      <c r="I211" t="s">
        <v>59</v>
      </c>
      <c r="J211" s="16">
        <v>50.2</v>
      </c>
      <c r="K211" s="16">
        <v>86.388329999999996</v>
      </c>
      <c r="L211">
        <f t="shared" si="12"/>
        <v>10</v>
      </c>
      <c r="M211" s="43">
        <f t="shared" si="13"/>
        <v>1.1599999999999999</v>
      </c>
      <c r="N211" s="16">
        <f t="shared" si="14"/>
        <v>8.84</v>
      </c>
      <c r="O211" s="29">
        <f t="shared" si="15"/>
        <v>10.021046279999998</v>
      </c>
      <c r="T211" s="7" t="s">
        <v>50</v>
      </c>
    </row>
    <row r="212" spans="1:20" x14ac:dyDescent="0.2">
      <c r="A212" s="6">
        <v>3</v>
      </c>
      <c r="B212">
        <v>3</v>
      </c>
      <c r="C212" s="7">
        <v>3</v>
      </c>
      <c r="D212" s="6">
        <v>2</v>
      </c>
      <c r="E212" s="7">
        <v>117</v>
      </c>
      <c r="F212" s="6" t="s">
        <v>680</v>
      </c>
      <c r="G212" s="7" t="s">
        <v>681</v>
      </c>
      <c r="H212" s="12">
        <v>45267</v>
      </c>
      <c r="I212" t="s">
        <v>13</v>
      </c>
      <c r="J212" s="16">
        <v>261.5</v>
      </c>
      <c r="K212" s="16">
        <v>349.83531599999998</v>
      </c>
      <c r="L212">
        <f t="shared" si="12"/>
        <v>50</v>
      </c>
      <c r="M212" s="43">
        <f t="shared" si="13"/>
        <v>1.43</v>
      </c>
      <c r="N212" s="16">
        <f t="shared" si="14"/>
        <v>48.57</v>
      </c>
      <c r="O212" s="29">
        <f t="shared" si="15"/>
        <v>10.005290037599998</v>
      </c>
      <c r="T212" s="7"/>
    </row>
    <row r="213" spans="1:20" x14ac:dyDescent="0.2">
      <c r="A213" s="6">
        <v>3</v>
      </c>
      <c r="B213">
        <v>3</v>
      </c>
      <c r="C213" s="7">
        <v>4</v>
      </c>
      <c r="D213" s="6">
        <v>2</v>
      </c>
      <c r="E213" s="7">
        <v>119</v>
      </c>
      <c r="F213" s="6" t="s">
        <v>709</v>
      </c>
      <c r="G213" s="7" t="s">
        <v>710</v>
      </c>
      <c r="H213" s="12">
        <v>45272</v>
      </c>
      <c r="I213" t="s">
        <v>13</v>
      </c>
      <c r="J213" s="16">
        <v>87.5</v>
      </c>
      <c r="K213" s="16">
        <v>95.504388000000006</v>
      </c>
      <c r="L213">
        <f t="shared" si="12"/>
        <v>10</v>
      </c>
      <c r="M213" s="43">
        <f t="shared" si="13"/>
        <v>1.05</v>
      </c>
      <c r="N213" s="16">
        <f t="shared" si="14"/>
        <v>8.9499999999999993</v>
      </c>
      <c r="O213" s="29">
        <f t="shared" si="15"/>
        <v>10.027960740000001</v>
      </c>
      <c r="T213" s="7"/>
    </row>
    <row r="214" spans="1:20" x14ac:dyDescent="0.2">
      <c r="A214" s="6">
        <v>3</v>
      </c>
      <c r="B214">
        <v>3</v>
      </c>
      <c r="C214" s="7">
        <v>5</v>
      </c>
      <c r="D214" s="6">
        <v>2</v>
      </c>
      <c r="E214" s="7">
        <v>120</v>
      </c>
      <c r="F214" s="6" t="s">
        <v>688</v>
      </c>
      <c r="G214" s="7" t="s">
        <v>689</v>
      </c>
      <c r="H214" s="12">
        <v>45267</v>
      </c>
      <c r="I214" t="s">
        <v>13</v>
      </c>
      <c r="J214" s="16">
        <v>107.5</v>
      </c>
      <c r="K214" s="16">
        <v>55.713216000000003</v>
      </c>
      <c r="L214">
        <f t="shared" si="12"/>
        <v>10</v>
      </c>
      <c r="M214" s="43">
        <f t="shared" si="13"/>
        <v>1.8</v>
      </c>
      <c r="N214" s="16">
        <f t="shared" si="14"/>
        <v>8.1999999999999993</v>
      </c>
      <c r="O214" s="29">
        <f t="shared" si="15"/>
        <v>10.028378880000002</v>
      </c>
      <c r="T214" s="7"/>
    </row>
    <row r="215" spans="1:20" x14ac:dyDescent="0.2">
      <c r="A215" s="6">
        <v>3</v>
      </c>
      <c r="B215">
        <v>3</v>
      </c>
      <c r="C215" s="7">
        <v>6</v>
      </c>
      <c r="D215" s="6">
        <v>2</v>
      </c>
      <c r="E215" s="7">
        <v>121</v>
      </c>
      <c r="F215" s="6" t="s">
        <v>707</v>
      </c>
      <c r="G215" s="7" t="s">
        <v>708</v>
      </c>
      <c r="H215" s="12">
        <v>45272</v>
      </c>
      <c r="I215" t="s">
        <v>13</v>
      </c>
      <c r="J215" s="16">
        <v>60.9</v>
      </c>
      <c r="K215" s="16">
        <v>180.458922</v>
      </c>
      <c r="L215">
        <f t="shared" si="12"/>
        <v>30</v>
      </c>
      <c r="M215" s="43">
        <f t="shared" si="13"/>
        <v>1.67</v>
      </c>
      <c r="N215" s="16">
        <f t="shared" si="14"/>
        <v>28.33</v>
      </c>
      <c r="O215" s="29">
        <f t="shared" si="15"/>
        <v>10.045546657999999</v>
      </c>
      <c r="T215" s="7"/>
    </row>
    <row r="216" spans="1:20" x14ac:dyDescent="0.2">
      <c r="A216" s="6">
        <v>3</v>
      </c>
      <c r="B216">
        <v>3</v>
      </c>
      <c r="C216" s="7">
        <v>7</v>
      </c>
      <c r="D216" s="6">
        <v>2</v>
      </c>
      <c r="E216" s="7">
        <v>122</v>
      </c>
      <c r="F216" s="6" t="s">
        <v>795</v>
      </c>
      <c r="G216" s="7" t="s">
        <v>796</v>
      </c>
      <c r="H216" s="12">
        <v>45265</v>
      </c>
      <c r="I216" t="s">
        <v>13</v>
      </c>
      <c r="J216" s="16">
        <v>49.4</v>
      </c>
      <c r="K216" s="16">
        <v>31.182942000000001</v>
      </c>
      <c r="L216">
        <f t="shared" si="12"/>
        <v>10</v>
      </c>
      <c r="M216" s="43">
        <f t="shared" si="13"/>
        <v>3.21</v>
      </c>
      <c r="N216" s="16">
        <f t="shared" si="14"/>
        <v>6.79</v>
      </c>
      <c r="O216" s="29">
        <f t="shared" si="15"/>
        <v>10.009724382</v>
      </c>
      <c r="T216" s="7"/>
    </row>
    <row r="217" spans="1:20" x14ac:dyDescent="0.2">
      <c r="A217" s="8">
        <v>3</v>
      </c>
      <c r="B217" s="9">
        <v>3</v>
      </c>
      <c r="C217" s="10">
        <v>8</v>
      </c>
      <c r="D217" s="8">
        <v>2</v>
      </c>
      <c r="E217" s="10">
        <v>123</v>
      </c>
      <c r="F217" s="8" t="s">
        <v>797</v>
      </c>
      <c r="G217" s="10" t="s">
        <v>798</v>
      </c>
      <c r="H217" s="13">
        <v>45265</v>
      </c>
      <c r="I217" s="9" t="s">
        <v>13</v>
      </c>
      <c r="J217" s="18">
        <v>182.6</v>
      </c>
      <c r="K217" s="18">
        <v>281.43003599999997</v>
      </c>
      <c r="L217">
        <f t="shared" si="12"/>
        <v>30</v>
      </c>
      <c r="M217" s="43">
        <f t="shared" si="13"/>
        <v>1.07</v>
      </c>
      <c r="N217" s="16">
        <f t="shared" si="14"/>
        <v>28.93</v>
      </c>
      <c r="O217" s="29">
        <f t="shared" si="15"/>
        <v>10.037671284</v>
      </c>
      <c r="S217" s="9"/>
      <c r="T217" s="10"/>
    </row>
    <row r="218" spans="1:20" x14ac:dyDescent="0.2">
      <c r="A218" s="3">
        <v>3</v>
      </c>
      <c r="B218" s="4">
        <v>4</v>
      </c>
      <c r="C218" s="5">
        <v>1</v>
      </c>
      <c r="D218" s="3">
        <v>2</v>
      </c>
      <c r="E218" s="5">
        <v>124</v>
      </c>
      <c r="F218" s="3" t="s">
        <v>793</v>
      </c>
      <c r="G218" s="5" t="s">
        <v>794</v>
      </c>
      <c r="H218" s="11">
        <v>45265</v>
      </c>
      <c r="I218" s="4" t="s">
        <v>13</v>
      </c>
      <c r="J218" s="17">
        <v>239.3</v>
      </c>
      <c r="K218" s="17">
        <v>411.750336</v>
      </c>
      <c r="L218">
        <f t="shared" si="12"/>
        <v>50</v>
      </c>
      <c r="M218" s="43">
        <f t="shared" si="13"/>
        <v>1.22</v>
      </c>
      <c r="N218" s="16">
        <f t="shared" si="14"/>
        <v>48.78</v>
      </c>
      <c r="O218" s="29">
        <f t="shared" si="15"/>
        <v>10.046708198400001</v>
      </c>
      <c r="S218" s="4"/>
      <c r="T218" s="5"/>
    </row>
    <row r="219" spans="1:20" x14ac:dyDescent="0.2">
      <c r="A219" s="6">
        <v>3</v>
      </c>
      <c r="B219">
        <v>4</v>
      </c>
      <c r="C219" s="7">
        <v>2</v>
      </c>
      <c r="D219" s="6">
        <v>2</v>
      </c>
      <c r="E219" s="7">
        <v>126</v>
      </c>
      <c r="F219" s="6" t="s">
        <v>684</v>
      </c>
      <c r="G219" s="7" t="s">
        <v>685</v>
      </c>
      <c r="H219" s="12">
        <v>45267</v>
      </c>
      <c r="I219" t="s">
        <v>13</v>
      </c>
      <c r="J219" s="16">
        <v>168.6</v>
      </c>
      <c r="K219" s="16">
        <v>229.65733499999999</v>
      </c>
      <c r="L219">
        <f t="shared" si="12"/>
        <v>30</v>
      </c>
      <c r="M219" s="43">
        <f t="shared" si="13"/>
        <v>1.31</v>
      </c>
      <c r="N219" s="16">
        <f t="shared" si="14"/>
        <v>28.69</v>
      </c>
      <c r="O219" s="29">
        <f t="shared" si="15"/>
        <v>10.028370295</v>
      </c>
      <c r="T219" s="7"/>
    </row>
    <row r="220" spans="1:20" x14ac:dyDescent="0.2">
      <c r="A220" s="6">
        <v>3</v>
      </c>
      <c r="B220">
        <v>4</v>
      </c>
      <c r="C220" s="7">
        <v>3</v>
      </c>
      <c r="D220" s="6">
        <v>2</v>
      </c>
      <c r="E220" s="7">
        <v>128</v>
      </c>
      <c r="F220" s="6" t="s">
        <v>682</v>
      </c>
      <c r="G220" s="7" t="s">
        <v>683</v>
      </c>
      <c r="H220" s="12">
        <v>45267</v>
      </c>
      <c r="I220" t="s">
        <v>13</v>
      </c>
      <c r="J220" s="16">
        <v>143.9</v>
      </c>
      <c r="K220" s="16">
        <v>147.849153</v>
      </c>
      <c r="L220">
        <f t="shared" si="12"/>
        <v>30</v>
      </c>
      <c r="M220" s="43">
        <f t="shared" si="13"/>
        <v>2.0299999999999998</v>
      </c>
      <c r="N220" s="16">
        <f t="shared" si="14"/>
        <v>27.97</v>
      </c>
      <c r="O220" s="29">
        <f t="shared" si="15"/>
        <v>10.004459352999998</v>
      </c>
      <c r="T220" s="7"/>
    </row>
    <row r="221" spans="1:20" x14ac:dyDescent="0.2">
      <c r="A221" s="6">
        <v>3</v>
      </c>
      <c r="B221">
        <v>4</v>
      </c>
      <c r="C221" s="7">
        <v>4</v>
      </c>
      <c r="D221" s="6">
        <v>2</v>
      </c>
      <c r="E221" s="7">
        <v>129</v>
      </c>
      <c r="F221" s="6" t="s">
        <v>791</v>
      </c>
      <c r="G221" s="7" t="s">
        <v>792</v>
      </c>
      <c r="H221" s="12">
        <v>45265</v>
      </c>
      <c r="I221" t="s">
        <v>13</v>
      </c>
      <c r="J221" s="16">
        <v>171.3</v>
      </c>
      <c r="K221" s="16">
        <v>283.351359</v>
      </c>
      <c r="L221">
        <f t="shared" si="12"/>
        <v>30</v>
      </c>
      <c r="M221" s="43">
        <f t="shared" si="13"/>
        <v>1.06</v>
      </c>
      <c r="N221" s="16">
        <f t="shared" si="14"/>
        <v>28.94</v>
      </c>
      <c r="O221" s="29">
        <f t="shared" si="15"/>
        <v>10.011748018</v>
      </c>
      <c r="T221" s="7"/>
    </row>
    <row r="222" spans="1:20" x14ac:dyDescent="0.2">
      <c r="A222" s="6">
        <v>3</v>
      </c>
      <c r="B222">
        <v>4</v>
      </c>
      <c r="C222" s="7">
        <v>5</v>
      </c>
      <c r="D222" s="6">
        <v>2</v>
      </c>
      <c r="E222" s="7">
        <v>131</v>
      </c>
      <c r="F222" s="6" t="s">
        <v>626</v>
      </c>
      <c r="G222" s="7" t="s">
        <v>627</v>
      </c>
      <c r="H222" s="12">
        <v>45267</v>
      </c>
      <c r="I222" t="s">
        <v>13</v>
      </c>
      <c r="J222" s="16">
        <v>163.30000000000001</v>
      </c>
      <c r="K222" s="16">
        <v>107.650749</v>
      </c>
      <c r="L222">
        <f t="shared" si="12"/>
        <v>30</v>
      </c>
      <c r="M222" s="43">
        <f t="shared" si="13"/>
        <v>2.7899999999999996</v>
      </c>
      <c r="N222" s="16">
        <f t="shared" si="14"/>
        <v>27.21</v>
      </c>
      <c r="O222" s="29">
        <f t="shared" si="15"/>
        <v>10.011519656999999</v>
      </c>
      <c r="T222" s="7"/>
    </row>
    <row r="223" spans="1:20" x14ac:dyDescent="0.2">
      <c r="A223" s="6">
        <v>3</v>
      </c>
      <c r="B223">
        <v>4</v>
      </c>
      <c r="C223" s="7">
        <v>6</v>
      </c>
      <c r="D223" s="6">
        <v>2</v>
      </c>
      <c r="E223" s="7">
        <v>132</v>
      </c>
      <c r="F223" s="6" t="s">
        <v>711</v>
      </c>
      <c r="G223" s="7" t="s">
        <v>712</v>
      </c>
      <c r="H223" s="12">
        <v>45279</v>
      </c>
      <c r="I223" t="s">
        <v>13</v>
      </c>
      <c r="J223" s="16">
        <v>188.7</v>
      </c>
      <c r="K223" s="16">
        <v>374.64253200000002</v>
      </c>
      <c r="L223">
        <f t="shared" si="12"/>
        <v>50</v>
      </c>
      <c r="M223" s="43">
        <f t="shared" si="13"/>
        <v>1.34</v>
      </c>
      <c r="N223" s="16">
        <f t="shared" si="14"/>
        <v>48.66</v>
      </c>
      <c r="O223" s="29">
        <f t="shared" si="15"/>
        <v>10.040419857600002</v>
      </c>
      <c r="T223" s="7" t="s">
        <v>47</v>
      </c>
    </row>
    <row r="224" spans="1:20" x14ac:dyDescent="0.2">
      <c r="A224" s="6">
        <v>3</v>
      </c>
      <c r="B224">
        <v>4</v>
      </c>
      <c r="C224" s="7">
        <v>7</v>
      </c>
      <c r="D224" s="6">
        <v>2</v>
      </c>
      <c r="E224" s="7">
        <v>133</v>
      </c>
      <c r="F224" s="6" t="s">
        <v>789</v>
      </c>
      <c r="G224" s="7" t="s">
        <v>790</v>
      </c>
      <c r="H224" s="12">
        <v>45265</v>
      </c>
      <c r="I224" t="s">
        <v>13</v>
      </c>
      <c r="J224" s="16">
        <v>200.2</v>
      </c>
      <c r="K224" s="16">
        <v>268.38770399999999</v>
      </c>
      <c r="L224">
        <f t="shared" si="12"/>
        <v>30</v>
      </c>
      <c r="M224" s="43">
        <f t="shared" si="13"/>
        <v>1.1200000000000001</v>
      </c>
      <c r="N224" s="16">
        <f t="shared" si="14"/>
        <v>28.88</v>
      </c>
      <c r="O224" s="29">
        <f t="shared" si="15"/>
        <v>10.019807616000001</v>
      </c>
      <c r="T224" s="7"/>
    </row>
    <row r="225" spans="1:20" x14ac:dyDescent="0.2">
      <c r="A225" s="8">
        <v>3</v>
      </c>
      <c r="B225" s="9">
        <v>4</v>
      </c>
      <c r="C225" s="10">
        <v>8</v>
      </c>
      <c r="D225" s="8">
        <v>2</v>
      </c>
      <c r="E225" s="10">
        <v>136</v>
      </c>
      <c r="F225" s="8" t="s">
        <v>787</v>
      </c>
      <c r="G225" s="10" t="s">
        <v>788</v>
      </c>
      <c r="H225" s="13">
        <v>45265</v>
      </c>
      <c r="I225" s="9" t="s">
        <v>13</v>
      </c>
      <c r="J225" s="18">
        <v>201.2</v>
      </c>
      <c r="K225" s="18">
        <v>263.40153600000002</v>
      </c>
      <c r="L225">
        <f t="shared" si="12"/>
        <v>30</v>
      </c>
      <c r="M225" s="43">
        <f t="shared" si="13"/>
        <v>1.1399999999999999</v>
      </c>
      <c r="N225" s="16">
        <f t="shared" si="14"/>
        <v>28.86</v>
      </c>
      <c r="O225" s="29">
        <f t="shared" si="15"/>
        <v>10.009258367999999</v>
      </c>
      <c r="S225" s="9"/>
      <c r="T225" s="10"/>
    </row>
    <row r="226" spans="1:20" x14ac:dyDescent="0.2">
      <c r="A226" s="3">
        <v>3</v>
      </c>
      <c r="B226" s="4">
        <v>5</v>
      </c>
      <c r="C226" s="5">
        <v>1</v>
      </c>
      <c r="D226" s="3">
        <v>2</v>
      </c>
      <c r="E226" s="5">
        <v>137</v>
      </c>
      <c r="F226" s="3" t="s">
        <v>737</v>
      </c>
      <c r="G226" s="5" t="s">
        <v>738</v>
      </c>
      <c r="H226" s="11">
        <v>45272</v>
      </c>
      <c r="I226" s="4" t="s">
        <v>59</v>
      </c>
      <c r="J226" s="17">
        <v>40.5</v>
      </c>
      <c r="K226" s="17">
        <v>142.58634599999999</v>
      </c>
      <c r="L226">
        <f t="shared" si="12"/>
        <v>30</v>
      </c>
      <c r="M226" s="43">
        <f t="shared" si="13"/>
        <v>2.11</v>
      </c>
      <c r="N226" s="16">
        <f t="shared" si="14"/>
        <v>27.89</v>
      </c>
      <c r="O226" s="29">
        <f t="shared" si="15"/>
        <v>10.028573001999998</v>
      </c>
      <c r="S226" s="4"/>
      <c r="T226" s="5" t="s">
        <v>242</v>
      </c>
    </row>
    <row r="227" spans="1:20" x14ac:dyDescent="0.2">
      <c r="A227" s="6">
        <v>3</v>
      </c>
      <c r="B227">
        <v>5</v>
      </c>
      <c r="C227" s="7">
        <v>2</v>
      </c>
      <c r="D227" s="6">
        <v>2</v>
      </c>
      <c r="E227" s="7">
        <v>143</v>
      </c>
      <c r="F227" s="6" t="s">
        <v>763</v>
      </c>
      <c r="G227" s="7" t="s">
        <v>764</v>
      </c>
      <c r="H227" s="12">
        <v>45272</v>
      </c>
      <c r="I227" t="s">
        <v>13</v>
      </c>
      <c r="J227" s="16">
        <v>84.8</v>
      </c>
      <c r="K227" s="16">
        <v>179.83958999999999</v>
      </c>
      <c r="L227">
        <f t="shared" si="12"/>
        <v>30</v>
      </c>
      <c r="M227" s="43">
        <f t="shared" si="13"/>
        <v>1.67</v>
      </c>
      <c r="N227" s="16">
        <f t="shared" si="14"/>
        <v>28.33</v>
      </c>
      <c r="O227" s="29">
        <f t="shared" si="15"/>
        <v>10.011070509999998</v>
      </c>
      <c r="T227" s="7"/>
    </row>
    <row r="228" spans="1:20" x14ac:dyDescent="0.2">
      <c r="A228" s="6">
        <v>3</v>
      </c>
      <c r="B228">
        <v>5</v>
      </c>
      <c r="C228" s="7">
        <v>3</v>
      </c>
      <c r="D228" s="6">
        <v>2</v>
      </c>
      <c r="E228" s="7">
        <v>145</v>
      </c>
      <c r="F228" s="6" t="s">
        <v>686</v>
      </c>
      <c r="G228" s="7" t="s">
        <v>687</v>
      </c>
      <c r="H228" s="12">
        <v>45267</v>
      </c>
      <c r="I228" t="s">
        <v>13</v>
      </c>
      <c r="J228" s="16">
        <v>148.9</v>
      </c>
      <c r="K228" s="16">
        <v>100.93384500000001</v>
      </c>
      <c r="L228">
        <f t="shared" si="12"/>
        <v>30</v>
      </c>
      <c r="M228" s="43">
        <f t="shared" si="13"/>
        <v>2.98</v>
      </c>
      <c r="N228" s="16">
        <f t="shared" si="14"/>
        <v>27.02</v>
      </c>
      <c r="O228" s="29">
        <f t="shared" si="15"/>
        <v>10.026095270000001</v>
      </c>
      <c r="T228" s="7"/>
    </row>
    <row r="229" spans="1:20" x14ac:dyDescent="0.2">
      <c r="A229" s="6">
        <v>3</v>
      </c>
      <c r="B229">
        <v>5</v>
      </c>
      <c r="C229" s="7">
        <v>4</v>
      </c>
      <c r="D229" s="6">
        <v>2</v>
      </c>
      <c r="E229" s="7">
        <v>150</v>
      </c>
      <c r="F229" s="6" t="s">
        <v>713</v>
      </c>
      <c r="G229" s="7" t="s">
        <v>714</v>
      </c>
      <c r="H229" s="12">
        <v>45275</v>
      </c>
      <c r="I229" t="s">
        <v>13</v>
      </c>
      <c r="J229" s="16">
        <v>89.2</v>
      </c>
      <c r="K229" s="16">
        <v>174.14894699999999</v>
      </c>
      <c r="L229">
        <f t="shared" si="12"/>
        <v>30</v>
      </c>
      <c r="M229" s="43">
        <f t="shared" si="13"/>
        <v>1.73</v>
      </c>
      <c r="N229" s="16">
        <f t="shared" si="14"/>
        <v>28.27</v>
      </c>
      <c r="O229" s="29">
        <f t="shared" si="15"/>
        <v>10.042589276999999</v>
      </c>
      <c r="T229" s="7"/>
    </row>
    <row r="230" spans="1:20" x14ac:dyDescent="0.2">
      <c r="A230" s="6">
        <v>3</v>
      </c>
      <c r="B230">
        <v>5</v>
      </c>
      <c r="C230" s="7">
        <v>5</v>
      </c>
      <c r="D230" s="6">
        <v>2</v>
      </c>
      <c r="E230" s="7">
        <v>151</v>
      </c>
      <c r="F230" s="6" t="s">
        <v>690</v>
      </c>
      <c r="G230" s="7" t="s">
        <v>691</v>
      </c>
      <c r="H230" s="12">
        <v>45267</v>
      </c>
      <c r="I230" t="s">
        <v>59</v>
      </c>
      <c r="J230" s="16">
        <v>36.700000000000003</v>
      </c>
      <c r="K230" s="16">
        <v>16.582402200000001</v>
      </c>
      <c r="L230">
        <f t="shared" si="12"/>
        <v>10</v>
      </c>
      <c r="M230" s="43">
        <f t="shared" si="13"/>
        <v>6.04</v>
      </c>
      <c r="N230" s="16">
        <f t="shared" si="14"/>
        <v>3.96</v>
      </c>
      <c r="O230" s="29">
        <f t="shared" si="15"/>
        <v>10.0157709288</v>
      </c>
      <c r="T230" s="7" t="s">
        <v>692</v>
      </c>
    </row>
    <row r="231" spans="1:20" x14ac:dyDescent="0.2">
      <c r="A231" s="6">
        <v>3</v>
      </c>
      <c r="B231">
        <v>5</v>
      </c>
      <c r="C231" s="7">
        <v>6</v>
      </c>
      <c r="D231" s="6">
        <v>2</v>
      </c>
      <c r="E231" s="7">
        <v>153</v>
      </c>
      <c r="F231" s="6" t="s">
        <v>761</v>
      </c>
      <c r="G231" s="7" t="s">
        <v>762</v>
      </c>
      <c r="H231" s="12">
        <v>45272</v>
      </c>
      <c r="I231" t="s">
        <v>13</v>
      </c>
      <c r="J231" s="16">
        <v>202.5</v>
      </c>
      <c r="K231" s="16">
        <v>320.55703199999999</v>
      </c>
      <c r="L231">
        <f t="shared" si="12"/>
        <v>50</v>
      </c>
      <c r="M231" s="43">
        <f t="shared" si="13"/>
        <v>1.56</v>
      </c>
      <c r="N231" s="16">
        <f t="shared" si="14"/>
        <v>48.44</v>
      </c>
      <c r="O231" s="29">
        <f t="shared" si="15"/>
        <v>10.001379398400001</v>
      </c>
      <c r="T231" s="7"/>
    </row>
    <row r="232" spans="1:20" x14ac:dyDescent="0.2">
      <c r="A232" s="6">
        <v>3</v>
      </c>
      <c r="B232">
        <v>5</v>
      </c>
      <c r="C232" s="7">
        <v>7</v>
      </c>
      <c r="D232" s="6">
        <v>2</v>
      </c>
      <c r="E232" s="7">
        <v>154</v>
      </c>
      <c r="F232" s="6" t="s">
        <v>678</v>
      </c>
      <c r="G232" s="7" t="s">
        <v>679</v>
      </c>
      <c r="H232" s="12">
        <v>45267</v>
      </c>
      <c r="I232" t="s">
        <v>13</v>
      </c>
      <c r="J232" s="16">
        <v>157.6</v>
      </c>
      <c r="K232" s="16">
        <v>184.792125</v>
      </c>
      <c r="L232">
        <f t="shared" si="12"/>
        <v>30</v>
      </c>
      <c r="M232" s="43">
        <f t="shared" si="13"/>
        <v>1.6300000000000001</v>
      </c>
      <c r="N232" s="16">
        <f t="shared" si="14"/>
        <v>28.37</v>
      </c>
      <c r="O232" s="29">
        <f t="shared" si="15"/>
        <v>10.040372125000001</v>
      </c>
      <c r="T232" s="7"/>
    </row>
    <row r="233" spans="1:20" x14ac:dyDescent="0.2">
      <c r="A233" s="8">
        <v>3</v>
      </c>
      <c r="B233" s="9">
        <v>5</v>
      </c>
      <c r="C233" s="10">
        <v>8</v>
      </c>
      <c r="D233" s="8">
        <v>2</v>
      </c>
      <c r="E233" s="10">
        <v>159</v>
      </c>
      <c r="F233" s="8" t="s">
        <v>751</v>
      </c>
      <c r="G233" s="10" t="s">
        <v>752</v>
      </c>
      <c r="H233" s="13">
        <v>45272</v>
      </c>
      <c r="I233" s="9" t="s">
        <v>13</v>
      </c>
      <c r="J233" s="18">
        <v>83.6</v>
      </c>
      <c r="K233" s="18">
        <v>89.529531000000006</v>
      </c>
      <c r="L233">
        <f t="shared" si="12"/>
        <v>10</v>
      </c>
      <c r="M233" s="43">
        <f t="shared" si="13"/>
        <v>1.1200000000000001</v>
      </c>
      <c r="N233" s="16">
        <f t="shared" si="14"/>
        <v>8.879999999999999</v>
      </c>
      <c r="O233" s="29">
        <f t="shared" si="15"/>
        <v>10.027307472</v>
      </c>
      <c r="S233" s="9"/>
      <c r="T233" s="10"/>
    </row>
    <row r="234" spans="1:20" x14ac:dyDescent="0.2">
      <c r="A234" s="3">
        <v>3</v>
      </c>
      <c r="B234" s="4">
        <v>6</v>
      </c>
      <c r="C234" s="5">
        <v>1</v>
      </c>
      <c r="D234" s="3">
        <v>2</v>
      </c>
      <c r="E234" s="5">
        <v>160</v>
      </c>
      <c r="F234" s="3" t="s">
        <v>749</v>
      </c>
      <c r="G234" s="5" t="s">
        <v>750</v>
      </c>
      <c r="H234" s="11">
        <v>45272</v>
      </c>
      <c r="I234" s="4" t="s">
        <v>13</v>
      </c>
      <c r="J234" s="17">
        <v>143.80000000000001</v>
      </c>
      <c r="K234" s="17">
        <v>194.63568599999999</v>
      </c>
      <c r="L234">
        <f t="shared" si="12"/>
        <v>30</v>
      </c>
      <c r="M234" s="43">
        <f t="shared" si="13"/>
        <v>1.55</v>
      </c>
      <c r="N234" s="16">
        <f t="shared" si="14"/>
        <v>28.45</v>
      </c>
      <c r="O234" s="29">
        <f t="shared" si="15"/>
        <v>10.05617711</v>
      </c>
      <c r="S234" s="4"/>
      <c r="T234" s="5"/>
    </row>
    <row r="235" spans="1:20" x14ac:dyDescent="0.2">
      <c r="A235" s="6">
        <v>3</v>
      </c>
      <c r="B235">
        <v>6</v>
      </c>
      <c r="C235" s="7">
        <v>2</v>
      </c>
      <c r="D235" s="6">
        <v>2</v>
      </c>
      <c r="E235" s="7">
        <v>162</v>
      </c>
      <c r="F235" s="6" t="s">
        <v>747</v>
      </c>
      <c r="G235" s="7" t="s">
        <v>748</v>
      </c>
      <c r="H235" s="12">
        <v>45272</v>
      </c>
      <c r="I235" t="s">
        <v>13</v>
      </c>
      <c r="J235" s="16">
        <v>55.4</v>
      </c>
      <c r="K235" s="16">
        <v>53.629485000000003</v>
      </c>
      <c r="L235">
        <f t="shared" si="12"/>
        <v>10</v>
      </c>
      <c r="M235" s="43">
        <f t="shared" si="13"/>
        <v>1.87</v>
      </c>
      <c r="N235" s="16">
        <f t="shared" si="14"/>
        <v>8.129999999999999</v>
      </c>
      <c r="O235" s="29">
        <f t="shared" si="15"/>
        <v>10.028713695</v>
      </c>
      <c r="T235" s="7"/>
    </row>
    <row r="236" spans="1:20" x14ac:dyDescent="0.2">
      <c r="A236" s="6">
        <v>3</v>
      </c>
      <c r="B236">
        <v>6</v>
      </c>
      <c r="C236" s="7">
        <v>3</v>
      </c>
      <c r="D236" s="6">
        <v>2</v>
      </c>
      <c r="E236" s="7">
        <v>165</v>
      </c>
      <c r="F236" s="6" t="s">
        <v>803</v>
      </c>
      <c r="G236" s="7" t="s">
        <v>804</v>
      </c>
      <c r="H236" s="12">
        <v>45265</v>
      </c>
      <c r="I236" t="s">
        <v>13</v>
      </c>
      <c r="J236" s="16">
        <v>151.9</v>
      </c>
      <c r="K236" s="16">
        <v>135.68764200000001</v>
      </c>
      <c r="L236">
        <f t="shared" si="12"/>
        <v>30</v>
      </c>
      <c r="M236" s="43">
        <f t="shared" si="13"/>
        <v>2.2199999999999998</v>
      </c>
      <c r="N236" s="16">
        <f t="shared" si="14"/>
        <v>27.78</v>
      </c>
      <c r="O236" s="29">
        <f t="shared" si="15"/>
        <v>10.040885508000001</v>
      </c>
      <c r="T236" s="7"/>
    </row>
    <row r="237" spans="1:20" x14ac:dyDescent="0.2">
      <c r="A237" s="6">
        <v>3</v>
      </c>
      <c r="B237">
        <v>6</v>
      </c>
      <c r="C237" s="7">
        <v>4</v>
      </c>
      <c r="D237" s="6">
        <v>2</v>
      </c>
      <c r="E237" s="7">
        <v>166</v>
      </c>
      <c r="F237" s="6" t="s">
        <v>303</v>
      </c>
      <c r="G237" s="7" t="s">
        <v>304</v>
      </c>
      <c r="H237" s="12">
        <v>45272</v>
      </c>
      <c r="I237" t="s">
        <v>13</v>
      </c>
      <c r="J237" s="16">
        <v>135.5</v>
      </c>
      <c r="K237" s="16">
        <v>189.031398</v>
      </c>
      <c r="L237">
        <f t="shared" si="12"/>
        <v>30</v>
      </c>
      <c r="M237" s="43">
        <f t="shared" si="13"/>
        <v>1.59</v>
      </c>
      <c r="N237" s="16">
        <f t="shared" si="14"/>
        <v>28.41</v>
      </c>
      <c r="O237" s="29">
        <f t="shared" si="15"/>
        <v>10.018664094</v>
      </c>
      <c r="T237" s="7"/>
    </row>
    <row r="238" spans="1:20" x14ac:dyDescent="0.2">
      <c r="A238" s="6">
        <v>3</v>
      </c>
      <c r="B238">
        <v>6</v>
      </c>
      <c r="C238" s="7">
        <v>5</v>
      </c>
      <c r="D238" s="6">
        <v>2</v>
      </c>
      <c r="E238" s="7">
        <v>172</v>
      </c>
      <c r="F238" s="6" t="s">
        <v>286</v>
      </c>
      <c r="G238" s="7" t="s">
        <v>287</v>
      </c>
      <c r="H238" s="12">
        <v>45268</v>
      </c>
      <c r="I238" t="s">
        <v>59</v>
      </c>
      <c r="J238" s="16">
        <v>87.2</v>
      </c>
      <c r="K238" s="16">
        <v>92.509535999999997</v>
      </c>
      <c r="L238">
        <f t="shared" si="12"/>
        <v>10</v>
      </c>
      <c r="M238" s="43">
        <f t="shared" si="13"/>
        <v>1.0900000000000001</v>
      </c>
      <c r="N238" s="16">
        <f t="shared" si="14"/>
        <v>8.91</v>
      </c>
      <c r="O238" s="29">
        <f t="shared" si="15"/>
        <v>10.083539424</v>
      </c>
      <c r="T238" s="7" t="s">
        <v>50</v>
      </c>
    </row>
    <row r="239" spans="1:20" x14ac:dyDescent="0.2">
      <c r="A239" s="6">
        <v>3</v>
      </c>
      <c r="B239">
        <v>6</v>
      </c>
      <c r="C239" s="7">
        <v>6</v>
      </c>
      <c r="D239" s="6">
        <v>2</v>
      </c>
      <c r="E239" s="7">
        <v>173</v>
      </c>
      <c r="F239" s="6" t="s">
        <v>351</v>
      </c>
      <c r="G239" s="7" t="s">
        <v>352</v>
      </c>
      <c r="H239" s="12">
        <v>45272</v>
      </c>
      <c r="I239" t="s">
        <v>13</v>
      </c>
      <c r="J239" s="16">
        <v>111.8</v>
      </c>
      <c r="K239" s="16">
        <v>264.24630000000002</v>
      </c>
      <c r="L239">
        <f t="shared" si="12"/>
        <v>30</v>
      </c>
      <c r="M239" s="43">
        <f t="shared" si="13"/>
        <v>1.1399999999999999</v>
      </c>
      <c r="N239" s="16">
        <f t="shared" si="14"/>
        <v>28.86</v>
      </c>
      <c r="O239" s="29">
        <f t="shared" si="15"/>
        <v>10.041359400000001</v>
      </c>
      <c r="T239" s="7"/>
    </row>
    <row r="240" spans="1:20" x14ac:dyDescent="0.2">
      <c r="A240" s="6">
        <v>3</v>
      </c>
      <c r="B240">
        <v>6</v>
      </c>
      <c r="C240" s="7">
        <v>7</v>
      </c>
      <c r="D240" s="6">
        <v>2</v>
      </c>
      <c r="E240" s="7">
        <v>174</v>
      </c>
      <c r="F240" s="6" t="s">
        <v>280</v>
      </c>
      <c r="G240" s="7" t="s">
        <v>281</v>
      </c>
      <c r="H240" s="12">
        <v>45268</v>
      </c>
      <c r="I240" t="s">
        <v>13</v>
      </c>
      <c r="J240" s="16">
        <v>59.8</v>
      </c>
      <c r="K240" s="16">
        <v>125.616225</v>
      </c>
      <c r="L240">
        <f t="shared" si="12"/>
        <v>30</v>
      </c>
      <c r="M240" s="43">
        <f t="shared" si="13"/>
        <v>2.3899999999999997</v>
      </c>
      <c r="N240" s="16">
        <f t="shared" si="14"/>
        <v>27.61</v>
      </c>
      <c r="O240" s="29">
        <f t="shared" si="15"/>
        <v>10.007425925</v>
      </c>
      <c r="T240" s="7"/>
    </row>
    <row r="241" spans="1:20" x14ac:dyDescent="0.2">
      <c r="A241" s="8">
        <v>3</v>
      </c>
      <c r="B241" s="9">
        <v>6</v>
      </c>
      <c r="C241" s="10">
        <v>8</v>
      </c>
      <c r="D241" s="8">
        <v>2</v>
      </c>
      <c r="E241" s="10">
        <v>175</v>
      </c>
      <c r="F241" s="8" t="s">
        <v>282</v>
      </c>
      <c r="G241" s="10" t="s">
        <v>283</v>
      </c>
      <c r="H241" s="13">
        <v>45279</v>
      </c>
      <c r="I241" s="9" t="s">
        <v>13</v>
      </c>
      <c r="J241" s="18">
        <v>364.3</v>
      </c>
      <c r="K241" s="18">
        <v>504.47348699999998</v>
      </c>
      <c r="L241">
        <f t="shared" si="12"/>
        <v>70</v>
      </c>
      <c r="M241" s="43">
        <f t="shared" si="13"/>
        <v>1.39</v>
      </c>
      <c r="N241" s="16">
        <f t="shared" si="14"/>
        <v>68.61</v>
      </c>
      <c r="O241" s="29">
        <f t="shared" si="15"/>
        <v>10.017402098999998</v>
      </c>
      <c r="S241" s="9"/>
      <c r="T241" s="10" t="s">
        <v>47</v>
      </c>
    </row>
    <row r="242" spans="1:20" x14ac:dyDescent="0.2">
      <c r="A242" s="3">
        <v>3</v>
      </c>
      <c r="B242" s="4">
        <v>7</v>
      </c>
      <c r="C242" s="5">
        <v>1</v>
      </c>
      <c r="D242" s="3">
        <v>2</v>
      </c>
      <c r="E242" s="5">
        <v>176</v>
      </c>
      <c r="F242" s="3" t="s">
        <v>421</v>
      </c>
      <c r="G242" s="5" t="s">
        <v>422</v>
      </c>
      <c r="H242" s="11">
        <v>45268</v>
      </c>
      <c r="I242" s="4" t="s">
        <v>13</v>
      </c>
      <c r="J242" s="17">
        <v>35.9</v>
      </c>
      <c r="K242" s="17">
        <v>174.79160999999999</v>
      </c>
      <c r="L242">
        <f t="shared" si="12"/>
        <v>30</v>
      </c>
      <c r="M242" s="43">
        <f t="shared" si="13"/>
        <v>1.72</v>
      </c>
      <c r="N242" s="16">
        <f t="shared" si="14"/>
        <v>28.28</v>
      </c>
      <c r="O242" s="29">
        <f t="shared" si="15"/>
        <v>10.02138564</v>
      </c>
      <c r="S242" s="4"/>
      <c r="T242" s="5"/>
    </row>
    <row r="243" spans="1:20" x14ac:dyDescent="0.2">
      <c r="A243" s="6">
        <v>3</v>
      </c>
      <c r="B243">
        <v>7</v>
      </c>
      <c r="C243" s="7">
        <v>2</v>
      </c>
      <c r="D243" s="6">
        <v>2</v>
      </c>
      <c r="E243" s="7">
        <v>177</v>
      </c>
      <c r="F243" s="6" t="s">
        <v>423</v>
      </c>
      <c r="G243" s="7" t="s">
        <v>424</v>
      </c>
      <c r="H243" s="12">
        <v>45268</v>
      </c>
      <c r="I243" t="s">
        <v>13</v>
      </c>
      <c r="J243" s="16">
        <v>43.8</v>
      </c>
      <c r="K243" s="16">
        <v>82.829291999999995</v>
      </c>
      <c r="L243">
        <f t="shared" si="12"/>
        <v>10</v>
      </c>
      <c r="M243" s="43">
        <f t="shared" si="13"/>
        <v>1.21</v>
      </c>
      <c r="N243" s="16">
        <f t="shared" si="14"/>
        <v>8.7899999999999991</v>
      </c>
      <c r="O243" s="29">
        <f t="shared" si="15"/>
        <v>10.022344331999999</v>
      </c>
      <c r="T243" s="7"/>
    </row>
    <row r="244" spans="1:20" x14ac:dyDescent="0.2">
      <c r="A244" s="6">
        <v>3</v>
      </c>
      <c r="B244">
        <v>7</v>
      </c>
      <c r="C244" s="7">
        <v>3</v>
      </c>
      <c r="D244" s="6">
        <v>2</v>
      </c>
      <c r="E244" s="7">
        <v>180</v>
      </c>
      <c r="F244" s="6" t="s">
        <v>451</v>
      </c>
      <c r="G244" s="7" t="s">
        <v>452</v>
      </c>
      <c r="H244" s="12">
        <v>45268</v>
      </c>
      <c r="I244" t="s">
        <v>13</v>
      </c>
      <c r="J244" s="16">
        <v>183.6</v>
      </c>
      <c r="K244" s="16">
        <v>275.789691</v>
      </c>
      <c r="L244">
        <f t="shared" si="12"/>
        <v>30</v>
      </c>
      <c r="M244" s="43">
        <f t="shared" si="13"/>
        <v>1.0900000000000001</v>
      </c>
      <c r="N244" s="16">
        <f t="shared" si="14"/>
        <v>28.91</v>
      </c>
      <c r="O244" s="29">
        <f t="shared" si="15"/>
        <v>10.020358773</v>
      </c>
      <c r="T244" s="7"/>
    </row>
    <row r="245" spans="1:20" x14ac:dyDescent="0.2">
      <c r="A245" s="6">
        <v>3</v>
      </c>
      <c r="B245">
        <v>7</v>
      </c>
      <c r="C245" s="7">
        <v>4</v>
      </c>
      <c r="D245" s="6">
        <v>2</v>
      </c>
      <c r="E245" s="7">
        <v>181</v>
      </c>
      <c r="F245" s="6" t="s">
        <v>321</v>
      </c>
      <c r="G245" s="7" t="s">
        <v>322</v>
      </c>
      <c r="H245" s="12">
        <v>45272</v>
      </c>
      <c r="I245" t="s">
        <v>13</v>
      </c>
      <c r="J245" s="16">
        <v>82.2</v>
      </c>
      <c r="K245" s="16">
        <v>67.471131</v>
      </c>
      <c r="L245">
        <f t="shared" si="12"/>
        <v>10</v>
      </c>
      <c r="M245" s="43">
        <f t="shared" si="13"/>
        <v>1.49</v>
      </c>
      <c r="N245" s="16">
        <f t="shared" si="14"/>
        <v>8.51</v>
      </c>
      <c r="O245" s="29">
        <f t="shared" si="15"/>
        <v>10.053198519</v>
      </c>
      <c r="T245" s="7"/>
    </row>
    <row r="246" spans="1:20" x14ac:dyDescent="0.2">
      <c r="A246" s="6">
        <v>3</v>
      </c>
      <c r="B246">
        <v>7</v>
      </c>
      <c r="C246" s="7">
        <v>5</v>
      </c>
      <c r="D246" s="6">
        <v>2</v>
      </c>
      <c r="E246" s="7">
        <v>185</v>
      </c>
      <c r="F246" s="6" t="s">
        <v>299</v>
      </c>
      <c r="G246" s="7" t="s">
        <v>300</v>
      </c>
      <c r="H246" s="12">
        <v>45279</v>
      </c>
      <c r="I246" t="s">
        <v>13</v>
      </c>
      <c r="J246" s="16">
        <v>203.2</v>
      </c>
      <c r="K246" s="16">
        <v>387.03583800000001</v>
      </c>
      <c r="L246">
        <f t="shared" si="12"/>
        <v>50</v>
      </c>
      <c r="M246" s="43">
        <f t="shared" si="13"/>
        <v>1.3</v>
      </c>
      <c r="N246" s="16">
        <f t="shared" si="14"/>
        <v>48.7</v>
      </c>
      <c r="O246" s="29">
        <f t="shared" si="15"/>
        <v>10.062931788</v>
      </c>
      <c r="T246" s="7" t="s">
        <v>47</v>
      </c>
    </row>
    <row r="247" spans="1:20" x14ac:dyDescent="0.2">
      <c r="A247" s="6">
        <v>3</v>
      </c>
      <c r="B247">
        <v>7</v>
      </c>
      <c r="C247" s="7">
        <v>6</v>
      </c>
      <c r="D247" s="6">
        <v>2</v>
      </c>
      <c r="E247" s="7">
        <v>186</v>
      </c>
      <c r="F247" s="6" t="s">
        <v>301</v>
      </c>
      <c r="G247" s="7" t="s">
        <v>302</v>
      </c>
      <c r="H247" s="12">
        <v>45272</v>
      </c>
      <c r="I247" t="s">
        <v>59</v>
      </c>
      <c r="J247" s="16">
        <v>63.1</v>
      </c>
      <c r="K247" s="16">
        <v>61.578992999999997</v>
      </c>
      <c r="L247">
        <f t="shared" si="12"/>
        <v>10</v>
      </c>
      <c r="M247" s="43">
        <f t="shared" si="13"/>
        <v>1.6300000000000001</v>
      </c>
      <c r="N247" s="16">
        <f t="shared" si="14"/>
        <v>8.3699999999999992</v>
      </c>
      <c r="O247" s="29">
        <f t="shared" si="15"/>
        <v>10.037375859000001</v>
      </c>
      <c r="T247" s="7"/>
    </row>
    <row r="248" spans="1:20" x14ac:dyDescent="0.2">
      <c r="A248" s="6">
        <v>3</v>
      </c>
      <c r="B248">
        <v>7</v>
      </c>
      <c r="C248" s="7">
        <v>7</v>
      </c>
      <c r="D248" s="6">
        <v>2</v>
      </c>
      <c r="E248" s="7">
        <v>187</v>
      </c>
      <c r="F248" s="6" t="s">
        <v>415</v>
      </c>
      <c r="G248" s="7" t="s">
        <v>416</v>
      </c>
      <c r="H248" s="12">
        <v>45268</v>
      </c>
      <c r="I248" t="s">
        <v>13</v>
      </c>
      <c r="J248" s="16">
        <v>216.6</v>
      </c>
      <c r="K248" s="16">
        <v>319.15080899999998</v>
      </c>
      <c r="L248">
        <f t="shared" si="12"/>
        <v>50</v>
      </c>
      <c r="M248" s="43">
        <f t="shared" si="13"/>
        <v>1.57</v>
      </c>
      <c r="N248" s="16">
        <f t="shared" si="14"/>
        <v>48.43</v>
      </c>
      <c r="O248" s="29">
        <f t="shared" si="15"/>
        <v>10.0213354026</v>
      </c>
      <c r="T248" s="7"/>
    </row>
    <row r="249" spans="1:20" x14ac:dyDescent="0.2">
      <c r="A249" s="8">
        <v>3</v>
      </c>
      <c r="B249" s="9">
        <v>7</v>
      </c>
      <c r="C249" s="10">
        <v>8</v>
      </c>
      <c r="D249" s="8">
        <v>2</v>
      </c>
      <c r="E249" s="10">
        <v>189</v>
      </c>
      <c r="F249" s="8" t="s">
        <v>417</v>
      </c>
      <c r="G249" s="10" t="s">
        <v>418</v>
      </c>
      <c r="H249" s="13">
        <v>45268</v>
      </c>
      <c r="I249" s="9" t="s">
        <v>13</v>
      </c>
      <c r="J249" s="18">
        <v>163</v>
      </c>
      <c r="K249" s="18">
        <v>357.69059099999998</v>
      </c>
      <c r="L249">
        <f t="shared" si="12"/>
        <v>50</v>
      </c>
      <c r="M249" s="43">
        <f t="shared" si="13"/>
        <v>1.4</v>
      </c>
      <c r="N249" s="16">
        <f t="shared" si="14"/>
        <v>48.6</v>
      </c>
      <c r="O249" s="29">
        <f t="shared" si="15"/>
        <v>10.015336547999999</v>
      </c>
      <c r="S249" s="9"/>
      <c r="T249" s="10"/>
    </row>
    <row r="250" spans="1:20" x14ac:dyDescent="0.2">
      <c r="A250" s="3">
        <v>3</v>
      </c>
      <c r="B250" s="4">
        <v>8</v>
      </c>
      <c r="C250" s="5">
        <v>1</v>
      </c>
      <c r="D250" s="3">
        <v>2</v>
      </c>
      <c r="E250" s="5">
        <v>190</v>
      </c>
      <c r="F250" s="3" t="s">
        <v>458</v>
      </c>
      <c r="G250" s="5" t="s">
        <v>459</v>
      </c>
      <c r="H250" s="11">
        <v>45267</v>
      </c>
      <c r="I250" s="4" t="s">
        <v>13</v>
      </c>
      <c r="J250" s="17">
        <v>102.3</v>
      </c>
      <c r="K250" s="17">
        <v>127.37392800000001</v>
      </c>
      <c r="L250">
        <f t="shared" si="12"/>
        <v>30</v>
      </c>
      <c r="M250" s="43">
        <f t="shared" si="13"/>
        <v>2.36</v>
      </c>
      <c r="N250" s="16">
        <f t="shared" si="14"/>
        <v>27.64</v>
      </c>
      <c r="O250" s="29">
        <f t="shared" si="15"/>
        <v>10.020082336</v>
      </c>
      <c r="S250" s="4"/>
      <c r="T250" s="5"/>
    </row>
    <row r="251" spans="1:20" x14ac:dyDescent="0.2">
      <c r="A251" s="6">
        <v>3</v>
      </c>
      <c r="B251">
        <v>8</v>
      </c>
      <c r="C251" s="7">
        <v>2</v>
      </c>
      <c r="D251" s="6">
        <v>2</v>
      </c>
      <c r="E251" s="7">
        <v>191</v>
      </c>
      <c r="F251" s="6" t="s">
        <v>409</v>
      </c>
      <c r="G251" s="7" t="s">
        <v>410</v>
      </c>
      <c r="H251" s="12">
        <v>45268</v>
      </c>
      <c r="I251" t="s">
        <v>13</v>
      </c>
      <c r="J251" s="16">
        <v>44.3</v>
      </c>
      <c r="K251" s="16">
        <v>83.985236999999998</v>
      </c>
      <c r="L251">
        <f t="shared" si="12"/>
        <v>10</v>
      </c>
      <c r="M251" s="43">
        <f t="shared" si="13"/>
        <v>1.2</v>
      </c>
      <c r="N251" s="16">
        <f t="shared" si="14"/>
        <v>8.8000000000000007</v>
      </c>
      <c r="O251" s="29">
        <f t="shared" si="15"/>
        <v>10.07822844</v>
      </c>
      <c r="T251" s="7"/>
    </row>
    <row r="252" spans="1:20" x14ac:dyDescent="0.2">
      <c r="A252" s="6">
        <v>3</v>
      </c>
      <c r="B252">
        <v>8</v>
      </c>
      <c r="C252" s="7">
        <v>3</v>
      </c>
      <c r="D252" s="6">
        <v>2</v>
      </c>
      <c r="E252" s="7">
        <v>192</v>
      </c>
      <c r="F252" s="6" t="s">
        <v>411</v>
      </c>
      <c r="G252" s="7" t="s">
        <v>412</v>
      </c>
      <c r="H252" s="12">
        <v>45268</v>
      </c>
      <c r="I252" t="s">
        <v>59</v>
      </c>
      <c r="J252" s="16">
        <v>79.099999999999994</v>
      </c>
      <c r="K252" s="16">
        <v>35.238294000000003</v>
      </c>
      <c r="L252">
        <f t="shared" si="12"/>
        <v>10</v>
      </c>
      <c r="M252" s="43">
        <f t="shared" si="13"/>
        <v>2.84</v>
      </c>
      <c r="N252" s="16">
        <f t="shared" si="14"/>
        <v>7.16</v>
      </c>
      <c r="O252" s="29">
        <f t="shared" si="15"/>
        <v>10.007675496000001</v>
      </c>
      <c r="T252" s="7" t="s">
        <v>50</v>
      </c>
    </row>
    <row r="253" spans="1:20" x14ac:dyDescent="0.2">
      <c r="A253" s="6">
        <v>3</v>
      </c>
      <c r="B253">
        <v>8</v>
      </c>
      <c r="C253" s="7">
        <v>4</v>
      </c>
      <c r="D253" s="6">
        <v>2</v>
      </c>
      <c r="E253" s="7">
        <v>193</v>
      </c>
      <c r="F253" s="6" t="s">
        <v>413</v>
      </c>
      <c r="G253" s="7" t="s">
        <v>414</v>
      </c>
      <c r="H253" s="12">
        <v>45268</v>
      </c>
      <c r="I253" t="s">
        <v>59</v>
      </c>
      <c r="J253" s="16">
        <v>105.5</v>
      </c>
      <c r="K253" s="16">
        <v>100.866882</v>
      </c>
      <c r="L253">
        <f t="shared" si="12"/>
        <v>30</v>
      </c>
      <c r="M253" s="43">
        <f t="shared" si="13"/>
        <v>2.98</v>
      </c>
      <c r="N253" s="16">
        <f t="shared" si="14"/>
        <v>27.02</v>
      </c>
      <c r="O253" s="29">
        <f t="shared" si="15"/>
        <v>10.019443612</v>
      </c>
      <c r="T253" s="7" t="s">
        <v>390</v>
      </c>
    </row>
    <row r="254" spans="1:20" x14ac:dyDescent="0.2">
      <c r="A254" s="6">
        <v>3</v>
      </c>
      <c r="B254">
        <v>8</v>
      </c>
      <c r="C254" s="7">
        <v>5</v>
      </c>
      <c r="D254" s="6">
        <v>2</v>
      </c>
      <c r="E254" s="7">
        <v>194</v>
      </c>
      <c r="F254" s="6" t="s">
        <v>238</v>
      </c>
      <c r="G254" s="7" t="s">
        <v>239</v>
      </c>
      <c r="H254" s="12">
        <v>45273</v>
      </c>
      <c r="I254" t="s">
        <v>59</v>
      </c>
      <c r="J254" s="16">
        <v>78</v>
      </c>
      <c r="K254" s="16">
        <v>52.664430000000003</v>
      </c>
      <c r="L254">
        <f t="shared" si="12"/>
        <v>10</v>
      </c>
      <c r="M254" s="43">
        <f t="shared" si="13"/>
        <v>1.9</v>
      </c>
      <c r="N254" s="16">
        <f t="shared" si="14"/>
        <v>8.1</v>
      </c>
      <c r="O254" s="29">
        <f t="shared" si="15"/>
        <v>10.0062417</v>
      </c>
      <c r="T254" s="7" t="s">
        <v>50</v>
      </c>
    </row>
    <row r="255" spans="1:20" x14ac:dyDescent="0.2">
      <c r="A255" s="6">
        <v>3</v>
      </c>
      <c r="B255">
        <v>8</v>
      </c>
      <c r="C255" s="7">
        <v>6</v>
      </c>
      <c r="D255" s="6">
        <v>2</v>
      </c>
      <c r="E255" s="7">
        <v>195</v>
      </c>
      <c r="F255" s="6" t="s">
        <v>297</v>
      </c>
      <c r="G255" s="7" t="s">
        <v>298</v>
      </c>
      <c r="H255" s="12">
        <v>45279</v>
      </c>
      <c r="I255" t="s">
        <v>13</v>
      </c>
      <c r="J255" s="16">
        <v>202.8</v>
      </c>
      <c r="K255" s="16">
        <v>270.08238299999999</v>
      </c>
      <c r="L255">
        <f t="shared" si="12"/>
        <v>30</v>
      </c>
      <c r="M255" s="43">
        <f t="shared" si="13"/>
        <v>1.1200000000000001</v>
      </c>
      <c r="N255" s="16">
        <f t="shared" si="14"/>
        <v>28.88</v>
      </c>
      <c r="O255" s="29">
        <f t="shared" si="15"/>
        <v>10.083075632000002</v>
      </c>
      <c r="T255" s="7" t="s">
        <v>255</v>
      </c>
    </row>
    <row r="256" spans="1:20" x14ac:dyDescent="0.2">
      <c r="A256" s="6">
        <v>3</v>
      </c>
      <c r="B256">
        <v>8</v>
      </c>
      <c r="C256" s="7">
        <v>7</v>
      </c>
      <c r="D256" s="6">
        <v>2</v>
      </c>
      <c r="E256" s="7">
        <v>197</v>
      </c>
      <c r="F256" s="6" t="s">
        <v>399</v>
      </c>
      <c r="G256" s="7" t="s">
        <v>400</v>
      </c>
      <c r="H256" s="12">
        <v>45267</v>
      </c>
      <c r="I256" t="s">
        <v>13</v>
      </c>
      <c r="J256" s="16">
        <v>169.8</v>
      </c>
      <c r="K256" s="16">
        <v>188.27935199999999</v>
      </c>
      <c r="L256">
        <f t="shared" si="12"/>
        <v>30</v>
      </c>
      <c r="M256" s="43">
        <f t="shared" si="13"/>
        <v>1.6</v>
      </c>
      <c r="N256" s="16">
        <f t="shared" si="14"/>
        <v>28.4</v>
      </c>
      <c r="O256" s="29">
        <f t="shared" si="15"/>
        <v>10.041565439999999</v>
      </c>
      <c r="T256" s="7"/>
    </row>
    <row r="257" spans="1:20" x14ac:dyDescent="0.2">
      <c r="A257" s="8">
        <v>3</v>
      </c>
      <c r="B257" s="9">
        <v>8</v>
      </c>
      <c r="C257" s="10">
        <v>8</v>
      </c>
      <c r="D257" s="8">
        <v>2</v>
      </c>
      <c r="E257" s="10">
        <v>199</v>
      </c>
      <c r="F257" s="8" t="s">
        <v>401</v>
      </c>
      <c r="G257" s="10" t="s">
        <v>402</v>
      </c>
      <c r="H257" s="13">
        <v>45267</v>
      </c>
      <c r="I257" s="9" t="s">
        <v>13</v>
      </c>
      <c r="J257" s="18">
        <v>218.7</v>
      </c>
      <c r="K257" s="18">
        <v>341.55250799999999</v>
      </c>
      <c r="L257">
        <f t="shared" si="12"/>
        <v>50</v>
      </c>
      <c r="M257" s="43">
        <f t="shared" si="13"/>
        <v>1.47</v>
      </c>
      <c r="N257" s="16">
        <f t="shared" si="14"/>
        <v>48.53</v>
      </c>
      <c r="O257" s="29">
        <f t="shared" si="15"/>
        <v>10.041643735199999</v>
      </c>
      <c r="S257" s="9"/>
      <c r="T257" s="10"/>
    </row>
    <row r="258" spans="1:20" x14ac:dyDescent="0.2">
      <c r="A258" s="3">
        <v>3</v>
      </c>
      <c r="B258" s="4">
        <v>9</v>
      </c>
      <c r="C258" s="5">
        <v>1</v>
      </c>
      <c r="D258" s="3">
        <v>2</v>
      </c>
      <c r="E258" s="5">
        <v>200</v>
      </c>
      <c r="F258" s="3" t="s">
        <v>397</v>
      </c>
      <c r="G258" s="5" t="s">
        <v>398</v>
      </c>
      <c r="H258" s="11">
        <v>45267</v>
      </c>
      <c r="I258" s="4" t="s">
        <v>13</v>
      </c>
      <c r="J258" s="17">
        <v>131.80000000000001</v>
      </c>
      <c r="K258" s="17">
        <v>213.94163399999999</v>
      </c>
      <c r="L258">
        <f t="shared" si="12"/>
        <v>30</v>
      </c>
      <c r="M258" s="43">
        <f t="shared" si="13"/>
        <v>1.41</v>
      </c>
      <c r="N258" s="16">
        <f t="shared" si="14"/>
        <v>28.59</v>
      </c>
      <c r="O258" s="29">
        <f t="shared" si="15"/>
        <v>10.055256797999998</v>
      </c>
      <c r="S258" s="4"/>
      <c r="T258" s="5"/>
    </row>
    <row r="259" spans="1:20" x14ac:dyDescent="0.2">
      <c r="A259" s="6">
        <v>3</v>
      </c>
      <c r="B259">
        <v>9</v>
      </c>
      <c r="C259" s="7">
        <v>2</v>
      </c>
      <c r="D259" s="6">
        <v>2</v>
      </c>
      <c r="E259" s="7">
        <v>201</v>
      </c>
      <c r="F259" s="6" t="s">
        <v>407</v>
      </c>
      <c r="G259" s="7" t="s">
        <v>408</v>
      </c>
      <c r="H259" s="12">
        <v>45268</v>
      </c>
      <c r="I259" t="s">
        <v>13</v>
      </c>
      <c r="J259" s="16">
        <v>258.10000000000002</v>
      </c>
      <c r="K259" s="16">
        <v>424.20545399999997</v>
      </c>
      <c r="L259">
        <f t="shared" ref="L259:L322" si="16">IF(K259&gt;700,100, IF(K259&gt;500,70,IF(K259&gt;300, 50, IF(K259&gt;100, 30,10))))</f>
        <v>50</v>
      </c>
      <c r="M259" s="43">
        <f t="shared" ref="M259:M322" si="17">IF(10*L259/K259&gt;L259,L259,ROUNDUP(10*L259/K259,2))</f>
        <v>1.18</v>
      </c>
      <c r="N259" s="16">
        <f t="shared" ref="N259:N322" si="18">IF(L259-M259&gt;0,L259-M259, 0)</f>
        <v>48.82</v>
      </c>
      <c r="O259" s="29">
        <f t="shared" ref="O259:O322" si="19">K259*M259/(M259+N259)</f>
        <v>10.011248714399999</v>
      </c>
      <c r="T259" s="7"/>
    </row>
    <row r="260" spans="1:20" x14ac:dyDescent="0.2">
      <c r="A260" s="6">
        <v>3</v>
      </c>
      <c r="B260">
        <v>9</v>
      </c>
      <c r="C260" s="7">
        <v>3</v>
      </c>
      <c r="D260" s="6">
        <v>2</v>
      </c>
      <c r="E260" s="7">
        <v>202</v>
      </c>
      <c r="F260" s="6" t="s">
        <v>435</v>
      </c>
      <c r="G260" s="7" t="s">
        <v>436</v>
      </c>
      <c r="H260" s="12">
        <v>45268</v>
      </c>
      <c r="I260" t="s">
        <v>13</v>
      </c>
      <c r="J260" s="16">
        <v>124.6</v>
      </c>
      <c r="K260" s="16">
        <v>114.692166</v>
      </c>
      <c r="L260">
        <f t="shared" si="16"/>
        <v>30</v>
      </c>
      <c r="M260" s="43">
        <f t="shared" si="17"/>
        <v>2.6199999999999997</v>
      </c>
      <c r="N260" s="16">
        <f t="shared" si="18"/>
        <v>27.38</v>
      </c>
      <c r="O260" s="29">
        <f t="shared" si="19"/>
        <v>10.016449163999999</v>
      </c>
      <c r="T260" s="7"/>
    </row>
    <row r="261" spans="1:20" x14ac:dyDescent="0.2">
      <c r="A261" s="6">
        <v>3</v>
      </c>
      <c r="B261">
        <v>9</v>
      </c>
      <c r="C261" s="7">
        <v>4</v>
      </c>
      <c r="D261" s="6">
        <v>2</v>
      </c>
      <c r="E261" s="7">
        <v>203</v>
      </c>
      <c r="F261" s="6" t="s">
        <v>437</v>
      </c>
      <c r="G261" s="7" t="s">
        <v>438</v>
      </c>
      <c r="H261" s="12">
        <v>45268</v>
      </c>
      <c r="I261" t="s">
        <v>13</v>
      </c>
      <c r="J261" s="16">
        <v>106.2</v>
      </c>
      <c r="K261" s="16">
        <v>76.873524000000003</v>
      </c>
      <c r="L261">
        <f t="shared" si="16"/>
        <v>10</v>
      </c>
      <c r="M261" s="43">
        <f t="shared" si="17"/>
        <v>1.31</v>
      </c>
      <c r="N261" s="16">
        <f t="shared" si="18"/>
        <v>8.69</v>
      </c>
      <c r="O261" s="29">
        <f t="shared" si="19"/>
        <v>10.070431644000001</v>
      </c>
      <c r="T261" s="7"/>
    </row>
    <row r="262" spans="1:20" x14ac:dyDescent="0.2">
      <c r="A262" s="6">
        <v>3</v>
      </c>
      <c r="B262">
        <v>9</v>
      </c>
      <c r="C262" s="7">
        <v>5</v>
      </c>
      <c r="D262" s="6">
        <v>2</v>
      </c>
      <c r="E262" s="7">
        <v>207</v>
      </c>
      <c r="F262" s="6" t="s">
        <v>209</v>
      </c>
      <c r="G262" s="7" t="s">
        <v>210</v>
      </c>
      <c r="H262" s="12">
        <v>45273</v>
      </c>
      <c r="I262" t="s">
        <v>59</v>
      </c>
      <c r="J262" s="16">
        <v>39.5</v>
      </c>
      <c r="K262" s="16">
        <v>30.162741</v>
      </c>
      <c r="L262">
        <f t="shared" si="16"/>
        <v>10</v>
      </c>
      <c r="M262" s="43">
        <f t="shared" si="17"/>
        <v>3.32</v>
      </c>
      <c r="N262" s="16">
        <f t="shared" si="18"/>
        <v>6.68</v>
      </c>
      <c r="O262" s="29">
        <f t="shared" si="19"/>
        <v>10.014030011999999</v>
      </c>
      <c r="T262" s="7" t="s">
        <v>50</v>
      </c>
    </row>
    <row r="263" spans="1:20" x14ac:dyDescent="0.2">
      <c r="A263" s="6">
        <v>3</v>
      </c>
      <c r="B263">
        <v>9</v>
      </c>
      <c r="C263" s="7">
        <v>6</v>
      </c>
      <c r="D263" s="6">
        <v>2</v>
      </c>
      <c r="E263" s="7">
        <v>208</v>
      </c>
      <c r="F263" s="6" t="s">
        <v>10</v>
      </c>
      <c r="G263" s="7" t="s">
        <v>12</v>
      </c>
      <c r="H263" s="12">
        <v>45273</v>
      </c>
      <c r="I263" t="s">
        <v>13</v>
      </c>
      <c r="J263" s="16">
        <v>62.9</v>
      </c>
      <c r="K263" s="16">
        <v>19.6463988</v>
      </c>
      <c r="L263">
        <f t="shared" si="16"/>
        <v>10</v>
      </c>
      <c r="M263" s="43">
        <f t="shared" si="17"/>
        <v>5.09</v>
      </c>
      <c r="N263" s="16">
        <f t="shared" si="18"/>
        <v>4.91</v>
      </c>
      <c r="O263" s="29">
        <f t="shared" si="19"/>
        <v>10.000016989200001</v>
      </c>
      <c r="T263" s="7" t="s">
        <v>11</v>
      </c>
    </row>
    <row r="264" spans="1:20" x14ac:dyDescent="0.2">
      <c r="A264" s="6">
        <v>3</v>
      </c>
      <c r="B264">
        <v>9</v>
      </c>
      <c r="C264" s="7">
        <v>7</v>
      </c>
      <c r="D264" s="6">
        <v>2</v>
      </c>
      <c r="E264" s="7">
        <v>213</v>
      </c>
      <c r="F264" s="6" t="s">
        <v>311</v>
      </c>
      <c r="G264" s="7" t="s">
        <v>312</v>
      </c>
      <c r="H264" s="12">
        <v>45272</v>
      </c>
      <c r="I264" t="s">
        <v>59</v>
      </c>
      <c r="J264" s="16">
        <v>40</v>
      </c>
      <c r="K264" s="16">
        <v>126.487956</v>
      </c>
      <c r="L264">
        <f t="shared" si="16"/>
        <v>30</v>
      </c>
      <c r="M264" s="43">
        <f t="shared" si="17"/>
        <v>2.38</v>
      </c>
      <c r="N264" s="16">
        <f t="shared" si="18"/>
        <v>27.62</v>
      </c>
      <c r="O264" s="29">
        <f t="shared" si="19"/>
        <v>10.034711176</v>
      </c>
      <c r="T264" s="7"/>
    </row>
    <row r="265" spans="1:20" x14ac:dyDescent="0.2">
      <c r="A265" s="8">
        <v>3</v>
      </c>
      <c r="B265" s="9">
        <v>9</v>
      </c>
      <c r="C265" s="10">
        <v>8</v>
      </c>
      <c r="D265" s="8">
        <v>2</v>
      </c>
      <c r="E265" s="10">
        <v>214</v>
      </c>
      <c r="F265" s="8" t="s">
        <v>264</v>
      </c>
      <c r="G265" s="10" t="s">
        <v>265</v>
      </c>
      <c r="H265" s="13">
        <v>45268</v>
      </c>
      <c r="I265" s="9" t="s">
        <v>13</v>
      </c>
      <c r="J265" s="18">
        <v>94</v>
      </c>
      <c r="K265" s="18">
        <v>128.502906</v>
      </c>
      <c r="L265">
        <f t="shared" si="16"/>
        <v>30</v>
      </c>
      <c r="M265" s="43">
        <f t="shared" si="17"/>
        <v>2.34</v>
      </c>
      <c r="N265" s="16">
        <f t="shared" si="18"/>
        <v>27.66</v>
      </c>
      <c r="O265" s="29">
        <f t="shared" si="19"/>
        <v>10.023226668</v>
      </c>
      <c r="S265" s="9"/>
      <c r="T265" s="10" t="s">
        <v>50</v>
      </c>
    </row>
    <row r="266" spans="1:20" s="31" customFormat="1" x14ac:dyDescent="0.2">
      <c r="A266" s="37">
        <v>3</v>
      </c>
      <c r="B266" s="38">
        <v>10</v>
      </c>
      <c r="C266" s="39">
        <v>1</v>
      </c>
      <c r="D266" s="37">
        <v>2</v>
      </c>
      <c r="E266" s="39">
        <v>215</v>
      </c>
      <c r="F266" s="37" t="s">
        <v>377</v>
      </c>
      <c r="G266" s="39" t="s">
        <v>378</v>
      </c>
      <c r="H266" s="40">
        <v>45272</v>
      </c>
      <c r="I266" s="38" t="s">
        <v>13</v>
      </c>
      <c r="J266" s="41">
        <v>75.400000000000006</v>
      </c>
      <c r="K266" s="41">
        <v>7.4188337999999998</v>
      </c>
      <c r="L266">
        <f t="shared" si="16"/>
        <v>10</v>
      </c>
      <c r="M266" s="43">
        <f t="shared" si="17"/>
        <v>10</v>
      </c>
      <c r="N266" s="16">
        <f t="shared" si="18"/>
        <v>0</v>
      </c>
      <c r="O266" s="29">
        <f t="shared" si="19"/>
        <v>7.4188337999999998</v>
      </c>
      <c r="P266" s="35"/>
      <c r="R266" s="36"/>
      <c r="S266" s="38"/>
      <c r="T266" s="39" t="s">
        <v>379</v>
      </c>
    </row>
    <row r="267" spans="1:20" x14ac:dyDescent="0.2">
      <c r="A267" s="6">
        <v>3</v>
      </c>
      <c r="B267">
        <v>10</v>
      </c>
      <c r="C267" s="7">
        <v>2</v>
      </c>
      <c r="D267" s="6">
        <v>2</v>
      </c>
      <c r="E267" s="7">
        <v>216</v>
      </c>
      <c r="F267" s="6" t="s">
        <v>395</v>
      </c>
      <c r="G267" s="7" t="s">
        <v>396</v>
      </c>
      <c r="H267" s="12">
        <v>45267</v>
      </c>
      <c r="I267" t="s">
        <v>13</v>
      </c>
      <c r="J267" s="16">
        <v>35</v>
      </c>
      <c r="K267" s="16">
        <v>16.657485600000001</v>
      </c>
      <c r="L267">
        <f t="shared" si="16"/>
        <v>10</v>
      </c>
      <c r="M267" s="43">
        <f t="shared" si="17"/>
        <v>6.01</v>
      </c>
      <c r="N267" s="16">
        <f t="shared" si="18"/>
        <v>3.99</v>
      </c>
      <c r="O267" s="29">
        <f t="shared" si="19"/>
        <v>10.011148845600001</v>
      </c>
      <c r="T267" s="7"/>
    </row>
    <row r="268" spans="1:20" x14ac:dyDescent="0.2">
      <c r="A268" s="6">
        <v>3</v>
      </c>
      <c r="B268">
        <v>10</v>
      </c>
      <c r="C268" s="7">
        <v>3</v>
      </c>
      <c r="D268" s="6">
        <v>2</v>
      </c>
      <c r="E268" s="7">
        <v>217</v>
      </c>
      <c r="F268" s="6" t="s">
        <v>290</v>
      </c>
      <c r="G268" s="7" t="s">
        <v>291</v>
      </c>
      <c r="H268" s="12">
        <v>45279</v>
      </c>
      <c r="I268" t="s">
        <v>13</v>
      </c>
      <c r="J268" s="16">
        <v>81.3</v>
      </c>
      <c r="K268" s="16">
        <v>35.291319000000001</v>
      </c>
      <c r="L268">
        <f t="shared" si="16"/>
        <v>10</v>
      </c>
      <c r="M268" s="43">
        <f t="shared" si="17"/>
        <v>2.84</v>
      </c>
      <c r="N268" s="16">
        <f t="shared" si="18"/>
        <v>7.16</v>
      </c>
      <c r="O268" s="29">
        <f t="shared" si="19"/>
        <v>10.022734595999999</v>
      </c>
      <c r="T268" s="7" t="s">
        <v>47</v>
      </c>
    </row>
    <row r="269" spans="1:20" x14ac:dyDescent="0.2">
      <c r="A269" s="6">
        <v>3</v>
      </c>
      <c r="B269">
        <v>10</v>
      </c>
      <c r="C269" s="7">
        <v>4</v>
      </c>
      <c r="D269" s="6">
        <v>2</v>
      </c>
      <c r="E269" s="7">
        <v>218</v>
      </c>
      <c r="F269" s="6" t="s">
        <v>456</v>
      </c>
      <c r="G269" s="7" t="s">
        <v>457</v>
      </c>
      <c r="H269" s="12">
        <v>45279</v>
      </c>
      <c r="I269" t="s">
        <v>59</v>
      </c>
      <c r="J269" s="16">
        <v>27.6</v>
      </c>
      <c r="K269" s="16">
        <v>12.093517800000001</v>
      </c>
      <c r="L269">
        <f t="shared" si="16"/>
        <v>10</v>
      </c>
      <c r="M269" s="43">
        <f t="shared" si="17"/>
        <v>8.27</v>
      </c>
      <c r="N269" s="16">
        <f t="shared" si="18"/>
        <v>1.7300000000000004</v>
      </c>
      <c r="O269" s="29">
        <f t="shared" si="19"/>
        <v>10.0013392206</v>
      </c>
      <c r="T269" s="7" t="s">
        <v>47</v>
      </c>
    </row>
    <row r="270" spans="1:20" x14ac:dyDescent="0.2">
      <c r="A270" s="6">
        <v>3</v>
      </c>
      <c r="B270">
        <v>10</v>
      </c>
      <c r="C270" s="7">
        <v>5</v>
      </c>
      <c r="D270" s="6">
        <v>2</v>
      </c>
      <c r="E270" s="7">
        <v>220</v>
      </c>
      <c r="F270" s="6" t="s">
        <v>226</v>
      </c>
      <c r="G270" s="7" t="s">
        <v>227</v>
      </c>
      <c r="H270" s="12">
        <v>45273</v>
      </c>
      <c r="I270" t="s">
        <v>13</v>
      </c>
      <c r="J270" s="16">
        <v>69.2</v>
      </c>
      <c r="K270" s="16">
        <v>49.628339699999998</v>
      </c>
      <c r="L270">
        <f t="shared" si="16"/>
        <v>10</v>
      </c>
      <c r="M270" s="43">
        <f t="shared" si="17"/>
        <v>2.0199999999999996</v>
      </c>
      <c r="N270" s="16">
        <f t="shared" si="18"/>
        <v>7.98</v>
      </c>
      <c r="O270" s="29">
        <f t="shared" si="19"/>
        <v>10.024924619399998</v>
      </c>
      <c r="T270" s="7"/>
    </row>
    <row r="271" spans="1:20" x14ac:dyDescent="0.2">
      <c r="A271" s="6">
        <v>3</v>
      </c>
      <c r="B271">
        <v>10</v>
      </c>
      <c r="C271" s="7">
        <v>6</v>
      </c>
      <c r="D271" s="6">
        <v>2</v>
      </c>
      <c r="E271" s="7">
        <v>225</v>
      </c>
      <c r="F271" s="6" t="s">
        <v>258</v>
      </c>
      <c r="G271" s="7" t="s">
        <v>259</v>
      </c>
      <c r="H271" s="12">
        <v>45268</v>
      </c>
      <c r="I271" t="s">
        <v>13</v>
      </c>
      <c r="J271" s="16">
        <v>118.5</v>
      </c>
      <c r="K271" s="16">
        <v>44.752403100000002</v>
      </c>
      <c r="L271">
        <f t="shared" si="16"/>
        <v>10</v>
      </c>
      <c r="M271" s="43">
        <f t="shared" si="17"/>
        <v>2.2399999999999998</v>
      </c>
      <c r="N271" s="16">
        <f t="shared" si="18"/>
        <v>7.76</v>
      </c>
      <c r="O271" s="29">
        <f t="shared" si="19"/>
        <v>10.024538294399999</v>
      </c>
      <c r="T271" s="7"/>
    </row>
    <row r="272" spans="1:20" x14ac:dyDescent="0.2">
      <c r="A272" s="6">
        <v>3</v>
      </c>
      <c r="B272">
        <v>10</v>
      </c>
      <c r="C272" s="7">
        <v>7</v>
      </c>
      <c r="D272" s="6">
        <v>2</v>
      </c>
      <c r="E272" s="7">
        <v>227</v>
      </c>
      <c r="F272" s="6" t="s">
        <v>221</v>
      </c>
      <c r="G272" s="7" t="s">
        <v>222</v>
      </c>
      <c r="H272" s="12">
        <v>45273</v>
      </c>
      <c r="I272" t="s">
        <v>59</v>
      </c>
      <c r="J272" s="16">
        <v>57.1</v>
      </c>
      <c r="K272" s="16">
        <v>22.122029999999999</v>
      </c>
      <c r="L272">
        <f t="shared" si="16"/>
        <v>10</v>
      </c>
      <c r="M272" s="43">
        <f t="shared" si="17"/>
        <v>4.5299999999999994</v>
      </c>
      <c r="N272" s="16">
        <f t="shared" si="18"/>
        <v>5.4700000000000006</v>
      </c>
      <c r="O272" s="29">
        <f t="shared" si="19"/>
        <v>10.021279589999997</v>
      </c>
      <c r="T272" s="7" t="s">
        <v>223</v>
      </c>
    </row>
    <row r="273" spans="1:20" x14ac:dyDescent="0.2">
      <c r="A273" s="8">
        <v>3</v>
      </c>
      <c r="B273" s="9">
        <v>10</v>
      </c>
      <c r="C273" s="10">
        <v>8</v>
      </c>
      <c r="D273" s="8">
        <v>2</v>
      </c>
      <c r="E273" s="10">
        <v>228</v>
      </c>
      <c r="F273" s="8" t="s">
        <v>213</v>
      </c>
      <c r="G273" s="10" t="s">
        <v>214</v>
      </c>
      <c r="H273" s="13">
        <v>45268</v>
      </c>
      <c r="I273" s="9" t="s">
        <v>13</v>
      </c>
      <c r="J273" s="18">
        <v>55.4</v>
      </c>
      <c r="K273" s="18">
        <v>14.835546600000001</v>
      </c>
      <c r="L273">
        <f t="shared" si="16"/>
        <v>10</v>
      </c>
      <c r="M273" s="43">
        <f t="shared" si="17"/>
        <v>6.75</v>
      </c>
      <c r="N273" s="16">
        <f t="shared" si="18"/>
        <v>3.25</v>
      </c>
      <c r="O273" s="29">
        <f t="shared" si="19"/>
        <v>10.013993955</v>
      </c>
      <c r="S273" s="9"/>
      <c r="T273" s="10"/>
    </row>
    <row r="274" spans="1:20" x14ac:dyDescent="0.2">
      <c r="A274" s="3">
        <v>3</v>
      </c>
      <c r="B274" s="4">
        <v>11</v>
      </c>
      <c r="C274" s="5">
        <v>1</v>
      </c>
      <c r="D274" s="3">
        <v>2</v>
      </c>
      <c r="E274" s="5">
        <v>229</v>
      </c>
      <c r="F274" s="3" t="s">
        <v>219</v>
      </c>
      <c r="G274" s="5" t="s">
        <v>220</v>
      </c>
      <c r="H274" s="11">
        <v>45279</v>
      </c>
      <c r="I274" s="4" t="s">
        <v>13</v>
      </c>
      <c r="J274" s="17">
        <v>75.2</v>
      </c>
      <c r="K274" s="17">
        <v>37.399593000000003</v>
      </c>
      <c r="L274">
        <f t="shared" si="16"/>
        <v>10</v>
      </c>
      <c r="M274" s="43">
        <f t="shared" si="17"/>
        <v>2.6799999999999997</v>
      </c>
      <c r="N274" s="16">
        <f t="shared" si="18"/>
        <v>7.32</v>
      </c>
      <c r="O274" s="29">
        <f t="shared" si="19"/>
        <v>10.023090924</v>
      </c>
      <c r="S274" s="4"/>
      <c r="T274" s="5" t="s">
        <v>47</v>
      </c>
    </row>
    <row r="275" spans="1:20" x14ac:dyDescent="0.2">
      <c r="A275" s="6">
        <v>3</v>
      </c>
      <c r="B275">
        <v>11</v>
      </c>
      <c r="C275" s="7">
        <v>2</v>
      </c>
      <c r="D275" s="6">
        <v>2</v>
      </c>
      <c r="E275" s="7">
        <v>233</v>
      </c>
      <c r="F275" s="6" t="s">
        <v>215</v>
      </c>
      <c r="G275" s="7" t="s">
        <v>216</v>
      </c>
      <c r="H275" s="12">
        <v>45273</v>
      </c>
      <c r="I275" t="s">
        <v>13</v>
      </c>
      <c r="J275" s="16">
        <v>71.2</v>
      </c>
      <c r="K275" s="16">
        <v>32.271014999999998</v>
      </c>
      <c r="L275">
        <f t="shared" si="16"/>
        <v>10</v>
      </c>
      <c r="M275" s="43">
        <f t="shared" si="17"/>
        <v>3.0999999999999996</v>
      </c>
      <c r="N275" s="16">
        <f t="shared" si="18"/>
        <v>6.9</v>
      </c>
      <c r="O275" s="29">
        <f t="shared" si="19"/>
        <v>10.004014649999998</v>
      </c>
      <c r="T275" s="7"/>
    </row>
    <row r="276" spans="1:20" x14ac:dyDescent="0.2">
      <c r="A276" s="6">
        <v>3</v>
      </c>
      <c r="B276">
        <v>11</v>
      </c>
      <c r="C276" s="7">
        <v>3</v>
      </c>
      <c r="D276" s="6">
        <v>2</v>
      </c>
      <c r="E276" s="7">
        <v>235</v>
      </c>
      <c r="F276" s="6" t="s">
        <v>335</v>
      </c>
      <c r="G276" s="7" t="s">
        <v>336</v>
      </c>
      <c r="H276" s="12">
        <v>45273</v>
      </c>
      <c r="I276" t="s">
        <v>13</v>
      </c>
      <c r="J276" s="16">
        <v>100.7</v>
      </c>
      <c r="K276" s="16">
        <v>155.70957899999999</v>
      </c>
      <c r="L276">
        <f t="shared" si="16"/>
        <v>30</v>
      </c>
      <c r="M276" s="43">
        <f t="shared" si="17"/>
        <v>1.93</v>
      </c>
      <c r="N276" s="16">
        <f t="shared" si="18"/>
        <v>28.07</v>
      </c>
      <c r="O276" s="29">
        <f t="shared" si="19"/>
        <v>10.017316248999999</v>
      </c>
      <c r="T276" s="7"/>
    </row>
    <row r="277" spans="1:20" x14ac:dyDescent="0.2">
      <c r="A277" s="6">
        <v>3</v>
      </c>
      <c r="B277">
        <v>11</v>
      </c>
      <c r="C277" s="7">
        <v>4</v>
      </c>
      <c r="D277" s="6">
        <v>2</v>
      </c>
      <c r="E277" s="7">
        <v>236</v>
      </c>
      <c r="F277" s="6" t="s">
        <v>217</v>
      </c>
      <c r="G277" s="7" t="s">
        <v>218</v>
      </c>
      <c r="H277" s="12">
        <v>45273</v>
      </c>
      <c r="I277" t="s">
        <v>13</v>
      </c>
      <c r="J277" s="16">
        <v>82.4</v>
      </c>
      <c r="K277" s="16">
        <v>173.972904</v>
      </c>
      <c r="L277">
        <f t="shared" si="16"/>
        <v>30</v>
      </c>
      <c r="M277" s="43">
        <f t="shared" si="17"/>
        <v>1.73</v>
      </c>
      <c r="N277" s="16">
        <f t="shared" si="18"/>
        <v>28.27</v>
      </c>
      <c r="O277" s="29">
        <f t="shared" si="19"/>
        <v>10.032437463999999</v>
      </c>
      <c r="T277" s="7"/>
    </row>
    <row r="278" spans="1:20" x14ac:dyDescent="0.2">
      <c r="A278" s="6">
        <v>3</v>
      </c>
      <c r="B278">
        <v>11</v>
      </c>
      <c r="C278" s="7">
        <v>5</v>
      </c>
      <c r="D278" s="6"/>
      <c r="E278" s="7"/>
      <c r="F278" s="6"/>
      <c r="G278" s="7"/>
      <c r="H278" s="12"/>
      <c r="L278">
        <f t="shared" si="16"/>
        <v>10</v>
      </c>
      <c r="M278" s="43" t="e">
        <f t="shared" si="17"/>
        <v>#DIV/0!</v>
      </c>
      <c r="N278" s="16" t="e">
        <f t="shared" si="18"/>
        <v>#DIV/0!</v>
      </c>
      <c r="O278" s="29" t="e">
        <f t="shared" si="19"/>
        <v>#DIV/0!</v>
      </c>
      <c r="T278" s="7"/>
    </row>
    <row r="279" spans="1:20" x14ac:dyDescent="0.2">
      <c r="A279" s="6">
        <v>3</v>
      </c>
      <c r="B279">
        <v>11</v>
      </c>
      <c r="C279" s="7">
        <v>6</v>
      </c>
      <c r="D279" s="6"/>
      <c r="E279" s="7"/>
      <c r="F279" s="6"/>
      <c r="G279" s="7"/>
      <c r="H279" s="12"/>
      <c r="L279">
        <f t="shared" si="16"/>
        <v>10</v>
      </c>
      <c r="M279" s="43" t="e">
        <f t="shared" si="17"/>
        <v>#DIV/0!</v>
      </c>
      <c r="N279" s="16" t="e">
        <f t="shared" si="18"/>
        <v>#DIV/0!</v>
      </c>
      <c r="O279" s="29" t="e">
        <f t="shared" si="19"/>
        <v>#DIV/0!</v>
      </c>
      <c r="T279" s="7"/>
    </row>
    <row r="280" spans="1:20" x14ac:dyDescent="0.2">
      <c r="A280" s="6">
        <v>3</v>
      </c>
      <c r="B280">
        <v>11</v>
      </c>
      <c r="C280" s="7">
        <v>7</v>
      </c>
      <c r="D280" s="6"/>
      <c r="E280" s="7"/>
      <c r="F280" s="6"/>
      <c r="G280" s="7"/>
      <c r="H280" s="12"/>
      <c r="L280">
        <f t="shared" si="16"/>
        <v>10</v>
      </c>
      <c r="M280" s="43" t="e">
        <f t="shared" si="17"/>
        <v>#DIV/0!</v>
      </c>
      <c r="N280" s="16" t="e">
        <f t="shared" si="18"/>
        <v>#DIV/0!</v>
      </c>
      <c r="O280" s="29" t="e">
        <f t="shared" si="19"/>
        <v>#DIV/0!</v>
      </c>
      <c r="T280" s="7"/>
    </row>
    <row r="281" spans="1:20" x14ac:dyDescent="0.2">
      <c r="A281" s="8">
        <v>3</v>
      </c>
      <c r="B281" s="9">
        <v>11</v>
      </c>
      <c r="C281" s="10">
        <v>8</v>
      </c>
      <c r="D281" s="8"/>
      <c r="E281" s="10"/>
      <c r="F281" s="8"/>
      <c r="G281" s="10"/>
      <c r="H281" s="13"/>
      <c r="I281" s="9"/>
      <c r="J281" s="18"/>
      <c r="K281" s="18"/>
      <c r="L281">
        <f t="shared" si="16"/>
        <v>10</v>
      </c>
      <c r="M281" s="43" t="e">
        <f t="shared" si="17"/>
        <v>#DIV/0!</v>
      </c>
      <c r="N281" s="16" t="e">
        <f t="shared" si="18"/>
        <v>#DIV/0!</v>
      </c>
      <c r="O281" s="29" t="e">
        <f t="shared" si="19"/>
        <v>#DIV/0!</v>
      </c>
      <c r="S281" s="9"/>
      <c r="T281" s="10"/>
    </row>
    <row r="282" spans="1:20" x14ac:dyDescent="0.2">
      <c r="A282" s="3">
        <v>3</v>
      </c>
      <c r="B282" s="4">
        <v>12</v>
      </c>
      <c r="C282" s="5">
        <v>1</v>
      </c>
      <c r="D282" s="3"/>
      <c r="E282" s="5"/>
      <c r="F282" s="3"/>
      <c r="G282" s="5"/>
      <c r="H282" s="11"/>
      <c r="I282" s="4"/>
      <c r="J282" s="17"/>
      <c r="K282" s="17"/>
      <c r="L282">
        <f t="shared" si="16"/>
        <v>10</v>
      </c>
      <c r="M282" s="43" t="e">
        <f t="shared" si="17"/>
        <v>#DIV/0!</v>
      </c>
      <c r="N282" s="16" t="e">
        <f t="shared" si="18"/>
        <v>#DIV/0!</v>
      </c>
      <c r="O282" s="29" t="e">
        <f t="shared" si="19"/>
        <v>#DIV/0!</v>
      </c>
      <c r="S282" s="4"/>
      <c r="T282" s="5"/>
    </row>
    <row r="283" spans="1:20" x14ac:dyDescent="0.2">
      <c r="A283" s="6">
        <v>3</v>
      </c>
      <c r="B283">
        <v>12</v>
      </c>
      <c r="C283" s="7">
        <v>2</v>
      </c>
      <c r="D283" s="6"/>
      <c r="E283" s="7"/>
      <c r="F283" s="6"/>
      <c r="G283" s="7"/>
      <c r="H283" s="12"/>
      <c r="L283">
        <f t="shared" si="16"/>
        <v>10</v>
      </c>
      <c r="M283" s="43" t="e">
        <f t="shared" si="17"/>
        <v>#DIV/0!</v>
      </c>
      <c r="N283" s="16" t="e">
        <f t="shared" si="18"/>
        <v>#DIV/0!</v>
      </c>
      <c r="O283" s="29" t="e">
        <f t="shared" si="19"/>
        <v>#DIV/0!</v>
      </c>
      <c r="T283" s="7"/>
    </row>
    <row r="284" spans="1:20" x14ac:dyDescent="0.2">
      <c r="A284" s="6">
        <v>3</v>
      </c>
      <c r="B284">
        <v>12</v>
      </c>
      <c r="C284" s="7">
        <v>3</v>
      </c>
      <c r="D284" s="6"/>
      <c r="E284" s="7"/>
      <c r="F284" s="6"/>
      <c r="G284" s="7"/>
      <c r="H284" s="12"/>
      <c r="L284">
        <f t="shared" si="16"/>
        <v>10</v>
      </c>
      <c r="M284" s="43" t="e">
        <f t="shared" si="17"/>
        <v>#DIV/0!</v>
      </c>
      <c r="N284" s="16" t="e">
        <f t="shared" si="18"/>
        <v>#DIV/0!</v>
      </c>
      <c r="O284" s="29" t="e">
        <f t="shared" si="19"/>
        <v>#DIV/0!</v>
      </c>
      <c r="T284" s="7"/>
    </row>
    <row r="285" spans="1:20" x14ac:dyDescent="0.2">
      <c r="A285" s="6">
        <v>3</v>
      </c>
      <c r="B285">
        <v>12</v>
      </c>
      <c r="C285" s="7">
        <v>4</v>
      </c>
      <c r="D285" s="6"/>
      <c r="E285" s="7"/>
      <c r="F285" s="6"/>
      <c r="G285" s="7"/>
      <c r="H285" s="12"/>
      <c r="L285">
        <f t="shared" si="16"/>
        <v>10</v>
      </c>
      <c r="M285" s="43" t="e">
        <f t="shared" si="17"/>
        <v>#DIV/0!</v>
      </c>
      <c r="N285" s="16" t="e">
        <f t="shared" si="18"/>
        <v>#DIV/0!</v>
      </c>
      <c r="O285" s="29" t="e">
        <f t="shared" si="19"/>
        <v>#DIV/0!</v>
      </c>
      <c r="T285" s="7"/>
    </row>
    <row r="286" spans="1:20" x14ac:dyDescent="0.2">
      <c r="A286" s="6">
        <v>3</v>
      </c>
      <c r="B286">
        <v>12</v>
      </c>
      <c r="C286" s="7">
        <v>5</v>
      </c>
      <c r="D286" s="6"/>
      <c r="E286" s="7"/>
      <c r="F286" s="6"/>
      <c r="G286" s="7"/>
      <c r="H286" s="12"/>
      <c r="L286">
        <f t="shared" si="16"/>
        <v>10</v>
      </c>
      <c r="M286" s="43" t="e">
        <f t="shared" si="17"/>
        <v>#DIV/0!</v>
      </c>
      <c r="N286" s="16" t="e">
        <f t="shared" si="18"/>
        <v>#DIV/0!</v>
      </c>
      <c r="O286" s="29" t="e">
        <f t="shared" si="19"/>
        <v>#DIV/0!</v>
      </c>
      <c r="T286" s="7"/>
    </row>
    <row r="287" spans="1:20" x14ac:dyDescent="0.2">
      <c r="A287" s="6">
        <v>3</v>
      </c>
      <c r="B287">
        <v>12</v>
      </c>
      <c r="C287" s="7">
        <v>6</v>
      </c>
      <c r="D287" s="6"/>
      <c r="E287" s="7"/>
      <c r="F287" s="6"/>
      <c r="G287" s="7"/>
      <c r="H287" s="12"/>
      <c r="L287">
        <f t="shared" si="16"/>
        <v>10</v>
      </c>
      <c r="M287" s="43" t="e">
        <f t="shared" si="17"/>
        <v>#DIV/0!</v>
      </c>
      <c r="N287" s="16" t="e">
        <f t="shared" si="18"/>
        <v>#DIV/0!</v>
      </c>
      <c r="O287" s="29" t="e">
        <f t="shared" si="19"/>
        <v>#DIV/0!</v>
      </c>
      <c r="T287" s="7"/>
    </row>
    <row r="288" spans="1:20" x14ac:dyDescent="0.2">
      <c r="A288" s="6">
        <v>3</v>
      </c>
      <c r="B288">
        <v>12</v>
      </c>
      <c r="C288" s="7">
        <v>7</v>
      </c>
      <c r="D288" s="6"/>
      <c r="E288" s="7"/>
      <c r="F288" s="6"/>
      <c r="G288" s="7"/>
      <c r="H288" s="12"/>
      <c r="L288">
        <f t="shared" si="16"/>
        <v>10</v>
      </c>
      <c r="M288" s="43" t="e">
        <f t="shared" si="17"/>
        <v>#DIV/0!</v>
      </c>
      <c r="N288" s="16" t="e">
        <f t="shared" si="18"/>
        <v>#DIV/0!</v>
      </c>
      <c r="O288" s="29" t="e">
        <f t="shared" si="19"/>
        <v>#DIV/0!</v>
      </c>
      <c r="T288" s="7"/>
    </row>
    <row r="289" spans="1:20" x14ac:dyDescent="0.2">
      <c r="A289" s="8">
        <v>3</v>
      </c>
      <c r="B289" s="9">
        <v>12</v>
      </c>
      <c r="C289" s="10">
        <v>8</v>
      </c>
      <c r="D289" s="8"/>
      <c r="E289" s="10"/>
      <c r="F289" s="8"/>
      <c r="G289" s="10"/>
      <c r="H289" s="13"/>
      <c r="I289" s="9"/>
      <c r="J289" s="18"/>
      <c r="K289" s="18"/>
      <c r="L289">
        <f t="shared" si="16"/>
        <v>10</v>
      </c>
      <c r="M289" s="43" t="e">
        <f t="shared" si="17"/>
        <v>#DIV/0!</v>
      </c>
      <c r="N289" s="16" t="e">
        <f t="shared" si="18"/>
        <v>#DIV/0!</v>
      </c>
      <c r="O289" s="29" t="e">
        <f t="shared" si="19"/>
        <v>#DIV/0!</v>
      </c>
      <c r="S289" s="9"/>
      <c r="T289" s="10"/>
    </row>
    <row r="290" spans="1:20" x14ac:dyDescent="0.2">
      <c r="A290" s="3">
        <v>4</v>
      </c>
      <c r="B290" s="4">
        <v>1</v>
      </c>
      <c r="C290" s="5">
        <v>1</v>
      </c>
      <c r="D290" s="3">
        <v>2</v>
      </c>
      <c r="E290" s="5">
        <v>237</v>
      </c>
      <c r="F290" s="3" t="s">
        <v>211</v>
      </c>
      <c r="G290" s="5" t="s">
        <v>212</v>
      </c>
      <c r="H290" s="11">
        <v>45268</v>
      </c>
      <c r="I290" s="4" t="s">
        <v>13</v>
      </c>
      <c r="J290" s="17">
        <v>59.7</v>
      </c>
      <c r="K290" s="17">
        <v>22.872864</v>
      </c>
      <c r="L290">
        <f t="shared" si="16"/>
        <v>10</v>
      </c>
      <c r="M290" s="43">
        <f t="shared" si="17"/>
        <v>4.38</v>
      </c>
      <c r="N290" s="16">
        <f t="shared" si="18"/>
        <v>5.62</v>
      </c>
      <c r="O290" s="29">
        <f t="shared" si="19"/>
        <v>10.018314432</v>
      </c>
      <c r="S290" s="4"/>
      <c r="T290" s="5"/>
    </row>
    <row r="291" spans="1:20" x14ac:dyDescent="0.2">
      <c r="A291" s="6">
        <v>4</v>
      </c>
      <c r="B291">
        <v>1</v>
      </c>
      <c r="C291" s="7">
        <v>2</v>
      </c>
      <c r="D291" s="6">
        <v>2</v>
      </c>
      <c r="E291" s="7">
        <v>239</v>
      </c>
      <c r="F291" s="6" t="s">
        <v>821</v>
      </c>
      <c r="G291" s="7" t="s">
        <v>822</v>
      </c>
      <c r="H291" s="12">
        <v>45265</v>
      </c>
      <c r="I291" t="s">
        <v>13</v>
      </c>
      <c r="J291" s="16">
        <v>256.39999999999998</v>
      </c>
      <c r="K291" s="16">
        <v>390.945447</v>
      </c>
      <c r="L291">
        <f t="shared" si="16"/>
        <v>50</v>
      </c>
      <c r="M291" s="43">
        <f t="shared" si="17"/>
        <v>1.28</v>
      </c>
      <c r="N291" s="16">
        <f t="shared" si="18"/>
        <v>48.72</v>
      </c>
      <c r="O291" s="29">
        <f t="shared" si="19"/>
        <v>10.008203443199999</v>
      </c>
      <c r="T291" s="7"/>
    </row>
    <row r="292" spans="1:20" x14ac:dyDescent="0.2">
      <c r="A292" s="6">
        <v>4</v>
      </c>
      <c r="B292">
        <v>1</v>
      </c>
      <c r="C292" s="7">
        <v>3</v>
      </c>
      <c r="D292" s="6">
        <v>2</v>
      </c>
      <c r="E292" s="7">
        <v>240</v>
      </c>
      <c r="F292" s="6" t="s">
        <v>819</v>
      </c>
      <c r="G292" s="7" t="s">
        <v>820</v>
      </c>
      <c r="H292" s="12">
        <v>45265</v>
      </c>
      <c r="I292" t="s">
        <v>13</v>
      </c>
      <c r="J292" s="16">
        <v>190.7</v>
      </c>
      <c r="K292" s="16">
        <v>230.66693100000001</v>
      </c>
      <c r="L292">
        <f t="shared" si="16"/>
        <v>30</v>
      </c>
      <c r="M292" s="43">
        <f t="shared" si="17"/>
        <v>1.31</v>
      </c>
      <c r="N292" s="16">
        <f t="shared" si="18"/>
        <v>28.69</v>
      </c>
      <c r="O292" s="29">
        <f t="shared" si="19"/>
        <v>10.072455987000001</v>
      </c>
      <c r="T292" s="7"/>
    </row>
    <row r="293" spans="1:20" x14ac:dyDescent="0.2">
      <c r="A293" s="6">
        <v>4</v>
      </c>
      <c r="B293">
        <v>1</v>
      </c>
      <c r="C293" s="7">
        <v>4</v>
      </c>
      <c r="D293" s="6">
        <v>2</v>
      </c>
      <c r="E293" s="7">
        <v>241</v>
      </c>
      <c r="F293" s="6" t="s">
        <v>807</v>
      </c>
      <c r="G293" s="7" t="s">
        <v>808</v>
      </c>
      <c r="H293" s="12">
        <v>45265</v>
      </c>
      <c r="I293" t="s">
        <v>13</v>
      </c>
      <c r="J293" s="16">
        <v>199.8</v>
      </c>
      <c r="K293" s="16">
        <v>77.131073999999998</v>
      </c>
      <c r="L293">
        <f t="shared" si="16"/>
        <v>10</v>
      </c>
      <c r="M293" s="43">
        <f t="shared" si="17"/>
        <v>1.3</v>
      </c>
      <c r="N293" s="16">
        <f t="shared" si="18"/>
        <v>8.6999999999999993</v>
      </c>
      <c r="O293" s="29">
        <f t="shared" si="19"/>
        <v>10.02703962</v>
      </c>
      <c r="T293" s="7"/>
    </row>
    <row r="294" spans="1:20" x14ac:dyDescent="0.2">
      <c r="A294" s="6">
        <v>4</v>
      </c>
      <c r="B294">
        <v>1</v>
      </c>
      <c r="C294" s="7">
        <v>5</v>
      </c>
      <c r="D294" s="6">
        <v>2</v>
      </c>
      <c r="E294" s="7">
        <v>242</v>
      </c>
      <c r="F294" s="6" t="s">
        <v>809</v>
      </c>
      <c r="G294" s="7" t="s">
        <v>810</v>
      </c>
      <c r="H294" s="12">
        <v>45265</v>
      </c>
      <c r="I294" t="s">
        <v>13</v>
      </c>
      <c r="J294" s="16">
        <v>115</v>
      </c>
      <c r="K294" s="16">
        <v>74.787368999999998</v>
      </c>
      <c r="L294">
        <f t="shared" si="16"/>
        <v>10</v>
      </c>
      <c r="M294" s="43">
        <f t="shared" si="17"/>
        <v>1.34</v>
      </c>
      <c r="N294" s="16">
        <f t="shared" si="18"/>
        <v>8.66</v>
      </c>
      <c r="O294" s="29">
        <f t="shared" si="19"/>
        <v>10.021507445999999</v>
      </c>
      <c r="T294" s="7"/>
    </row>
    <row r="295" spans="1:20" x14ac:dyDescent="0.2">
      <c r="A295" s="6">
        <v>4</v>
      </c>
      <c r="B295">
        <v>1</v>
      </c>
      <c r="C295" s="7">
        <v>6</v>
      </c>
      <c r="D295" s="6">
        <v>2</v>
      </c>
      <c r="E295" s="7">
        <v>243</v>
      </c>
      <c r="F295" s="6" t="s">
        <v>715</v>
      </c>
      <c r="G295" s="7" t="s">
        <v>716</v>
      </c>
      <c r="H295" s="12">
        <v>45273</v>
      </c>
      <c r="I295" t="s">
        <v>13</v>
      </c>
      <c r="J295" s="16">
        <v>72.099999999999994</v>
      </c>
      <c r="K295" s="16">
        <v>114.890328</v>
      </c>
      <c r="L295">
        <f t="shared" si="16"/>
        <v>30</v>
      </c>
      <c r="M295" s="43">
        <f t="shared" si="17"/>
        <v>2.6199999999999997</v>
      </c>
      <c r="N295" s="16">
        <f t="shared" si="18"/>
        <v>27.38</v>
      </c>
      <c r="O295" s="29">
        <f t="shared" si="19"/>
        <v>10.033755311999998</v>
      </c>
      <c r="T295" s="7"/>
    </row>
    <row r="296" spans="1:20" x14ac:dyDescent="0.2">
      <c r="A296" s="6">
        <v>4</v>
      </c>
      <c r="B296">
        <v>1</v>
      </c>
      <c r="C296" s="7">
        <v>7</v>
      </c>
      <c r="D296" s="6">
        <v>2</v>
      </c>
      <c r="E296" s="7">
        <v>244</v>
      </c>
      <c r="F296" s="6" t="s">
        <v>823</v>
      </c>
      <c r="G296" s="7" t="s">
        <v>824</v>
      </c>
      <c r="H296" s="12">
        <v>45265</v>
      </c>
      <c r="I296" t="s">
        <v>13</v>
      </c>
      <c r="J296" s="16">
        <v>89.2</v>
      </c>
      <c r="K296" s="16">
        <v>36.137597999999997</v>
      </c>
      <c r="L296">
        <f t="shared" si="16"/>
        <v>10</v>
      </c>
      <c r="M296" s="43">
        <f t="shared" si="17"/>
        <v>2.7699999999999996</v>
      </c>
      <c r="N296" s="16">
        <f t="shared" si="18"/>
        <v>7.23</v>
      </c>
      <c r="O296" s="29">
        <f t="shared" si="19"/>
        <v>10.010114645999998</v>
      </c>
      <c r="T296" s="7"/>
    </row>
    <row r="297" spans="1:20" x14ac:dyDescent="0.2">
      <c r="A297" s="8">
        <v>4</v>
      </c>
      <c r="B297" s="9">
        <v>1</v>
      </c>
      <c r="C297" s="10">
        <v>8</v>
      </c>
      <c r="D297" s="8">
        <v>2</v>
      </c>
      <c r="E297" s="10">
        <v>245</v>
      </c>
      <c r="F297" s="8" t="s">
        <v>755</v>
      </c>
      <c r="G297" s="10" t="s">
        <v>756</v>
      </c>
      <c r="H297" s="13">
        <v>45273</v>
      </c>
      <c r="I297" s="9" t="s">
        <v>13</v>
      </c>
      <c r="J297" s="18">
        <v>66</v>
      </c>
      <c r="K297" s="18">
        <v>155.392944</v>
      </c>
      <c r="L297">
        <f t="shared" si="16"/>
        <v>30</v>
      </c>
      <c r="M297" s="43">
        <f t="shared" si="17"/>
        <v>1.94</v>
      </c>
      <c r="N297" s="16">
        <f t="shared" si="18"/>
        <v>28.06</v>
      </c>
      <c r="O297" s="29">
        <f t="shared" si="19"/>
        <v>10.048743712</v>
      </c>
      <c r="S297" s="9"/>
      <c r="T297" s="10" t="s">
        <v>50</v>
      </c>
    </row>
    <row r="298" spans="1:20" x14ac:dyDescent="0.2">
      <c r="A298" s="3">
        <v>4</v>
      </c>
      <c r="B298" s="4">
        <v>2</v>
      </c>
      <c r="C298" s="5">
        <v>1</v>
      </c>
      <c r="D298" s="3">
        <v>2</v>
      </c>
      <c r="E298" s="5">
        <v>246</v>
      </c>
      <c r="F298" s="3" t="s">
        <v>230</v>
      </c>
      <c r="G298" s="5" t="s">
        <v>231</v>
      </c>
      <c r="H298" s="11">
        <v>45273</v>
      </c>
      <c r="I298" s="4" t="s">
        <v>59</v>
      </c>
      <c r="J298" s="17">
        <v>49.3</v>
      </c>
      <c r="K298" s="17">
        <v>25.343828999999999</v>
      </c>
      <c r="L298">
        <f t="shared" si="16"/>
        <v>10</v>
      </c>
      <c r="M298" s="43">
        <f t="shared" si="17"/>
        <v>3.9499999999999997</v>
      </c>
      <c r="N298" s="16">
        <f t="shared" si="18"/>
        <v>6.0500000000000007</v>
      </c>
      <c r="O298" s="29">
        <f t="shared" si="19"/>
        <v>10.010812454999998</v>
      </c>
      <c r="S298" s="4"/>
      <c r="T298" s="5" t="s">
        <v>223</v>
      </c>
    </row>
    <row r="299" spans="1:20" x14ac:dyDescent="0.2">
      <c r="A299" s="6">
        <v>4</v>
      </c>
      <c r="B299">
        <v>2</v>
      </c>
      <c r="C299" s="7">
        <v>2</v>
      </c>
      <c r="D299" s="6">
        <v>2</v>
      </c>
      <c r="E299" s="7">
        <v>247</v>
      </c>
      <c r="F299" s="6" t="s">
        <v>388</v>
      </c>
      <c r="G299" s="7" t="s">
        <v>389</v>
      </c>
      <c r="H299" s="12">
        <v>45267</v>
      </c>
      <c r="I299" t="s">
        <v>59</v>
      </c>
      <c r="J299" s="16">
        <v>69.3</v>
      </c>
      <c r="K299" s="16">
        <v>46.918641000000001</v>
      </c>
      <c r="L299">
        <f t="shared" si="16"/>
        <v>10</v>
      </c>
      <c r="M299" s="43">
        <f t="shared" si="17"/>
        <v>2.1399999999999997</v>
      </c>
      <c r="N299" s="16">
        <f t="shared" si="18"/>
        <v>7.86</v>
      </c>
      <c r="O299" s="29">
        <f t="shared" si="19"/>
        <v>10.040589173999999</v>
      </c>
      <c r="T299" s="7" t="s">
        <v>390</v>
      </c>
    </row>
    <row r="300" spans="1:20" x14ac:dyDescent="0.2">
      <c r="A300" s="6">
        <v>4</v>
      </c>
      <c r="B300">
        <v>2</v>
      </c>
      <c r="C300" s="7">
        <v>3</v>
      </c>
      <c r="D300" s="6">
        <v>2</v>
      </c>
      <c r="E300" s="7">
        <v>248</v>
      </c>
      <c r="F300" s="6" t="s">
        <v>391</v>
      </c>
      <c r="G300" s="7" t="s">
        <v>392</v>
      </c>
      <c r="H300" s="12">
        <v>45267</v>
      </c>
      <c r="I300" t="s">
        <v>13</v>
      </c>
      <c r="J300" s="16">
        <v>116.7</v>
      </c>
      <c r="K300" s="16">
        <v>108.17100000000001</v>
      </c>
      <c r="L300">
        <f t="shared" si="16"/>
        <v>30</v>
      </c>
      <c r="M300" s="43">
        <f t="shared" si="17"/>
        <v>2.78</v>
      </c>
      <c r="N300" s="16">
        <f t="shared" si="18"/>
        <v>27.22</v>
      </c>
      <c r="O300" s="29">
        <f t="shared" si="19"/>
        <v>10.023845999999999</v>
      </c>
      <c r="T300" s="7"/>
    </row>
    <row r="301" spans="1:20" x14ac:dyDescent="0.2">
      <c r="A301" s="6">
        <v>4</v>
      </c>
      <c r="B301">
        <v>2</v>
      </c>
      <c r="C301" s="7">
        <v>4</v>
      </c>
      <c r="D301" s="6">
        <v>2</v>
      </c>
      <c r="E301" s="7">
        <v>250</v>
      </c>
      <c r="F301" s="6" t="s">
        <v>449</v>
      </c>
      <c r="G301" s="7" t="s">
        <v>450</v>
      </c>
      <c r="H301" s="12">
        <v>45268</v>
      </c>
      <c r="I301" t="s">
        <v>13</v>
      </c>
      <c r="J301" s="16">
        <v>53.1</v>
      </c>
      <c r="K301" s="16">
        <v>177.83948699999999</v>
      </c>
      <c r="L301">
        <f t="shared" si="16"/>
        <v>30</v>
      </c>
      <c r="M301" s="43">
        <f t="shared" si="17"/>
        <v>1.69</v>
      </c>
      <c r="N301" s="16">
        <f t="shared" si="18"/>
        <v>28.31</v>
      </c>
      <c r="O301" s="29">
        <f t="shared" si="19"/>
        <v>10.018291100999999</v>
      </c>
      <c r="T301" s="7"/>
    </row>
    <row r="302" spans="1:20" x14ac:dyDescent="0.2">
      <c r="A302" s="6">
        <v>4</v>
      </c>
      <c r="B302">
        <v>2</v>
      </c>
      <c r="C302" s="7">
        <v>5</v>
      </c>
      <c r="D302" s="6">
        <v>2</v>
      </c>
      <c r="E302" s="7">
        <v>251</v>
      </c>
      <c r="F302" s="6" t="s">
        <v>337</v>
      </c>
      <c r="G302" s="7" t="s">
        <v>338</v>
      </c>
      <c r="H302" s="12">
        <v>45273</v>
      </c>
      <c r="I302" t="s">
        <v>13</v>
      </c>
      <c r="J302" s="16">
        <v>132.4</v>
      </c>
      <c r="K302" s="16">
        <v>60.992991000000004</v>
      </c>
      <c r="L302">
        <f t="shared" si="16"/>
        <v>10</v>
      </c>
      <c r="M302" s="43">
        <f t="shared" si="17"/>
        <v>1.64</v>
      </c>
      <c r="N302" s="16">
        <f t="shared" si="18"/>
        <v>8.36</v>
      </c>
      <c r="O302" s="29">
        <f t="shared" si="19"/>
        <v>10.002850523999999</v>
      </c>
      <c r="T302" s="7"/>
    </row>
    <row r="303" spans="1:20" x14ac:dyDescent="0.2">
      <c r="A303" s="6">
        <v>4</v>
      </c>
      <c r="B303">
        <v>2</v>
      </c>
      <c r="C303" s="7">
        <v>6</v>
      </c>
      <c r="D303" s="6">
        <v>2</v>
      </c>
      <c r="E303" s="7">
        <v>252</v>
      </c>
      <c r="F303" s="6" t="s">
        <v>256</v>
      </c>
      <c r="G303" s="7" t="s">
        <v>257</v>
      </c>
      <c r="H303" s="12">
        <v>45268</v>
      </c>
      <c r="I303" t="s">
        <v>59</v>
      </c>
      <c r="J303" s="16">
        <v>40.700000000000003</v>
      </c>
      <c r="K303" s="16">
        <v>99.706089000000006</v>
      </c>
      <c r="L303">
        <f t="shared" si="16"/>
        <v>10</v>
      </c>
      <c r="M303" s="43">
        <f t="shared" si="17"/>
        <v>1.01</v>
      </c>
      <c r="N303" s="16">
        <f t="shared" si="18"/>
        <v>8.99</v>
      </c>
      <c r="O303" s="29">
        <f t="shared" si="19"/>
        <v>10.070314989</v>
      </c>
      <c r="T303" s="7" t="s">
        <v>50</v>
      </c>
    </row>
    <row r="304" spans="1:20" x14ac:dyDescent="0.2">
      <c r="A304" s="6">
        <v>4</v>
      </c>
      <c r="B304">
        <v>2</v>
      </c>
      <c r="C304" s="7">
        <v>7</v>
      </c>
      <c r="D304" s="6">
        <v>2</v>
      </c>
      <c r="E304" s="7">
        <v>253</v>
      </c>
      <c r="F304" s="6" t="s">
        <v>260</v>
      </c>
      <c r="G304" s="7" t="s">
        <v>261</v>
      </c>
      <c r="H304" s="12">
        <v>45268</v>
      </c>
      <c r="I304" t="s">
        <v>13</v>
      </c>
      <c r="J304" s="16">
        <v>206.3</v>
      </c>
      <c r="K304" s="16">
        <v>166.89240000000001</v>
      </c>
      <c r="L304">
        <f t="shared" si="16"/>
        <v>30</v>
      </c>
      <c r="M304" s="43">
        <f t="shared" si="17"/>
        <v>1.8</v>
      </c>
      <c r="N304" s="16">
        <f t="shared" si="18"/>
        <v>28.2</v>
      </c>
      <c r="O304" s="29">
        <f t="shared" si="19"/>
        <v>10.013544000000001</v>
      </c>
      <c r="T304" s="7"/>
    </row>
    <row r="305" spans="1:20" x14ac:dyDescent="0.2">
      <c r="A305" s="8">
        <v>4</v>
      </c>
      <c r="B305" s="9">
        <v>2</v>
      </c>
      <c r="C305" s="10">
        <v>8</v>
      </c>
      <c r="D305" s="8">
        <v>2</v>
      </c>
      <c r="E305" s="10">
        <v>254</v>
      </c>
      <c r="F305" s="8" t="s">
        <v>445</v>
      </c>
      <c r="G305" s="10" t="s">
        <v>446</v>
      </c>
      <c r="H305" s="13">
        <v>45268</v>
      </c>
      <c r="I305" s="9" t="s">
        <v>13</v>
      </c>
      <c r="J305" s="18">
        <v>91.1</v>
      </c>
      <c r="K305" s="18">
        <v>65.284379999999999</v>
      </c>
      <c r="L305">
        <f t="shared" si="16"/>
        <v>10</v>
      </c>
      <c r="M305" s="43">
        <f t="shared" si="17"/>
        <v>1.54</v>
      </c>
      <c r="N305" s="16">
        <f t="shared" si="18"/>
        <v>8.4600000000000009</v>
      </c>
      <c r="O305" s="29">
        <f t="shared" si="19"/>
        <v>10.05379452</v>
      </c>
      <c r="S305" s="9"/>
      <c r="T305" s="10"/>
    </row>
    <row r="306" spans="1:20" x14ac:dyDescent="0.2">
      <c r="A306" s="3">
        <v>4</v>
      </c>
      <c r="B306" s="4">
        <v>3</v>
      </c>
      <c r="C306" s="5">
        <v>1</v>
      </c>
      <c r="D306" s="3">
        <v>2</v>
      </c>
      <c r="E306" s="5">
        <v>255</v>
      </c>
      <c r="F306" s="3" t="s">
        <v>460</v>
      </c>
      <c r="G306" s="5" t="s">
        <v>461</v>
      </c>
      <c r="H306" s="11">
        <v>45267</v>
      </c>
      <c r="I306" s="4" t="s">
        <v>59</v>
      </c>
      <c r="J306" s="17">
        <v>47.5</v>
      </c>
      <c r="K306" s="17">
        <v>58.946832000000001</v>
      </c>
      <c r="L306">
        <f t="shared" si="16"/>
        <v>10</v>
      </c>
      <c r="M306" s="43">
        <f t="shared" si="17"/>
        <v>1.7</v>
      </c>
      <c r="N306" s="16">
        <f t="shared" si="18"/>
        <v>8.3000000000000007</v>
      </c>
      <c r="O306" s="29">
        <f t="shared" si="19"/>
        <v>10.020961439999999</v>
      </c>
      <c r="S306" s="4"/>
      <c r="T306" s="5" t="s">
        <v>50</v>
      </c>
    </row>
    <row r="307" spans="1:20" x14ac:dyDescent="0.2">
      <c r="A307" s="6">
        <v>4</v>
      </c>
      <c r="B307">
        <v>3</v>
      </c>
      <c r="C307" s="7">
        <v>2</v>
      </c>
      <c r="D307" s="6">
        <v>2</v>
      </c>
      <c r="E307" s="7">
        <v>256</v>
      </c>
      <c r="F307" s="6" t="s">
        <v>386</v>
      </c>
      <c r="G307" s="7" t="s">
        <v>387</v>
      </c>
      <c r="H307" s="12">
        <v>45267</v>
      </c>
      <c r="I307" t="s">
        <v>13</v>
      </c>
      <c r="J307" s="16">
        <v>31.4</v>
      </c>
      <c r="K307" s="16">
        <v>64.705347000000003</v>
      </c>
      <c r="L307">
        <f t="shared" si="16"/>
        <v>10</v>
      </c>
      <c r="M307" s="43">
        <f t="shared" si="17"/>
        <v>1.55</v>
      </c>
      <c r="N307" s="16">
        <f t="shared" si="18"/>
        <v>8.4499999999999993</v>
      </c>
      <c r="O307" s="29">
        <f t="shared" si="19"/>
        <v>10.029328785000001</v>
      </c>
      <c r="T307" s="7"/>
    </row>
    <row r="308" spans="1:20" x14ac:dyDescent="0.2">
      <c r="A308" s="6">
        <v>4</v>
      </c>
      <c r="B308">
        <v>3</v>
      </c>
      <c r="C308" s="7">
        <v>3</v>
      </c>
      <c r="D308" s="6">
        <v>2</v>
      </c>
      <c r="E308" s="7">
        <v>257</v>
      </c>
      <c r="F308" s="6" t="s">
        <v>443</v>
      </c>
      <c r="G308" s="7" t="s">
        <v>444</v>
      </c>
      <c r="H308" s="12">
        <v>45268</v>
      </c>
      <c r="I308" t="s">
        <v>13</v>
      </c>
      <c r="J308" s="16">
        <v>191.9</v>
      </c>
      <c r="K308" s="16">
        <v>176.57628</v>
      </c>
      <c r="L308">
        <f t="shared" si="16"/>
        <v>30</v>
      </c>
      <c r="M308" s="43">
        <f t="shared" si="17"/>
        <v>1.7</v>
      </c>
      <c r="N308" s="16">
        <f t="shared" si="18"/>
        <v>28.3</v>
      </c>
      <c r="O308" s="29">
        <f t="shared" si="19"/>
        <v>10.005989199999998</v>
      </c>
      <c r="T308" s="7"/>
    </row>
    <row r="309" spans="1:20" x14ac:dyDescent="0.2">
      <c r="A309" s="6">
        <v>4</v>
      </c>
      <c r="B309">
        <v>3</v>
      </c>
      <c r="C309" s="7">
        <v>4</v>
      </c>
      <c r="D309" s="6">
        <v>2</v>
      </c>
      <c r="E309" s="7">
        <v>260</v>
      </c>
      <c r="F309" s="6" t="s">
        <v>371</v>
      </c>
      <c r="G309" s="7" t="s">
        <v>372</v>
      </c>
      <c r="H309" s="12">
        <v>45273</v>
      </c>
      <c r="I309" t="s">
        <v>59</v>
      </c>
      <c r="J309" s="16">
        <v>105.4</v>
      </c>
      <c r="K309" s="16">
        <v>625.89801</v>
      </c>
      <c r="L309">
        <f t="shared" si="16"/>
        <v>70</v>
      </c>
      <c r="M309" s="43">
        <f t="shared" si="17"/>
        <v>1.1200000000000001</v>
      </c>
      <c r="N309" s="16">
        <f t="shared" si="18"/>
        <v>68.88</v>
      </c>
      <c r="O309" s="29">
        <f t="shared" si="19"/>
        <v>10.01436816</v>
      </c>
      <c r="T309" s="7" t="s">
        <v>50</v>
      </c>
    </row>
    <row r="310" spans="1:20" x14ac:dyDescent="0.2">
      <c r="A310" s="6">
        <v>4</v>
      </c>
      <c r="B310">
        <v>3</v>
      </c>
      <c r="C310" s="7">
        <v>5</v>
      </c>
      <c r="D310" s="6">
        <v>2</v>
      </c>
      <c r="E310" s="7">
        <v>261</v>
      </c>
      <c r="F310" s="6" t="s">
        <v>373</v>
      </c>
      <c r="G310" s="7" t="s">
        <v>374</v>
      </c>
      <c r="H310" s="12">
        <v>45273</v>
      </c>
      <c r="I310" t="s">
        <v>59</v>
      </c>
      <c r="J310" s="16">
        <v>119</v>
      </c>
      <c r="K310" s="16">
        <v>158.31598500000001</v>
      </c>
      <c r="L310">
        <f t="shared" si="16"/>
        <v>30</v>
      </c>
      <c r="M310" s="43">
        <f t="shared" si="17"/>
        <v>1.9</v>
      </c>
      <c r="N310" s="16">
        <f t="shared" si="18"/>
        <v>28.1</v>
      </c>
      <c r="O310" s="29">
        <f t="shared" si="19"/>
        <v>10.02667905</v>
      </c>
      <c r="T310" s="7" t="s">
        <v>50</v>
      </c>
    </row>
    <row r="311" spans="1:20" x14ac:dyDescent="0.2">
      <c r="A311" s="6">
        <v>4</v>
      </c>
      <c r="B311">
        <v>3</v>
      </c>
      <c r="C311" s="7">
        <v>6</v>
      </c>
      <c r="D311" s="6">
        <v>2</v>
      </c>
      <c r="E311" s="7">
        <v>262</v>
      </c>
      <c r="F311" s="6" t="s">
        <v>228</v>
      </c>
      <c r="G311" s="7" t="s">
        <v>229</v>
      </c>
      <c r="H311" s="12">
        <v>45265</v>
      </c>
      <c r="I311" t="s">
        <v>13</v>
      </c>
      <c r="J311" s="16">
        <v>262</v>
      </c>
      <c r="K311" s="16">
        <v>93.727596000000005</v>
      </c>
      <c r="L311">
        <f t="shared" si="16"/>
        <v>10</v>
      </c>
      <c r="M311" s="43">
        <f t="shared" si="17"/>
        <v>1.07</v>
      </c>
      <c r="N311" s="16">
        <f t="shared" si="18"/>
        <v>8.93</v>
      </c>
      <c r="O311" s="29">
        <f t="shared" si="19"/>
        <v>10.028852772</v>
      </c>
      <c r="T311" s="7"/>
    </row>
    <row r="312" spans="1:20" x14ac:dyDescent="0.2">
      <c r="A312" s="6">
        <v>4</v>
      </c>
      <c r="B312">
        <v>3</v>
      </c>
      <c r="C312" s="7">
        <v>7</v>
      </c>
      <c r="D312" s="6">
        <v>2</v>
      </c>
      <c r="E312" s="7">
        <v>264</v>
      </c>
      <c r="F312" s="6" t="s">
        <v>805</v>
      </c>
      <c r="G312" s="7" t="s">
        <v>806</v>
      </c>
      <c r="H312" s="12">
        <v>45275</v>
      </c>
      <c r="I312" t="s">
        <v>13</v>
      </c>
      <c r="J312" s="16">
        <v>178</v>
      </c>
      <c r="K312" s="16">
        <v>186.58467300000001</v>
      </c>
      <c r="L312">
        <f t="shared" si="16"/>
        <v>30</v>
      </c>
      <c r="M312" s="43">
        <f t="shared" si="17"/>
        <v>1.61</v>
      </c>
      <c r="N312" s="16">
        <f t="shared" si="18"/>
        <v>28.39</v>
      </c>
      <c r="O312" s="29">
        <f t="shared" si="19"/>
        <v>10.013377451</v>
      </c>
      <c r="T312" s="7"/>
    </row>
    <row r="313" spans="1:20" x14ac:dyDescent="0.2">
      <c r="A313" s="8">
        <v>4</v>
      </c>
      <c r="B313" s="9">
        <v>3</v>
      </c>
      <c r="C313" s="10">
        <v>8</v>
      </c>
      <c r="D313" s="8">
        <v>2</v>
      </c>
      <c r="E313" s="10">
        <v>265</v>
      </c>
      <c r="F313" s="8" t="s">
        <v>745</v>
      </c>
      <c r="G313" s="10" t="s">
        <v>746</v>
      </c>
      <c r="H313" s="13">
        <v>45273</v>
      </c>
      <c r="I313" s="9" t="s">
        <v>13</v>
      </c>
      <c r="J313" s="18">
        <v>211.2</v>
      </c>
      <c r="K313" s="18">
        <v>332.424936</v>
      </c>
      <c r="L313">
        <f t="shared" si="16"/>
        <v>50</v>
      </c>
      <c r="M313" s="43">
        <f t="shared" si="17"/>
        <v>1.51</v>
      </c>
      <c r="N313" s="16">
        <f t="shared" si="18"/>
        <v>48.49</v>
      </c>
      <c r="O313" s="29">
        <f t="shared" si="19"/>
        <v>10.0392330672</v>
      </c>
      <c r="S313" s="9"/>
      <c r="T313" s="10"/>
    </row>
    <row r="314" spans="1:20" x14ac:dyDescent="0.2">
      <c r="A314" s="3">
        <v>4</v>
      </c>
      <c r="B314" s="4">
        <v>4</v>
      </c>
      <c r="C314" s="5">
        <v>1</v>
      </c>
      <c r="D314" s="3">
        <v>2</v>
      </c>
      <c r="E314" s="5">
        <v>266</v>
      </c>
      <c r="F314" s="3" t="s">
        <v>743</v>
      </c>
      <c r="G314" s="5" t="s">
        <v>744</v>
      </c>
      <c r="H314" s="11">
        <v>45273</v>
      </c>
      <c r="I314" s="4" t="s">
        <v>13</v>
      </c>
      <c r="J314" s="17">
        <v>120.9</v>
      </c>
      <c r="K314" s="17">
        <v>937.17294000000004</v>
      </c>
      <c r="L314">
        <f t="shared" si="16"/>
        <v>100</v>
      </c>
      <c r="M314" s="43">
        <f t="shared" si="17"/>
        <v>1.07</v>
      </c>
      <c r="N314" s="16">
        <f t="shared" si="18"/>
        <v>98.93</v>
      </c>
      <c r="O314" s="29">
        <f t="shared" si="19"/>
        <v>10.027750458000002</v>
      </c>
      <c r="S314" s="4"/>
      <c r="T314" s="5" t="s">
        <v>50</v>
      </c>
    </row>
    <row r="315" spans="1:20" x14ac:dyDescent="0.2">
      <c r="A315" s="6">
        <v>4</v>
      </c>
      <c r="B315">
        <v>4</v>
      </c>
      <c r="C315" s="7">
        <v>2</v>
      </c>
      <c r="D315" s="6">
        <v>2</v>
      </c>
      <c r="E315" s="7">
        <v>267</v>
      </c>
      <c r="F315" s="6" t="s">
        <v>695</v>
      </c>
      <c r="G315" s="7" t="s">
        <v>696</v>
      </c>
      <c r="H315" s="12">
        <v>45279</v>
      </c>
      <c r="I315" t="s">
        <v>13</v>
      </c>
      <c r="J315" s="16">
        <v>211.2</v>
      </c>
      <c r="K315" s="16">
        <v>84.373379999999997</v>
      </c>
      <c r="L315">
        <f t="shared" si="16"/>
        <v>10</v>
      </c>
      <c r="M315" s="43">
        <f t="shared" si="17"/>
        <v>1.19</v>
      </c>
      <c r="N315" s="16">
        <f t="shared" si="18"/>
        <v>8.81</v>
      </c>
      <c r="O315" s="29">
        <f t="shared" si="19"/>
        <v>10.04043222</v>
      </c>
      <c r="T315" s="7" t="s">
        <v>255</v>
      </c>
    </row>
    <row r="316" spans="1:20" x14ac:dyDescent="0.2">
      <c r="A316" s="6">
        <v>4</v>
      </c>
      <c r="B316">
        <v>4</v>
      </c>
      <c r="C316" s="7">
        <v>3</v>
      </c>
      <c r="D316" s="6">
        <v>2</v>
      </c>
      <c r="E316" s="7">
        <v>268</v>
      </c>
      <c r="F316" s="6" t="s">
        <v>801</v>
      </c>
      <c r="G316" s="7" t="s">
        <v>802</v>
      </c>
      <c r="H316" s="12">
        <v>45265</v>
      </c>
      <c r="I316" t="s">
        <v>13</v>
      </c>
      <c r="J316" s="16">
        <v>130.5</v>
      </c>
      <c r="K316" s="16">
        <v>175.86029099999999</v>
      </c>
      <c r="L316">
        <f t="shared" si="16"/>
        <v>30</v>
      </c>
      <c r="M316" s="43">
        <f t="shared" si="17"/>
        <v>1.71</v>
      </c>
      <c r="N316" s="16">
        <f t="shared" si="18"/>
        <v>28.29</v>
      </c>
      <c r="O316" s="29">
        <f t="shared" si="19"/>
        <v>10.024036586999999</v>
      </c>
      <c r="T316" s="7"/>
    </row>
    <row r="317" spans="1:20" x14ac:dyDescent="0.2">
      <c r="A317" s="6">
        <v>4</v>
      </c>
      <c r="B317">
        <v>4</v>
      </c>
      <c r="C317" s="7">
        <v>4</v>
      </c>
      <c r="D317" s="6">
        <v>2</v>
      </c>
      <c r="E317" s="7">
        <v>269</v>
      </c>
      <c r="F317" s="6" t="s">
        <v>693</v>
      </c>
      <c r="G317" s="7" t="s">
        <v>694</v>
      </c>
      <c r="H317" s="12">
        <v>45279</v>
      </c>
      <c r="I317" t="s">
        <v>13</v>
      </c>
      <c r="J317" s="16">
        <v>345.1</v>
      </c>
      <c r="K317" s="16">
        <v>380.90614799999997</v>
      </c>
      <c r="L317">
        <f t="shared" si="16"/>
        <v>50</v>
      </c>
      <c r="M317" s="43">
        <f t="shared" si="17"/>
        <v>1.32</v>
      </c>
      <c r="N317" s="16">
        <f t="shared" si="18"/>
        <v>48.68</v>
      </c>
      <c r="O317" s="29">
        <f t="shared" si="19"/>
        <v>10.055922307199999</v>
      </c>
      <c r="T317" s="7" t="s">
        <v>255</v>
      </c>
    </row>
    <row r="318" spans="1:20" x14ac:dyDescent="0.2">
      <c r="A318" s="6">
        <v>4</v>
      </c>
      <c r="B318">
        <v>4</v>
      </c>
      <c r="C318" s="7">
        <v>5</v>
      </c>
      <c r="D318" s="6">
        <v>2</v>
      </c>
      <c r="E318" s="7">
        <v>270</v>
      </c>
      <c r="F318" s="6" t="s">
        <v>739</v>
      </c>
      <c r="G318" s="7" t="s">
        <v>740</v>
      </c>
      <c r="H318" s="12">
        <v>45273</v>
      </c>
      <c r="I318" t="s">
        <v>59</v>
      </c>
      <c r="J318" s="16">
        <v>110.8</v>
      </c>
      <c r="K318" s="16">
        <v>576.08784000000003</v>
      </c>
      <c r="L318">
        <f t="shared" si="16"/>
        <v>70</v>
      </c>
      <c r="M318" s="43">
        <f t="shared" si="17"/>
        <v>1.22</v>
      </c>
      <c r="N318" s="16">
        <f t="shared" si="18"/>
        <v>68.78</v>
      </c>
      <c r="O318" s="29">
        <f t="shared" si="19"/>
        <v>10.040388068571428</v>
      </c>
      <c r="T318" s="7" t="s">
        <v>50</v>
      </c>
    </row>
    <row r="319" spans="1:20" x14ac:dyDescent="0.2">
      <c r="A319" s="6">
        <v>4</v>
      </c>
      <c r="B319">
        <v>4</v>
      </c>
      <c r="C319" s="7">
        <v>6</v>
      </c>
      <c r="D319" s="6">
        <v>2</v>
      </c>
      <c r="E319" s="7">
        <v>271</v>
      </c>
      <c r="F319" s="6" t="s">
        <v>765</v>
      </c>
      <c r="G319" s="7" t="s">
        <v>766</v>
      </c>
      <c r="H319" s="12">
        <v>45273</v>
      </c>
      <c r="I319" t="s">
        <v>13</v>
      </c>
      <c r="J319" s="16">
        <v>374.5</v>
      </c>
      <c r="K319" s="16">
        <v>455.43596700000001</v>
      </c>
      <c r="L319">
        <f t="shared" si="16"/>
        <v>50</v>
      </c>
      <c r="M319" s="43">
        <f t="shared" si="17"/>
        <v>1.1000000000000001</v>
      </c>
      <c r="N319" s="16">
        <f t="shared" si="18"/>
        <v>48.9</v>
      </c>
      <c r="O319" s="29">
        <f t="shared" si="19"/>
        <v>10.019591274</v>
      </c>
      <c r="T319" s="7"/>
    </row>
    <row r="320" spans="1:20" x14ac:dyDescent="0.2">
      <c r="A320" s="6">
        <v>4</v>
      </c>
      <c r="B320">
        <v>4</v>
      </c>
      <c r="C320" s="7">
        <v>7</v>
      </c>
      <c r="D320" s="6">
        <v>2</v>
      </c>
      <c r="E320" s="7">
        <v>272</v>
      </c>
      <c r="F320" s="6" t="s">
        <v>799</v>
      </c>
      <c r="G320" s="7" t="s">
        <v>800</v>
      </c>
      <c r="H320" s="12">
        <v>45265</v>
      </c>
      <c r="I320" t="s">
        <v>13</v>
      </c>
      <c r="J320" s="16">
        <v>160.9</v>
      </c>
      <c r="K320" s="16">
        <v>150.42465300000001</v>
      </c>
      <c r="L320">
        <f t="shared" si="16"/>
        <v>30</v>
      </c>
      <c r="M320" s="43">
        <f t="shared" si="17"/>
        <v>2</v>
      </c>
      <c r="N320" s="16">
        <f t="shared" si="18"/>
        <v>28</v>
      </c>
      <c r="O320" s="29">
        <f t="shared" si="19"/>
        <v>10.0283102</v>
      </c>
      <c r="T320" s="7"/>
    </row>
    <row r="321" spans="1:20" x14ac:dyDescent="0.2">
      <c r="A321" s="8">
        <v>4</v>
      </c>
      <c r="B321" s="9">
        <v>4</v>
      </c>
      <c r="C321" s="10">
        <v>8</v>
      </c>
      <c r="D321" s="8">
        <v>2</v>
      </c>
      <c r="E321" s="10">
        <v>273</v>
      </c>
      <c r="F321" s="8" t="s">
        <v>741</v>
      </c>
      <c r="G321" s="10" t="s">
        <v>742</v>
      </c>
      <c r="H321" s="13">
        <v>45273</v>
      </c>
      <c r="I321" s="9" t="s">
        <v>59</v>
      </c>
      <c r="J321" s="18">
        <v>105.8</v>
      </c>
      <c r="K321" s="18">
        <v>165.39345900000001</v>
      </c>
      <c r="L321">
        <f t="shared" si="16"/>
        <v>30</v>
      </c>
      <c r="M321" s="43">
        <f t="shared" si="17"/>
        <v>1.82</v>
      </c>
      <c r="N321" s="16">
        <f t="shared" si="18"/>
        <v>28.18</v>
      </c>
      <c r="O321" s="29">
        <f t="shared" si="19"/>
        <v>10.033869846</v>
      </c>
      <c r="S321" s="9"/>
      <c r="T321" s="10" t="s">
        <v>50</v>
      </c>
    </row>
    <row r="322" spans="1:20" x14ac:dyDescent="0.2">
      <c r="A322" s="3">
        <v>4</v>
      </c>
      <c r="B322" s="4">
        <v>5</v>
      </c>
      <c r="C322" s="5">
        <v>1</v>
      </c>
      <c r="D322" s="3">
        <v>2</v>
      </c>
      <c r="E322" s="5">
        <v>274</v>
      </c>
      <c r="F322" s="3" t="s">
        <v>829</v>
      </c>
      <c r="G322" s="5" t="s">
        <v>830</v>
      </c>
      <c r="H322" s="11">
        <v>45265</v>
      </c>
      <c r="I322" s="4" t="s">
        <v>13</v>
      </c>
      <c r="J322" s="17">
        <v>65.7</v>
      </c>
      <c r="K322" s="17">
        <v>34.016598000000002</v>
      </c>
      <c r="L322">
        <f t="shared" si="16"/>
        <v>10</v>
      </c>
      <c r="M322" s="43">
        <f t="shared" si="17"/>
        <v>2.94</v>
      </c>
      <c r="N322" s="16">
        <f t="shared" si="18"/>
        <v>7.0600000000000005</v>
      </c>
      <c r="O322" s="29">
        <f t="shared" si="19"/>
        <v>10.000879812000001</v>
      </c>
      <c r="S322" s="4"/>
      <c r="T322" s="5"/>
    </row>
    <row r="323" spans="1:20" x14ac:dyDescent="0.2">
      <c r="A323" s="6">
        <v>4</v>
      </c>
      <c r="B323">
        <v>5</v>
      </c>
      <c r="C323" s="7">
        <v>2</v>
      </c>
      <c r="D323" s="6">
        <v>2</v>
      </c>
      <c r="E323" s="7">
        <v>275</v>
      </c>
      <c r="F323" s="6" t="s">
        <v>827</v>
      </c>
      <c r="G323" s="7" t="s">
        <v>828</v>
      </c>
      <c r="H323" s="12">
        <v>45265</v>
      </c>
      <c r="I323" t="s">
        <v>13</v>
      </c>
      <c r="J323" s="16">
        <v>120.7</v>
      </c>
      <c r="K323" s="16">
        <v>99.012522000000004</v>
      </c>
      <c r="L323">
        <f t="shared" ref="L323:L386" si="20">IF(K323&gt;700,100, IF(K323&gt;500,70,IF(K323&gt;300, 50, IF(K323&gt;100, 30,10))))</f>
        <v>10</v>
      </c>
      <c r="M323" s="43">
        <f t="shared" ref="M323:M386" si="21">IF(10*L323/K323&gt;L323,L323,ROUNDUP(10*L323/K323,2))</f>
        <v>1.01</v>
      </c>
      <c r="N323" s="16">
        <f t="shared" ref="N323:N386" si="22">IF(L323-M323&gt;0,L323-M323, 0)</f>
        <v>8.99</v>
      </c>
      <c r="O323" s="29">
        <f t="shared" ref="O323:O386" si="23">K323*M323/(M323+N323)</f>
        <v>10.000264722000001</v>
      </c>
      <c r="T323" s="7"/>
    </row>
    <row r="324" spans="1:20" x14ac:dyDescent="0.2">
      <c r="A324" s="6">
        <v>4</v>
      </c>
      <c r="B324">
        <v>5</v>
      </c>
      <c r="C324" s="7">
        <v>3</v>
      </c>
      <c r="D324" s="6">
        <v>2</v>
      </c>
      <c r="E324" s="7">
        <v>277</v>
      </c>
      <c r="F324" s="6" t="s">
        <v>717</v>
      </c>
      <c r="G324" s="7" t="s">
        <v>718</v>
      </c>
      <c r="H324" s="12">
        <v>45273</v>
      </c>
      <c r="I324" t="s">
        <v>13</v>
      </c>
      <c r="J324" s="16">
        <v>70.3</v>
      </c>
      <c r="K324" s="16">
        <v>219.58713</v>
      </c>
      <c r="L324">
        <f t="shared" si="20"/>
        <v>30</v>
      </c>
      <c r="M324" s="43">
        <f t="shared" si="21"/>
        <v>1.37</v>
      </c>
      <c r="N324" s="16">
        <f t="shared" si="22"/>
        <v>28.63</v>
      </c>
      <c r="O324" s="29">
        <f t="shared" si="23"/>
        <v>10.02781227</v>
      </c>
      <c r="T324" s="7"/>
    </row>
    <row r="325" spans="1:20" x14ac:dyDescent="0.2">
      <c r="A325" s="6">
        <v>4</v>
      </c>
      <c r="B325">
        <v>5</v>
      </c>
      <c r="C325" s="7">
        <v>4</v>
      </c>
      <c r="D325" s="6">
        <v>2</v>
      </c>
      <c r="E325" s="7">
        <v>278</v>
      </c>
      <c r="F325" s="6" t="s">
        <v>703</v>
      </c>
      <c r="G325" s="7" t="s">
        <v>704</v>
      </c>
      <c r="H325" s="12">
        <v>45273</v>
      </c>
      <c r="I325" t="s">
        <v>13</v>
      </c>
      <c r="J325" s="16">
        <v>100.1</v>
      </c>
      <c r="K325" s="16">
        <v>278.92149899999998</v>
      </c>
      <c r="L325">
        <f t="shared" si="20"/>
        <v>30</v>
      </c>
      <c r="M325" s="43">
        <f t="shared" si="21"/>
        <v>1.08</v>
      </c>
      <c r="N325" s="16">
        <f t="shared" si="22"/>
        <v>28.92</v>
      </c>
      <c r="O325" s="29">
        <f t="shared" si="23"/>
        <v>10.041173964</v>
      </c>
      <c r="T325" s="7"/>
    </row>
    <row r="326" spans="1:20" x14ac:dyDescent="0.2">
      <c r="A326" s="6">
        <v>4</v>
      </c>
      <c r="B326">
        <v>5</v>
      </c>
      <c r="C326" s="7">
        <v>5</v>
      </c>
      <c r="D326" s="6">
        <v>2</v>
      </c>
      <c r="E326" s="7">
        <v>279</v>
      </c>
      <c r="F326" s="6" t="s">
        <v>825</v>
      </c>
      <c r="G326" s="7" t="s">
        <v>826</v>
      </c>
      <c r="H326" s="12">
        <v>45265</v>
      </c>
      <c r="I326" t="s">
        <v>13</v>
      </c>
      <c r="J326" s="16">
        <v>211.2</v>
      </c>
      <c r="K326" s="16">
        <v>471.187725</v>
      </c>
      <c r="L326">
        <f t="shared" si="20"/>
        <v>50</v>
      </c>
      <c r="M326" s="43">
        <f t="shared" si="21"/>
        <v>1.07</v>
      </c>
      <c r="N326" s="16">
        <f t="shared" si="22"/>
        <v>48.93</v>
      </c>
      <c r="O326" s="29">
        <f t="shared" si="23"/>
        <v>10.083417315</v>
      </c>
      <c r="T326" s="7"/>
    </row>
    <row r="327" spans="1:20" x14ac:dyDescent="0.2">
      <c r="A327" s="6">
        <v>4</v>
      </c>
      <c r="B327">
        <v>5</v>
      </c>
      <c r="C327" s="7">
        <v>6</v>
      </c>
      <c r="D327" s="6">
        <v>2</v>
      </c>
      <c r="E327" s="7">
        <v>280</v>
      </c>
      <c r="F327" s="6" t="s">
        <v>769</v>
      </c>
      <c r="G327" s="7" t="s">
        <v>770</v>
      </c>
      <c r="H327" s="12">
        <v>45273</v>
      </c>
      <c r="I327" t="s">
        <v>59</v>
      </c>
      <c r="J327" s="16">
        <v>124.2</v>
      </c>
      <c r="K327" s="16">
        <v>223.100112</v>
      </c>
      <c r="L327">
        <f t="shared" si="20"/>
        <v>30</v>
      </c>
      <c r="M327" s="43">
        <f t="shared" si="21"/>
        <v>1.35</v>
      </c>
      <c r="N327" s="16">
        <f t="shared" si="22"/>
        <v>28.65</v>
      </c>
      <c r="O327" s="29">
        <f t="shared" si="23"/>
        <v>10.03950504</v>
      </c>
      <c r="T327" s="7" t="s">
        <v>50</v>
      </c>
    </row>
    <row r="328" spans="1:20" x14ac:dyDescent="0.2">
      <c r="A328" s="6">
        <v>4</v>
      </c>
      <c r="B328">
        <v>5</v>
      </c>
      <c r="C328" s="7">
        <v>7</v>
      </c>
      <c r="D328" s="6">
        <v>2</v>
      </c>
      <c r="E328" s="7">
        <v>281</v>
      </c>
      <c r="F328" s="6" t="s">
        <v>771</v>
      </c>
      <c r="G328" s="7" t="s">
        <v>772</v>
      </c>
      <c r="H328" s="12">
        <v>45273</v>
      </c>
      <c r="I328" t="s">
        <v>13</v>
      </c>
      <c r="J328" s="16">
        <v>195</v>
      </c>
      <c r="K328" s="16">
        <v>620.33492999999999</v>
      </c>
      <c r="L328">
        <f t="shared" si="20"/>
        <v>70</v>
      </c>
      <c r="M328" s="43">
        <f t="shared" si="21"/>
        <v>1.1300000000000001</v>
      </c>
      <c r="N328" s="16">
        <f t="shared" si="22"/>
        <v>68.87</v>
      </c>
      <c r="O328" s="29">
        <f t="shared" si="23"/>
        <v>10.013978155714286</v>
      </c>
      <c r="T328" s="7"/>
    </row>
    <row r="329" spans="1:20" x14ac:dyDescent="0.2">
      <c r="A329" s="8">
        <v>4</v>
      </c>
      <c r="B329" s="9">
        <v>5</v>
      </c>
      <c r="C329" s="10">
        <v>8</v>
      </c>
      <c r="D329" s="8">
        <v>2</v>
      </c>
      <c r="E329" s="10">
        <v>282</v>
      </c>
      <c r="F329" s="8" t="s">
        <v>767</v>
      </c>
      <c r="G329" s="10" t="s">
        <v>768</v>
      </c>
      <c r="H329" s="13">
        <v>45273</v>
      </c>
      <c r="I329" s="9" t="s">
        <v>13</v>
      </c>
      <c r="J329" s="18">
        <v>126.9</v>
      </c>
      <c r="K329" s="18">
        <v>848.98782000000006</v>
      </c>
      <c r="L329">
        <f t="shared" si="20"/>
        <v>100</v>
      </c>
      <c r="M329" s="43">
        <f t="shared" si="21"/>
        <v>1.18</v>
      </c>
      <c r="N329" s="16">
        <f t="shared" si="22"/>
        <v>98.82</v>
      </c>
      <c r="O329" s="29">
        <f t="shared" si="23"/>
        <v>10.018056275999999</v>
      </c>
      <c r="S329" s="9"/>
      <c r="T329" s="10" t="s">
        <v>50</v>
      </c>
    </row>
    <row r="330" spans="1:20" x14ac:dyDescent="0.2">
      <c r="A330" s="3">
        <v>4</v>
      </c>
      <c r="B330" s="4">
        <v>6</v>
      </c>
      <c r="C330" s="5">
        <v>1</v>
      </c>
      <c r="D330" s="3">
        <v>2</v>
      </c>
      <c r="E330" s="5">
        <v>283</v>
      </c>
      <c r="F330" s="3" t="s">
        <v>811</v>
      </c>
      <c r="G330" s="5" t="s">
        <v>812</v>
      </c>
      <c r="H330" s="11">
        <v>45265</v>
      </c>
      <c r="I330" s="4" t="s">
        <v>13</v>
      </c>
      <c r="J330" s="17">
        <v>188.6</v>
      </c>
      <c r="K330" s="17">
        <v>155.18932799999999</v>
      </c>
      <c r="L330">
        <f t="shared" si="20"/>
        <v>30</v>
      </c>
      <c r="M330" s="43">
        <f t="shared" si="21"/>
        <v>1.94</v>
      </c>
      <c r="N330" s="16">
        <f t="shared" si="22"/>
        <v>28.06</v>
      </c>
      <c r="O330" s="29">
        <f t="shared" si="23"/>
        <v>10.035576544</v>
      </c>
      <c r="S330" s="4"/>
      <c r="T330" s="5"/>
    </row>
    <row r="331" spans="1:20" x14ac:dyDescent="0.2">
      <c r="A331" s="6">
        <v>4</v>
      </c>
      <c r="B331">
        <v>6</v>
      </c>
      <c r="C331" s="7">
        <v>2</v>
      </c>
      <c r="D331" s="6">
        <v>2</v>
      </c>
      <c r="E331" s="7">
        <v>284</v>
      </c>
      <c r="F331" s="6" t="s">
        <v>813</v>
      </c>
      <c r="G331" s="7" t="s">
        <v>814</v>
      </c>
      <c r="H331" s="12">
        <v>45265</v>
      </c>
      <c r="I331" t="s">
        <v>13</v>
      </c>
      <c r="J331" s="16">
        <v>180.1</v>
      </c>
      <c r="K331" s="16">
        <v>222.48199199999999</v>
      </c>
      <c r="L331">
        <f t="shared" si="20"/>
        <v>30</v>
      </c>
      <c r="M331" s="43">
        <f t="shared" si="21"/>
        <v>1.35</v>
      </c>
      <c r="N331" s="16">
        <f t="shared" si="22"/>
        <v>28.65</v>
      </c>
      <c r="O331" s="29">
        <f t="shared" si="23"/>
        <v>10.011689640000002</v>
      </c>
      <c r="T331" s="7"/>
    </row>
    <row r="332" spans="1:20" x14ac:dyDescent="0.2">
      <c r="A332" s="6">
        <v>4</v>
      </c>
      <c r="B332">
        <v>6</v>
      </c>
      <c r="C332" s="7">
        <v>3</v>
      </c>
      <c r="D332" s="6">
        <v>2</v>
      </c>
      <c r="E332" s="7">
        <v>285</v>
      </c>
      <c r="F332" s="6" t="s">
        <v>815</v>
      </c>
      <c r="G332" s="7" t="s">
        <v>816</v>
      </c>
      <c r="H332" s="12">
        <v>45265</v>
      </c>
      <c r="I332" t="s">
        <v>13</v>
      </c>
      <c r="J332" s="16">
        <v>112.2</v>
      </c>
      <c r="K332" s="16">
        <v>127.01850899999999</v>
      </c>
      <c r="L332">
        <f t="shared" si="20"/>
        <v>30</v>
      </c>
      <c r="M332" s="43">
        <f t="shared" si="21"/>
        <v>2.3699999999999997</v>
      </c>
      <c r="N332" s="16">
        <f t="shared" si="22"/>
        <v>27.63</v>
      </c>
      <c r="O332" s="29">
        <f t="shared" si="23"/>
        <v>10.034462210999999</v>
      </c>
      <c r="T332" s="7"/>
    </row>
    <row r="333" spans="1:20" x14ac:dyDescent="0.2">
      <c r="A333" s="6">
        <v>4</v>
      </c>
      <c r="B333">
        <v>6</v>
      </c>
      <c r="C333" s="7">
        <v>4</v>
      </c>
      <c r="D333" s="6">
        <v>2</v>
      </c>
      <c r="E333" s="7">
        <v>287</v>
      </c>
      <c r="F333" s="6" t="s">
        <v>817</v>
      </c>
      <c r="G333" s="7" t="s">
        <v>818</v>
      </c>
      <c r="H333" s="12">
        <v>45265</v>
      </c>
      <c r="I333" t="s">
        <v>13</v>
      </c>
      <c r="J333" s="16">
        <v>129</v>
      </c>
      <c r="K333" s="16">
        <v>238.32646800000001</v>
      </c>
      <c r="L333">
        <f t="shared" si="20"/>
        <v>30</v>
      </c>
      <c r="M333" s="43">
        <f t="shared" si="21"/>
        <v>1.26</v>
      </c>
      <c r="N333" s="16">
        <f t="shared" si="22"/>
        <v>28.74</v>
      </c>
      <c r="O333" s="29">
        <f t="shared" si="23"/>
        <v>10.009711656</v>
      </c>
      <c r="T333" s="7"/>
    </row>
    <row r="334" spans="1:20" x14ac:dyDescent="0.2">
      <c r="A334" s="6">
        <v>4</v>
      </c>
      <c r="B334">
        <v>6</v>
      </c>
      <c r="C334" s="7">
        <v>5</v>
      </c>
      <c r="D334" s="6">
        <v>2</v>
      </c>
      <c r="E334" s="7">
        <v>288</v>
      </c>
      <c r="F334" s="6" t="s">
        <v>632</v>
      </c>
      <c r="G334" s="7" t="s">
        <v>633</v>
      </c>
      <c r="H334" s="12">
        <v>45267</v>
      </c>
      <c r="I334" t="s">
        <v>13</v>
      </c>
      <c r="J334" s="16">
        <v>201.9</v>
      </c>
      <c r="K334" s="16">
        <v>386.93796900000001</v>
      </c>
      <c r="L334">
        <f t="shared" si="20"/>
        <v>50</v>
      </c>
      <c r="M334" s="43">
        <f t="shared" si="21"/>
        <v>1.3</v>
      </c>
      <c r="N334" s="16">
        <f t="shared" si="22"/>
        <v>48.7</v>
      </c>
      <c r="O334" s="29">
        <f t="shared" si="23"/>
        <v>10.060387194</v>
      </c>
      <c r="T334" s="7"/>
    </row>
    <row r="335" spans="1:20" x14ac:dyDescent="0.2">
      <c r="A335" s="6">
        <v>4</v>
      </c>
      <c r="B335">
        <v>6</v>
      </c>
      <c r="C335" s="7">
        <v>6</v>
      </c>
      <c r="D335" s="6">
        <v>2</v>
      </c>
      <c r="E335" s="7">
        <v>289</v>
      </c>
      <c r="F335" s="6" t="s">
        <v>705</v>
      </c>
      <c r="G335" s="7" t="s">
        <v>706</v>
      </c>
      <c r="H335" s="12">
        <v>45273</v>
      </c>
      <c r="I335" t="s">
        <v>13</v>
      </c>
      <c r="J335" s="16">
        <v>131.6</v>
      </c>
      <c r="K335" s="16">
        <v>163.46698499999999</v>
      </c>
      <c r="L335">
        <f t="shared" si="20"/>
        <v>30</v>
      </c>
      <c r="M335" s="43">
        <f t="shared" si="21"/>
        <v>1.84</v>
      </c>
      <c r="N335" s="16">
        <f t="shared" si="22"/>
        <v>28.16</v>
      </c>
      <c r="O335" s="29">
        <f t="shared" si="23"/>
        <v>10.02597508</v>
      </c>
      <c r="T335" s="7" t="s">
        <v>50</v>
      </c>
    </row>
    <row r="336" spans="1:20" x14ac:dyDescent="0.2">
      <c r="A336" s="6">
        <v>4</v>
      </c>
      <c r="B336">
        <v>6</v>
      </c>
      <c r="C336" s="7">
        <v>7</v>
      </c>
      <c r="D336" s="6">
        <v>2</v>
      </c>
      <c r="E336" s="7">
        <v>290</v>
      </c>
      <c r="F336" s="6" t="s">
        <v>701</v>
      </c>
      <c r="G336" s="7" t="s">
        <v>702</v>
      </c>
      <c r="H336" s="12">
        <v>45279</v>
      </c>
      <c r="I336" t="s">
        <v>13</v>
      </c>
      <c r="J336" s="16">
        <v>99.2</v>
      </c>
      <c r="K336" s="16">
        <v>71.095920000000007</v>
      </c>
      <c r="L336">
        <f t="shared" si="20"/>
        <v>10</v>
      </c>
      <c r="M336" s="43">
        <f t="shared" si="21"/>
        <v>1.41</v>
      </c>
      <c r="N336" s="16">
        <f t="shared" si="22"/>
        <v>8.59</v>
      </c>
      <c r="O336" s="29">
        <f t="shared" si="23"/>
        <v>10.02452472</v>
      </c>
      <c r="T336" s="7" t="s">
        <v>47</v>
      </c>
    </row>
    <row r="337" spans="1:20" x14ac:dyDescent="0.2">
      <c r="A337" s="8">
        <v>4</v>
      </c>
      <c r="B337" s="9">
        <v>6</v>
      </c>
      <c r="C337" s="10">
        <v>8</v>
      </c>
      <c r="D337" s="8">
        <v>2</v>
      </c>
      <c r="E337" s="10">
        <v>291</v>
      </c>
      <c r="F337" s="8" t="s">
        <v>224</v>
      </c>
      <c r="G337" s="10" t="s">
        <v>225</v>
      </c>
      <c r="H337" s="13">
        <v>45273</v>
      </c>
      <c r="I337" s="9" t="s">
        <v>13</v>
      </c>
      <c r="J337" s="18">
        <v>144.19999999999999</v>
      </c>
      <c r="K337" s="18">
        <v>238.264656</v>
      </c>
      <c r="L337">
        <f t="shared" si="20"/>
        <v>30</v>
      </c>
      <c r="M337" s="43">
        <f t="shared" si="21"/>
        <v>1.26</v>
      </c>
      <c r="N337" s="16">
        <f t="shared" si="22"/>
        <v>28.74</v>
      </c>
      <c r="O337" s="29">
        <f t="shared" si="23"/>
        <v>10.007115552</v>
      </c>
      <c r="S337" s="9"/>
      <c r="T337" s="10" t="s">
        <v>50</v>
      </c>
    </row>
    <row r="338" spans="1:20" x14ac:dyDescent="0.2">
      <c r="A338" s="3">
        <v>4</v>
      </c>
      <c r="B338" s="4">
        <v>7</v>
      </c>
      <c r="C338" s="5">
        <v>1</v>
      </c>
      <c r="D338" s="3">
        <v>2</v>
      </c>
      <c r="E338" s="5">
        <v>293</v>
      </c>
      <c r="F338" s="3" t="s">
        <v>253</v>
      </c>
      <c r="G338" s="5" t="s">
        <v>254</v>
      </c>
      <c r="H338" s="11">
        <v>45279</v>
      </c>
      <c r="I338" s="4" t="s">
        <v>13</v>
      </c>
      <c r="J338" s="17">
        <v>136.6</v>
      </c>
      <c r="K338" s="17">
        <v>55.254776999999997</v>
      </c>
      <c r="L338">
        <f t="shared" si="20"/>
        <v>10</v>
      </c>
      <c r="M338" s="43">
        <f t="shared" si="21"/>
        <v>1.81</v>
      </c>
      <c r="N338" s="16">
        <f t="shared" si="22"/>
        <v>8.19</v>
      </c>
      <c r="O338" s="29">
        <f t="shared" si="23"/>
        <v>10.001114636999999</v>
      </c>
      <c r="S338" s="4"/>
      <c r="T338" s="5" t="s">
        <v>255</v>
      </c>
    </row>
    <row r="339" spans="1:20" x14ac:dyDescent="0.2">
      <c r="A339" s="6">
        <v>4</v>
      </c>
      <c r="B339">
        <v>7</v>
      </c>
      <c r="C339" s="7">
        <v>2</v>
      </c>
      <c r="D339" s="6">
        <v>2</v>
      </c>
      <c r="E339" s="7">
        <v>295</v>
      </c>
      <c r="F339" s="6" t="s">
        <v>333</v>
      </c>
      <c r="G339" s="7" t="s">
        <v>334</v>
      </c>
      <c r="H339" s="12">
        <v>45273</v>
      </c>
      <c r="I339" t="s">
        <v>13</v>
      </c>
      <c r="J339" s="16">
        <v>121</v>
      </c>
      <c r="K339" s="16">
        <v>89.261679000000001</v>
      </c>
      <c r="L339">
        <f t="shared" si="20"/>
        <v>10</v>
      </c>
      <c r="M339" s="43">
        <f t="shared" si="21"/>
        <v>1.1300000000000001</v>
      </c>
      <c r="N339" s="16">
        <f t="shared" si="22"/>
        <v>8.8699999999999992</v>
      </c>
      <c r="O339" s="29">
        <f t="shared" si="23"/>
        <v>10.086569727000001</v>
      </c>
      <c r="T339" s="7" t="s">
        <v>50</v>
      </c>
    </row>
    <row r="340" spans="1:20" x14ac:dyDescent="0.2">
      <c r="A340" s="6">
        <v>4</v>
      </c>
      <c r="B340">
        <v>7</v>
      </c>
      <c r="C340" s="7">
        <v>3</v>
      </c>
      <c r="D340" s="6">
        <v>2</v>
      </c>
      <c r="E340" s="7">
        <v>302</v>
      </c>
      <c r="F340" s="6" t="s">
        <v>393</v>
      </c>
      <c r="G340" s="7" t="s">
        <v>394</v>
      </c>
      <c r="H340" s="12">
        <v>45267</v>
      </c>
      <c r="I340" t="s">
        <v>13</v>
      </c>
      <c r="J340" s="16">
        <v>92</v>
      </c>
      <c r="K340" s="16">
        <v>40.528067999999998</v>
      </c>
      <c r="L340">
        <f t="shared" si="20"/>
        <v>10</v>
      </c>
      <c r="M340" s="43">
        <f t="shared" si="21"/>
        <v>2.4699999999999998</v>
      </c>
      <c r="N340" s="16">
        <f t="shared" si="22"/>
        <v>7.53</v>
      </c>
      <c r="O340" s="29">
        <f t="shared" si="23"/>
        <v>10.010432795999998</v>
      </c>
      <c r="T340" s="7"/>
    </row>
    <row r="341" spans="1:20" x14ac:dyDescent="0.2">
      <c r="A341" s="6">
        <v>4</v>
      </c>
      <c r="B341">
        <v>7</v>
      </c>
      <c r="C341" s="7">
        <v>4</v>
      </c>
      <c r="D341" s="6">
        <v>2</v>
      </c>
      <c r="E341" s="7">
        <v>304</v>
      </c>
      <c r="F341" s="6" t="s">
        <v>251</v>
      </c>
      <c r="G341" s="7" t="s">
        <v>252</v>
      </c>
      <c r="H341" s="12">
        <v>45273</v>
      </c>
      <c r="I341" t="s">
        <v>13</v>
      </c>
      <c r="J341" s="16">
        <v>104.3</v>
      </c>
      <c r="K341" s="16">
        <v>201.780123</v>
      </c>
      <c r="L341">
        <f t="shared" si="20"/>
        <v>30</v>
      </c>
      <c r="M341" s="43">
        <f t="shared" si="21"/>
        <v>1.49</v>
      </c>
      <c r="N341" s="16">
        <f t="shared" si="22"/>
        <v>28.51</v>
      </c>
      <c r="O341" s="29">
        <f t="shared" si="23"/>
        <v>10.021746109</v>
      </c>
      <c r="T341" s="7" t="s">
        <v>50</v>
      </c>
    </row>
    <row r="342" spans="1:20" x14ac:dyDescent="0.2">
      <c r="A342" s="6">
        <v>4</v>
      </c>
      <c r="B342">
        <v>7</v>
      </c>
      <c r="C342" s="7">
        <v>5</v>
      </c>
      <c r="D342" s="6">
        <v>2</v>
      </c>
      <c r="E342" s="7">
        <v>306</v>
      </c>
      <c r="F342" s="6" t="s">
        <v>439</v>
      </c>
      <c r="G342" s="7" t="s">
        <v>440</v>
      </c>
      <c r="H342" s="12">
        <v>45268</v>
      </c>
      <c r="I342" t="s">
        <v>13</v>
      </c>
      <c r="J342" s="16">
        <v>270.39999999999998</v>
      </c>
      <c r="K342" s="16">
        <v>132.04073399999999</v>
      </c>
      <c r="L342">
        <f t="shared" si="20"/>
        <v>30</v>
      </c>
      <c r="M342" s="43">
        <f t="shared" si="21"/>
        <v>2.2799999999999998</v>
      </c>
      <c r="N342" s="16">
        <f t="shared" si="22"/>
        <v>27.72</v>
      </c>
      <c r="O342" s="29">
        <f t="shared" si="23"/>
        <v>10.035095783999997</v>
      </c>
      <c r="T342" s="7"/>
    </row>
    <row r="343" spans="1:20" x14ac:dyDescent="0.2">
      <c r="A343" s="6">
        <v>4</v>
      </c>
      <c r="B343">
        <v>7</v>
      </c>
      <c r="C343" s="7">
        <v>6</v>
      </c>
      <c r="D343" s="6">
        <v>2</v>
      </c>
      <c r="E343" s="7">
        <v>307</v>
      </c>
      <c r="F343" s="6" t="s">
        <v>441</v>
      </c>
      <c r="G343" s="7" t="s">
        <v>442</v>
      </c>
      <c r="H343" s="12">
        <v>45268</v>
      </c>
      <c r="I343" t="s">
        <v>13</v>
      </c>
      <c r="J343" s="16">
        <v>70.2</v>
      </c>
      <c r="K343" s="16">
        <v>74.372865000000004</v>
      </c>
      <c r="L343">
        <f t="shared" si="20"/>
        <v>10</v>
      </c>
      <c r="M343" s="43">
        <f t="shared" si="21"/>
        <v>1.35</v>
      </c>
      <c r="N343" s="16">
        <f t="shared" si="22"/>
        <v>8.65</v>
      </c>
      <c r="O343" s="29">
        <f t="shared" si="23"/>
        <v>10.040336775000002</v>
      </c>
      <c r="T343" s="7"/>
    </row>
    <row r="344" spans="1:20" x14ac:dyDescent="0.2">
      <c r="A344" s="6">
        <v>4</v>
      </c>
      <c r="B344">
        <v>7</v>
      </c>
      <c r="C344" s="7">
        <v>7</v>
      </c>
      <c r="D344" s="6">
        <v>2</v>
      </c>
      <c r="E344" s="7">
        <v>308</v>
      </c>
      <c r="F344" s="6" t="s">
        <v>331</v>
      </c>
      <c r="G344" s="7" t="s">
        <v>332</v>
      </c>
      <c r="H344" s="12">
        <v>45273</v>
      </c>
      <c r="I344" t="s">
        <v>13</v>
      </c>
      <c r="J344" s="16">
        <v>81.599999999999994</v>
      </c>
      <c r="K344" s="16">
        <v>84.509124</v>
      </c>
      <c r="L344">
        <f t="shared" si="20"/>
        <v>10</v>
      </c>
      <c r="M344" s="43">
        <f t="shared" si="21"/>
        <v>1.19</v>
      </c>
      <c r="N344" s="16">
        <f t="shared" si="22"/>
        <v>8.81</v>
      </c>
      <c r="O344" s="29">
        <f t="shared" si="23"/>
        <v>10.056585756</v>
      </c>
      <c r="T344" s="7" t="s">
        <v>50</v>
      </c>
    </row>
    <row r="345" spans="1:20" x14ac:dyDescent="0.2">
      <c r="A345" s="8">
        <v>4</v>
      </c>
      <c r="B345" s="9">
        <v>7</v>
      </c>
      <c r="C345" s="10">
        <v>8</v>
      </c>
      <c r="D345" s="8">
        <v>2</v>
      </c>
      <c r="E345" s="10">
        <v>309</v>
      </c>
      <c r="F345" s="8" t="s">
        <v>753</v>
      </c>
      <c r="G345" s="10" t="s">
        <v>754</v>
      </c>
      <c r="H345" s="13">
        <v>45273</v>
      </c>
      <c r="I345" s="9" t="s">
        <v>13</v>
      </c>
      <c r="J345" s="18">
        <v>333</v>
      </c>
      <c r="K345" s="18">
        <v>188.768697</v>
      </c>
      <c r="L345">
        <f t="shared" si="20"/>
        <v>30</v>
      </c>
      <c r="M345" s="43">
        <f t="shared" si="21"/>
        <v>1.59</v>
      </c>
      <c r="N345" s="16">
        <f t="shared" si="22"/>
        <v>28.41</v>
      </c>
      <c r="O345" s="29">
        <f t="shared" si="23"/>
        <v>10.004740941</v>
      </c>
      <c r="S345" s="9"/>
      <c r="T345" s="10"/>
    </row>
    <row r="346" spans="1:20" x14ac:dyDescent="0.2">
      <c r="A346" s="3">
        <v>4</v>
      </c>
      <c r="B346" s="4">
        <v>8</v>
      </c>
      <c r="C346" s="5">
        <v>1</v>
      </c>
      <c r="D346" s="3">
        <v>2</v>
      </c>
      <c r="E346" s="5">
        <v>310</v>
      </c>
      <c r="F346" s="3" t="s">
        <v>773</v>
      </c>
      <c r="G346" s="5" t="s">
        <v>774</v>
      </c>
      <c r="H346" s="11">
        <v>45273</v>
      </c>
      <c r="I346" s="4" t="s">
        <v>13</v>
      </c>
      <c r="J346" s="17">
        <v>474</v>
      </c>
      <c r="K346" s="17">
        <v>967.58303000000001</v>
      </c>
      <c r="L346">
        <f t="shared" si="20"/>
        <v>100</v>
      </c>
      <c r="M346" s="43">
        <f t="shared" si="21"/>
        <v>1.04</v>
      </c>
      <c r="N346" s="16">
        <f t="shared" si="22"/>
        <v>98.96</v>
      </c>
      <c r="O346" s="29">
        <f t="shared" si="23"/>
        <v>10.062863512</v>
      </c>
      <c r="S346" s="4"/>
      <c r="T346" s="5"/>
    </row>
    <row r="347" spans="1:20" x14ac:dyDescent="0.2">
      <c r="A347" s="6">
        <v>4</v>
      </c>
      <c r="B347">
        <v>8</v>
      </c>
      <c r="C347" s="7">
        <v>2</v>
      </c>
      <c r="D347" s="6">
        <v>2</v>
      </c>
      <c r="E347" s="7">
        <v>311</v>
      </c>
      <c r="F347" s="6" t="s">
        <v>699</v>
      </c>
      <c r="G347" s="7" t="s">
        <v>700</v>
      </c>
      <c r="H347" s="12">
        <v>45273</v>
      </c>
      <c r="I347" t="s">
        <v>13</v>
      </c>
      <c r="J347" s="16">
        <v>259.5</v>
      </c>
      <c r="K347" s="16">
        <v>615.54449999999997</v>
      </c>
      <c r="L347">
        <f t="shared" si="20"/>
        <v>70</v>
      </c>
      <c r="M347" s="43">
        <f t="shared" si="21"/>
        <v>1.1399999999999999</v>
      </c>
      <c r="N347" s="16">
        <f t="shared" si="22"/>
        <v>68.86</v>
      </c>
      <c r="O347" s="29">
        <f t="shared" si="23"/>
        <v>10.024581857142856</v>
      </c>
      <c r="T347" s="7"/>
    </row>
    <row r="348" spans="1:20" x14ac:dyDescent="0.2">
      <c r="A348" s="6">
        <v>4</v>
      </c>
      <c r="B348">
        <v>8</v>
      </c>
      <c r="C348" s="7">
        <v>3</v>
      </c>
      <c r="D348" s="6">
        <v>2</v>
      </c>
      <c r="E348" s="7">
        <v>312</v>
      </c>
      <c r="F348" s="6" t="s">
        <v>775</v>
      </c>
      <c r="G348" s="7" t="s">
        <v>776</v>
      </c>
      <c r="H348" s="12">
        <v>45273</v>
      </c>
      <c r="I348" t="s">
        <v>13</v>
      </c>
      <c r="J348" s="16">
        <v>178.2</v>
      </c>
      <c r="K348" s="16">
        <v>347.93974800000001</v>
      </c>
      <c r="L348">
        <f t="shared" si="20"/>
        <v>50</v>
      </c>
      <c r="M348" s="43">
        <f t="shared" si="21"/>
        <v>1.44</v>
      </c>
      <c r="N348" s="16">
        <f t="shared" si="22"/>
        <v>48.56</v>
      </c>
      <c r="O348" s="29">
        <f t="shared" si="23"/>
        <v>10.020664742399999</v>
      </c>
      <c r="T348" s="7"/>
    </row>
    <row r="349" spans="1:20" x14ac:dyDescent="0.2">
      <c r="A349" s="6">
        <v>4</v>
      </c>
      <c r="B349">
        <v>8</v>
      </c>
      <c r="C349" s="7">
        <v>4</v>
      </c>
      <c r="D349" s="6">
        <v>2</v>
      </c>
      <c r="E349" s="7">
        <v>313</v>
      </c>
      <c r="F349" s="6" t="s">
        <v>697</v>
      </c>
      <c r="G349" s="7" t="s">
        <v>698</v>
      </c>
      <c r="H349" s="12">
        <v>45273</v>
      </c>
      <c r="I349" t="s">
        <v>59</v>
      </c>
      <c r="J349" s="16">
        <v>47.1</v>
      </c>
      <c r="K349" s="16">
        <v>82.025433000000007</v>
      </c>
      <c r="L349">
        <f t="shared" si="20"/>
        <v>10</v>
      </c>
      <c r="M349" s="43">
        <f t="shared" si="21"/>
        <v>1.22</v>
      </c>
      <c r="N349" s="16">
        <f t="shared" si="22"/>
        <v>8.7799999999999994</v>
      </c>
      <c r="O349" s="29">
        <f t="shared" si="23"/>
        <v>10.007102826000001</v>
      </c>
      <c r="T349" s="7" t="s">
        <v>50</v>
      </c>
    </row>
    <row r="350" spans="1:20" x14ac:dyDescent="0.2">
      <c r="A350" s="6">
        <v>4</v>
      </c>
      <c r="B350">
        <v>8</v>
      </c>
      <c r="C350" s="7">
        <v>5</v>
      </c>
      <c r="D350" s="6">
        <v>2</v>
      </c>
      <c r="E350" s="7">
        <v>314</v>
      </c>
      <c r="F350" s="6" t="s">
        <v>630</v>
      </c>
      <c r="G350" s="7" t="s">
        <v>631</v>
      </c>
      <c r="H350" s="12">
        <v>45267</v>
      </c>
      <c r="I350" t="s">
        <v>13</v>
      </c>
      <c r="J350" s="16">
        <v>126.6</v>
      </c>
      <c r="K350" s="16">
        <v>308.55520200000001</v>
      </c>
      <c r="L350">
        <f t="shared" si="20"/>
        <v>50</v>
      </c>
      <c r="M350" s="43">
        <f t="shared" si="21"/>
        <v>1.6300000000000001</v>
      </c>
      <c r="N350" s="16">
        <f t="shared" si="22"/>
        <v>48.37</v>
      </c>
      <c r="O350" s="29">
        <f t="shared" si="23"/>
        <v>10.058899585200001</v>
      </c>
      <c r="T350" s="7"/>
    </row>
    <row r="351" spans="1:20" x14ac:dyDescent="0.2">
      <c r="A351" s="6">
        <v>4</v>
      </c>
      <c r="B351">
        <v>8</v>
      </c>
      <c r="C351" s="7">
        <v>6</v>
      </c>
      <c r="D351" s="6">
        <v>2</v>
      </c>
      <c r="E351" s="7">
        <v>315</v>
      </c>
      <c r="F351" s="6" t="s">
        <v>757</v>
      </c>
      <c r="G351" s="7" t="s">
        <v>758</v>
      </c>
      <c r="H351" s="12">
        <v>45273</v>
      </c>
      <c r="I351" t="s">
        <v>13</v>
      </c>
      <c r="J351" s="16">
        <v>77.599999999999994</v>
      </c>
      <c r="K351" s="16">
        <v>136.51816500000001</v>
      </c>
      <c r="L351">
        <f t="shared" si="20"/>
        <v>30</v>
      </c>
      <c r="M351" s="43">
        <f t="shared" si="21"/>
        <v>2.1999999999999997</v>
      </c>
      <c r="N351" s="16">
        <f t="shared" si="22"/>
        <v>27.8</v>
      </c>
      <c r="O351" s="29">
        <f t="shared" si="23"/>
        <v>10.011332100000001</v>
      </c>
      <c r="T351" s="7"/>
    </row>
    <row r="352" spans="1:20" x14ac:dyDescent="0.2">
      <c r="A352" s="6">
        <v>4</v>
      </c>
      <c r="B352">
        <v>8</v>
      </c>
      <c r="C352" s="7">
        <v>7</v>
      </c>
      <c r="D352" s="6">
        <v>2</v>
      </c>
      <c r="E352" s="7">
        <v>317</v>
      </c>
      <c r="F352" s="6" t="s">
        <v>249</v>
      </c>
      <c r="G352" s="7" t="s">
        <v>250</v>
      </c>
      <c r="H352" s="12">
        <v>45273</v>
      </c>
      <c r="I352" t="s">
        <v>13</v>
      </c>
      <c r="J352" s="16">
        <v>70.599999999999994</v>
      </c>
      <c r="K352" s="16">
        <v>106.17726</v>
      </c>
      <c r="L352">
        <f t="shared" si="20"/>
        <v>30</v>
      </c>
      <c r="M352" s="43">
        <f t="shared" si="21"/>
        <v>2.8299999999999996</v>
      </c>
      <c r="N352" s="16">
        <f t="shared" si="22"/>
        <v>27.17</v>
      </c>
      <c r="O352" s="29">
        <f t="shared" si="23"/>
        <v>10.016054859999999</v>
      </c>
      <c r="T352" s="7"/>
    </row>
    <row r="353" spans="1:20" x14ac:dyDescent="0.2">
      <c r="A353" s="8">
        <v>4</v>
      </c>
      <c r="B353" s="9">
        <v>8</v>
      </c>
      <c r="C353" s="10">
        <v>8</v>
      </c>
      <c r="D353" s="8">
        <v>2</v>
      </c>
      <c r="E353" s="10">
        <v>318</v>
      </c>
      <c r="F353" s="8" t="s">
        <v>309</v>
      </c>
      <c r="G353" s="10" t="s">
        <v>310</v>
      </c>
      <c r="H353" s="13">
        <v>45273</v>
      </c>
      <c r="I353" s="9" t="s">
        <v>13</v>
      </c>
      <c r="J353" s="18">
        <v>67.900000000000006</v>
      </c>
      <c r="K353" s="18">
        <v>61.080558000000003</v>
      </c>
      <c r="L353">
        <f t="shared" si="20"/>
        <v>10</v>
      </c>
      <c r="M353" s="43">
        <f t="shared" si="21"/>
        <v>1.64</v>
      </c>
      <c r="N353" s="16">
        <f t="shared" si="22"/>
        <v>8.36</v>
      </c>
      <c r="O353" s="29">
        <f t="shared" si="23"/>
        <v>10.017211511999999</v>
      </c>
      <c r="S353" s="9"/>
      <c r="T353" s="10"/>
    </row>
    <row r="354" spans="1:20" x14ac:dyDescent="0.2">
      <c r="A354" s="3">
        <v>4</v>
      </c>
      <c r="B354" s="4">
        <v>9</v>
      </c>
      <c r="C354" s="5">
        <v>1</v>
      </c>
      <c r="D354" s="3">
        <v>2</v>
      </c>
      <c r="E354" s="5">
        <v>319</v>
      </c>
      <c r="F354" s="3" t="s">
        <v>315</v>
      </c>
      <c r="G354" s="5" t="s">
        <v>316</v>
      </c>
      <c r="H354" s="11">
        <v>45273</v>
      </c>
      <c r="I354" s="4" t="s">
        <v>13</v>
      </c>
      <c r="J354" s="17">
        <v>92.1</v>
      </c>
      <c r="K354" s="17">
        <v>79.823835000000003</v>
      </c>
      <c r="L354">
        <f t="shared" si="20"/>
        <v>10</v>
      </c>
      <c r="M354" s="43">
        <f t="shared" si="21"/>
        <v>1.26</v>
      </c>
      <c r="N354" s="16">
        <f t="shared" si="22"/>
        <v>8.74</v>
      </c>
      <c r="O354" s="29">
        <f t="shared" si="23"/>
        <v>10.057803209999999</v>
      </c>
      <c r="S354" s="4"/>
      <c r="T354" s="5" t="s">
        <v>50</v>
      </c>
    </row>
    <row r="355" spans="1:20" x14ac:dyDescent="0.2">
      <c r="A355" s="6">
        <v>4</v>
      </c>
      <c r="B355">
        <v>9</v>
      </c>
      <c r="C355" s="7">
        <v>2</v>
      </c>
      <c r="D355" s="6">
        <v>2</v>
      </c>
      <c r="E355" s="7">
        <v>327</v>
      </c>
      <c r="F355" s="6" t="s">
        <v>243</v>
      </c>
      <c r="G355" s="7" t="s">
        <v>244</v>
      </c>
      <c r="H355" s="12">
        <v>45273</v>
      </c>
      <c r="I355" t="s">
        <v>13</v>
      </c>
      <c r="J355" s="16">
        <v>58.4</v>
      </c>
      <c r="K355" s="16">
        <v>19.8056859</v>
      </c>
      <c r="L355">
        <f t="shared" si="20"/>
        <v>10</v>
      </c>
      <c r="M355" s="43">
        <f t="shared" si="21"/>
        <v>5.05</v>
      </c>
      <c r="N355" s="16">
        <f t="shared" si="22"/>
        <v>4.95</v>
      </c>
      <c r="O355" s="29">
        <f t="shared" si="23"/>
        <v>10.001871379499999</v>
      </c>
      <c r="T355" s="7" t="s">
        <v>223</v>
      </c>
    </row>
    <row r="356" spans="1:20" x14ac:dyDescent="0.2">
      <c r="A356" s="6">
        <v>4</v>
      </c>
      <c r="B356">
        <v>9</v>
      </c>
      <c r="C356" s="7">
        <v>3</v>
      </c>
      <c r="D356" s="6">
        <v>2</v>
      </c>
      <c r="E356" s="7">
        <v>328</v>
      </c>
      <c r="F356" s="6" t="s">
        <v>245</v>
      </c>
      <c r="G356" s="7" t="s">
        <v>246</v>
      </c>
      <c r="H356" s="12">
        <v>45273</v>
      </c>
      <c r="I356" t="s">
        <v>59</v>
      </c>
      <c r="J356" s="16">
        <v>51.3</v>
      </c>
      <c r="K356" s="16">
        <v>50.193465000000003</v>
      </c>
      <c r="L356">
        <f t="shared" si="20"/>
        <v>10</v>
      </c>
      <c r="M356" s="43">
        <f t="shared" si="21"/>
        <v>2</v>
      </c>
      <c r="N356" s="16">
        <f t="shared" si="22"/>
        <v>8</v>
      </c>
      <c r="O356" s="29">
        <f t="shared" si="23"/>
        <v>10.038693</v>
      </c>
      <c r="T356" s="7" t="s">
        <v>50</v>
      </c>
    </row>
    <row r="357" spans="1:20" x14ac:dyDescent="0.2">
      <c r="A357" s="6">
        <v>4</v>
      </c>
      <c r="B357">
        <v>9</v>
      </c>
      <c r="C357" s="7">
        <v>4</v>
      </c>
      <c r="D357" s="6">
        <v>2</v>
      </c>
      <c r="E357" s="7">
        <v>330</v>
      </c>
      <c r="F357" s="6" t="s">
        <v>88</v>
      </c>
      <c r="G357" s="7" t="s">
        <v>18</v>
      </c>
      <c r="H357" s="12">
        <v>45275</v>
      </c>
      <c r="I357" t="s">
        <v>13</v>
      </c>
      <c r="J357" s="16">
        <v>240.3</v>
      </c>
      <c r="K357" s="16">
        <v>289.18744199999998</v>
      </c>
      <c r="L357">
        <f t="shared" si="20"/>
        <v>30</v>
      </c>
      <c r="M357" s="43">
        <f t="shared" si="21"/>
        <v>1.04</v>
      </c>
      <c r="N357" s="16">
        <f t="shared" si="22"/>
        <v>28.96</v>
      </c>
      <c r="O357" s="29">
        <f t="shared" si="23"/>
        <v>10.025164655999999</v>
      </c>
      <c r="T357" s="7"/>
    </row>
    <row r="358" spans="1:20" x14ac:dyDescent="0.2">
      <c r="A358" s="6">
        <v>4</v>
      </c>
      <c r="B358">
        <v>9</v>
      </c>
      <c r="C358" s="7">
        <v>5</v>
      </c>
      <c r="D358" s="6">
        <v>2</v>
      </c>
      <c r="E358" s="7">
        <v>333</v>
      </c>
      <c r="F358" s="6" t="s">
        <v>89</v>
      </c>
      <c r="G358" s="7" t="s">
        <v>19</v>
      </c>
      <c r="H358" s="12">
        <v>45275</v>
      </c>
      <c r="I358" t="s">
        <v>13</v>
      </c>
      <c r="J358" s="16">
        <v>187.6</v>
      </c>
      <c r="K358" s="16">
        <v>34.7574027</v>
      </c>
      <c r="L358">
        <f t="shared" si="20"/>
        <v>10</v>
      </c>
      <c r="M358" s="43">
        <f t="shared" si="21"/>
        <v>2.88</v>
      </c>
      <c r="N358" s="16">
        <f t="shared" si="22"/>
        <v>7.12</v>
      </c>
      <c r="O358" s="29">
        <f t="shared" si="23"/>
        <v>10.0101319776</v>
      </c>
      <c r="T358" s="7"/>
    </row>
    <row r="359" spans="1:20" x14ac:dyDescent="0.2">
      <c r="A359" s="6">
        <v>4</v>
      </c>
      <c r="B359">
        <v>9</v>
      </c>
      <c r="C359" s="7">
        <v>6</v>
      </c>
      <c r="D359" s="6">
        <v>2</v>
      </c>
      <c r="E359" s="7">
        <v>335</v>
      </c>
      <c r="F359" s="6" t="s">
        <v>86</v>
      </c>
      <c r="G359" s="7" t="s">
        <v>87</v>
      </c>
      <c r="H359" s="12">
        <v>45273</v>
      </c>
      <c r="I359" t="s">
        <v>13</v>
      </c>
      <c r="J359" s="16">
        <v>45.2</v>
      </c>
      <c r="K359" s="16">
        <v>211.41703799999999</v>
      </c>
      <c r="L359">
        <f t="shared" si="20"/>
        <v>30</v>
      </c>
      <c r="M359" s="43">
        <f t="shared" si="21"/>
        <v>1.42</v>
      </c>
      <c r="N359" s="16">
        <f t="shared" si="22"/>
        <v>28.58</v>
      </c>
      <c r="O359" s="29">
        <f t="shared" si="23"/>
        <v>10.007073131999999</v>
      </c>
      <c r="T359" s="7"/>
    </row>
    <row r="360" spans="1:20" x14ac:dyDescent="0.2">
      <c r="A360" s="6">
        <v>4</v>
      </c>
      <c r="B360">
        <v>9</v>
      </c>
      <c r="C360" s="7">
        <v>7</v>
      </c>
      <c r="D360" s="6">
        <v>2</v>
      </c>
      <c r="E360" s="7">
        <v>336</v>
      </c>
      <c r="F360" s="6" t="s">
        <v>90</v>
      </c>
      <c r="G360" s="7" t="s">
        <v>91</v>
      </c>
      <c r="H360" s="12">
        <v>45275</v>
      </c>
      <c r="I360" t="s">
        <v>13</v>
      </c>
      <c r="J360" s="16">
        <v>369</v>
      </c>
      <c r="K360" s="16">
        <v>500.857485</v>
      </c>
      <c r="L360">
        <f t="shared" si="20"/>
        <v>70</v>
      </c>
      <c r="M360" s="43">
        <f t="shared" si="21"/>
        <v>1.4</v>
      </c>
      <c r="N360" s="16">
        <f t="shared" si="22"/>
        <v>68.599999999999994</v>
      </c>
      <c r="O360" s="29">
        <f t="shared" si="23"/>
        <v>10.017149699999999</v>
      </c>
      <c r="T360" s="7"/>
    </row>
    <row r="361" spans="1:20" x14ac:dyDescent="0.2">
      <c r="A361" s="8">
        <v>4</v>
      </c>
      <c r="B361" s="9">
        <v>9</v>
      </c>
      <c r="C361" s="10">
        <v>8</v>
      </c>
      <c r="D361" s="8">
        <v>2</v>
      </c>
      <c r="E361" s="10">
        <v>338</v>
      </c>
      <c r="F361" s="8" t="s">
        <v>841</v>
      </c>
      <c r="G361" s="10" t="s">
        <v>842</v>
      </c>
      <c r="H361" s="13">
        <v>45265</v>
      </c>
      <c r="I361" s="9" t="s">
        <v>13</v>
      </c>
      <c r="J361" s="18">
        <v>180.2</v>
      </c>
      <c r="K361" s="18">
        <v>151.109736</v>
      </c>
      <c r="L361">
        <f t="shared" si="20"/>
        <v>30</v>
      </c>
      <c r="M361" s="43">
        <f t="shared" si="21"/>
        <v>1.99</v>
      </c>
      <c r="N361" s="16">
        <f t="shared" si="22"/>
        <v>28.01</v>
      </c>
      <c r="O361" s="29">
        <f t="shared" si="23"/>
        <v>10.023612487999999</v>
      </c>
      <c r="S361" s="9"/>
      <c r="T361" s="10"/>
    </row>
    <row r="362" spans="1:20" x14ac:dyDescent="0.2">
      <c r="A362" s="3">
        <v>4</v>
      </c>
      <c r="B362" s="4">
        <v>10</v>
      </c>
      <c r="C362" s="5">
        <v>1</v>
      </c>
      <c r="D362" s="3">
        <v>2</v>
      </c>
      <c r="E362" s="5">
        <v>339</v>
      </c>
      <c r="F362" s="3" t="s">
        <v>843</v>
      </c>
      <c r="G362" s="5" t="s">
        <v>844</v>
      </c>
      <c r="H362" s="11">
        <v>45265</v>
      </c>
      <c r="I362" s="4" t="s">
        <v>13</v>
      </c>
      <c r="J362" s="17">
        <v>219.1</v>
      </c>
      <c r="K362" s="17">
        <v>408.22705200000001</v>
      </c>
      <c r="L362">
        <f t="shared" si="20"/>
        <v>50</v>
      </c>
      <c r="M362" s="43">
        <f t="shared" si="21"/>
        <v>1.23</v>
      </c>
      <c r="N362" s="16">
        <f t="shared" si="22"/>
        <v>48.77</v>
      </c>
      <c r="O362" s="29">
        <f t="shared" si="23"/>
        <v>10.0423854792</v>
      </c>
      <c r="S362" s="4"/>
      <c r="T362" s="5"/>
    </row>
    <row r="363" spans="1:20" x14ac:dyDescent="0.2">
      <c r="A363" s="6">
        <v>4</v>
      </c>
      <c r="B363">
        <v>10</v>
      </c>
      <c r="C363" s="7">
        <v>2</v>
      </c>
      <c r="D363" s="6">
        <v>2</v>
      </c>
      <c r="E363" s="7">
        <v>341</v>
      </c>
      <c r="F363" s="6" t="s">
        <v>837</v>
      </c>
      <c r="G363" s="7" t="s">
        <v>838</v>
      </c>
      <c r="H363" s="12">
        <v>45265</v>
      </c>
      <c r="I363" t="s">
        <v>13</v>
      </c>
      <c r="J363" s="16">
        <v>281.2</v>
      </c>
      <c r="K363" s="16">
        <v>857.22942</v>
      </c>
      <c r="L363">
        <f t="shared" si="20"/>
        <v>100</v>
      </c>
      <c r="M363" s="43">
        <f t="shared" si="21"/>
        <v>1.17</v>
      </c>
      <c r="N363" s="16">
        <f t="shared" si="22"/>
        <v>98.83</v>
      </c>
      <c r="O363" s="29">
        <f t="shared" si="23"/>
        <v>10.029584214</v>
      </c>
      <c r="T363" s="7"/>
    </row>
    <row r="364" spans="1:20" x14ac:dyDescent="0.2">
      <c r="A364" s="6">
        <v>4</v>
      </c>
      <c r="B364">
        <v>10</v>
      </c>
      <c r="C364" s="7">
        <v>3</v>
      </c>
      <c r="D364" s="6">
        <v>2</v>
      </c>
      <c r="E364" s="7">
        <v>343</v>
      </c>
      <c r="F364" s="6" t="s">
        <v>839</v>
      </c>
      <c r="G364" s="7" t="s">
        <v>840</v>
      </c>
      <c r="H364" s="12">
        <v>45265</v>
      </c>
      <c r="I364" t="s">
        <v>13</v>
      </c>
      <c r="J364" s="16">
        <v>236.5</v>
      </c>
      <c r="K364" s="16">
        <v>384.06886200000002</v>
      </c>
      <c r="L364">
        <f t="shared" si="20"/>
        <v>50</v>
      </c>
      <c r="M364" s="43">
        <f t="shared" si="21"/>
        <v>1.31</v>
      </c>
      <c r="N364" s="16">
        <f t="shared" si="22"/>
        <v>48.69</v>
      </c>
      <c r="O364" s="29">
        <f t="shared" si="23"/>
        <v>10.062604184400001</v>
      </c>
      <c r="T364" s="7"/>
    </row>
    <row r="365" spans="1:20" x14ac:dyDescent="0.2">
      <c r="A365" s="6">
        <v>4</v>
      </c>
      <c r="B365">
        <v>10</v>
      </c>
      <c r="C365" s="7">
        <v>4</v>
      </c>
      <c r="D365" s="6">
        <v>2</v>
      </c>
      <c r="E365" s="7">
        <v>345</v>
      </c>
      <c r="F365" s="6" t="s">
        <v>835</v>
      </c>
      <c r="G365" s="7" t="s">
        <v>836</v>
      </c>
      <c r="H365" s="12">
        <v>45265</v>
      </c>
      <c r="I365" t="s">
        <v>13</v>
      </c>
      <c r="J365" s="16">
        <v>233.3</v>
      </c>
      <c r="K365" s="16">
        <v>470.46658500000001</v>
      </c>
      <c r="L365">
        <f t="shared" si="20"/>
        <v>50</v>
      </c>
      <c r="M365" s="43">
        <f t="shared" si="21"/>
        <v>1.07</v>
      </c>
      <c r="N365" s="16">
        <f t="shared" si="22"/>
        <v>48.93</v>
      </c>
      <c r="O365" s="29">
        <f t="shared" si="23"/>
        <v>10.067984919000001</v>
      </c>
      <c r="T365" s="7"/>
    </row>
    <row r="366" spans="1:20" x14ac:dyDescent="0.2">
      <c r="A366" s="6">
        <v>4</v>
      </c>
      <c r="B366">
        <v>10</v>
      </c>
      <c r="C366" s="7">
        <v>5</v>
      </c>
      <c r="D366" s="6">
        <v>2</v>
      </c>
      <c r="E366" s="7">
        <v>346</v>
      </c>
      <c r="F366" s="6" t="s">
        <v>831</v>
      </c>
      <c r="G366" s="7" t="s">
        <v>832</v>
      </c>
      <c r="H366" s="12">
        <v>45265</v>
      </c>
      <c r="I366" t="s">
        <v>13</v>
      </c>
      <c r="J366" s="16">
        <v>317.5</v>
      </c>
      <c r="K366" s="16">
        <v>284.23218000000003</v>
      </c>
      <c r="L366">
        <f t="shared" si="20"/>
        <v>30</v>
      </c>
      <c r="M366" s="43">
        <f t="shared" si="21"/>
        <v>1.06</v>
      </c>
      <c r="N366" s="16">
        <f t="shared" si="22"/>
        <v>28.94</v>
      </c>
      <c r="O366" s="29">
        <f t="shared" si="23"/>
        <v>10.04287036</v>
      </c>
      <c r="T366" s="7"/>
    </row>
    <row r="367" spans="1:20" x14ac:dyDescent="0.2">
      <c r="A367" s="6">
        <v>4</v>
      </c>
      <c r="B367">
        <v>10</v>
      </c>
      <c r="C367" s="7">
        <v>6</v>
      </c>
      <c r="D367" s="6">
        <v>2</v>
      </c>
      <c r="E367" s="7">
        <v>348</v>
      </c>
      <c r="F367" s="6" t="s">
        <v>833</v>
      </c>
      <c r="G367" s="7" t="s">
        <v>834</v>
      </c>
      <c r="H367" s="12">
        <v>45265</v>
      </c>
      <c r="I367" t="s">
        <v>13</v>
      </c>
      <c r="J367" s="16">
        <v>272.8</v>
      </c>
      <c r="K367" s="16">
        <v>365.80856699999998</v>
      </c>
      <c r="L367">
        <f t="shared" si="20"/>
        <v>50</v>
      </c>
      <c r="M367" s="43">
        <f t="shared" si="21"/>
        <v>1.37</v>
      </c>
      <c r="N367" s="16">
        <f t="shared" si="22"/>
        <v>48.63</v>
      </c>
      <c r="O367" s="29">
        <f t="shared" si="23"/>
        <v>10.0231547358</v>
      </c>
      <c r="T367" s="7"/>
    </row>
    <row r="368" spans="1:20" x14ac:dyDescent="0.2">
      <c r="A368" s="6">
        <v>4</v>
      </c>
      <c r="B368">
        <v>10</v>
      </c>
      <c r="C368" s="7">
        <v>7</v>
      </c>
      <c r="D368" s="6">
        <v>2</v>
      </c>
      <c r="E368" s="7">
        <v>352</v>
      </c>
      <c r="F368" s="6" t="s">
        <v>853</v>
      </c>
      <c r="G368" s="7" t="s">
        <v>854</v>
      </c>
      <c r="H368" s="12">
        <v>45265</v>
      </c>
      <c r="I368" t="s">
        <v>13</v>
      </c>
      <c r="J368" s="16">
        <v>319.7</v>
      </c>
      <c r="K368" s="16">
        <v>692.70648000000006</v>
      </c>
      <c r="L368">
        <f t="shared" si="20"/>
        <v>70</v>
      </c>
      <c r="M368" s="43">
        <f t="shared" si="21"/>
        <v>1.02</v>
      </c>
      <c r="N368" s="16">
        <f t="shared" si="22"/>
        <v>68.98</v>
      </c>
      <c r="O368" s="29">
        <f t="shared" si="23"/>
        <v>10.093722994285715</v>
      </c>
      <c r="T368" s="7"/>
    </row>
    <row r="369" spans="1:20" x14ac:dyDescent="0.2">
      <c r="A369" s="8">
        <v>4</v>
      </c>
      <c r="B369" s="9">
        <v>10</v>
      </c>
      <c r="C369" s="10">
        <v>8</v>
      </c>
      <c r="D369" s="8">
        <v>2</v>
      </c>
      <c r="E369" s="10">
        <v>355</v>
      </c>
      <c r="F369" s="8" t="s">
        <v>849</v>
      </c>
      <c r="G369" s="10" t="s">
        <v>850</v>
      </c>
      <c r="H369" s="13">
        <v>45265</v>
      </c>
      <c r="I369" s="9" t="s">
        <v>13</v>
      </c>
      <c r="J369" s="18">
        <v>211.5</v>
      </c>
      <c r="K369" s="18">
        <v>446.89560899999998</v>
      </c>
      <c r="L369">
        <f t="shared" si="20"/>
        <v>50</v>
      </c>
      <c r="M369" s="43">
        <f t="shared" si="21"/>
        <v>1.1200000000000001</v>
      </c>
      <c r="N369" s="16">
        <f t="shared" si="22"/>
        <v>48.88</v>
      </c>
      <c r="O369" s="29">
        <f t="shared" si="23"/>
        <v>10.010461641600001</v>
      </c>
      <c r="S369" s="9"/>
      <c r="T369" s="10"/>
    </row>
    <row r="370" spans="1:20" x14ac:dyDescent="0.2">
      <c r="A370" s="3">
        <v>4</v>
      </c>
      <c r="B370" s="4">
        <v>11</v>
      </c>
      <c r="C370" s="5">
        <v>1</v>
      </c>
      <c r="D370" s="3">
        <v>2</v>
      </c>
      <c r="E370" s="5">
        <v>356</v>
      </c>
      <c r="F370" s="3" t="s">
        <v>855</v>
      </c>
      <c r="G370" s="5" t="s">
        <v>856</v>
      </c>
      <c r="H370" s="11">
        <v>45265</v>
      </c>
      <c r="I370" s="4" t="s">
        <v>13</v>
      </c>
      <c r="J370" s="17">
        <v>324.8</v>
      </c>
      <c r="K370" s="17">
        <v>536.37363000000005</v>
      </c>
      <c r="L370">
        <f t="shared" si="20"/>
        <v>70</v>
      </c>
      <c r="M370" s="43">
        <f t="shared" si="21"/>
        <v>1.31</v>
      </c>
      <c r="N370" s="16">
        <f t="shared" si="22"/>
        <v>68.69</v>
      </c>
      <c r="O370" s="29">
        <f t="shared" si="23"/>
        <v>10.037849361428574</v>
      </c>
      <c r="S370" s="4"/>
      <c r="T370" s="5"/>
    </row>
    <row r="371" spans="1:20" x14ac:dyDescent="0.2">
      <c r="A371" s="6">
        <v>4</v>
      </c>
      <c r="B371">
        <v>11</v>
      </c>
      <c r="C371" s="7">
        <v>2</v>
      </c>
      <c r="D371" s="6">
        <v>2</v>
      </c>
      <c r="E371" s="7">
        <v>357</v>
      </c>
      <c r="F371" s="6" t="s">
        <v>851</v>
      </c>
      <c r="G371" s="7" t="s">
        <v>852</v>
      </c>
      <c r="H371" s="12">
        <v>45265</v>
      </c>
      <c r="I371" t="s">
        <v>13</v>
      </c>
      <c r="J371" s="16">
        <v>206.1</v>
      </c>
      <c r="K371" s="16">
        <v>230.23939799999999</v>
      </c>
      <c r="L371">
        <f t="shared" si="20"/>
        <v>30</v>
      </c>
      <c r="M371" s="43">
        <f t="shared" si="21"/>
        <v>1.31</v>
      </c>
      <c r="N371" s="16">
        <f t="shared" si="22"/>
        <v>28.69</v>
      </c>
      <c r="O371" s="29">
        <f t="shared" si="23"/>
        <v>10.053787046</v>
      </c>
      <c r="T371" s="7"/>
    </row>
    <row r="372" spans="1:20" x14ac:dyDescent="0.2">
      <c r="A372" s="6">
        <v>4</v>
      </c>
      <c r="B372">
        <v>11</v>
      </c>
      <c r="C372" s="7">
        <v>3</v>
      </c>
      <c r="D372" s="6">
        <v>2</v>
      </c>
      <c r="E372" s="7">
        <v>358</v>
      </c>
      <c r="F372" s="6" t="s">
        <v>847</v>
      </c>
      <c r="G372" s="7" t="s">
        <v>848</v>
      </c>
      <c r="H372" s="12">
        <v>45265</v>
      </c>
      <c r="I372" t="s">
        <v>13</v>
      </c>
      <c r="J372" s="16">
        <v>418.5</v>
      </c>
      <c r="K372" s="16">
        <v>904.76507000000004</v>
      </c>
      <c r="L372">
        <f t="shared" si="20"/>
        <v>100</v>
      </c>
      <c r="M372" s="43">
        <f t="shared" si="21"/>
        <v>1.1100000000000001</v>
      </c>
      <c r="N372" s="16">
        <f t="shared" si="22"/>
        <v>98.89</v>
      </c>
      <c r="O372" s="29">
        <f t="shared" si="23"/>
        <v>10.042892277</v>
      </c>
      <c r="T372" s="7"/>
    </row>
    <row r="373" spans="1:20" x14ac:dyDescent="0.2">
      <c r="A373" s="6">
        <v>4</v>
      </c>
      <c r="B373">
        <v>11</v>
      </c>
      <c r="C373" s="7">
        <v>4</v>
      </c>
      <c r="D373" s="6">
        <v>2</v>
      </c>
      <c r="E373" s="7">
        <v>360</v>
      </c>
      <c r="F373" s="6" t="s">
        <v>857</v>
      </c>
      <c r="G373" s="7" t="s">
        <v>858</v>
      </c>
      <c r="H373" s="12">
        <v>45265</v>
      </c>
      <c r="I373" t="s">
        <v>13</v>
      </c>
      <c r="J373" s="16">
        <v>255</v>
      </c>
      <c r="K373" s="16">
        <v>469.55485800000002</v>
      </c>
      <c r="L373">
        <f t="shared" si="20"/>
        <v>50</v>
      </c>
      <c r="M373" s="43">
        <f t="shared" si="21"/>
        <v>1.07</v>
      </c>
      <c r="N373" s="16">
        <f t="shared" si="22"/>
        <v>48.93</v>
      </c>
      <c r="O373" s="29">
        <f t="shared" si="23"/>
        <v>10.048473961200001</v>
      </c>
      <c r="T373" s="7"/>
    </row>
    <row r="374" spans="1:20" x14ac:dyDescent="0.2">
      <c r="A374" s="6">
        <v>4</v>
      </c>
      <c r="B374">
        <v>11</v>
      </c>
      <c r="C374" s="7">
        <v>5</v>
      </c>
      <c r="D374" s="6"/>
      <c r="E374" s="7"/>
      <c r="F374" s="6"/>
      <c r="G374" s="7"/>
      <c r="H374" s="12"/>
      <c r="L374">
        <f t="shared" si="20"/>
        <v>10</v>
      </c>
      <c r="M374" s="43" t="e">
        <f t="shared" si="21"/>
        <v>#DIV/0!</v>
      </c>
      <c r="N374" s="16" t="e">
        <f t="shared" si="22"/>
        <v>#DIV/0!</v>
      </c>
      <c r="O374" s="29" t="e">
        <f t="shared" si="23"/>
        <v>#DIV/0!</v>
      </c>
      <c r="T374" s="7"/>
    </row>
    <row r="375" spans="1:20" x14ac:dyDescent="0.2">
      <c r="A375" s="6">
        <v>4</v>
      </c>
      <c r="B375">
        <v>11</v>
      </c>
      <c r="C375" s="7">
        <v>6</v>
      </c>
      <c r="D375" s="6"/>
      <c r="E375" s="7"/>
      <c r="F375" s="6"/>
      <c r="G375" s="7"/>
      <c r="H375" s="12"/>
      <c r="L375">
        <f t="shared" si="20"/>
        <v>10</v>
      </c>
      <c r="M375" s="43" t="e">
        <f t="shared" si="21"/>
        <v>#DIV/0!</v>
      </c>
      <c r="N375" s="16" t="e">
        <f t="shared" si="22"/>
        <v>#DIV/0!</v>
      </c>
      <c r="O375" s="29" t="e">
        <f t="shared" si="23"/>
        <v>#DIV/0!</v>
      </c>
      <c r="T375" s="7"/>
    </row>
    <row r="376" spans="1:20" x14ac:dyDescent="0.2">
      <c r="A376" s="6">
        <v>4</v>
      </c>
      <c r="B376">
        <v>11</v>
      </c>
      <c r="C376" s="7">
        <v>7</v>
      </c>
      <c r="D376" s="6"/>
      <c r="E376" s="7"/>
      <c r="F376" s="6"/>
      <c r="G376" s="7"/>
      <c r="H376" s="12"/>
      <c r="L376">
        <f t="shared" si="20"/>
        <v>10</v>
      </c>
      <c r="M376" s="43" t="e">
        <f t="shared" si="21"/>
        <v>#DIV/0!</v>
      </c>
      <c r="N376" s="16" t="e">
        <f t="shared" si="22"/>
        <v>#DIV/0!</v>
      </c>
      <c r="O376" s="29" t="e">
        <f t="shared" si="23"/>
        <v>#DIV/0!</v>
      </c>
      <c r="T376" s="7"/>
    </row>
    <row r="377" spans="1:20" x14ac:dyDescent="0.2">
      <c r="A377" s="8">
        <v>4</v>
      </c>
      <c r="B377" s="9">
        <v>11</v>
      </c>
      <c r="C377" s="10">
        <v>8</v>
      </c>
      <c r="D377" s="8"/>
      <c r="E377" s="10"/>
      <c r="F377" s="8"/>
      <c r="G377" s="10"/>
      <c r="H377" s="13"/>
      <c r="I377" s="9"/>
      <c r="J377" s="18"/>
      <c r="K377" s="18"/>
      <c r="L377">
        <f t="shared" si="20"/>
        <v>10</v>
      </c>
      <c r="M377" s="43" t="e">
        <f t="shared" si="21"/>
        <v>#DIV/0!</v>
      </c>
      <c r="N377" s="16" t="e">
        <f t="shared" si="22"/>
        <v>#DIV/0!</v>
      </c>
      <c r="O377" s="29" t="e">
        <f t="shared" si="23"/>
        <v>#DIV/0!</v>
      </c>
      <c r="S377" s="9"/>
      <c r="T377" s="10"/>
    </row>
    <row r="378" spans="1:20" x14ac:dyDescent="0.2">
      <c r="A378" s="3">
        <v>4</v>
      </c>
      <c r="B378" s="4">
        <v>12</v>
      </c>
      <c r="C378" s="5">
        <v>1</v>
      </c>
      <c r="D378" s="3"/>
      <c r="E378" s="5"/>
      <c r="F378" s="3"/>
      <c r="G378" s="5"/>
      <c r="H378" s="11"/>
      <c r="I378" s="4"/>
      <c r="J378" s="17"/>
      <c r="K378" s="17"/>
      <c r="L378">
        <f t="shared" si="20"/>
        <v>10</v>
      </c>
      <c r="M378" s="43" t="e">
        <f t="shared" si="21"/>
        <v>#DIV/0!</v>
      </c>
      <c r="N378" s="16" t="e">
        <f t="shared" si="22"/>
        <v>#DIV/0!</v>
      </c>
      <c r="O378" s="29" t="e">
        <f t="shared" si="23"/>
        <v>#DIV/0!</v>
      </c>
      <c r="S378" s="4"/>
      <c r="T378" s="5"/>
    </row>
    <row r="379" spans="1:20" x14ac:dyDescent="0.2">
      <c r="A379" s="6">
        <v>4</v>
      </c>
      <c r="B379">
        <v>12</v>
      </c>
      <c r="C379" s="7">
        <v>2</v>
      </c>
      <c r="D379" s="6"/>
      <c r="E379" s="7"/>
      <c r="F379" s="6"/>
      <c r="G379" s="7"/>
      <c r="H379" s="12"/>
      <c r="L379">
        <f t="shared" si="20"/>
        <v>10</v>
      </c>
      <c r="M379" s="43" t="e">
        <f t="shared" si="21"/>
        <v>#DIV/0!</v>
      </c>
      <c r="N379" s="16" t="e">
        <f t="shared" si="22"/>
        <v>#DIV/0!</v>
      </c>
      <c r="O379" s="29" t="e">
        <f t="shared" si="23"/>
        <v>#DIV/0!</v>
      </c>
      <c r="T379" s="7"/>
    </row>
    <row r="380" spans="1:20" x14ac:dyDescent="0.2">
      <c r="A380" s="6">
        <v>4</v>
      </c>
      <c r="B380">
        <v>12</v>
      </c>
      <c r="C380" s="7">
        <v>3</v>
      </c>
      <c r="D380" s="6"/>
      <c r="E380" s="7"/>
      <c r="F380" s="6"/>
      <c r="G380" s="7"/>
      <c r="H380" s="12"/>
      <c r="L380">
        <f t="shared" si="20"/>
        <v>10</v>
      </c>
      <c r="M380" s="43" t="e">
        <f t="shared" si="21"/>
        <v>#DIV/0!</v>
      </c>
      <c r="N380" s="16" t="e">
        <f t="shared" si="22"/>
        <v>#DIV/0!</v>
      </c>
      <c r="O380" s="29" t="e">
        <f t="shared" si="23"/>
        <v>#DIV/0!</v>
      </c>
      <c r="T380" s="7"/>
    </row>
    <row r="381" spans="1:20" x14ac:dyDescent="0.2">
      <c r="A381" s="6">
        <v>4</v>
      </c>
      <c r="B381">
        <v>12</v>
      </c>
      <c r="C381" s="7">
        <v>4</v>
      </c>
      <c r="D381" s="6"/>
      <c r="E381" s="7"/>
      <c r="F381" s="6"/>
      <c r="G381" s="7"/>
      <c r="H381" s="12"/>
      <c r="L381">
        <f t="shared" si="20"/>
        <v>10</v>
      </c>
      <c r="M381" s="43" t="e">
        <f t="shared" si="21"/>
        <v>#DIV/0!</v>
      </c>
      <c r="N381" s="16" t="e">
        <f t="shared" si="22"/>
        <v>#DIV/0!</v>
      </c>
      <c r="O381" s="29" t="e">
        <f t="shared" si="23"/>
        <v>#DIV/0!</v>
      </c>
      <c r="T381" s="7"/>
    </row>
    <row r="382" spans="1:20" x14ac:dyDescent="0.2">
      <c r="A382" s="6">
        <v>4</v>
      </c>
      <c r="B382">
        <v>12</v>
      </c>
      <c r="C382" s="7">
        <v>5</v>
      </c>
      <c r="D382" s="6"/>
      <c r="E382" s="7"/>
      <c r="F382" s="6"/>
      <c r="G382" s="7"/>
      <c r="H382" s="12"/>
      <c r="L382">
        <f t="shared" si="20"/>
        <v>10</v>
      </c>
      <c r="M382" s="43" t="e">
        <f t="shared" si="21"/>
        <v>#DIV/0!</v>
      </c>
      <c r="N382" s="16" t="e">
        <f t="shared" si="22"/>
        <v>#DIV/0!</v>
      </c>
      <c r="O382" s="29" t="e">
        <f t="shared" si="23"/>
        <v>#DIV/0!</v>
      </c>
      <c r="T382" s="7"/>
    </row>
    <row r="383" spans="1:20" x14ac:dyDescent="0.2">
      <c r="A383" s="6">
        <v>4</v>
      </c>
      <c r="B383">
        <v>12</v>
      </c>
      <c r="C383" s="7">
        <v>6</v>
      </c>
      <c r="D383" s="6"/>
      <c r="E383" s="7"/>
      <c r="F383" s="6"/>
      <c r="G383" s="7"/>
      <c r="H383" s="12"/>
      <c r="L383">
        <f t="shared" si="20"/>
        <v>10</v>
      </c>
      <c r="M383" s="43" t="e">
        <f t="shared" si="21"/>
        <v>#DIV/0!</v>
      </c>
      <c r="N383" s="16" t="e">
        <f t="shared" si="22"/>
        <v>#DIV/0!</v>
      </c>
      <c r="O383" s="29" t="e">
        <f t="shared" si="23"/>
        <v>#DIV/0!</v>
      </c>
      <c r="T383" s="7"/>
    </row>
    <row r="384" spans="1:20" x14ac:dyDescent="0.2">
      <c r="A384" s="6">
        <v>4</v>
      </c>
      <c r="B384">
        <v>12</v>
      </c>
      <c r="C384" s="7">
        <v>7</v>
      </c>
      <c r="D384" s="6"/>
      <c r="E384" s="7"/>
      <c r="F384" s="6"/>
      <c r="G384" s="7"/>
      <c r="H384" s="12"/>
      <c r="L384">
        <f t="shared" si="20"/>
        <v>10</v>
      </c>
      <c r="M384" s="43" t="e">
        <f t="shared" si="21"/>
        <v>#DIV/0!</v>
      </c>
      <c r="N384" s="16" t="e">
        <f t="shared" si="22"/>
        <v>#DIV/0!</v>
      </c>
      <c r="O384" s="29" t="e">
        <f t="shared" si="23"/>
        <v>#DIV/0!</v>
      </c>
      <c r="T384" s="7"/>
    </row>
    <row r="385" spans="1:20" x14ac:dyDescent="0.2">
      <c r="A385" s="8">
        <v>4</v>
      </c>
      <c r="B385" s="9">
        <v>12</v>
      </c>
      <c r="C385" s="10">
        <v>8</v>
      </c>
      <c r="D385" s="8"/>
      <c r="E385" s="10"/>
      <c r="F385" s="8"/>
      <c r="G385" s="10"/>
      <c r="H385" s="13"/>
      <c r="I385" s="9"/>
      <c r="J385" s="18"/>
      <c r="K385" s="18"/>
      <c r="L385">
        <f t="shared" si="20"/>
        <v>10</v>
      </c>
      <c r="M385" s="43" t="e">
        <f t="shared" si="21"/>
        <v>#DIV/0!</v>
      </c>
      <c r="N385" s="16" t="e">
        <f t="shared" si="22"/>
        <v>#DIV/0!</v>
      </c>
      <c r="O385" s="29" t="e">
        <f t="shared" si="23"/>
        <v>#DIV/0!</v>
      </c>
      <c r="S385" s="9"/>
      <c r="T385" s="10"/>
    </row>
    <row r="386" spans="1:20" x14ac:dyDescent="0.2">
      <c r="A386" s="3">
        <v>5</v>
      </c>
      <c r="B386" s="4">
        <v>1</v>
      </c>
      <c r="C386" s="5">
        <v>1</v>
      </c>
      <c r="D386" s="3">
        <v>2</v>
      </c>
      <c r="E386" s="5">
        <v>362</v>
      </c>
      <c r="F386" s="3" t="s">
        <v>845</v>
      </c>
      <c r="G386" s="5" t="s">
        <v>846</v>
      </c>
      <c r="H386" s="11">
        <v>45265</v>
      </c>
      <c r="I386" s="4" t="s">
        <v>13</v>
      </c>
      <c r="J386" s="17">
        <v>308.3</v>
      </c>
      <c r="K386" s="17">
        <v>175.273077</v>
      </c>
      <c r="L386">
        <f t="shared" si="20"/>
        <v>30</v>
      </c>
      <c r="M386" s="43">
        <f t="shared" si="21"/>
        <v>1.72</v>
      </c>
      <c r="N386" s="16">
        <f t="shared" si="22"/>
        <v>28.28</v>
      </c>
      <c r="O386" s="29">
        <f t="shared" si="23"/>
        <v>10.048989748</v>
      </c>
      <c r="S386" s="4"/>
      <c r="T386" s="5"/>
    </row>
    <row r="387" spans="1:20" x14ac:dyDescent="0.2">
      <c r="A387" s="6">
        <v>5</v>
      </c>
      <c r="B387">
        <v>1</v>
      </c>
      <c r="C387" s="7">
        <v>2</v>
      </c>
      <c r="D387" s="6">
        <v>2</v>
      </c>
      <c r="E387" s="7">
        <v>364</v>
      </c>
      <c r="F387" s="6" t="s">
        <v>468</v>
      </c>
      <c r="G387" s="7" t="s">
        <v>469</v>
      </c>
      <c r="H387" s="12">
        <v>45313</v>
      </c>
      <c r="I387" t="s">
        <v>13</v>
      </c>
      <c r="J387" s="16">
        <v>211.2</v>
      </c>
      <c r="K387" s="16">
        <v>211.2</v>
      </c>
      <c r="L387">
        <f t="shared" ref="L387:L450" si="24">IF(K387&gt;700,100, IF(K387&gt;500,70,IF(K387&gt;300, 50, IF(K387&gt;100, 30,10))))</f>
        <v>30</v>
      </c>
      <c r="M387" s="43">
        <f t="shared" ref="M387:M450" si="25">IF(10*L387/K387&gt;L387,L387,ROUNDUP(10*L387/K387,2))</f>
        <v>1.43</v>
      </c>
      <c r="N387" s="16">
        <f t="shared" ref="N387:N450" si="26">IF(L387-M387&gt;0,L387-M387, 0)</f>
        <v>28.57</v>
      </c>
      <c r="O387" s="29">
        <f t="shared" ref="O387:O450" si="27">K387*M387/(M387+N387)</f>
        <v>10.067199999999998</v>
      </c>
      <c r="T387" s="7"/>
    </row>
    <row r="388" spans="1:20" x14ac:dyDescent="0.2">
      <c r="A388" s="6">
        <v>5</v>
      </c>
      <c r="B388">
        <v>1</v>
      </c>
      <c r="C388" s="7">
        <v>3</v>
      </c>
      <c r="D388" s="6">
        <v>2</v>
      </c>
      <c r="E388" s="7">
        <v>365</v>
      </c>
      <c r="F388" s="6" t="s">
        <v>470</v>
      </c>
      <c r="G388" s="7" t="s">
        <v>471</v>
      </c>
      <c r="H388" s="12">
        <v>45313</v>
      </c>
      <c r="I388" t="s">
        <v>13</v>
      </c>
      <c r="J388" s="16">
        <v>158.30000000000001</v>
      </c>
      <c r="K388" s="16">
        <v>158.30000000000001</v>
      </c>
      <c r="L388">
        <f t="shared" si="24"/>
        <v>30</v>
      </c>
      <c r="M388" s="43">
        <f t="shared" si="25"/>
        <v>1.9</v>
      </c>
      <c r="N388" s="16">
        <f t="shared" si="26"/>
        <v>28.1</v>
      </c>
      <c r="O388" s="29">
        <f t="shared" si="27"/>
        <v>10.025666666666666</v>
      </c>
      <c r="T388" s="7"/>
    </row>
    <row r="389" spans="1:20" x14ac:dyDescent="0.2">
      <c r="A389" s="6">
        <v>5</v>
      </c>
      <c r="B389">
        <v>1</v>
      </c>
      <c r="C389" s="7">
        <v>4</v>
      </c>
      <c r="D389" s="6">
        <v>2</v>
      </c>
      <c r="E389" s="7">
        <v>367</v>
      </c>
      <c r="F389" s="6" t="s">
        <v>464</v>
      </c>
      <c r="G389" s="7" t="s">
        <v>465</v>
      </c>
      <c r="H389" s="12">
        <v>45313</v>
      </c>
      <c r="I389" t="s">
        <v>13</v>
      </c>
      <c r="J389" s="16">
        <v>282.10000000000002</v>
      </c>
      <c r="K389" s="16">
        <v>282.10000000000002</v>
      </c>
      <c r="L389">
        <f t="shared" si="24"/>
        <v>30</v>
      </c>
      <c r="M389" s="43">
        <f t="shared" si="25"/>
        <v>1.07</v>
      </c>
      <c r="N389" s="16">
        <f t="shared" si="26"/>
        <v>28.93</v>
      </c>
      <c r="O389" s="29">
        <f t="shared" si="27"/>
        <v>10.061566666666668</v>
      </c>
      <c r="T389" s="7"/>
    </row>
    <row r="390" spans="1:20" x14ac:dyDescent="0.2">
      <c r="A390" s="6">
        <v>5</v>
      </c>
      <c r="B390">
        <v>1</v>
      </c>
      <c r="C390" s="7">
        <v>5</v>
      </c>
      <c r="D390" s="6">
        <v>2</v>
      </c>
      <c r="E390" s="7">
        <v>370</v>
      </c>
      <c r="F390" s="6" t="s">
        <v>634</v>
      </c>
      <c r="G390" s="7" t="s">
        <v>635</v>
      </c>
      <c r="H390" s="12">
        <v>45267</v>
      </c>
      <c r="I390" t="s">
        <v>13</v>
      </c>
      <c r="J390" s="16">
        <v>224.4</v>
      </c>
      <c r="K390" s="16">
        <v>269.62909500000001</v>
      </c>
      <c r="L390">
        <f t="shared" si="24"/>
        <v>30</v>
      </c>
      <c r="M390" s="43">
        <f t="shared" si="25"/>
        <v>1.1200000000000001</v>
      </c>
      <c r="N390" s="16">
        <f t="shared" si="26"/>
        <v>28.88</v>
      </c>
      <c r="O390" s="29">
        <f t="shared" si="27"/>
        <v>10.066152880000001</v>
      </c>
      <c r="T390" s="7"/>
    </row>
    <row r="391" spans="1:20" x14ac:dyDescent="0.2">
      <c r="A391" s="6">
        <v>5</v>
      </c>
      <c r="B391">
        <v>1</v>
      </c>
      <c r="C391" s="7">
        <v>6</v>
      </c>
      <c r="D391" s="6">
        <v>2</v>
      </c>
      <c r="E391" s="7">
        <v>371</v>
      </c>
      <c r="F391" s="6" t="s">
        <v>472</v>
      </c>
      <c r="G391" s="7" t="s">
        <v>473</v>
      </c>
      <c r="H391" s="12">
        <v>45313</v>
      </c>
      <c r="I391" t="s">
        <v>13</v>
      </c>
      <c r="J391" s="16">
        <v>174.1</v>
      </c>
      <c r="K391" s="16">
        <v>174.1</v>
      </c>
      <c r="L391">
        <f t="shared" si="24"/>
        <v>30</v>
      </c>
      <c r="M391" s="43">
        <f t="shared" si="25"/>
        <v>1.73</v>
      </c>
      <c r="N391" s="16">
        <f t="shared" si="26"/>
        <v>28.27</v>
      </c>
      <c r="O391" s="29">
        <f t="shared" si="27"/>
        <v>10.039766666666667</v>
      </c>
      <c r="T391" s="7"/>
    </row>
    <row r="392" spans="1:20" x14ac:dyDescent="0.2">
      <c r="A392" s="6">
        <v>5</v>
      </c>
      <c r="B392">
        <v>1</v>
      </c>
      <c r="C392" s="7">
        <v>7</v>
      </c>
      <c r="D392" s="6">
        <v>2</v>
      </c>
      <c r="E392" s="7">
        <v>372</v>
      </c>
      <c r="F392" s="6" t="s">
        <v>636</v>
      </c>
      <c r="G392" s="7" t="s">
        <v>637</v>
      </c>
      <c r="H392" s="12">
        <v>45267</v>
      </c>
      <c r="I392" t="s">
        <v>13</v>
      </c>
      <c r="J392" s="16">
        <v>145.30000000000001</v>
      </c>
      <c r="K392" s="16">
        <v>130.92811800000001</v>
      </c>
      <c r="L392">
        <f t="shared" si="24"/>
        <v>30</v>
      </c>
      <c r="M392" s="43">
        <f t="shared" si="25"/>
        <v>2.2999999999999998</v>
      </c>
      <c r="N392" s="16">
        <f t="shared" si="26"/>
        <v>27.7</v>
      </c>
      <c r="O392" s="29">
        <f t="shared" si="27"/>
        <v>10.03782238</v>
      </c>
      <c r="T392" s="7"/>
    </row>
    <row r="393" spans="1:20" x14ac:dyDescent="0.2">
      <c r="A393" s="8">
        <v>5</v>
      </c>
      <c r="B393" s="9">
        <v>1</v>
      </c>
      <c r="C393" s="10">
        <v>8</v>
      </c>
      <c r="D393" s="8">
        <v>2</v>
      </c>
      <c r="E393" s="10">
        <v>374</v>
      </c>
      <c r="F393" s="8" t="s">
        <v>474</v>
      </c>
      <c r="G393" s="10" t="s">
        <v>475</v>
      </c>
      <c r="H393" s="13">
        <v>45313</v>
      </c>
      <c r="I393" s="9" t="s">
        <v>13</v>
      </c>
      <c r="J393" s="18">
        <v>196.1</v>
      </c>
      <c r="K393" s="18">
        <v>196.1</v>
      </c>
      <c r="L393">
        <f t="shared" si="24"/>
        <v>30</v>
      </c>
      <c r="M393" s="43">
        <f t="shared" si="25"/>
        <v>1.53</v>
      </c>
      <c r="N393" s="16">
        <f t="shared" si="26"/>
        <v>28.47</v>
      </c>
      <c r="O393" s="29">
        <f t="shared" si="27"/>
        <v>10.001100000000001</v>
      </c>
      <c r="S393" s="9"/>
      <c r="T393" s="10"/>
    </row>
    <row r="394" spans="1:20" x14ac:dyDescent="0.2">
      <c r="A394" s="3">
        <v>5</v>
      </c>
      <c r="B394" s="4">
        <v>2</v>
      </c>
      <c r="C394" s="5">
        <v>1</v>
      </c>
      <c r="D394" s="3">
        <v>2</v>
      </c>
      <c r="E394" s="5">
        <v>375</v>
      </c>
      <c r="F394" s="3" t="s">
        <v>476</v>
      </c>
      <c r="G394" s="5" t="s">
        <v>477</v>
      </c>
      <c r="H394" s="11">
        <v>45313</v>
      </c>
      <c r="I394" s="4" t="s">
        <v>13</v>
      </c>
      <c r="J394" s="17">
        <v>228.8</v>
      </c>
      <c r="K394" s="17">
        <v>228.8</v>
      </c>
      <c r="L394">
        <f t="shared" si="24"/>
        <v>30</v>
      </c>
      <c r="M394" s="43">
        <f t="shared" si="25"/>
        <v>1.32</v>
      </c>
      <c r="N394" s="16">
        <f t="shared" si="26"/>
        <v>28.68</v>
      </c>
      <c r="O394" s="29">
        <f t="shared" si="27"/>
        <v>10.067200000000001</v>
      </c>
      <c r="S394" s="4"/>
      <c r="T394" s="5"/>
    </row>
    <row r="395" spans="1:20" x14ac:dyDescent="0.2">
      <c r="A395" s="6">
        <v>5</v>
      </c>
      <c r="B395">
        <v>2</v>
      </c>
      <c r="C395" s="7">
        <v>2</v>
      </c>
      <c r="D395" s="6">
        <v>2</v>
      </c>
      <c r="E395" s="7">
        <v>376</v>
      </c>
      <c r="F395" s="6" t="s">
        <v>478</v>
      </c>
      <c r="G395" s="7" t="s">
        <v>479</v>
      </c>
      <c r="H395" s="12">
        <v>45313</v>
      </c>
      <c r="I395" t="s">
        <v>13</v>
      </c>
      <c r="J395" s="16">
        <v>181.8</v>
      </c>
      <c r="K395" s="16">
        <v>181.8</v>
      </c>
      <c r="L395">
        <f t="shared" si="24"/>
        <v>30</v>
      </c>
      <c r="M395" s="43">
        <f t="shared" si="25"/>
        <v>1.66</v>
      </c>
      <c r="N395" s="16">
        <f t="shared" si="26"/>
        <v>28.34</v>
      </c>
      <c r="O395" s="29">
        <f t="shared" si="27"/>
        <v>10.0596</v>
      </c>
      <c r="T395" s="7"/>
    </row>
    <row r="396" spans="1:20" x14ac:dyDescent="0.2">
      <c r="A396" s="6">
        <v>5</v>
      </c>
      <c r="B396">
        <v>2</v>
      </c>
      <c r="C396" s="7">
        <v>3</v>
      </c>
      <c r="D396" s="6">
        <v>2</v>
      </c>
      <c r="E396" s="7">
        <v>377</v>
      </c>
      <c r="F396" s="6" t="s">
        <v>480</v>
      </c>
      <c r="G396" s="7" t="s">
        <v>481</v>
      </c>
      <c r="H396" s="12">
        <v>45313</v>
      </c>
      <c r="I396" t="s">
        <v>13</v>
      </c>
      <c r="J396" s="16">
        <v>220.3</v>
      </c>
      <c r="K396" s="16">
        <v>220.3</v>
      </c>
      <c r="L396">
        <f t="shared" si="24"/>
        <v>30</v>
      </c>
      <c r="M396" s="43">
        <f t="shared" si="25"/>
        <v>1.37</v>
      </c>
      <c r="N396" s="16">
        <f t="shared" si="26"/>
        <v>28.63</v>
      </c>
      <c r="O396" s="29">
        <f t="shared" si="27"/>
        <v>10.060366666666669</v>
      </c>
      <c r="T396" s="7"/>
    </row>
    <row r="397" spans="1:20" x14ac:dyDescent="0.2">
      <c r="A397" s="6">
        <v>5</v>
      </c>
      <c r="B397">
        <v>2</v>
      </c>
      <c r="C397" s="7">
        <v>4</v>
      </c>
      <c r="D397" s="6">
        <v>2</v>
      </c>
      <c r="E397" s="7">
        <v>378</v>
      </c>
      <c r="F397" s="6" t="s">
        <v>482</v>
      </c>
      <c r="G397" s="7" t="s">
        <v>483</v>
      </c>
      <c r="H397" s="12">
        <v>45313</v>
      </c>
      <c r="I397" t="s">
        <v>13</v>
      </c>
      <c r="J397" s="16">
        <v>255.7</v>
      </c>
      <c r="K397" s="16">
        <v>255.7</v>
      </c>
      <c r="L397">
        <f t="shared" si="24"/>
        <v>30</v>
      </c>
      <c r="M397" s="43">
        <f t="shared" si="25"/>
        <v>1.18</v>
      </c>
      <c r="N397" s="16">
        <f t="shared" si="26"/>
        <v>28.82</v>
      </c>
      <c r="O397" s="29">
        <f t="shared" si="27"/>
        <v>10.057533333333334</v>
      </c>
      <c r="T397" s="7"/>
    </row>
    <row r="398" spans="1:20" x14ac:dyDescent="0.2">
      <c r="A398" s="6">
        <v>5</v>
      </c>
      <c r="B398">
        <v>2</v>
      </c>
      <c r="C398" s="7">
        <v>5</v>
      </c>
      <c r="D398" s="6">
        <v>2</v>
      </c>
      <c r="E398" s="7">
        <v>379</v>
      </c>
      <c r="F398" s="6" t="s">
        <v>484</v>
      </c>
      <c r="G398" s="7" t="s">
        <v>485</v>
      </c>
      <c r="H398" s="12">
        <v>45313</v>
      </c>
      <c r="I398" t="s">
        <v>13</v>
      </c>
      <c r="J398" s="16">
        <v>179.6</v>
      </c>
      <c r="K398" s="16">
        <v>179.6</v>
      </c>
      <c r="L398">
        <f t="shared" si="24"/>
        <v>30</v>
      </c>
      <c r="M398" s="43">
        <f t="shared" si="25"/>
        <v>1.68</v>
      </c>
      <c r="N398" s="16">
        <f t="shared" si="26"/>
        <v>28.32</v>
      </c>
      <c r="O398" s="29">
        <f t="shared" si="27"/>
        <v>10.057599999999999</v>
      </c>
      <c r="T398" s="7"/>
    </row>
    <row r="399" spans="1:20" x14ac:dyDescent="0.2">
      <c r="A399" s="6">
        <v>5</v>
      </c>
      <c r="B399">
        <v>2</v>
      </c>
      <c r="C399" s="7">
        <v>6</v>
      </c>
      <c r="D399" s="6">
        <v>2</v>
      </c>
      <c r="E399" s="7">
        <v>380</v>
      </c>
      <c r="F399" s="6" t="s">
        <v>719</v>
      </c>
      <c r="G399" s="7" t="s">
        <v>720</v>
      </c>
      <c r="H399" s="12">
        <v>45273</v>
      </c>
      <c r="I399" t="s">
        <v>59</v>
      </c>
      <c r="J399" s="16">
        <v>95.7</v>
      </c>
      <c r="K399" s="16">
        <v>87.380958000000007</v>
      </c>
      <c r="L399">
        <f t="shared" si="24"/>
        <v>10</v>
      </c>
      <c r="M399" s="43">
        <f t="shared" si="25"/>
        <v>1.1499999999999999</v>
      </c>
      <c r="N399" s="16">
        <f t="shared" si="26"/>
        <v>8.85</v>
      </c>
      <c r="O399" s="29">
        <f t="shared" si="27"/>
        <v>10.048810169999999</v>
      </c>
      <c r="T399" s="7" t="s">
        <v>50</v>
      </c>
    </row>
    <row r="400" spans="1:20" x14ac:dyDescent="0.2">
      <c r="A400" s="6">
        <v>5</v>
      </c>
      <c r="B400">
        <v>2</v>
      </c>
      <c r="C400" s="7">
        <v>7</v>
      </c>
      <c r="D400" s="6">
        <v>2</v>
      </c>
      <c r="E400" s="7">
        <v>381</v>
      </c>
      <c r="F400" s="6" t="s">
        <v>721</v>
      </c>
      <c r="G400" s="7" t="s">
        <v>722</v>
      </c>
      <c r="H400" s="12">
        <v>45273</v>
      </c>
      <c r="I400" t="s">
        <v>59</v>
      </c>
      <c r="J400" s="16">
        <v>125.3</v>
      </c>
      <c r="K400" s="16">
        <v>251.82723899999999</v>
      </c>
      <c r="L400">
        <f t="shared" si="24"/>
        <v>30</v>
      </c>
      <c r="M400" s="43">
        <f t="shared" si="25"/>
        <v>1.2</v>
      </c>
      <c r="N400" s="16">
        <f t="shared" si="26"/>
        <v>28.8</v>
      </c>
      <c r="O400" s="29">
        <f t="shared" si="27"/>
        <v>10.07308956</v>
      </c>
      <c r="T400" s="7" t="s">
        <v>50</v>
      </c>
    </row>
    <row r="401" spans="1:20" x14ac:dyDescent="0.2">
      <c r="A401" s="8">
        <v>5</v>
      </c>
      <c r="B401" s="9">
        <v>2</v>
      </c>
      <c r="C401" s="10">
        <v>8</v>
      </c>
      <c r="D401" s="8">
        <v>2</v>
      </c>
      <c r="E401" s="10">
        <v>382</v>
      </c>
      <c r="F401" s="8" t="s">
        <v>723</v>
      </c>
      <c r="G401" s="10" t="s">
        <v>724</v>
      </c>
      <c r="H401" s="13">
        <v>45273</v>
      </c>
      <c r="I401" s="9" t="s">
        <v>59</v>
      </c>
      <c r="J401" s="18">
        <v>118.3</v>
      </c>
      <c r="K401" s="18">
        <v>286.514073</v>
      </c>
      <c r="L401">
        <f t="shared" si="24"/>
        <v>30</v>
      </c>
      <c r="M401" s="43">
        <f t="shared" si="25"/>
        <v>1.05</v>
      </c>
      <c r="N401" s="16">
        <f t="shared" si="26"/>
        <v>28.95</v>
      </c>
      <c r="O401" s="29">
        <f t="shared" si="27"/>
        <v>10.027992555000001</v>
      </c>
      <c r="S401" s="9"/>
      <c r="T401" s="10" t="s">
        <v>50</v>
      </c>
    </row>
    <row r="402" spans="1:20" x14ac:dyDescent="0.2">
      <c r="A402" s="3">
        <v>5</v>
      </c>
      <c r="B402" s="4">
        <v>3</v>
      </c>
      <c r="C402" s="5">
        <v>1</v>
      </c>
      <c r="D402" s="3">
        <v>2</v>
      </c>
      <c r="E402" s="5">
        <v>383</v>
      </c>
      <c r="F402" s="3" t="s">
        <v>725</v>
      </c>
      <c r="G402" s="5" t="s">
        <v>726</v>
      </c>
      <c r="H402" s="11">
        <v>45273</v>
      </c>
      <c r="I402" s="4" t="s">
        <v>13</v>
      </c>
      <c r="J402" s="17">
        <v>78.599999999999994</v>
      </c>
      <c r="K402" s="17">
        <v>74.345292000000001</v>
      </c>
      <c r="L402">
        <f t="shared" si="24"/>
        <v>10</v>
      </c>
      <c r="M402" s="43">
        <f t="shared" si="25"/>
        <v>1.35</v>
      </c>
      <c r="N402" s="16">
        <f t="shared" si="26"/>
        <v>8.65</v>
      </c>
      <c r="O402" s="29">
        <f t="shared" si="27"/>
        <v>10.036614420000001</v>
      </c>
      <c r="S402" s="4"/>
      <c r="T402" s="5"/>
    </row>
    <row r="403" spans="1:20" x14ac:dyDescent="0.2">
      <c r="A403" s="6">
        <v>5</v>
      </c>
      <c r="B403">
        <v>3</v>
      </c>
      <c r="C403" s="7">
        <v>2</v>
      </c>
      <c r="D403" s="6">
        <v>2</v>
      </c>
      <c r="E403" s="7">
        <v>384</v>
      </c>
      <c r="F403" s="6" t="s">
        <v>727</v>
      </c>
      <c r="G403" s="7" t="s">
        <v>728</v>
      </c>
      <c r="H403" s="12">
        <v>45275</v>
      </c>
      <c r="I403" t="s">
        <v>13</v>
      </c>
      <c r="J403" s="16">
        <v>306.10000000000002</v>
      </c>
      <c r="K403" s="16">
        <v>325.44533100000001</v>
      </c>
      <c r="L403">
        <f t="shared" si="24"/>
        <v>50</v>
      </c>
      <c r="M403" s="43">
        <f t="shared" si="25"/>
        <v>1.54</v>
      </c>
      <c r="N403" s="16">
        <f t="shared" si="26"/>
        <v>48.46</v>
      </c>
      <c r="O403" s="29">
        <f t="shared" si="27"/>
        <v>10.0237161948</v>
      </c>
      <c r="T403" s="7"/>
    </row>
    <row r="404" spans="1:20" x14ac:dyDescent="0.2">
      <c r="A404" s="6">
        <v>5</v>
      </c>
      <c r="B404">
        <v>3</v>
      </c>
      <c r="C404" s="7">
        <v>3</v>
      </c>
      <c r="D404" s="6">
        <v>2</v>
      </c>
      <c r="E404" s="7">
        <v>385</v>
      </c>
      <c r="F404" s="6" t="s">
        <v>729</v>
      </c>
      <c r="G404" s="7" t="s">
        <v>730</v>
      </c>
      <c r="H404" s="12">
        <v>45275</v>
      </c>
      <c r="I404" t="s">
        <v>13</v>
      </c>
      <c r="J404" s="16">
        <v>261.10000000000002</v>
      </c>
      <c r="K404" s="16">
        <v>178.46669700000001</v>
      </c>
      <c r="L404">
        <f t="shared" si="24"/>
        <v>30</v>
      </c>
      <c r="M404" s="43">
        <f t="shared" si="25"/>
        <v>1.69</v>
      </c>
      <c r="N404" s="16">
        <f t="shared" si="26"/>
        <v>28.31</v>
      </c>
      <c r="O404" s="29">
        <f t="shared" si="27"/>
        <v>10.053623931000001</v>
      </c>
      <c r="T404" s="7"/>
    </row>
    <row r="405" spans="1:20" x14ac:dyDescent="0.2">
      <c r="A405" s="6">
        <v>5</v>
      </c>
      <c r="B405">
        <v>3</v>
      </c>
      <c r="C405" s="7">
        <v>4</v>
      </c>
      <c r="D405" s="6">
        <v>2</v>
      </c>
      <c r="E405" s="7">
        <v>388</v>
      </c>
      <c r="F405" s="6" t="s">
        <v>486</v>
      </c>
      <c r="G405" s="7" t="s">
        <v>487</v>
      </c>
      <c r="H405" s="12">
        <v>45313</v>
      </c>
      <c r="I405" t="s">
        <v>13</v>
      </c>
      <c r="J405" s="16">
        <v>163.30000000000001</v>
      </c>
      <c r="K405" s="16">
        <v>163.30000000000001</v>
      </c>
      <c r="L405">
        <f t="shared" si="24"/>
        <v>30</v>
      </c>
      <c r="M405" s="43">
        <f t="shared" si="25"/>
        <v>1.84</v>
      </c>
      <c r="N405" s="16">
        <f t="shared" si="26"/>
        <v>28.16</v>
      </c>
      <c r="O405" s="29">
        <f t="shared" si="27"/>
        <v>10.015733333333335</v>
      </c>
      <c r="T405" s="7"/>
    </row>
    <row r="406" spans="1:20" x14ac:dyDescent="0.2">
      <c r="A406" s="6">
        <v>5</v>
      </c>
      <c r="B406">
        <v>3</v>
      </c>
      <c r="C406" s="7">
        <v>5</v>
      </c>
      <c r="D406" s="6">
        <v>2</v>
      </c>
      <c r="E406" s="7">
        <v>389</v>
      </c>
      <c r="F406" s="6" t="s">
        <v>488</v>
      </c>
      <c r="G406" s="7" t="s">
        <v>489</v>
      </c>
      <c r="H406" s="12">
        <v>45313</v>
      </c>
      <c r="I406" t="s">
        <v>13</v>
      </c>
      <c r="J406" s="16">
        <v>192.3</v>
      </c>
      <c r="K406" s="16">
        <v>192.3</v>
      </c>
      <c r="L406">
        <f t="shared" si="24"/>
        <v>30</v>
      </c>
      <c r="M406" s="43">
        <f t="shared" si="25"/>
        <v>1.57</v>
      </c>
      <c r="N406" s="16">
        <f t="shared" si="26"/>
        <v>28.43</v>
      </c>
      <c r="O406" s="29">
        <f t="shared" si="27"/>
        <v>10.063700000000003</v>
      </c>
      <c r="T406" s="7"/>
    </row>
    <row r="407" spans="1:20" x14ac:dyDescent="0.2">
      <c r="A407" s="6">
        <v>5</v>
      </c>
      <c r="B407">
        <v>3</v>
      </c>
      <c r="C407" s="7">
        <v>6</v>
      </c>
      <c r="D407" s="6">
        <v>2</v>
      </c>
      <c r="E407" s="7">
        <v>391</v>
      </c>
      <c r="F407" s="6" t="s">
        <v>490</v>
      </c>
      <c r="G407" s="7" t="s">
        <v>491</v>
      </c>
      <c r="H407" s="12">
        <v>45313</v>
      </c>
      <c r="I407" t="s">
        <v>13</v>
      </c>
      <c r="J407" s="16">
        <v>138.1</v>
      </c>
      <c r="K407" s="16">
        <v>138.1</v>
      </c>
      <c r="L407">
        <f t="shared" si="24"/>
        <v>30</v>
      </c>
      <c r="M407" s="43">
        <f t="shared" si="25"/>
        <v>2.1799999999999997</v>
      </c>
      <c r="N407" s="16">
        <f t="shared" si="26"/>
        <v>27.82</v>
      </c>
      <c r="O407" s="29">
        <f t="shared" si="27"/>
        <v>10.035266666666665</v>
      </c>
      <c r="T407" s="7"/>
    </row>
    <row r="408" spans="1:20" x14ac:dyDescent="0.2">
      <c r="A408" s="6">
        <v>5</v>
      </c>
      <c r="B408">
        <v>3</v>
      </c>
      <c r="C408" s="7">
        <v>7</v>
      </c>
      <c r="D408" s="6">
        <v>2</v>
      </c>
      <c r="E408" s="7">
        <v>392</v>
      </c>
      <c r="F408" s="6" t="s">
        <v>492</v>
      </c>
      <c r="G408" s="7" t="s">
        <v>493</v>
      </c>
      <c r="H408" s="12">
        <v>45313</v>
      </c>
      <c r="I408" t="s">
        <v>13</v>
      </c>
      <c r="J408" s="16">
        <v>202.9</v>
      </c>
      <c r="K408" s="16">
        <v>202.9</v>
      </c>
      <c r="L408">
        <f t="shared" si="24"/>
        <v>30</v>
      </c>
      <c r="M408" s="43">
        <f t="shared" si="25"/>
        <v>1.48</v>
      </c>
      <c r="N408" s="16">
        <f t="shared" si="26"/>
        <v>28.52</v>
      </c>
      <c r="O408" s="29">
        <f t="shared" si="27"/>
        <v>10.009733333333335</v>
      </c>
      <c r="T408" s="7"/>
    </row>
    <row r="409" spans="1:20" x14ac:dyDescent="0.2">
      <c r="A409" s="8">
        <v>5</v>
      </c>
      <c r="B409" s="9">
        <v>3</v>
      </c>
      <c r="C409" s="10">
        <v>8</v>
      </c>
      <c r="D409" s="8">
        <v>2</v>
      </c>
      <c r="E409" s="10">
        <v>394</v>
      </c>
      <c r="F409" s="8" t="s">
        <v>494</v>
      </c>
      <c r="G409" s="10" t="s">
        <v>495</v>
      </c>
      <c r="H409" s="13">
        <v>45313</v>
      </c>
      <c r="I409" s="9" t="s">
        <v>13</v>
      </c>
      <c r="J409" s="18">
        <v>243.6</v>
      </c>
      <c r="K409" s="18">
        <v>243.6</v>
      </c>
      <c r="L409">
        <f t="shared" si="24"/>
        <v>30</v>
      </c>
      <c r="M409" s="43">
        <f t="shared" si="25"/>
        <v>1.24</v>
      </c>
      <c r="N409" s="16">
        <f t="shared" si="26"/>
        <v>28.76</v>
      </c>
      <c r="O409" s="29">
        <f t="shared" si="27"/>
        <v>10.0688</v>
      </c>
      <c r="S409" s="9"/>
      <c r="T409" s="10"/>
    </row>
    <row r="410" spans="1:20" x14ac:dyDescent="0.2">
      <c r="A410" s="3">
        <v>5</v>
      </c>
      <c r="B410" s="4">
        <v>4</v>
      </c>
      <c r="C410" s="5">
        <v>1</v>
      </c>
      <c r="D410" s="3">
        <v>2</v>
      </c>
      <c r="E410" s="5">
        <v>395</v>
      </c>
      <c r="F410" s="3" t="s">
        <v>496</v>
      </c>
      <c r="G410" s="5" t="s">
        <v>497</v>
      </c>
      <c r="H410" s="11">
        <v>45313</v>
      </c>
      <c r="I410" s="4" t="s">
        <v>13</v>
      </c>
      <c r="J410" s="17">
        <v>229</v>
      </c>
      <c r="K410" s="17">
        <v>229</v>
      </c>
      <c r="L410">
        <f t="shared" si="24"/>
        <v>30</v>
      </c>
      <c r="M410" s="43">
        <f t="shared" si="25"/>
        <v>1.32</v>
      </c>
      <c r="N410" s="16">
        <f t="shared" si="26"/>
        <v>28.68</v>
      </c>
      <c r="O410" s="29">
        <f t="shared" si="27"/>
        <v>10.076000000000001</v>
      </c>
      <c r="S410" s="4"/>
      <c r="T410" s="5"/>
    </row>
    <row r="411" spans="1:20" x14ac:dyDescent="0.2">
      <c r="A411" s="6">
        <v>5</v>
      </c>
      <c r="B411">
        <v>4</v>
      </c>
      <c r="C411" s="7">
        <v>2</v>
      </c>
      <c r="D411" s="6">
        <v>2</v>
      </c>
      <c r="E411" s="7">
        <v>396</v>
      </c>
      <c r="F411" s="6" t="s">
        <v>498</v>
      </c>
      <c r="G411" s="7" t="s">
        <v>499</v>
      </c>
      <c r="H411" s="12">
        <v>45313</v>
      </c>
      <c r="I411" t="s">
        <v>13</v>
      </c>
      <c r="J411" s="16">
        <v>168.1</v>
      </c>
      <c r="K411" s="16">
        <v>168.1</v>
      </c>
      <c r="L411">
        <f t="shared" si="24"/>
        <v>30</v>
      </c>
      <c r="M411" s="43">
        <f t="shared" si="25"/>
        <v>1.79</v>
      </c>
      <c r="N411" s="16">
        <f t="shared" si="26"/>
        <v>28.21</v>
      </c>
      <c r="O411" s="29">
        <f t="shared" si="27"/>
        <v>10.029966666666667</v>
      </c>
      <c r="T411" s="7"/>
    </row>
    <row r="412" spans="1:20" x14ac:dyDescent="0.2">
      <c r="A412" s="6">
        <v>5</v>
      </c>
      <c r="B412">
        <v>4</v>
      </c>
      <c r="C412" s="7">
        <v>3</v>
      </c>
      <c r="D412" s="6">
        <v>2</v>
      </c>
      <c r="E412" s="7">
        <v>397</v>
      </c>
      <c r="F412" s="6" t="s">
        <v>500</v>
      </c>
      <c r="G412" s="7" t="s">
        <v>501</v>
      </c>
      <c r="H412" s="12">
        <v>45313</v>
      </c>
      <c r="I412" t="s">
        <v>13</v>
      </c>
      <c r="J412" s="16">
        <v>125.3</v>
      </c>
      <c r="K412" s="16">
        <v>125.3</v>
      </c>
      <c r="L412">
        <f t="shared" si="24"/>
        <v>30</v>
      </c>
      <c r="M412" s="43">
        <f t="shared" si="25"/>
        <v>2.4</v>
      </c>
      <c r="N412" s="16">
        <f t="shared" si="26"/>
        <v>27.6</v>
      </c>
      <c r="O412" s="29">
        <f t="shared" si="27"/>
        <v>10.023999999999999</v>
      </c>
      <c r="T412" s="7"/>
    </row>
    <row r="413" spans="1:20" x14ac:dyDescent="0.2">
      <c r="A413" s="6">
        <v>5</v>
      </c>
      <c r="B413">
        <v>4</v>
      </c>
      <c r="C413" s="7">
        <v>4</v>
      </c>
      <c r="D413" s="6">
        <v>2</v>
      </c>
      <c r="E413" s="7">
        <v>398</v>
      </c>
      <c r="F413" s="6" t="s">
        <v>502</v>
      </c>
      <c r="G413" s="7" t="s">
        <v>503</v>
      </c>
      <c r="H413" s="12">
        <v>45313</v>
      </c>
      <c r="I413" t="s">
        <v>13</v>
      </c>
      <c r="J413" s="16">
        <v>172.2</v>
      </c>
      <c r="K413" s="16">
        <v>172.2</v>
      </c>
      <c r="L413">
        <f t="shared" si="24"/>
        <v>30</v>
      </c>
      <c r="M413" s="43">
        <f t="shared" si="25"/>
        <v>1.75</v>
      </c>
      <c r="N413" s="16">
        <f t="shared" si="26"/>
        <v>28.25</v>
      </c>
      <c r="O413" s="29">
        <f t="shared" si="27"/>
        <v>10.044999999999998</v>
      </c>
      <c r="T413" s="7"/>
    </row>
    <row r="414" spans="1:20" x14ac:dyDescent="0.2">
      <c r="A414" s="6">
        <v>5</v>
      </c>
      <c r="B414">
        <v>4</v>
      </c>
      <c r="C414" s="7">
        <v>5</v>
      </c>
      <c r="D414" s="6">
        <v>2</v>
      </c>
      <c r="E414" s="7">
        <v>402</v>
      </c>
      <c r="F414" s="6" t="s">
        <v>638</v>
      </c>
      <c r="G414" s="7" t="s">
        <v>639</v>
      </c>
      <c r="H414" s="12">
        <v>45267</v>
      </c>
      <c r="I414" t="s">
        <v>59</v>
      </c>
      <c r="J414" s="16">
        <v>109.9</v>
      </c>
      <c r="K414" s="16">
        <v>498.08624700000001</v>
      </c>
      <c r="L414">
        <f t="shared" si="24"/>
        <v>50</v>
      </c>
      <c r="M414" s="43">
        <f t="shared" si="25"/>
        <v>1.01</v>
      </c>
      <c r="N414" s="16">
        <f t="shared" si="26"/>
        <v>48.99</v>
      </c>
      <c r="O414" s="29">
        <f t="shared" si="27"/>
        <v>10.061342189399999</v>
      </c>
      <c r="T414" s="7" t="s">
        <v>50</v>
      </c>
    </row>
    <row r="415" spans="1:20" x14ac:dyDescent="0.2">
      <c r="A415" s="6">
        <v>5</v>
      </c>
      <c r="B415">
        <v>4</v>
      </c>
      <c r="C415" s="7">
        <v>6</v>
      </c>
      <c r="D415" s="6">
        <v>2</v>
      </c>
      <c r="E415" s="7">
        <v>403</v>
      </c>
      <c r="F415" s="6" t="s">
        <v>640</v>
      </c>
      <c r="G415" s="7" t="s">
        <v>641</v>
      </c>
      <c r="H415" s="12">
        <v>45267</v>
      </c>
      <c r="I415" t="s">
        <v>59</v>
      </c>
      <c r="J415" s="16">
        <v>59.5</v>
      </c>
      <c r="K415" s="16">
        <v>73.728081000000003</v>
      </c>
      <c r="L415">
        <f t="shared" si="24"/>
        <v>10</v>
      </c>
      <c r="M415" s="43">
        <f t="shared" si="25"/>
        <v>1.36</v>
      </c>
      <c r="N415" s="16">
        <f t="shared" si="26"/>
        <v>8.64</v>
      </c>
      <c r="O415" s="29">
        <f t="shared" si="27"/>
        <v>10.027019016000001</v>
      </c>
      <c r="T415" s="7" t="s">
        <v>50</v>
      </c>
    </row>
    <row r="416" spans="1:20" x14ac:dyDescent="0.2">
      <c r="A416" s="6">
        <v>5</v>
      </c>
      <c r="B416">
        <v>4</v>
      </c>
      <c r="C416" s="7">
        <v>7</v>
      </c>
      <c r="D416" s="6">
        <v>2</v>
      </c>
      <c r="E416" s="7">
        <v>404</v>
      </c>
      <c r="F416" s="6" t="s">
        <v>642</v>
      </c>
      <c r="G416" s="7" t="s">
        <v>643</v>
      </c>
      <c r="H416" s="12">
        <v>45267</v>
      </c>
      <c r="I416" t="s">
        <v>59</v>
      </c>
      <c r="J416" s="16">
        <v>98.3</v>
      </c>
      <c r="K416" s="16">
        <v>83.970389999999995</v>
      </c>
      <c r="L416">
        <f t="shared" si="24"/>
        <v>10</v>
      </c>
      <c r="M416" s="43">
        <f t="shared" si="25"/>
        <v>1.2</v>
      </c>
      <c r="N416" s="16">
        <f t="shared" si="26"/>
        <v>8.8000000000000007</v>
      </c>
      <c r="O416" s="29">
        <f t="shared" si="27"/>
        <v>10.076446799999999</v>
      </c>
      <c r="T416" s="7" t="s">
        <v>50</v>
      </c>
    </row>
    <row r="417" spans="1:20" x14ac:dyDescent="0.2">
      <c r="A417" s="8">
        <v>5</v>
      </c>
      <c r="B417" s="9">
        <v>4</v>
      </c>
      <c r="C417" s="10">
        <v>8</v>
      </c>
      <c r="D417" s="8">
        <v>2</v>
      </c>
      <c r="E417" s="10">
        <v>406</v>
      </c>
      <c r="F417" s="8" t="s">
        <v>92</v>
      </c>
      <c r="G417" s="10" t="s">
        <v>93</v>
      </c>
      <c r="H417" s="13">
        <v>45275</v>
      </c>
      <c r="I417" s="9" t="s">
        <v>13</v>
      </c>
      <c r="J417" s="18">
        <v>109.8</v>
      </c>
      <c r="K417" s="18">
        <v>148.43636699999999</v>
      </c>
      <c r="L417">
        <f t="shared" si="24"/>
        <v>30</v>
      </c>
      <c r="M417" s="43">
        <f t="shared" si="25"/>
        <v>2.0299999999999998</v>
      </c>
      <c r="N417" s="16">
        <f t="shared" si="26"/>
        <v>27.97</v>
      </c>
      <c r="O417" s="29">
        <f t="shared" si="27"/>
        <v>10.044194166999999</v>
      </c>
      <c r="S417" s="9"/>
      <c r="T417" s="10"/>
    </row>
    <row r="418" spans="1:20" x14ac:dyDescent="0.2">
      <c r="A418" s="3">
        <v>5</v>
      </c>
      <c r="B418" s="4">
        <v>5</v>
      </c>
      <c r="C418" s="5">
        <v>1</v>
      </c>
      <c r="D418" s="3">
        <v>2</v>
      </c>
      <c r="E418" s="5">
        <v>407</v>
      </c>
      <c r="F418" s="3" t="s">
        <v>127</v>
      </c>
      <c r="G418" s="5" t="s">
        <v>128</v>
      </c>
      <c r="H418" s="11">
        <v>45275</v>
      </c>
      <c r="I418" s="4" t="s">
        <v>13</v>
      </c>
      <c r="J418" s="17">
        <v>131.9</v>
      </c>
      <c r="K418" s="17">
        <v>106.409358</v>
      </c>
      <c r="L418">
        <f t="shared" si="24"/>
        <v>30</v>
      </c>
      <c r="M418" s="43">
        <f t="shared" si="25"/>
        <v>2.82</v>
      </c>
      <c r="N418" s="16">
        <f t="shared" si="26"/>
        <v>27.18</v>
      </c>
      <c r="O418" s="29">
        <f t="shared" si="27"/>
        <v>10.002479652</v>
      </c>
      <c r="S418" s="4"/>
      <c r="T418" s="5"/>
    </row>
    <row r="419" spans="1:20" x14ac:dyDescent="0.2">
      <c r="A419" s="6">
        <v>5</v>
      </c>
      <c r="B419">
        <v>5</v>
      </c>
      <c r="C419" s="7">
        <v>2</v>
      </c>
      <c r="D419" s="6">
        <v>2</v>
      </c>
      <c r="E419" s="7">
        <v>408</v>
      </c>
      <c r="F419" s="6" t="s">
        <v>94</v>
      </c>
      <c r="G419" s="7" t="s">
        <v>95</v>
      </c>
      <c r="H419" s="12">
        <v>45275</v>
      </c>
      <c r="I419" t="s">
        <v>13</v>
      </c>
      <c r="J419" s="16">
        <v>222.3</v>
      </c>
      <c r="K419" s="16">
        <v>149.41505699999999</v>
      </c>
      <c r="L419">
        <f t="shared" si="24"/>
        <v>30</v>
      </c>
      <c r="M419" s="43">
        <f t="shared" si="25"/>
        <v>2.0099999999999998</v>
      </c>
      <c r="N419" s="16">
        <f t="shared" si="26"/>
        <v>27.990000000000002</v>
      </c>
      <c r="O419" s="29">
        <f t="shared" si="27"/>
        <v>10.010808818999999</v>
      </c>
      <c r="T419" s="7"/>
    </row>
    <row r="420" spans="1:20" x14ac:dyDescent="0.2">
      <c r="A420" s="6">
        <v>5</v>
      </c>
      <c r="B420">
        <v>5</v>
      </c>
      <c r="C420" s="7">
        <v>3</v>
      </c>
      <c r="D420" s="6">
        <v>2</v>
      </c>
      <c r="E420" s="7">
        <v>409</v>
      </c>
      <c r="F420" s="6" t="s">
        <v>133</v>
      </c>
      <c r="G420" s="7" t="s">
        <v>134</v>
      </c>
      <c r="H420" s="12">
        <v>45275</v>
      </c>
      <c r="I420" t="s">
        <v>13</v>
      </c>
      <c r="J420" s="16">
        <v>196.2</v>
      </c>
      <c r="K420" s="16">
        <v>359.80765200000002</v>
      </c>
      <c r="L420">
        <f t="shared" si="24"/>
        <v>50</v>
      </c>
      <c r="M420" s="43">
        <f t="shared" si="25"/>
        <v>1.39</v>
      </c>
      <c r="N420" s="16">
        <f t="shared" si="26"/>
        <v>48.61</v>
      </c>
      <c r="O420" s="29">
        <f t="shared" si="27"/>
        <v>10.002652725599999</v>
      </c>
      <c r="T420" s="7"/>
    </row>
    <row r="421" spans="1:20" x14ac:dyDescent="0.2">
      <c r="A421" s="6">
        <v>5</v>
      </c>
      <c r="B421">
        <v>5</v>
      </c>
      <c r="C421" s="7">
        <v>4</v>
      </c>
      <c r="D421" s="6">
        <v>2</v>
      </c>
      <c r="E421" s="7">
        <v>411</v>
      </c>
      <c r="F421" s="6" t="s">
        <v>96</v>
      </c>
      <c r="G421" s="7" t="s">
        <v>97</v>
      </c>
      <c r="H421" s="12">
        <v>45275</v>
      </c>
      <c r="I421" t="s">
        <v>13</v>
      </c>
      <c r="J421" s="16">
        <v>341.4</v>
      </c>
      <c r="K421" s="16">
        <v>363.72241200000002</v>
      </c>
      <c r="L421">
        <f t="shared" si="24"/>
        <v>50</v>
      </c>
      <c r="M421" s="43">
        <f t="shared" si="25"/>
        <v>1.3800000000000001</v>
      </c>
      <c r="N421" s="16">
        <f t="shared" si="26"/>
        <v>48.62</v>
      </c>
      <c r="O421" s="29">
        <f t="shared" si="27"/>
        <v>10.038738571200001</v>
      </c>
      <c r="T421" s="7"/>
    </row>
    <row r="422" spans="1:20" x14ac:dyDescent="0.2">
      <c r="A422" s="6">
        <v>5</v>
      </c>
      <c r="B422">
        <v>5</v>
      </c>
      <c r="C422" s="7">
        <v>5</v>
      </c>
      <c r="D422" s="6">
        <v>2</v>
      </c>
      <c r="E422" s="7">
        <v>412</v>
      </c>
      <c r="F422" s="6" t="s">
        <v>129</v>
      </c>
      <c r="G422" s="7" t="s">
        <v>130</v>
      </c>
      <c r="H422" s="12">
        <v>45275</v>
      </c>
      <c r="I422" t="s">
        <v>13</v>
      </c>
      <c r="J422" s="16">
        <v>253.5</v>
      </c>
      <c r="K422" s="16">
        <v>125.94195000000001</v>
      </c>
      <c r="L422">
        <f t="shared" si="24"/>
        <v>30</v>
      </c>
      <c r="M422" s="43">
        <f t="shared" si="25"/>
        <v>2.3899999999999997</v>
      </c>
      <c r="N422" s="16">
        <f t="shared" si="26"/>
        <v>27.61</v>
      </c>
      <c r="O422" s="29">
        <f t="shared" si="27"/>
        <v>10.03337535</v>
      </c>
      <c r="T422" s="7"/>
    </row>
    <row r="423" spans="1:20" x14ac:dyDescent="0.2">
      <c r="A423" s="6">
        <v>5</v>
      </c>
      <c r="B423">
        <v>5</v>
      </c>
      <c r="C423" s="7">
        <v>6</v>
      </c>
      <c r="D423" s="6">
        <v>2</v>
      </c>
      <c r="E423" s="7">
        <v>413</v>
      </c>
      <c r="F423" s="6" t="s">
        <v>98</v>
      </c>
      <c r="G423" s="7" t="s">
        <v>99</v>
      </c>
      <c r="H423" s="12">
        <v>45275</v>
      </c>
      <c r="I423" t="s">
        <v>13</v>
      </c>
      <c r="J423" s="16">
        <v>314.39999999999998</v>
      </c>
      <c r="K423" s="16">
        <v>15.6647061</v>
      </c>
      <c r="L423">
        <f t="shared" si="24"/>
        <v>10</v>
      </c>
      <c r="M423" s="43">
        <f t="shared" si="25"/>
        <v>6.39</v>
      </c>
      <c r="N423" s="16">
        <f t="shared" si="26"/>
        <v>3.6100000000000003</v>
      </c>
      <c r="O423" s="29">
        <f t="shared" si="27"/>
        <v>10.009747197899999</v>
      </c>
      <c r="T423" s="7"/>
    </row>
    <row r="424" spans="1:20" s="31" customFormat="1" x14ac:dyDescent="0.2">
      <c r="A424" s="30">
        <v>5</v>
      </c>
      <c r="B424" s="31">
        <v>5</v>
      </c>
      <c r="C424" s="32">
        <v>7</v>
      </c>
      <c r="D424" s="30">
        <v>2</v>
      </c>
      <c r="E424" s="32">
        <v>415</v>
      </c>
      <c r="F424" s="30" t="s">
        <v>100</v>
      </c>
      <c r="G424" s="32" t="s">
        <v>101</v>
      </c>
      <c r="H424" s="33">
        <v>45275</v>
      </c>
      <c r="I424" s="31" t="s">
        <v>13</v>
      </c>
      <c r="J424" s="34">
        <v>231.3</v>
      </c>
      <c r="K424" s="34">
        <v>4.6424417699999996</v>
      </c>
      <c r="L424">
        <f t="shared" si="24"/>
        <v>10</v>
      </c>
      <c r="M424" s="43">
        <f t="shared" si="25"/>
        <v>10</v>
      </c>
      <c r="N424" s="16">
        <f t="shared" si="26"/>
        <v>0</v>
      </c>
      <c r="O424" s="29">
        <f t="shared" si="27"/>
        <v>4.6424417699999996</v>
      </c>
      <c r="P424" s="35"/>
      <c r="R424" s="36"/>
      <c r="T424" s="32" t="s">
        <v>102</v>
      </c>
    </row>
    <row r="425" spans="1:20" x14ac:dyDescent="0.2">
      <c r="A425" s="8">
        <v>5</v>
      </c>
      <c r="B425" s="9">
        <v>5</v>
      </c>
      <c r="C425" s="10">
        <v>8</v>
      </c>
      <c r="D425" s="8">
        <v>2</v>
      </c>
      <c r="E425" s="10">
        <v>416</v>
      </c>
      <c r="F425" s="8" t="s">
        <v>103</v>
      </c>
      <c r="G425" s="10" t="s">
        <v>104</v>
      </c>
      <c r="H425" s="13">
        <v>45275</v>
      </c>
      <c r="I425" s="9" t="s">
        <v>13</v>
      </c>
      <c r="J425" s="18">
        <v>151</v>
      </c>
      <c r="K425" s="18">
        <v>71.949168</v>
      </c>
      <c r="L425">
        <f t="shared" si="24"/>
        <v>10</v>
      </c>
      <c r="M425" s="43">
        <f t="shared" si="25"/>
        <v>1.39</v>
      </c>
      <c r="N425" s="16">
        <f t="shared" si="26"/>
        <v>8.61</v>
      </c>
      <c r="O425" s="29">
        <f t="shared" si="27"/>
        <v>10.000934351999998</v>
      </c>
      <c r="S425" s="9"/>
      <c r="T425" s="10"/>
    </row>
    <row r="426" spans="1:20" x14ac:dyDescent="0.2">
      <c r="A426" s="3">
        <v>5</v>
      </c>
      <c r="B426" s="4">
        <v>6</v>
      </c>
      <c r="C426" s="5">
        <v>1</v>
      </c>
      <c r="D426" s="3">
        <v>2</v>
      </c>
      <c r="E426" s="5">
        <v>417</v>
      </c>
      <c r="F426" s="3" t="s">
        <v>105</v>
      </c>
      <c r="G426" s="5" t="s">
        <v>106</v>
      </c>
      <c r="H426" s="11">
        <v>45275</v>
      </c>
      <c r="I426" s="4" t="s">
        <v>13</v>
      </c>
      <c r="J426" s="17">
        <v>189.6</v>
      </c>
      <c r="K426" s="17">
        <v>194.24936099999999</v>
      </c>
      <c r="L426">
        <f t="shared" si="24"/>
        <v>30</v>
      </c>
      <c r="M426" s="43">
        <f t="shared" si="25"/>
        <v>1.55</v>
      </c>
      <c r="N426" s="16">
        <f t="shared" si="26"/>
        <v>28.45</v>
      </c>
      <c r="O426" s="29">
        <f t="shared" si="27"/>
        <v>10.036216985000001</v>
      </c>
      <c r="S426" s="4"/>
      <c r="T426" s="5"/>
    </row>
    <row r="427" spans="1:20" x14ac:dyDescent="0.2">
      <c r="A427" s="6">
        <v>5</v>
      </c>
      <c r="B427">
        <v>6</v>
      </c>
      <c r="C427" s="7">
        <v>2</v>
      </c>
      <c r="D427" s="6">
        <v>2</v>
      </c>
      <c r="E427" s="7">
        <v>418</v>
      </c>
      <c r="F427" s="6" t="s">
        <v>131</v>
      </c>
      <c r="G427" s="7" t="s">
        <v>132</v>
      </c>
      <c r="H427" s="12">
        <v>45275</v>
      </c>
      <c r="I427" t="s">
        <v>13</v>
      </c>
      <c r="J427" s="16">
        <v>288.7</v>
      </c>
      <c r="K427" s="16">
        <v>311.13070199999999</v>
      </c>
      <c r="L427">
        <f t="shared" si="24"/>
        <v>50</v>
      </c>
      <c r="M427" s="43">
        <f t="shared" si="25"/>
        <v>1.61</v>
      </c>
      <c r="N427" s="16">
        <f t="shared" si="26"/>
        <v>48.39</v>
      </c>
      <c r="O427" s="29">
        <f t="shared" si="27"/>
        <v>10.018408604400001</v>
      </c>
      <c r="T427" s="7"/>
    </row>
    <row r="428" spans="1:20" x14ac:dyDescent="0.2">
      <c r="A428" s="6">
        <v>5</v>
      </c>
      <c r="B428">
        <v>6</v>
      </c>
      <c r="C428" s="7">
        <v>3</v>
      </c>
      <c r="D428" s="6">
        <v>2</v>
      </c>
      <c r="E428" s="7">
        <v>419</v>
      </c>
      <c r="F428" s="6" t="s">
        <v>107</v>
      </c>
      <c r="G428" s="7" t="s">
        <v>108</v>
      </c>
      <c r="H428" s="12">
        <v>45275</v>
      </c>
      <c r="I428" t="s">
        <v>13</v>
      </c>
      <c r="J428" s="16">
        <v>219.6</v>
      </c>
      <c r="K428" s="16">
        <v>210.19170600000001</v>
      </c>
      <c r="L428">
        <f t="shared" si="24"/>
        <v>30</v>
      </c>
      <c r="M428" s="43">
        <f t="shared" si="25"/>
        <v>1.43</v>
      </c>
      <c r="N428" s="16">
        <f t="shared" si="26"/>
        <v>28.57</v>
      </c>
      <c r="O428" s="29">
        <f t="shared" si="27"/>
        <v>10.019137986</v>
      </c>
      <c r="T428" s="7"/>
    </row>
    <row r="429" spans="1:20" x14ac:dyDescent="0.2">
      <c r="A429" s="6">
        <v>5</v>
      </c>
      <c r="B429">
        <v>6</v>
      </c>
      <c r="C429" s="7">
        <v>4</v>
      </c>
      <c r="D429" s="6">
        <v>2</v>
      </c>
      <c r="E429" s="7">
        <v>420</v>
      </c>
      <c r="F429" s="6" t="s">
        <v>109</v>
      </c>
      <c r="G429" s="7" t="s">
        <v>110</v>
      </c>
      <c r="H429" s="12">
        <v>45275</v>
      </c>
      <c r="I429" t="s">
        <v>13</v>
      </c>
      <c r="J429" s="16">
        <v>279.2</v>
      </c>
      <c r="K429" s="16">
        <v>375.32761499999998</v>
      </c>
      <c r="L429">
        <f t="shared" si="24"/>
        <v>50</v>
      </c>
      <c r="M429" s="43">
        <f t="shared" si="25"/>
        <v>1.34</v>
      </c>
      <c r="N429" s="16">
        <f t="shared" si="26"/>
        <v>48.66</v>
      </c>
      <c r="O429" s="29">
        <f t="shared" si="27"/>
        <v>10.058780082</v>
      </c>
      <c r="T429" s="7"/>
    </row>
    <row r="430" spans="1:20" x14ac:dyDescent="0.2">
      <c r="A430" s="6">
        <v>5</v>
      </c>
      <c r="B430">
        <v>6</v>
      </c>
      <c r="C430" s="7">
        <v>5</v>
      </c>
      <c r="D430" s="6">
        <v>2</v>
      </c>
      <c r="E430" s="7">
        <v>421</v>
      </c>
      <c r="F430" s="6" t="s">
        <v>135</v>
      </c>
      <c r="G430" s="7" t="s">
        <v>136</v>
      </c>
      <c r="H430" s="12">
        <v>45275</v>
      </c>
      <c r="I430" t="s">
        <v>13</v>
      </c>
      <c r="J430" s="16">
        <v>251.3</v>
      </c>
      <c r="K430" s="16">
        <v>210.61408800000001</v>
      </c>
      <c r="L430">
        <f t="shared" si="24"/>
        <v>30</v>
      </c>
      <c r="M430" s="43">
        <f t="shared" si="25"/>
        <v>1.43</v>
      </c>
      <c r="N430" s="16">
        <f t="shared" si="26"/>
        <v>28.57</v>
      </c>
      <c r="O430" s="29">
        <f t="shared" si="27"/>
        <v>10.039271528</v>
      </c>
      <c r="T430" s="7"/>
    </row>
    <row r="431" spans="1:20" x14ac:dyDescent="0.2">
      <c r="A431" s="6">
        <v>5</v>
      </c>
      <c r="B431">
        <v>6</v>
      </c>
      <c r="C431" s="7">
        <v>6</v>
      </c>
      <c r="D431" s="6">
        <v>2</v>
      </c>
      <c r="E431" s="7">
        <v>422</v>
      </c>
      <c r="F431" s="6" t="s">
        <v>111</v>
      </c>
      <c r="G431" s="7" t="s">
        <v>112</v>
      </c>
      <c r="H431" s="12">
        <v>45275</v>
      </c>
      <c r="I431" t="s">
        <v>13</v>
      </c>
      <c r="J431" s="16">
        <v>245.5</v>
      </c>
      <c r="K431" s="16">
        <v>120.27069899999999</v>
      </c>
      <c r="L431">
        <f t="shared" si="24"/>
        <v>30</v>
      </c>
      <c r="M431" s="43">
        <f t="shared" si="25"/>
        <v>2.5</v>
      </c>
      <c r="N431" s="16">
        <f t="shared" si="26"/>
        <v>27.5</v>
      </c>
      <c r="O431" s="29">
        <f t="shared" si="27"/>
        <v>10.022558249999999</v>
      </c>
      <c r="T431" s="7"/>
    </row>
    <row r="432" spans="1:20" x14ac:dyDescent="0.2">
      <c r="A432" s="6">
        <v>5</v>
      </c>
      <c r="B432">
        <v>6</v>
      </c>
      <c r="C432" s="7">
        <v>7</v>
      </c>
      <c r="D432" s="6">
        <v>2</v>
      </c>
      <c r="E432" s="7">
        <v>423</v>
      </c>
      <c r="F432" s="6" t="s">
        <v>113</v>
      </c>
      <c r="G432" s="7" t="s">
        <v>114</v>
      </c>
      <c r="H432" s="12">
        <v>45275</v>
      </c>
      <c r="I432" t="s">
        <v>13</v>
      </c>
      <c r="J432" s="16">
        <v>175.4</v>
      </c>
      <c r="K432" s="16">
        <v>92.882831999999993</v>
      </c>
      <c r="L432">
        <f t="shared" si="24"/>
        <v>10</v>
      </c>
      <c r="M432" s="43">
        <f t="shared" si="25"/>
        <v>1.08</v>
      </c>
      <c r="N432" s="16">
        <f t="shared" si="26"/>
        <v>8.92</v>
      </c>
      <c r="O432" s="29">
        <f t="shared" si="27"/>
        <v>10.031345856</v>
      </c>
      <c r="T432" s="7"/>
    </row>
    <row r="433" spans="1:20" x14ac:dyDescent="0.2">
      <c r="A433" s="8">
        <v>5</v>
      </c>
      <c r="B433" s="9">
        <v>6</v>
      </c>
      <c r="C433" s="10">
        <v>8</v>
      </c>
      <c r="D433" s="8">
        <v>2</v>
      </c>
      <c r="E433" s="10">
        <v>425</v>
      </c>
      <c r="F433" s="8" t="s">
        <v>115</v>
      </c>
      <c r="G433" s="10" t="s">
        <v>116</v>
      </c>
      <c r="H433" s="13">
        <v>45275</v>
      </c>
      <c r="I433" s="9" t="s">
        <v>13</v>
      </c>
      <c r="J433" s="18">
        <v>320</v>
      </c>
      <c r="K433" s="18">
        <v>191.63780399999999</v>
      </c>
      <c r="L433">
        <f t="shared" si="24"/>
        <v>30</v>
      </c>
      <c r="M433" s="43">
        <f t="shared" si="25"/>
        <v>1.57</v>
      </c>
      <c r="N433" s="16">
        <f t="shared" si="26"/>
        <v>28.43</v>
      </c>
      <c r="O433" s="29">
        <f t="shared" si="27"/>
        <v>10.029045075999999</v>
      </c>
      <c r="S433" s="9"/>
      <c r="T433" s="10"/>
    </row>
    <row r="434" spans="1:20" x14ac:dyDescent="0.2">
      <c r="A434" s="3">
        <v>5</v>
      </c>
      <c r="B434" s="4">
        <v>7</v>
      </c>
      <c r="C434" s="5">
        <v>1</v>
      </c>
      <c r="D434" s="3">
        <v>2</v>
      </c>
      <c r="E434" s="5">
        <v>426</v>
      </c>
      <c r="F434" s="3" t="s">
        <v>117</v>
      </c>
      <c r="G434" s="5" t="s">
        <v>118</v>
      </c>
      <c r="H434" s="11">
        <v>45275</v>
      </c>
      <c r="I434" s="4" t="s">
        <v>13</v>
      </c>
      <c r="J434" s="17">
        <v>215.6</v>
      </c>
      <c r="K434" s="17">
        <v>350.45343600000001</v>
      </c>
      <c r="L434">
        <f t="shared" si="24"/>
        <v>50</v>
      </c>
      <c r="M434" s="43">
        <f t="shared" si="25"/>
        <v>1.43</v>
      </c>
      <c r="N434" s="16">
        <f t="shared" si="26"/>
        <v>48.57</v>
      </c>
      <c r="O434" s="29">
        <f t="shared" si="27"/>
        <v>10.0229682696</v>
      </c>
      <c r="S434" s="4"/>
      <c r="T434" s="5"/>
    </row>
    <row r="435" spans="1:20" x14ac:dyDescent="0.2">
      <c r="A435" s="6">
        <v>5</v>
      </c>
      <c r="B435">
        <v>7</v>
      </c>
      <c r="C435" s="7">
        <v>2</v>
      </c>
      <c r="D435" s="6">
        <v>2</v>
      </c>
      <c r="E435" s="7">
        <v>427</v>
      </c>
      <c r="F435" s="6" t="s">
        <v>119</v>
      </c>
      <c r="G435" s="7" t="s">
        <v>120</v>
      </c>
      <c r="H435" s="12">
        <v>45275</v>
      </c>
      <c r="I435" t="s">
        <v>13</v>
      </c>
      <c r="J435" s="16">
        <v>226.3</v>
      </c>
      <c r="K435" s="16">
        <v>357.26820900000001</v>
      </c>
      <c r="L435">
        <f t="shared" si="24"/>
        <v>50</v>
      </c>
      <c r="M435" s="43">
        <f t="shared" si="25"/>
        <v>1.4</v>
      </c>
      <c r="N435" s="16">
        <f t="shared" si="26"/>
        <v>48.6</v>
      </c>
      <c r="O435" s="29">
        <f t="shared" si="27"/>
        <v>10.003509852000001</v>
      </c>
      <c r="T435" s="7"/>
    </row>
    <row r="436" spans="1:20" x14ac:dyDescent="0.2">
      <c r="A436" s="6">
        <v>5</v>
      </c>
      <c r="B436">
        <v>7</v>
      </c>
      <c r="C436" s="7">
        <v>3</v>
      </c>
      <c r="D436" s="6">
        <v>2</v>
      </c>
      <c r="E436" s="7">
        <v>428</v>
      </c>
      <c r="F436" s="6" t="s">
        <v>121</v>
      </c>
      <c r="G436" s="7" t="s">
        <v>122</v>
      </c>
      <c r="H436" s="12">
        <v>45275</v>
      </c>
      <c r="I436" t="s">
        <v>13</v>
      </c>
      <c r="J436" s="16">
        <v>211.3</v>
      </c>
      <c r="K436" s="16">
        <v>286.41620399999999</v>
      </c>
      <c r="L436">
        <f t="shared" si="24"/>
        <v>30</v>
      </c>
      <c r="M436" s="43">
        <f t="shared" si="25"/>
        <v>1.05</v>
      </c>
      <c r="N436" s="16">
        <f t="shared" si="26"/>
        <v>28.95</v>
      </c>
      <c r="O436" s="29">
        <f t="shared" si="27"/>
        <v>10.02456714</v>
      </c>
      <c r="T436" s="7"/>
    </row>
    <row r="437" spans="1:20" x14ac:dyDescent="0.2">
      <c r="A437" s="6">
        <v>5</v>
      </c>
      <c r="B437">
        <v>7</v>
      </c>
      <c r="C437" s="7">
        <v>4</v>
      </c>
      <c r="D437" s="6">
        <v>2</v>
      </c>
      <c r="E437" s="7">
        <v>429</v>
      </c>
      <c r="F437" s="6" t="s">
        <v>123</v>
      </c>
      <c r="G437" s="7" t="s">
        <v>124</v>
      </c>
      <c r="H437" s="12">
        <v>45275</v>
      </c>
      <c r="I437" t="s">
        <v>13</v>
      </c>
      <c r="J437" s="16">
        <v>172</v>
      </c>
      <c r="K437" s="16">
        <v>74.426799000000003</v>
      </c>
      <c r="L437">
        <f t="shared" si="24"/>
        <v>10</v>
      </c>
      <c r="M437" s="43">
        <f t="shared" si="25"/>
        <v>1.35</v>
      </c>
      <c r="N437" s="16">
        <f t="shared" si="26"/>
        <v>8.65</v>
      </c>
      <c r="O437" s="29">
        <f t="shared" si="27"/>
        <v>10.047617865000001</v>
      </c>
      <c r="T437" s="7"/>
    </row>
    <row r="438" spans="1:20" x14ac:dyDescent="0.2">
      <c r="A438" s="6">
        <v>5</v>
      </c>
      <c r="B438">
        <v>7</v>
      </c>
      <c r="C438" s="7">
        <v>5</v>
      </c>
      <c r="D438" s="6">
        <v>2</v>
      </c>
      <c r="E438" s="7">
        <v>430</v>
      </c>
      <c r="F438" s="6" t="s">
        <v>125</v>
      </c>
      <c r="G438" s="7" t="s">
        <v>126</v>
      </c>
      <c r="H438" s="12">
        <v>45275</v>
      </c>
      <c r="I438" t="s">
        <v>13</v>
      </c>
      <c r="J438" s="16">
        <v>151.4</v>
      </c>
      <c r="K438" s="16">
        <v>115.310286</v>
      </c>
      <c r="L438">
        <f t="shared" si="24"/>
        <v>30</v>
      </c>
      <c r="M438" s="43">
        <f t="shared" si="25"/>
        <v>2.61</v>
      </c>
      <c r="N438" s="16">
        <f t="shared" si="26"/>
        <v>27.39</v>
      </c>
      <c r="O438" s="29">
        <f t="shared" si="27"/>
        <v>10.031994881999999</v>
      </c>
      <c r="T438" s="7"/>
    </row>
    <row r="439" spans="1:20" x14ac:dyDescent="0.2">
      <c r="A439" s="6">
        <v>5</v>
      </c>
      <c r="B439">
        <v>7</v>
      </c>
      <c r="C439" s="7">
        <v>6</v>
      </c>
      <c r="D439" s="6">
        <v>2</v>
      </c>
      <c r="E439" s="7">
        <v>431</v>
      </c>
      <c r="F439" s="6" t="s">
        <v>447</v>
      </c>
      <c r="G439" s="7" t="s">
        <v>448</v>
      </c>
      <c r="H439" s="12">
        <v>45268</v>
      </c>
      <c r="I439" t="s">
        <v>13</v>
      </c>
      <c r="J439" s="16">
        <v>126.7</v>
      </c>
      <c r="K439" s="16">
        <v>252.41445300000001</v>
      </c>
      <c r="L439">
        <f t="shared" si="24"/>
        <v>30</v>
      </c>
      <c r="M439" s="43">
        <f t="shared" si="25"/>
        <v>1.19</v>
      </c>
      <c r="N439" s="16">
        <f t="shared" si="26"/>
        <v>28.81</v>
      </c>
      <c r="O439" s="29">
        <f t="shared" si="27"/>
        <v>10.012439969000001</v>
      </c>
      <c r="T439" s="7"/>
    </row>
    <row r="440" spans="1:20" x14ac:dyDescent="0.2">
      <c r="A440" s="6">
        <v>5</v>
      </c>
      <c r="B440">
        <v>7</v>
      </c>
      <c r="C440" s="7">
        <v>7</v>
      </c>
      <c r="D440" s="6">
        <v>2</v>
      </c>
      <c r="E440" s="7">
        <v>432</v>
      </c>
      <c r="F440" s="6" t="s">
        <v>137</v>
      </c>
      <c r="G440" s="7" t="s">
        <v>138</v>
      </c>
      <c r="H440" s="12">
        <v>45275</v>
      </c>
      <c r="I440" t="s">
        <v>13</v>
      </c>
      <c r="J440" s="16">
        <v>224.6</v>
      </c>
      <c r="K440" s="16">
        <v>172.63061400000001</v>
      </c>
      <c r="L440">
        <f t="shared" si="24"/>
        <v>30</v>
      </c>
      <c r="M440" s="43">
        <f t="shared" si="25"/>
        <v>1.74</v>
      </c>
      <c r="N440" s="16">
        <f t="shared" si="26"/>
        <v>28.26</v>
      </c>
      <c r="O440" s="29">
        <f t="shared" si="27"/>
        <v>10.012575612000001</v>
      </c>
      <c r="T440" s="7"/>
    </row>
    <row r="441" spans="1:20" x14ac:dyDescent="0.2">
      <c r="A441" s="8">
        <v>5</v>
      </c>
      <c r="B441" s="9">
        <v>7</v>
      </c>
      <c r="C441" s="10">
        <v>8</v>
      </c>
      <c r="D441" s="8">
        <v>2</v>
      </c>
      <c r="E441" s="10">
        <v>433</v>
      </c>
      <c r="F441" s="8" t="s">
        <v>139</v>
      </c>
      <c r="G441" s="10" t="s">
        <v>140</v>
      </c>
      <c r="H441" s="13">
        <v>45275</v>
      </c>
      <c r="I441" s="9" t="s">
        <v>13</v>
      </c>
      <c r="J441" s="18">
        <v>187.7</v>
      </c>
      <c r="K441" s="18">
        <v>211.98425399999999</v>
      </c>
      <c r="L441">
        <f t="shared" si="24"/>
        <v>30</v>
      </c>
      <c r="M441" s="43">
        <f t="shared" si="25"/>
        <v>1.42</v>
      </c>
      <c r="N441" s="16">
        <f t="shared" si="26"/>
        <v>28.58</v>
      </c>
      <c r="O441" s="29">
        <f t="shared" si="27"/>
        <v>10.033921356</v>
      </c>
      <c r="S441" s="9"/>
      <c r="T441" s="10"/>
    </row>
    <row r="442" spans="1:20" x14ac:dyDescent="0.2">
      <c r="A442" s="3">
        <v>5</v>
      </c>
      <c r="B442" s="4">
        <v>8</v>
      </c>
      <c r="C442" s="5">
        <v>1</v>
      </c>
      <c r="D442" s="3">
        <v>2</v>
      </c>
      <c r="E442" s="5">
        <v>434</v>
      </c>
      <c r="F442" s="3" t="s">
        <v>141</v>
      </c>
      <c r="G442" s="5" t="s">
        <v>142</v>
      </c>
      <c r="H442" s="11">
        <v>45275</v>
      </c>
      <c r="I442" s="4" t="s">
        <v>13</v>
      </c>
      <c r="J442" s="17">
        <v>240.1</v>
      </c>
      <c r="K442" s="17">
        <v>424.23635999999999</v>
      </c>
      <c r="L442">
        <f t="shared" si="24"/>
        <v>50</v>
      </c>
      <c r="M442" s="43">
        <f t="shared" si="25"/>
        <v>1.18</v>
      </c>
      <c r="N442" s="16">
        <f t="shared" si="26"/>
        <v>48.82</v>
      </c>
      <c r="O442" s="29">
        <f t="shared" si="27"/>
        <v>10.011978096</v>
      </c>
      <c r="S442" s="4"/>
      <c r="T442" s="5"/>
    </row>
    <row r="443" spans="1:20" x14ac:dyDescent="0.2">
      <c r="A443" s="6">
        <v>5</v>
      </c>
      <c r="B443">
        <v>8</v>
      </c>
      <c r="C443" s="7">
        <v>2</v>
      </c>
      <c r="D443" s="6">
        <v>2</v>
      </c>
      <c r="E443" s="7">
        <v>435</v>
      </c>
      <c r="F443" s="6" t="s">
        <v>143</v>
      </c>
      <c r="G443" s="7" t="s">
        <v>144</v>
      </c>
      <c r="H443" s="12">
        <v>45275</v>
      </c>
      <c r="I443" t="s">
        <v>13</v>
      </c>
      <c r="J443" s="16">
        <v>152.5</v>
      </c>
      <c r="K443" s="16">
        <v>704.65679999999998</v>
      </c>
      <c r="L443">
        <f t="shared" si="24"/>
        <v>100</v>
      </c>
      <c r="M443" s="43">
        <f t="shared" si="25"/>
        <v>1.42</v>
      </c>
      <c r="N443" s="16">
        <f t="shared" si="26"/>
        <v>98.58</v>
      </c>
      <c r="O443" s="29">
        <f t="shared" si="27"/>
        <v>10.006126559999998</v>
      </c>
      <c r="T443" s="7"/>
    </row>
    <row r="444" spans="1:20" x14ac:dyDescent="0.2">
      <c r="A444" s="6">
        <v>5</v>
      </c>
      <c r="B444">
        <v>8</v>
      </c>
      <c r="C444" s="7">
        <v>3</v>
      </c>
      <c r="D444" s="6">
        <v>2</v>
      </c>
      <c r="E444" s="7">
        <v>436</v>
      </c>
      <c r="F444" s="6" t="s">
        <v>145</v>
      </c>
      <c r="G444" s="7" t="s">
        <v>146</v>
      </c>
      <c r="H444" s="12">
        <v>45279</v>
      </c>
      <c r="I444" t="s">
        <v>13</v>
      </c>
      <c r="J444" s="16">
        <v>87.1</v>
      </c>
      <c r="K444" s="16">
        <v>56.972180999999999</v>
      </c>
      <c r="L444">
        <f t="shared" si="24"/>
        <v>10</v>
      </c>
      <c r="M444" s="43">
        <f t="shared" si="25"/>
        <v>1.76</v>
      </c>
      <c r="N444" s="16">
        <f t="shared" si="26"/>
        <v>8.24</v>
      </c>
      <c r="O444" s="29">
        <f t="shared" si="27"/>
        <v>10.027103856</v>
      </c>
      <c r="T444" s="7" t="s">
        <v>47</v>
      </c>
    </row>
    <row r="445" spans="1:20" x14ac:dyDescent="0.2">
      <c r="A445" s="6">
        <v>5</v>
      </c>
      <c r="B445">
        <v>8</v>
      </c>
      <c r="C445" s="7">
        <v>4</v>
      </c>
      <c r="D445" s="6">
        <v>2</v>
      </c>
      <c r="E445" s="7">
        <v>437</v>
      </c>
      <c r="F445" s="6" t="s">
        <v>147</v>
      </c>
      <c r="G445" s="7" t="s">
        <v>148</v>
      </c>
      <c r="H445" s="12">
        <v>45275</v>
      </c>
      <c r="I445" t="s">
        <v>13</v>
      </c>
      <c r="J445" s="16">
        <v>209.9</v>
      </c>
      <c r="K445" s="16">
        <v>270.99926099999999</v>
      </c>
      <c r="L445">
        <f t="shared" si="24"/>
        <v>30</v>
      </c>
      <c r="M445" s="43">
        <f t="shared" si="25"/>
        <v>1.1100000000000001</v>
      </c>
      <c r="N445" s="16">
        <f t="shared" si="26"/>
        <v>28.89</v>
      </c>
      <c r="O445" s="29">
        <f t="shared" si="27"/>
        <v>10.026972657</v>
      </c>
      <c r="T445" s="7"/>
    </row>
    <row r="446" spans="1:20" x14ac:dyDescent="0.2">
      <c r="A446" s="6">
        <v>5</v>
      </c>
      <c r="B446">
        <v>8</v>
      </c>
      <c r="C446" s="7">
        <v>5</v>
      </c>
      <c r="D446" s="6">
        <v>2</v>
      </c>
      <c r="E446" s="7">
        <v>439</v>
      </c>
      <c r="F446" s="6" t="s">
        <v>149</v>
      </c>
      <c r="G446" s="7" t="s">
        <v>150</v>
      </c>
      <c r="H446" s="12">
        <v>45275</v>
      </c>
      <c r="I446" t="s">
        <v>13</v>
      </c>
      <c r="J446" s="16">
        <v>179.1</v>
      </c>
      <c r="K446" s="16">
        <v>224.20757699999999</v>
      </c>
      <c r="L446">
        <f t="shared" si="24"/>
        <v>30</v>
      </c>
      <c r="M446" s="43">
        <f t="shared" si="25"/>
        <v>1.34</v>
      </c>
      <c r="N446" s="16">
        <f t="shared" si="26"/>
        <v>28.66</v>
      </c>
      <c r="O446" s="29">
        <f t="shared" si="27"/>
        <v>10.014605105999999</v>
      </c>
      <c r="T446" s="7"/>
    </row>
    <row r="447" spans="1:20" x14ac:dyDescent="0.2">
      <c r="A447" s="6">
        <v>5</v>
      </c>
      <c r="B447">
        <v>8</v>
      </c>
      <c r="C447" s="7">
        <v>6</v>
      </c>
      <c r="D447" s="6">
        <v>2</v>
      </c>
      <c r="E447" s="7">
        <v>441</v>
      </c>
      <c r="F447" s="6" t="s">
        <v>859</v>
      </c>
      <c r="G447" s="7" t="s">
        <v>860</v>
      </c>
      <c r="H447" s="12">
        <v>45265</v>
      </c>
      <c r="I447" t="s">
        <v>13</v>
      </c>
      <c r="J447" s="16">
        <v>319.89999999999998</v>
      </c>
      <c r="K447" s="16">
        <v>360.82239900000002</v>
      </c>
      <c r="L447">
        <f t="shared" si="24"/>
        <v>50</v>
      </c>
      <c r="M447" s="43">
        <f t="shared" si="25"/>
        <v>1.39</v>
      </c>
      <c r="N447" s="16">
        <f t="shared" si="26"/>
        <v>48.61</v>
      </c>
      <c r="O447" s="29">
        <f t="shared" si="27"/>
        <v>10.030862692199999</v>
      </c>
      <c r="T447" s="7"/>
    </row>
    <row r="448" spans="1:20" x14ac:dyDescent="0.2">
      <c r="A448" s="6">
        <v>5</v>
      </c>
      <c r="B448">
        <v>8</v>
      </c>
      <c r="C448" s="7">
        <v>7</v>
      </c>
      <c r="D448" s="6">
        <v>2</v>
      </c>
      <c r="E448" s="7">
        <v>442</v>
      </c>
      <c r="F448" s="6" t="s">
        <v>861</v>
      </c>
      <c r="G448" s="7" t="s">
        <v>862</v>
      </c>
      <c r="H448" s="12">
        <v>45265</v>
      </c>
      <c r="I448" t="s">
        <v>13</v>
      </c>
      <c r="J448" s="16">
        <v>300.10000000000002</v>
      </c>
      <c r="K448" s="16">
        <v>230.893575</v>
      </c>
      <c r="L448">
        <f t="shared" si="24"/>
        <v>30</v>
      </c>
      <c r="M448" s="43">
        <f t="shared" si="25"/>
        <v>1.3</v>
      </c>
      <c r="N448" s="16">
        <f t="shared" si="26"/>
        <v>28.7</v>
      </c>
      <c r="O448" s="29">
        <f t="shared" si="27"/>
        <v>10.005388250000001</v>
      </c>
      <c r="T448" s="7"/>
    </row>
    <row r="449" spans="1:20" x14ac:dyDescent="0.2">
      <c r="A449" s="8">
        <v>5</v>
      </c>
      <c r="B449" s="9">
        <v>8</v>
      </c>
      <c r="C449" s="10">
        <v>8</v>
      </c>
      <c r="D449" s="8">
        <v>2</v>
      </c>
      <c r="E449" s="10">
        <v>444</v>
      </c>
      <c r="F449" s="8" t="s">
        <v>644</v>
      </c>
      <c r="G449" s="10" t="s">
        <v>645</v>
      </c>
      <c r="H449" s="13">
        <v>45267</v>
      </c>
      <c r="I449" s="9" t="s">
        <v>13</v>
      </c>
      <c r="J449" s="18">
        <v>190.2</v>
      </c>
      <c r="K449" s="18">
        <v>133.14819900000001</v>
      </c>
      <c r="L449">
        <f t="shared" si="24"/>
        <v>30</v>
      </c>
      <c r="M449" s="43">
        <f t="shared" si="25"/>
        <v>2.2599999999999998</v>
      </c>
      <c r="N449" s="16">
        <f t="shared" si="26"/>
        <v>27.740000000000002</v>
      </c>
      <c r="O449" s="29">
        <f t="shared" si="27"/>
        <v>10.030497658</v>
      </c>
      <c r="S449" s="9"/>
      <c r="T449" s="10"/>
    </row>
    <row r="450" spans="1:20" x14ac:dyDescent="0.2">
      <c r="A450" s="3">
        <v>5</v>
      </c>
      <c r="B450" s="4">
        <v>9</v>
      </c>
      <c r="C450" s="5">
        <v>1</v>
      </c>
      <c r="D450" s="3">
        <v>2</v>
      </c>
      <c r="E450" s="5">
        <v>446</v>
      </c>
      <c r="F450" s="3" t="s">
        <v>863</v>
      </c>
      <c r="G450" s="5" t="s">
        <v>864</v>
      </c>
      <c r="H450" s="11">
        <v>45265</v>
      </c>
      <c r="I450" s="4" t="s">
        <v>13</v>
      </c>
      <c r="J450" s="17">
        <v>221.5</v>
      </c>
      <c r="K450" s="17">
        <v>209.80023</v>
      </c>
      <c r="L450">
        <f t="shared" si="24"/>
        <v>30</v>
      </c>
      <c r="M450" s="43">
        <f t="shared" si="25"/>
        <v>1.43</v>
      </c>
      <c r="N450" s="16">
        <f t="shared" si="26"/>
        <v>28.57</v>
      </c>
      <c r="O450" s="29">
        <f t="shared" si="27"/>
        <v>10.000477630000001</v>
      </c>
      <c r="S450" s="4"/>
      <c r="T450" s="5"/>
    </row>
    <row r="451" spans="1:20" x14ac:dyDescent="0.2">
      <c r="A451" s="6">
        <v>5</v>
      </c>
      <c r="B451">
        <v>9</v>
      </c>
      <c r="C451" s="7">
        <v>2</v>
      </c>
      <c r="D451" s="6">
        <v>2</v>
      </c>
      <c r="E451" s="7">
        <v>447</v>
      </c>
      <c r="F451" s="6" t="s">
        <v>646</v>
      </c>
      <c r="G451" s="7" t="s">
        <v>647</v>
      </c>
      <c r="H451" s="12">
        <v>45267</v>
      </c>
      <c r="I451" t="s">
        <v>13</v>
      </c>
      <c r="J451" s="16">
        <v>285.3</v>
      </c>
      <c r="K451" s="16">
        <v>208.55883900000001</v>
      </c>
      <c r="L451">
        <f t="shared" ref="L451:L481" si="28">IF(K451&gt;700,100, IF(K451&gt;500,70,IF(K451&gt;300, 50, IF(K451&gt;100, 30,10))))</f>
        <v>30</v>
      </c>
      <c r="M451" s="43">
        <f t="shared" ref="M451:M481" si="29">IF(10*L451/K451&gt;L451,L451,ROUNDUP(10*L451/K451,2))</f>
        <v>1.44</v>
      </c>
      <c r="N451" s="16">
        <f t="shared" ref="N451:N481" si="30">IF(L451-M451&gt;0,L451-M451, 0)</f>
        <v>28.56</v>
      </c>
      <c r="O451" s="29">
        <f t="shared" ref="O451:O481" si="31">K451*M451/(M451+N451)</f>
        <v>10.010824272000001</v>
      </c>
      <c r="T451" s="7"/>
    </row>
    <row r="452" spans="1:20" x14ac:dyDescent="0.2">
      <c r="A452" s="6">
        <v>5</v>
      </c>
      <c r="B452">
        <v>9</v>
      </c>
      <c r="C452" s="7">
        <v>3</v>
      </c>
      <c r="D452" s="6">
        <v>2</v>
      </c>
      <c r="E452" s="7">
        <v>448</v>
      </c>
      <c r="F452" s="6" t="s">
        <v>865</v>
      </c>
      <c r="G452" s="7" t="s">
        <v>866</v>
      </c>
      <c r="H452" s="12">
        <v>45265</v>
      </c>
      <c r="I452" t="s">
        <v>13</v>
      </c>
      <c r="J452" s="16">
        <v>251.7</v>
      </c>
      <c r="K452" s="16">
        <v>474.11864400000002</v>
      </c>
      <c r="L452">
        <f t="shared" si="28"/>
        <v>50</v>
      </c>
      <c r="M452" s="43">
        <f t="shared" si="29"/>
        <v>1.06</v>
      </c>
      <c r="N452" s="16">
        <f t="shared" si="30"/>
        <v>48.94</v>
      </c>
      <c r="O452" s="29">
        <f t="shared" si="31"/>
        <v>10.051315252800002</v>
      </c>
      <c r="T452" s="7"/>
    </row>
    <row r="453" spans="1:20" x14ac:dyDescent="0.2">
      <c r="A453" s="6">
        <v>5</v>
      </c>
      <c r="B453">
        <v>9</v>
      </c>
      <c r="C453" s="7">
        <v>4</v>
      </c>
      <c r="D453" s="6">
        <v>2</v>
      </c>
      <c r="E453" s="7">
        <v>449</v>
      </c>
      <c r="F453" s="6" t="s">
        <v>867</v>
      </c>
      <c r="G453" s="7" t="s">
        <v>868</v>
      </c>
      <c r="H453" s="12">
        <v>45265</v>
      </c>
      <c r="I453" t="s">
        <v>13</v>
      </c>
      <c r="J453" s="16">
        <v>301.5</v>
      </c>
      <c r="K453" s="16">
        <v>400.37177700000001</v>
      </c>
      <c r="L453">
        <f t="shared" si="28"/>
        <v>50</v>
      </c>
      <c r="M453" s="43">
        <f t="shared" si="29"/>
        <v>1.25</v>
      </c>
      <c r="N453" s="16">
        <f t="shared" si="30"/>
        <v>48.75</v>
      </c>
      <c r="O453" s="29">
        <f t="shared" si="31"/>
        <v>10.009294425</v>
      </c>
      <c r="T453" s="7"/>
    </row>
    <row r="454" spans="1:20" x14ac:dyDescent="0.2">
      <c r="A454" s="6">
        <v>5</v>
      </c>
      <c r="B454">
        <v>9</v>
      </c>
      <c r="C454" s="7">
        <v>5</v>
      </c>
      <c r="D454" s="6">
        <v>2</v>
      </c>
      <c r="E454" s="7">
        <v>454</v>
      </c>
      <c r="F454" s="6" t="s">
        <v>731</v>
      </c>
      <c r="G454" s="7" t="s">
        <v>732</v>
      </c>
      <c r="H454" s="12">
        <v>45275</v>
      </c>
      <c r="I454" t="s">
        <v>13</v>
      </c>
      <c r="J454" s="16">
        <v>299.2</v>
      </c>
      <c r="K454" s="16">
        <v>421.52693399999998</v>
      </c>
      <c r="L454">
        <f t="shared" si="28"/>
        <v>50</v>
      </c>
      <c r="M454" s="43">
        <f t="shared" si="29"/>
        <v>1.19</v>
      </c>
      <c r="N454" s="16">
        <f t="shared" si="30"/>
        <v>48.81</v>
      </c>
      <c r="O454" s="29">
        <f t="shared" si="31"/>
        <v>10.032341029199999</v>
      </c>
      <c r="T454" s="7"/>
    </row>
    <row r="455" spans="1:20" x14ac:dyDescent="0.2">
      <c r="A455" s="6">
        <v>5</v>
      </c>
      <c r="B455">
        <v>9</v>
      </c>
      <c r="C455" s="7">
        <v>6</v>
      </c>
      <c r="D455" s="6">
        <v>2</v>
      </c>
      <c r="E455" s="7">
        <v>455</v>
      </c>
      <c r="F455" s="6" t="s">
        <v>733</v>
      </c>
      <c r="G455" s="7" t="s">
        <v>734</v>
      </c>
      <c r="H455" s="12">
        <v>45275</v>
      </c>
      <c r="I455" t="s">
        <v>13</v>
      </c>
      <c r="J455" s="16">
        <v>85</v>
      </c>
      <c r="K455" s="16">
        <v>60.236400000000003</v>
      </c>
      <c r="L455">
        <f t="shared" si="28"/>
        <v>10</v>
      </c>
      <c r="M455" s="43">
        <f t="shared" si="29"/>
        <v>1.67</v>
      </c>
      <c r="N455" s="16">
        <f t="shared" si="30"/>
        <v>8.33</v>
      </c>
      <c r="O455" s="29">
        <f t="shared" si="31"/>
        <v>10.059478799999999</v>
      </c>
      <c r="T455" s="7"/>
    </row>
    <row r="456" spans="1:20" x14ac:dyDescent="0.2">
      <c r="A456" s="6">
        <v>5</v>
      </c>
      <c r="B456">
        <v>9</v>
      </c>
      <c r="C456" s="7">
        <v>7</v>
      </c>
      <c r="D456" s="6">
        <v>2</v>
      </c>
      <c r="E456" s="7">
        <v>456</v>
      </c>
      <c r="F456" s="6" t="s">
        <v>648</v>
      </c>
      <c r="G456" s="7" t="s">
        <v>649</v>
      </c>
      <c r="H456" s="12">
        <v>45267</v>
      </c>
      <c r="I456" t="s">
        <v>13</v>
      </c>
      <c r="J456" s="16">
        <v>45.6</v>
      </c>
      <c r="K456" s="16">
        <v>12.643705199999999</v>
      </c>
      <c r="L456">
        <f t="shared" si="28"/>
        <v>10</v>
      </c>
      <c r="M456" s="43">
        <f t="shared" si="29"/>
        <v>7.91</v>
      </c>
      <c r="N456" s="16">
        <f t="shared" si="30"/>
        <v>2.09</v>
      </c>
      <c r="O456" s="29">
        <f t="shared" si="31"/>
        <v>10.0011708132</v>
      </c>
      <c r="T456" s="7"/>
    </row>
    <row r="457" spans="1:20" x14ac:dyDescent="0.2">
      <c r="A457" s="8">
        <v>5</v>
      </c>
      <c r="B457" s="9">
        <v>9</v>
      </c>
      <c r="C457" s="10">
        <v>8</v>
      </c>
      <c r="D457" s="8">
        <v>2</v>
      </c>
      <c r="E457" s="10">
        <v>459</v>
      </c>
      <c r="F457" s="8" t="s">
        <v>735</v>
      </c>
      <c r="G457" s="10" t="s">
        <v>736</v>
      </c>
      <c r="H457" s="13">
        <v>45275</v>
      </c>
      <c r="I457" s="9" t="s">
        <v>13</v>
      </c>
      <c r="J457" s="18">
        <v>147.4</v>
      </c>
      <c r="K457" s="18">
        <v>194.80051800000001</v>
      </c>
      <c r="L457">
        <f t="shared" si="28"/>
        <v>30</v>
      </c>
      <c r="M457" s="43">
        <f t="shared" si="29"/>
        <v>1.55</v>
      </c>
      <c r="N457" s="16">
        <f t="shared" si="30"/>
        <v>28.45</v>
      </c>
      <c r="O457" s="29">
        <f t="shared" si="31"/>
        <v>10.064693430000002</v>
      </c>
      <c r="S457" s="9"/>
      <c r="T457" s="10"/>
    </row>
    <row r="458" spans="1:20" x14ac:dyDescent="0.2">
      <c r="A458" s="3">
        <v>5</v>
      </c>
      <c r="B458" s="4">
        <v>10</v>
      </c>
      <c r="C458" s="5">
        <v>1</v>
      </c>
      <c r="D458" s="3">
        <v>2</v>
      </c>
      <c r="E458" s="5">
        <v>461</v>
      </c>
      <c r="F458" s="3" t="s">
        <v>650</v>
      </c>
      <c r="G458" s="5" t="s">
        <v>651</v>
      </c>
      <c r="H458" s="11">
        <v>45267</v>
      </c>
      <c r="I458" s="4" t="s">
        <v>59</v>
      </c>
      <c r="J458" s="17">
        <v>46.9</v>
      </c>
      <c r="K458" s="17">
        <v>28.981344</v>
      </c>
      <c r="L458">
        <f t="shared" si="28"/>
        <v>10</v>
      </c>
      <c r="M458" s="43">
        <f t="shared" si="29"/>
        <v>3.46</v>
      </c>
      <c r="N458" s="16">
        <f t="shared" si="30"/>
        <v>6.54</v>
      </c>
      <c r="O458" s="29">
        <f t="shared" si="31"/>
        <v>10.027545024</v>
      </c>
      <c r="S458" s="4"/>
      <c r="T458" s="5"/>
    </row>
    <row r="459" spans="1:20" x14ac:dyDescent="0.2">
      <c r="A459" s="6">
        <v>5</v>
      </c>
      <c r="B459">
        <v>10</v>
      </c>
      <c r="C459" s="7">
        <v>2</v>
      </c>
      <c r="D459" s="6">
        <v>2</v>
      </c>
      <c r="E459" s="7">
        <v>462</v>
      </c>
      <c r="F459" s="6" t="s">
        <v>151</v>
      </c>
      <c r="G459" s="7" t="s">
        <v>152</v>
      </c>
      <c r="H459" s="12">
        <v>45275</v>
      </c>
      <c r="I459" t="s">
        <v>13</v>
      </c>
      <c r="J459" s="16">
        <v>137.6</v>
      </c>
      <c r="K459" s="16">
        <v>185.89958999999999</v>
      </c>
      <c r="L459">
        <f t="shared" si="28"/>
        <v>30</v>
      </c>
      <c r="M459" s="43">
        <f t="shared" si="29"/>
        <v>1.62</v>
      </c>
      <c r="N459" s="16">
        <f t="shared" si="30"/>
        <v>28.38</v>
      </c>
      <c r="O459" s="29">
        <f t="shared" si="31"/>
        <v>10.03857786</v>
      </c>
      <c r="T459" s="7"/>
    </row>
    <row r="460" spans="1:20" x14ac:dyDescent="0.2">
      <c r="A460" s="6">
        <v>5</v>
      </c>
      <c r="B460">
        <v>10</v>
      </c>
      <c r="C460" s="7">
        <v>3</v>
      </c>
      <c r="D460" s="6">
        <v>2</v>
      </c>
      <c r="E460" s="7">
        <v>463</v>
      </c>
      <c r="F460" s="6" t="s">
        <v>153</v>
      </c>
      <c r="G460" s="7" t="s">
        <v>154</v>
      </c>
      <c r="H460" s="12">
        <v>45275</v>
      </c>
      <c r="I460" t="s">
        <v>13</v>
      </c>
      <c r="J460" s="16">
        <v>171.6</v>
      </c>
      <c r="K460" s="16">
        <v>203.701446</v>
      </c>
      <c r="L460">
        <f t="shared" si="28"/>
        <v>30</v>
      </c>
      <c r="M460" s="43">
        <f t="shared" si="29"/>
        <v>1.48</v>
      </c>
      <c r="N460" s="16">
        <f t="shared" si="30"/>
        <v>28.52</v>
      </c>
      <c r="O460" s="29">
        <f t="shared" si="31"/>
        <v>10.049271336</v>
      </c>
      <c r="T460" s="7"/>
    </row>
    <row r="461" spans="1:20" x14ac:dyDescent="0.2">
      <c r="A461" s="6">
        <v>5</v>
      </c>
      <c r="B461">
        <v>10</v>
      </c>
      <c r="C461" s="7">
        <v>4</v>
      </c>
      <c r="D461" s="6">
        <v>2</v>
      </c>
      <c r="E461" s="7">
        <v>464</v>
      </c>
      <c r="F461" s="6" t="s">
        <v>155</v>
      </c>
      <c r="G461" s="7" t="s">
        <v>156</v>
      </c>
      <c r="H461" s="12">
        <v>45275</v>
      </c>
      <c r="I461" t="s">
        <v>13</v>
      </c>
      <c r="J461" s="16">
        <v>188.7</v>
      </c>
      <c r="K461" s="16">
        <v>316.83801</v>
      </c>
      <c r="L461">
        <f t="shared" si="28"/>
        <v>50</v>
      </c>
      <c r="M461" s="43">
        <f t="shared" si="29"/>
        <v>1.58</v>
      </c>
      <c r="N461" s="16">
        <f t="shared" si="30"/>
        <v>48.42</v>
      </c>
      <c r="O461" s="29">
        <f t="shared" si="31"/>
        <v>10.012081116000001</v>
      </c>
      <c r="T461" s="7"/>
    </row>
    <row r="462" spans="1:20" x14ac:dyDescent="0.2">
      <c r="A462" s="6">
        <v>5</v>
      </c>
      <c r="B462">
        <v>10</v>
      </c>
      <c r="C462" s="7">
        <v>5</v>
      </c>
      <c r="D462" s="6">
        <v>2</v>
      </c>
      <c r="E462" s="7">
        <v>465</v>
      </c>
      <c r="F462" s="6" t="s">
        <v>157</v>
      </c>
      <c r="G462" s="7" t="s">
        <v>158</v>
      </c>
      <c r="H462" s="12">
        <v>45275</v>
      </c>
      <c r="I462" t="s">
        <v>13</v>
      </c>
      <c r="J462" s="16">
        <v>211.2</v>
      </c>
      <c r="K462" s="16">
        <v>279.53961900000002</v>
      </c>
      <c r="L462">
        <f t="shared" si="28"/>
        <v>30</v>
      </c>
      <c r="M462" s="43">
        <f t="shared" si="29"/>
        <v>1.08</v>
      </c>
      <c r="N462" s="16">
        <f t="shared" si="30"/>
        <v>28.92</v>
      </c>
      <c r="O462" s="29">
        <f t="shared" si="31"/>
        <v>10.063426284000002</v>
      </c>
      <c r="T462" s="7"/>
    </row>
    <row r="463" spans="1:20" x14ac:dyDescent="0.2">
      <c r="A463" s="6">
        <v>5</v>
      </c>
      <c r="B463">
        <v>10</v>
      </c>
      <c r="C463" s="7">
        <v>6</v>
      </c>
      <c r="D463" s="6">
        <v>2</v>
      </c>
      <c r="E463" s="7">
        <v>466</v>
      </c>
      <c r="F463" s="6" t="s">
        <v>159</v>
      </c>
      <c r="G463" s="7" t="s">
        <v>160</v>
      </c>
      <c r="H463" s="12">
        <v>45275</v>
      </c>
      <c r="I463" t="s">
        <v>13</v>
      </c>
      <c r="J463" s="16">
        <v>102.1</v>
      </c>
      <c r="K463" s="16">
        <v>129.46523400000001</v>
      </c>
      <c r="L463">
        <f t="shared" si="28"/>
        <v>30</v>
      </c>
      <c r="M463" s="43">
        <f t="shared" si="29"/>
        <v>2.3199999999999998</v>
      </c>
      <c r="N463" s="16">
        <f t="shared" si="30"/>
        <v>27.68</v>
      </c>
      <c r="O463" s="29">
        <f t="shared" si="31"/>
        <v>10.011978096</v>
      </c>
      <c r="T463" s="7"/>
    </row>
    <row r="464" spans="1:20" x14ac:dyDescent="0.2">
      <c r="A464" s="6">
        <v>5</v>
      </c>
      <c r="B464">
        <v>10</v>
      </c>
      <c r="C464" s="7">
        <v>7</v>
      </c>
      <c r="D464" s="6">
        <v>2</v>
      </c>
      <c r="E464" s="7">
        <v>467</v>
      </c>
      <c r="F464" s="6" t="s">
        <v>161</v>
      </c>
      <c r="G464" s="7" t="s">
        <v>162</v>
      </c>
      <c r="H464" s="12">
        <v>45275</v>
      </c>
      <c r="I464" t="s">
        <v>13</v>
      </c>
      <c r="J464" s="16">
        <v>168.8</v>
      </c>
      <c r="K464" s="16">
        <v>124.14940199999999</v>
      </c>
      <c r="L464">
        <f t="shared" si="28"/>
        <v>30</v>
      </c>
      <c r="M464" s="43">
        <f t="shared" si="29"/>
        <v>2.42</v>
      </c>
      <c r="N464" s="16">
        <f t="shared" si="30"/>
        <v>27.58</v>
      </c>
      <c r="O464" s="29">
        <f t="shared" si="31"/>
        <v>10.014718428</v>
      </c>
      <c r="T464" s="7"/>
    </row>
    <row r="465" spans="1:20" x14ac:dyDescent="0.2">
      <c r="A465" s="8">
        <v>5</v>
      </c>
      <c r="B465" s="9">
        <v>10</v>
      </c>
      <c r="C465" s="10">
        <v>8</v>
      </c>
      <c r="D465" s="8">
        <v>2</v>
      </c>
      <c r="E465" s="10">
        <v>468</v>
      </c>
      <c r="F465" s="8" t="s">
        <v>163</v>
      </c>
      <c r="G465" s="10" t="s">
        <v>164</v>
      </c>
      <c r="H465" s="13">
        <v>45275</v>
      </c>
      <c r="I465" s="9" t="s">
        <v>13</v>
      </c>
      <c r="J465" s="18">
        <v>164.7</v>
      </c>
      <c r="K465" s="18">
        <v>188.89747199999999</v>
      </c>
      <c r="L465">
        <f t="shared" si="28"/>
        <v>30</v>
      </c>
      <c r="M465" s="43">
        <f t="shared" si="29"/>
        <v>1.59</v>
      </c>
      <c r="N465" s="16">
        <f t="shared" si="30"/>
        <v>28.41</v>
      </c>
      <c r="O465" s="29">
        <f t="shared" si="31"/>
        <v>10.011566016</v>
      </c>
      <c r="S465" s="9"/>
      <c r="T465" s="10"/>
    </row>
    <row r="466" spans="1:20" x14ac:dyDescent="0.2">
      <c r="A466" s="3">
        <v>5</v>
      </c>
      <c r="B466" s="4">
        <v>11</v>
      </c>
      <c r="C466" s="5">
        <v>1</v>
      </c>
      <c r="D466" s="3">
        <v>2</v>
      </c>
      <c r="E466" s="5">
        <v>470</v>
      </c>
      <c r="F466" s="3" t="s">
        <v>165</v>
      </c>
      <c r="G466" s="5" t="s">
        <v>166</v>
      </c>
      <c r="H466" s="11">
        <v>45275</v>
      </c>
      <c r="I466" s="4" t="s">
        <v>13</v>
      </c>
      <c r="J466" s="17">
        <v>175</v>
      </c>
      <c r="K466" s="17">
        <v>199.59609900000001</v>
      </c>
      <c r="L466">
        <f t="shared" si="28"/>
        <v>30</v>
      </c>
      <c r="M466" s="43">
        <f t="shared" si="29"/>
        <v>1.51</v>
      </c>
      <c r="N466" s="16">
        <f t="shared" si="30"/>
        <v>28.49</v>
      </c>
      <c r="O466" s="29">
        <f t="shared" si="31"/>
        <v>10.046336983000002</v>
      </c>
      <c r="S466" s="4"/>
      <c r="T466" s="5"/>
    </row>
    <row r="467" spans="1:20" x14ac:dyDescent="0.2">
      <c r="A467" s="6">
        <v>5</v>
      </c>
      <c r="B467">
        <v>11</v>
      </c>
      <c r="C467" s="7">
        <v>2</v>
      </c>
      <c r="D467" s="6">
        <v>2</v>
      </c>
      <c r="E467" s="7">
        <v>482</v>
      </c>
      <c r="F467" s="6" t="s">
        <v>462</v>
      </c>
      <c r="G467" s="7" t="s">
        <v>463</v>
      </c>
      <c r="H467" s="12">
        <v>45267</v>
      </c>
      <c r="I467" t="s">
        <v>13</v>
      </c>
      <c r="J467" s="16">
        <v>204.8</v>
      </c>
      <c r="K467" s="16">
        <v>239.665728</v>
      </c>
      <c r="L467">
        <f t="shared" si="28"/>
        <v>30</v>
      </c>
      <c r="M467" s="43">
        <f t="shared" si="29"/>
        <v>1.26</v>
      </c>
      <c r="N467" s="16">
        <f t="shared" si="30"/>
        <v>28.74</v>
      </c>
      <c r="O467" s="29">
        <f t="shared" si="31"/>
        <v>10.065960576</v>
      </c>
      <c r="T467" s="7"/>
    </row>
    <row r="468" spans="1:20" x14ac:dyDescent="0.2">
      <c r="A468" s="6">
        <v>5</v>
      </c>
      <c r="B468">
        <v>11</v>
      </c>
      <c r="C468" s="7">
        <v>3</v>
      </c>
      <c r="D468" s="6"/>
      <c r="E468" s="7"/>
      <c r="F468" s="6"/>
      <c r="G468" s="7"/>
      <c r="H468" s="12"/>
      <c r="L468">
        <f t="shared" si="28"/>
        <v>10</v>
      </c>
      <c r="M468" s="43" t="e">
        <f t="shared" si="29"/>
        <v>#DIV/0!</v>
      </c>
      <c r="N468" s="16" t="e">
        <f t="shared" si="30"/>
        <v>#DIV/0!</v>
      </c>
      <c r="O468" s="29" t="e">
        <f t="shared" si="31"/>
        <v>#DIV/0!</v>
      </c>
      <c r="T468" s="7"/>
    </row>
    <row r="469" spans="1:20" x14ac:dyDescent="0.2">
      <c r="A469" s="6">
        <v>5</v>
      </c>
      <c r="B469">
        <v>11</v>
      </c>
      <c r="C469" s="7">
        <v>4</v>
      </c>
      <c r="D469" s="6"/>
      <c r="E469" s="7"/>
      <c r="F469" s="6"/>
      <c r="G469" s="7"/>
      <c r="H469" s="12"/>
      <c r="L469">
        <f t="shared" si="28"/>
        <v>10</v>
      </c>
      <c r="M469" s="43" t="e">
        <f t="shared" si="29"/>
        <v>#DIV/0!</v>
      </c>
      <c r="N469" s="16" t="e">
        <f t="shared" si="30"/>
        <v>#DIV/0!</v>
      </c>
      <c r="O469" s="29" t="e">
        <f t="shared" si="31"/>
        <v>#DIV/0!</v>
      </c>
      <c r="T469" s="7"/>
    </row>
    <row r="470" spans="1:20" x14ac:dyDescent="0.2">
      <c r="A470" s="6">
        <v>5</v>
      </c>
      <c r="B470">
        <v>11</v>
      </c>
      <c r="C470" s="7">
        <v>5</v>
      </c>
      <c r="D470" s="6"/>
      <c r="E470" s="7"/>
      <c r="F470" s="6"/>
      <c r="G470" s="7"/>
      <c r="H470" s="12"/>
      <c r="L470">
        <f t="shared" si="28"/>
        <v>10</v>
      </c>
      <c r="M470" s="43" t="e">
        <f t="shared" si="29"/>
        <v>#DIV/0!</v>
      </c>
      <c r="N470" s="16" t="e">
        <f t="shared" si="30"/>
        <v>#DIV/0!</v>
      </c>
      <c r="O470" s="29" t="e">
        <f t="shared" si="31"/>
        <v>#DIV/0!</v>
      </c>
      <c r="T470" s="7"/>
    </row>
    <row r="471" spans="1:20" x14ac:dyDescent="0.2">
      <c r="A471" s="6">
        <v>5</v>
      </c>
      <c r="B471">
        <v>11</v>
      </c>
      <c r="C471" s="7">
        <v>6</v>
      </c>
      <c r="D471" s="6"/>
      <c r="E471" s="7"/>
      <c r="F471" s="6"/>
      <c r="G471" s="7"/>
      <c r="H471" s="12"/>
      <c r="L471">
        <f t="shared" si="28"/>
        <v>10</v>
      </c>
      <c r="M471" s="43" t="e">
        <f t="shared" si="29"/>
        <v>#DIV/0!</v>
      </c>
      <c r="N471" s="16" t="e">
        <f t="shared" si="30"/>
        <v>#DIV/0!</v>
      </c>
      <c r="O471" s="29" t="e">
        <f t="shared" si="31"/>
        <v>#DIV/0!</v>
      </c>
      <c r="T471" s="7"/>
    </row>
    <row r="472" spans="1:20" x14ac:dyDescent="0.2">
      <c r="A472" s="6">
        <v>5</v>
      </c>
      <c r="B472">
        <v>11</v>
      </c>
      <c r="C472" s="7">
        <v>7</v>
      </c>
      <c r="D472" s="6"/>
      <c r="E472" s="7"/>
      <c r="F472" s="6"/>
      <c r="G472" s="7"/>
      <c r="H472" s="12"/>
      <c r="L472">
        <f t="shared" si="28"/>
        <v>10</v>
      </c>
      <c r="M472" s="43" t="e">
        <f t="shared" si="29"/>
        <v>#DIV/0!</v>
      </c>
      <c r="N472" s="16" t="e">
        <f t="shared" si="30"/>
        <v>#DIV/0!</v>
      </c>
      <c r="O472" s="29" t="e">
        <f t="shared" si="31"/>
        <v>#DIV/0!</v>
      </c>
      <c r="T472" s="7"/>
    </row>
    <row r="473" spans="1:20" x14ac:dyDescent="0.2">
      <c r="A473" s="8">
        <v>5</v>
      </c>
      <c r="B473" s="9">
        <v>11</v>
      </c>
      <c r="C473" s="10">
        <v>8</v>
      </c>
      <c r="D473" s="8"/>
      <c r="E473" s="10"/>
      <c r="F473" s="8"/>
      <c r="G473" s="10"/>
      <c r="H473" s="13"/>
      <c r="I473" s="9"/>
      <c r="J473" s="18"/>
      <c r="K473" s="18"/>
      <c r="L473">
        <f t="shared" si="28"/>
        <v>10</v>
      </c>
      <c r="M473" s="43" t="e">
        <f t="shared" si="29"/>
        <v>#DIV/0!</v>
      </c>
      <c r="N473" s="16" t="e">
        <f t="shared" si="30"/>
        <v>#DIV/0!</v>
      </c>
      <c r="O473" s="29" t="e">
        <f t="shared" si="31"/>
        <v>#DIV/0!</v>
      </c>
      <c r="S473" s="9"/>
      <c r="T473" s="10"/>
    </row>
    <row r="474" spans="1:20" x14ac:dyDescent="0.2">
      <c r="A474" s="3">
        <v>5</v>
      </c>
      <c r="B474" s="4">
        <v>12</v>
      </c>
      <c r="C474" s="5">
        <v>1</v>
      </c>
      <c r="D474" s="3"/>
      <c r="E474" s="5"/>
      <c r="F474" s="3"/>
      <c r="G474" s="5"/>
      <c r="H474" s="11"/>
      <c r="I474" s="4"/>
      <c r="J474" s="17"/>
      <c r="K474" s="17"/>
      <c r="L474">
        <f t="shared" si="28"/>
        <v>10</v>
      </c>
      <c r="M474" s="43" t="e">
        <f t="shared" si="29"/>
        <v>#DIV/0!</v>
      </c>
      <c r="N474" s="16" t="e">
        <f t="shared" si="30"/>
        <v>#DIV/0!</v>
      </c>
      <c r="O474" s="29" t="e">
        <f t="shared" si="31"/>
        <v>#DIV/0!</v>
      </c>
      <c r="S474" s="4"/>
      <c r="T474" s="5"/>
    </row>
    <row r="475" spans="1:20" x14ac:dyDescent="0.2">
      <c r="A475" s="6">
        <v>5</v>
      </c>
      <c r="B475">
        <v>12</v>
      </c>
      <c r="C475" s="7">
        <v>2</v>
      </c>
      <c r="D475" s="6"/>
      <c r="E475" s="7"/>
      <c r="F475" s="6"/>
      <c r="G475" s="7"/>
      <c r="H475" s="12"/>
      <c r="L475">
        <f t="shared" si="28"/>
        <v>10</v>
      </c>
      <c r="M475" s="43" t="e">
        <f t="shared" si="29"/>
        <v>#DIV/0!</v>
      </c>
      <c r="N475" s="16" t="e">
        <f t="shared" si="30"/>
        <v>#DIV/0!</v>
      </c>
      <c r="O475" s="29" t="e">
        <f t="shared" si="31"/>
        <v>#DIV/0!</v>
      </c>
      <c r="T475" s="7"/>
    </row>
    <row r="476" spans="1:20" x14ac:dyDescent="0.2">
      <c r="A476" s="6">
        <v>5</v>
      </c>
      <c r="B476">
        <v>12</v>
      </c>
      <c r="C476" s="7">
        <v>3</v>
      </c>
      <c r="D476" s="6"/>
      <c r="E476" s="7"/>
      <c r="F476" s="6"/>
      <c r="G476" s="7"/>
      <c r="H476" s="12"/>
      <c r="L476">
        <f t="shared" si="28"/>
        <v>10</v>
      </c>
      <c r="M476" s="43" t="e">
        <f t="shared" si="29"/>
        <v>#DIV/0!</v>
      </c>
      <c r="N476" s="16" t="e">
        <f t="shared" si="30"/>
        <v>#DIV/0!</v>
      </c>
      <c r="O476" s="29" t="e">
        <f t="shared" si="31"/>
        <v>#DIV/0!</v>
      </c>
      <c r="T476" s="7"/>
    </row>
    <row r="477" spans="1:20" x14ac:dyDescent="0.2">
      <c r="A477" s="6">
        <v>5</v>
      </c>
      <c r="B477">
        <v>12</v>
      </c>
      <c r="C477" s="7">
        <v>4</v>
      </c>
      <c r="D477" s="6"/>
      <c r="E477" s="7"/>
      <c r="F477" s="6"/>
      <c r="G477" s="7"/>
      <c r="H477" s="12"/>
      <c r="L477">
        <f t="shared" si="28"/>
        <v>10</v>
      </c>
      <c r="M477" s="43" t="e">
        <f t="shared" si="29"/>
        <v>#DIV/0!</v>
      </c>
      <c r="N477" s="16" t="e">
        <f t="shared" si="30"/>
        <v>#DIV/0!</v>
      </c>
      <c r="O477" s="29" t="e">
        <f t="shared" si="31"/>
        <v>#DIV/0!</v>
      </c>
      <c r="T477" s="7"/>
    </row>
    <row r="478" spans="1:20" x14ac:dyDescent="0.2">
      <c r="A478" s="6">
        <v>5</v>
      </c>
      <c r="B478">
        <v>12</v>
      </c>
      <c r="C478" s="7">
        <v>5</v>
      </c>
      <c r="D478" s="6"/>
      <c r="E478" s="7"/>
      <c r="F478" s="6"/>
      <c r="G478" s="7"/>
      <c r="H478" s="12"/>
      <c r="L478">
        <f t="shared" si="28"/>
        <v>10</v>
      </c>
      <c r="M478" s="43" t="e">
        <f t="shared" si="29"/>
        <v>#DIV/0!</v>
      </c>
      <c r="N478" s="16" t="e">
        <f t="shared" si="30"/>
        <v>#DIV/0!</v>
      </c>
      <c r="O478" s="29" t="e">
        <f t="shared" si="31"/>
        <v>#DIV/0!</v>
      </c>
      <c r="T478" s="7"/>
    </row>
    <row r="479" spans="1:20" x14ac:dyDescent="0.2">
      <c r="A479" s="6">
        <v>5</v>
      </c>
      <c r="B479">
        <v>12</v>
      </c>
      <c r="C479" s="7">
        <v>6</v>
      </c>
      <c r="D479" s="6"/>
      <c r="E479" s="7"/>
      <c r="F479" s="6"/>
      <c r="G479" s="7"/>
      <c r="H479" s="12"/>
      <c r="L479">
        <f t="shared" si="28"/>
        <v>10</v>
      </c>
      <c r="M479" s="43" t="e">
        <f t="shared" si="29"/>
        <v>#DIV/0!</v>
      </c>
      <c r="N479" s="16" t="e">
        <f t="shared" si="30"/>
        <v>#DIV/0!</v>
      </c>
      <c r="O479" s="29" t="e">
        <f t="shared" si="31"/>
        <v>#DIV/0!</v>
      </c>
      <c r="T479" s="7"/>
    </row>
    <row r="480" spans="1:20" x14ac:dyDescent="0.2">
      <c r="A480" s="6">
        <v>5</v>
      </c>
      <c r="B480">
        <v>12</v>
      </c>
      <c r="C480" s="7">
        <v>7</v>
      </c>
      <c r="D480" s="6"/>
      <c r="E480" s="7"/>
      <c r="F480" s="6"/>
      <c r="G480" s="7"/>
      <c r="H480" s="12"/>
      <c r="L480">
        <f t="shared" si="28"/>
        <v>10</v>
      </c>
      <c r="M480" s="43" t="e">
        <f t="shared" si="29"/>
        <v>#DIV/0!</v>
      </c>
      <c r="N480" s="16" t="e">
        <f t="shared" si="30"/>
        <v>#DIV/0!</v>
      </c>
      <c r="O480" s="29" t="e">
        <f t="shared" si="31"/>
        <v>#DIV/0!</v>
      </c>
      <c r="T480" s="7"/>
    </row>
    <row r="481" spans="1:20" x14ac:dyDescent="0.2">
      <c r="A481" s="8">
        <v>5</v>
      </c>
      <c r="B481" s="9">
        <v>12</v>
      </c>
      <c r="C481" s="10">
        <v>8</v>
      </c>
      <c r="D481" s="8"/>
      <c r="E481" s="10"/>
      <c r="F481" s="8"/>
      <c r="G481" s="10"/>
      <c r="H481" s="13"/>
      <c r="I481" s="9"/>
      <c r="J481" s="18"/>
      <c r="K481" s="18"/>
      <c r="L481">
        <f t="shared" si="28"/>
        <v>10</v>
      </c>
      <c r="M481" s="43" t="e">
        <f t="shared" si="29"/>
        <v>#DIV/0!</v>
      </c>
      <c r="N481" s="16" t="e">
        <f t="shared" si="30"/>
        <v>#DIV/0!</v>
      </c>
      <c r="O481" s="29" t="e">
        <f t="shared" si="31"/>
        <v>#DIV/0!</v>
      </c>
      <c r="S481" s="9"/>
      <c r="T481" s="10"/>
    </row>
  </sheetData>
  <conditionalFormatting sqref="K1:K1048576">
    <cfRule type="cellIs" dxfId="18" priority="6" operator="lessThan">
      <formula>10</formula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M1:M1048576">
    <cfRule type="cellIs" dxfId="17" priority="5" operator="greater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80A7-A35E-9547-8B9A-E942F619151E}">
  <dimension ref="A1:U481"/>
  <sheetViews>
    <sheetView workbookViewId="0">
      <pane ySplit="1" topLeftCell="A60" activePane="bottomLeft" state="frozen"/>
      <selection pane="bottomLeft" sqref="A1:XFD85"/>
    </sheetView>
  </sheetViews>
  <sheetFormatPr baseColWidth="10" defaultRowHeight="16" x14ac:dyDescent="0.2"/>
  <cols>
    <col min="1" max="1" width="5.5" bestFit="1" customWidth="1"/>
    <col min="2" max="2" width="3.83203125" bestFit="1" customWidth="1"/>
    <col min="3" max="3" width="4.33203125" bestFit="1" customWidth="1"/>
    <col min="4" max="4" width="2.1640625" bestFit="1" customWidth="1"/>
    <col min="5" max="5" width="7" bestFit="1" customWidth="1"/>
    <col min="8" max="8" width="10.83203125" style="2"/>
    <col min="10" max="10" width="10.83203125" style="16"/>
    <col min="11" max="11" width="11.1640625" style="16" bestFit="1" customWidth="1"/>
    <col min="12" max="12" width="15.33203125" style="54" bestFit="1" customWidth="1"/>
    <col min="13" max="13" width="15.33203125" style="54" customWidth="1"/>
    <col min="14" max="14" width="10.83203125" style="54"/>
    <col min="15" max="15" width="14" style="52" bestFit="1" customWidth="1"/>
    <col min="16" max="17" width="14" style="52" customWidth="1"/>
    <col min="18" max="18" width="10.83203125" style="61"/>
    <col min="19" max="19" width="13.1640625" bestFit="1" customWidth="1"/>
    <col min="21" max="21" width="46.6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" t="s">
        <v>8</v>
      </c>
      <c r="J1" s="15" t="s">
        <v>869</v>
      </c>
      <c r="K1" s="15" t="s">
        <v>9</v>
      </c>
      <c r="L1" s="53" t="s">
        <v>878</v>
      </c>
      <c r="M1" s="53" t="s">
        <v>882</v>
      </c>
      <c r="N1" s="53" t="s">
        <v>884</v>
      </c>
      <c r="O1" s="51" t="s">
        <v>879</v>
      </c>
      <c r="P1" s="51" t="s">
        <v>880</v>
      </c>
      <c r="Q1" s="51" t="s">
        <v>883</v>
      </c>
      <c r="R1" s="60" t="s">
        <v>886</v>
      </c>
      <c r="S1" s="19" t="s">
        <v>877</v>
      </c>
      <c r="T1" s="1" t="s">
        <v>875</v>
      </c>
      <c r="U1" s="1" t="s">
        <v>871</v>
      </c>
    </row>
    <row r="2" spans="1:21" x14ac:dyDescent="0.2">
      <c r="A2" s="3">
        <v>1</v>
      </c>
      <c r="B2" s="4">
        <v>1</v>
      </c>
      <c r="C2" s="5">
        <v>1</v>
      </c>
      <c r="D2" s="3">
        <v>1</v>
      </c>
      <c r="E2" s="5">
        <v>1</v>
      </c>
      <c r="F2" s="3" t="s">
        <v>60</v>
      </c>
      <c r="G2" s="5" t="s">
        <v>61</v>
      </c>
      <c r="H2" s="11">
        <v>45259</v>
      </c>
      <c r="I2" s="4" t="s">
        <v>13</v>
      </c>
      <c r="J2" s="17">
        <v>226.1</v>
      </c>
      <c r="K2" s="17">
        <v>145.21184099999999</v>
      </c>
      <c r="L2" s="54">
        <f>IF(K2 &gt;110, ROUNDDOWN(K2/10-1,1),"")</f>
        <v>13.5</v>
      </c>
      <c r="M2" s="54">
        <f t="shared" ref="M2:M38" si="0">IF(ISNUMBER(L2),L2+1,"")</f>
        <v>14.5</v>
      </c>
      <c r="N2" s="54" t="s">
        <v>936</v>
      </c>
      <c r="O2" s="52" t="str">
        <f>IF(NOT(ISNUMBER(L2)),IF(ROUND(10*10/K2,1) &gt; 10, 10,ROUND(10*10/K2,1)),"")</f>
        <v/>
      </c>
      <c r="P2" s="52" t="str">
        <f>IF(ISNUMBER(O2),10-O2,"")</f>
        <v/>
      </c>
      <c r="Q2" s="52" t="str">
        <f t="shared" ref="Q2:Q65" si="1">IF(ISNUMBER(O2),O2+P2,"")</f>
        <v/>
      </c>
      <c r="R2" s="61" t="str">
        <f>IF(ISNUMBER(O2),D2&amp;"_"&amp;E2&amp;"\n"&amp;O2,"")</f>
        <v/>
      </c>
      <c r="S2" s="16">
        <f>IF(ISNUMBER(L2),ROUND(K2*1/(L2+1),2),ROUND(O2*K2/10,1))</f>
        <v>10.01</v>
      </c>
      <c r="T2" s="4"/>
      <c r="U2" s="5"/>
    </row>
    <row r="3" spans="1:21" x14ac:dyDescent="0.2">
      <c r="A3" s="6">
        <v>1</v>
      </c>
      <c r="B3">
        <v>1</v>
      </c>
      <c r="C3" s="7">
        <v>2</v>
      </c>
      <c r="D3" s="6">
        <v>1</v>
      </c>
      <c r="E3" s="7">
        <v>6</v>
      </c>
      <c r="F3" s="6" t="s">
        <v>20</v>
      </c>
      <c r="G3" s="7" t="s">
        <v>21</v>
      </c>
      <c r="H3" s="12">
        <v>45259</v>
      </c>
      <c r="I3" t="s">
        <v>13</v>
      </c>
      <c r="J3" s="16">
        <v>134.5</v>
      </c>
      <c r="K3" s="16">
        <v>64.351443000000003</v>
      </c>
      <c r="L3" s="54" t="str">
        <f t="shared" ref="L3:L66" si="2">IF(K3 &gt;110, ROUNDDOWN(K3/10-1,1),"")</f>
        <v/>
      </c>
      <c r="M3" s="54" t="str">
        <f t="shared" si="0"/>
        <v/>
      </c>
      <c r="N3" s="54" t="s">
        <v>889</v>
      </c>
      <c r="O3" s="52">
        <f t="shared" ref="O3:O66" si="3">IF(NOT(ISNUMBER(L3)),IF(ROUND(10*10/K3,1) &gt; 10, 10,ROUND(10*10/K3,1)),"")</f>
        <v>1.6</v>
      </c>
      <c r="P3" s="52">
        <f t="shared" ref="P3:P4" si="4">IF(ISNUMBER(O3),10-O3,"")</f>
        <v>8.4</v>
      </c>
      <c r="Q3" s="52">
        <f t="shared" si="1"/>
        <v>10</v>
      </c>
      <c r="R3" s="61" t="str">
        <f>IF(ISNUMBER(O3),D3&amp;"_"&amp;E3&amp;"|"&amp;O3,"")</f>
        <v>1_6|1.6</v>
      </c>
      <c r="S3" s="16">
        <f t="shared" ref="S3:S66" si="5">IF(ISNUMBER(L3),ROUND(K3*1/(L3+1),2),ROUND(O3*K3/10,1))</f>
        <v>10.3</v>
      </c>
      <c r="U3" s="7"/>
    </row>
    <row r="4" spans="1:21" x14ac:dyDescent="0.2">
      <c r="A4" s="6">
        <v>1</v>
      </c>
      <c r="B4">
        <v>1</v>
      </c>
      <c r="C4" s="7">
        <v>3</v>
      </c>
      <c r="D4" s="6">
        <v>1</v>
      </c>
      <c r="E4" s="7">
        <v>7</v>
      </c>
      <c r="F4" s="6" t="s">
        <v>22</v>
      </c>
      <c r="G4" s="7" t="s">
        <v>23</v>
      </c>
      <c r="H4" s="12">
        <v>45259</v>
      </c>
      <c r="I4" t="s">
        <v>13</v>
      </c>
      <c r="J4" s="16">
        <v>99.3</v>
      </c>
      <c r="K4" s="16">
        <v>55.536264000000003</v>
      </c>
      <c r="L4" s="54" t="str">
        <f t="shared" si="2"/>
        <v/>
      </c>
      <c r="M4" s="54" t="str">
        <f t="shared" si="0"/>
        <v/>
      </c>
      <c r="N4" s="54" t="s">
        <v>889</v>
      </c>
      <c r="O4" s="52">
        <f t="shared" si="3"/>
        <v>1.8</v>
      </c>
      <c r="P4" s="52">
        <f t="shared" si="4"/>
        <v>8.1999999999999993</v>
      </c>
      <c r="Q4" s="52">
        <f t="shared" si="1"/>
        <v>10</v>
      </c>
      <c r="R4" s="61" t="str">
        <f t="shared" ref="R4:R67" si="6">IF(ISNUMBER(O4),D4&amp;"_"&amp;E4&amp;"|"&amp;O4,"")</f>
        <v>1_7|1.8</v>
      </c>
      <c r="S4" s="16">
        <f t="shared" si="5"/>
        <v>10</v>
      </c>
      <c r="U4" s="7" t="s">
        <v>24</v>
      </c>
    </row>
    <row r="5" spans="1:21" s="45" customFormat="1" x14ac:dyDescent="0.2">
      <c r="A5" s="44">
        <v>1</v>
      </c>
      <c r="B5" s="45">
        <v>1</v>
      </c>
      <c r="C5" s="46">
        <v>4</v>
      </c>
      <c r="D5" s="44">
        <v>1</v>
      </c>
      <c r="E5" s="46">
        <v>24</v>
      </c>
      <c r="F5" s="44" t="s">
        <v>43</v>
      </c>
      <c r="G5" s="46" t="s">
        <v>44</v>
      </c>
      <c r="H5" s="47">
        <v>45259</v>
      </c>
      <c r="I5" s="45" t="s">
        <v>13</v>
      </c>
      <c r="J5" s="48">
        <v>60.4</v>
      </c>
      <c r="K5" s="48">
        <v>8.5079673000000007</v>
      </c>
      <c r="L5" s="54" t="str">
        <f t="shared" si="2"/>
        <v/>
      </c>
      <c r="M5" s="54" t="str">
        <f t="shared" si="0"/>
        <v/>
      </c>
      <c r="N5" s="54" t="s">
        <v>889</v>
      </c>
      <c r="O5" s="55">
        <f>IF(NOT(ISNUMBER(L5)),IF(ROUND(10*12/K5,1) &gt; 12, 12,ROUND(10*12/K5,1)),"")</f>
        <v>12</v>
      </c>
      <c r="P5" s="55">
        <f>IF(ISNUMBER(O5),12-O5,"")</f>
        <v>0</v>
      </c>
      <c r="Q5" s="55">
        <f t="shared" si="1"/>
        <v>12</v>
      </c>
      <c r="R5" s="61" t="str">
        <f t="shared" si="6"/>
        <v>1_24|12</v>
      </c>
      <c r="S5" s="55">
        <f>IF(ISNUMBER(L5),ROUND(K5*1/(L5+1),2),ROUND(O5*K5/12,2))</f>
        <v>8.51</v>
      </c>
      <c r="T5" s="57" t="s">
        <v>881</v>
      </c>
      <c r="U5" s="46" t="s">
        <v>870</v>
      </c>
    </row>
    <row r="6" spans="1:21" x14ac:dyDescent="0.2">
      <c r="A6" s="6">
        <v>1</v>
      </c>
      <c r="B6">
        <v>1</v>
      </c>
      <c r="C6" s="7">
        <v>5</v>
      </c>
      <c r="D6" s="6">
        <v>1</v>
      </c>
      <c r="E6" s="7">
        <v>27</v>
      </c>
      <c r="F6" s="6" t="s">
        <v>177</v>
      </c>
      <c r="G6" s="7" t="s">
        <v>178</v>
      </c>
      <c r="H6" s="12">
        <v>45259</v>
      </c>
      <c r="I6" t="s">
        <v>13</v>
      </c>
      <c r="J6" s="16">
        <v>84.9</v>
      </c>
      <c r="K6" s="16">
        <v>52.649583</v>
      </c>
      <c r="L6" s="54" t="str">
        <f t="shared" si="2"/>
        <v/>
      </c>
      <c r="M6" s="54" t="str">
        <f t="shared" si="0"/>
        <v/>
      </c>
      <c r="N6" s="54" t="s">
        <v>889</v>
      </c>
      <c r="O6" s="52">
        <f t="shared" si="3"/>
        <v>1.9</v>
      </c>
      <c r="P6" s="52">
        <f t="shared" ref="P6:P66" si="7">IF(ISNUMBER(O6),10-O6,"")</f>
        <v>8.1</v>
      </c>
      <c r="Q6" s="52">
        <f t="shared" si="1"/>
        <v>10</v>
      </c>
      <c r="R6" s="61" t="str">
        <f t="shared" si="6"/>
        <v>1_27|1.9</v>
      </c>
      <c r="S6" s="16">
        <f t="shared" si="5"/>
        <v>10</v>
      </c>
      <c r="U6" s="7"/>
    </row>
    <row r="7" spans="1:21" x14ac:dyDescent="0.2">
      <c r="A7" s="6">
        <v>1</v>
      </c>
      <c r="B7">
        <v>1</v>
      </c>
      <c r="C7" s="7">
        <v>6</v>
      </c>
      <c r="D7" s="6">
        <v>1</v>
      </c>
      <c r="E7" s="7">
        <v>29</v>
      </c>
      <c r="F7" s="6" t="s">
        <v>27</v>
      </c>
      <c r="G7" s="7" t="s">
        <v>28</v>
      </c>
      <c r="H7" s="12">
        <v>45259</v>
      </c>
      <c r="I7" t="s">
        <v>13</v>
      </c>
      <c r="J7" s="16">
        <v>63.9</v>
      </c>
      <c r="K7" s="16">
        <v>25.973766000000001</v>
      </c>
      <c r="L7" s="54" t="str">
        <f t="shared" si="2"/>
        <v/>
      </c>
      <c r="M7" s="54" t="str">
        <f t="shared" si="0"/>
        <v/>
      </c>
      <c r="N7" s="54" t="s">
        <v>889</v>
      </c>
      <c r="O7" s="52">
        <f t="shared" si="3"/>
        <v>3.9</v>
      </c>
      <c r="P7" s="52">
        <f t="shared" si="7"/>
        <v>6.1</v>
      </c>
      <c r="Q7" s="52">
        <f t="shared" si="1"/>
        <v>10</v>
      </c>
      <c r="R7" s="61" t="str">
        <f t="shared" si="6"/>
        <v>1_29|3.9</v>
      </c>
      <c r="S7" s="16">
        <f t="shared" si="5"/>
        <v>10.1</v>
      </c>
      <c r="U7" s="7"/>
    </row>
    <row r="8" spans="1:21" x14ac:dyDescent="0.2">
      <c r="A8" s="6">
        <v>1</v>
      </c>
      <c r="B8">
        <v>1</v>
      </c>
      <c r="C8" s="7">
        <v>7</v>
      </c>
      <c r="D8" s="6">
        <v>1</v>
      </c>
      <c r="E8" s="7">
        <v>30</v>
      </c>
      <c r="F8" s="6" t="s">
        <v>40</v>
      </c>
      <c r="G8" s="7" t="s">
        <v>41</v>
      </c>
      <c r="H8" s="12">
        <v>45259</v>
      </c>
      <c r="I8" t="s">
        <v>42</v>
      </c>
      <c r="J8" s="16">
        <v>38.799999999999997</v>
      </c>
      <c r="K8" s="16">
        <v>14.1960651</v>
      </c>
      <c r="L8" s="54" t="str">
        <f t="shared" si="2"/>
        <v/>
      </c>
      <c r="M8" s="54" t="str">
        <f t="shared" si="0"/>
        <v/>
      </c>
      <c r="N8" s="54" t="s">
        <v>889</v>
      </c>
      <c r="O8" s="52">
        <f t="shared" si="3"/>
        <v>7</v>
      </c>
      <c r="P8" s="52">
        <f t="shared" si="7"/>
        <v>3</v>
      </c>
      <c r="Q8" s="52">
        <f t="shared" si="1"/>
        <v>10</v>
      </c>
      <c r="R8" s="61" t="str">
        <f t="shared" si="6"/>
        <v>1_30|7</v>
      </c>
      <c r="S8" s="16">
        <f t="shared" si="5"/>
        <v>9.9</v>
      </c>
      <c r="U8" s="7"/>
    </row>
    <row r="9" spans="1:21" x14ac:dyDescent="0.2">
      <c r="A9" s="8">
        <v>1</v>
      </c>
      <c r="B9" s="9">
        <v>1</v>
      </c>
      <c r="C9" s="10">
        <v>8</v>
      </c>
      <c r="D9" s="8">
        <v>1</v>
      </c>
      <c r="E9" s="10">
        <v>34</v>
      </c>
      <c r="F9" s="8" t="s">
        <v>64</v>
      </c>
      <c r="G9" s="10" t="s">
        <v>65</v>
      </c>
      <c r="H9" s="13">
        <v>45259</v>
      </c>
      <c r="I9" s="9" t="s">
        <v>13</v>
      </c>
      <c r="J9" s="18">
        <v>133.5</v>
      </c>
      <c r="K9" s="18">
        <v>32.693912099999999</v>
      </c>
      <c r="L9" s="54" t="str">
        <f t="shared" si="2"/>
        <v/>
      </c>
      <c r="M9" s="54" t="str">
        <f t="shared" si="0"/>
        <v/>
      </c>
      <c r="N9" s="54" t="s">
        <v>889</v>
      </c>
      <c r="O9" s="52">
        <f t="shared" si="3"/>
        <v>3.1</v>
      </c>
      <c r="P9" s="52">
        <f t="shared" si="7"/>
        <v>6.9</v>
      </c>
      <c r="Q9" s="52">
        <f t="shared" si="1"/>
        <v>10</v>
      </c>
      <c r="R9" s="61" t="str">
        <f t="shared" si="6"/>
        <v>1_34|3.1</v>
      </c>
      <c r="S9" s="16">
        <f t="shared" si="5"/>
        <v>10.1</v>
      </c>
      <c r="T9" s="9"/>
      <c r="U9" s="10"/>
    </row>
    <row r="10" spans="1:21" x14ac:dyDescent="0.2">
      <c r="A10" s="3">
        <v>1</v>
      </c>
      <c r="B10" s="4">
        <f>B2+1</f>
        <v>2</v>
      </c>
      <c r="C10" s="5">
        <v>1</v>
      </c>
      <c r="D10" s="3">
        <v>1</v>
      </c>
      <c r="E10" s="5">
        <v>35</v>
      </c>
      <c r="F10" s="3" t="s">
        <v>29</v>
      </c>
      <c r="G10" s="5" t="s">
        <v>30</v>
      </c>
      <c r="H10" s="11">
        <v>45259</v>
      </c>
      <c r="I10" s="4" t="s">
        <v>13</v>
      </c>
      <c r="J10" s="17">
        <v>88.6</v>
      </c>
      <c r="K10" s="17">
        <v>38.432519999999997</v>
      </c>
      <c r="L10" s="54" t="str">
        <f t="shared" si="2"/>
        <v/>
      </c>
      <c r="M10" s="54" t="str">
        <f t="shared" si="0"/>
        <v/>
      </c>
      <c r="N10" s="54" t="s">
        <v>889</v>
      </c>
      <c r="O10" s="52">
        <f t="shared" si="3"/>
        <v>2.6</v>
      </c>
      <c r="P10" s="52">
        <f t="shared" si="7"/>
        <v>7.4</v>
      </c>
      <c r="Q10" s="52">
        <f t="shared" si="1"/>
        <v>10</v>
      </c>
      <c r="R10" s="61" t="str">
        <f t="shared" si="6"/>
        <v>1_35|2.6</v>
      </c>
      <c r="S10" s="16">
        <f t="shared" si="5"/>
        <v>10</v>
      </c>
      <c r="T10" s="4"/>
      <c r="U10" s="5"/>
    </row>
    <row r="11" spans="1:21" x14ac:dyDescent="0.2">
      <c r="A11" s="6">
        <v>1</v>
      </c>
      <c r="B11">
        <v>2</v>
      </c>
      <c r="C11" s="7">
        <v>2</v>
      </c>
      <c r="D11" s="6">
        <v>1</v>
      </c>
      <c r="E11" s="7">
        <v>36</v>
      </c>
      <c r="F11" s="6" t="s">
        <v>37</v>
      </c>
      <c r="G11" s="7" t="s">
        <v>38</v>
      </c>
      <c r="H11" s="12">
        <v>45259</v>
      </c>
      <c r="I11" t="s">
        <v>13</v>
      </c>
      <c r="J11" s="16">
        <v>42.8</v>
      </c>
      <c r="K11" s="16">
        <v>11.107252799999999</v>
      </c>
      <c r="L11" s="54" t="str">
        <f t="shared" si="2"/>
        <v/>
      </c>
      <c r="M11" s="54" t="str">
        <f t="shared" si="0"/>
        <v/>
      </c>
      <c r="N11" s="54" t="s">
        <v>889</v>
      </c>
      <c r="O11" s="52">
        <f t="shared" si="3"/>
        <v>9</v>
      </c>
      <c r="P11" s="52">
        <f t="shared" si="7"/>
        <v>1</v>
      </c>
      <c r="Q11" s="52">
        <f t="shared" si="1"/>
        <v>10</v>
      </c>
      <c r="R11" s="61" t="str">
        <f t="shared" si="6"/>
        <v>1_36|9</v>
      </c>
      <c r="S11" s="16">
        <f t="shared" si="5"/>
        <v>10</v>
      </c>
      <c r="U11" s="7" t="s">
        <v>39</v>
      </c>
    </row>
    <row r="12" spans="1:21" x14ac:dyDescent="0.2">
      <c r="A12" s="6">
        <v>1</v>
      </c>
      <c r="B12">
        <v>2</v>
      </c>
      <c r="C12" s="7">
        <v>3</v>
      </c>
      <c r="D12" s="6">
        <v>1</v>
      </c>
      <c r="E12" s="7">
        <v>37</v>
      </c>
      <c r="F12" s="6" t="s">
        <v>195</v>
      </c>
      <c r="G12" s="7" t="s">
        <v>196</v>
      </c>
      <c r="H12" s="12">
        <v>45259</v>
      </c>
      <c r="I12" t="s">
        <v>13</v>
      </c>
      <c r="J12" s="16">
        <v>158.5</v>
      </c>
      <c r="K12" s="16">
        <v>218.016075</v>
      </c>
      <c r="L12" s="54">
        <f t="shared" si="2"/>
        <v>20.8</v>
      </c>
      <c r="M12" s="54">
        <f t="shared" si="0"/>
        <v>21.8</v>
      </c>
      <c r="N12" s="54" t="s">
        <v>937</v>
      </c>
      <c r="O12" s="52" t="str">
        <f t="shared" si="3"/>
        <v/>
      </c>
      <c r="P12" s="52" t="str">
        <f t="shared" si="7"/>
        <v/>
      </c>
      <c r="Q12" s="52" t="str">
        <f t="shared" si="1"/>
        <v/>
      </c>
      <c r="R12" s="61" t="str">
        <f t="shared" si="6"/>
        <v/>
      </c>
      <c r="S12" s="16">
        <f t="shared" si="5"/>
        <v>10</v>
      </c>
      <c r="U12" s="7"/>
    </row>
    <row r="13" spans="1:21" x14ac:dyDescent="0.2">
      <c r="A13" s="6">
        <v>1</v>
      </c>
      <c r="B13">
        <v>2</v>
      </c>
      <c r="C13" s="7">
        <v>4</v>
      </c>
      <c r="D13" s="6">
        <v>1</v>
      </c>
      <c r="E13" s="7">
        <v>50</v>
      </c>
      <c r="F13" s="6" t="s">
        <v>197</v>
      </c>
      <c r="G13" s="7" t="s">
        <v>198</v>
      </c>
      <c r="H13" s="12">
        <v>45274</v>
      </c>
      <c r="I13" t="s">
        <v>13</v>
      </c>
      <c r="J13" s="16">
        <v>61.1</v>
      </c>
      <c r="K13" s="16">
        <v>95.396216999999993</v>
      </c>
      <c r="L13" s="54" t="str">
        <f t="shared" si="2"/>
        <v/>
      </c>
      <c r="M13" s="54" t="str">
        <f t="shared" si="0"/>
        <v/>
      </c>
      <c r="N13" s="54" t="s">
        <v>889</v>
      </c>
      <c r="O13" s="52">
        <f t="shared" si="3"/>
        <v>1</v>
      </c>
      <c r="P13" s="52">
        <f t="shared" si="7"/>
        <v>9</v>
      </c>
      <c r="Q13" s="52">
        <f t="shared" si="1"/>
        <v>10</v>
      </c>
      <c r="R13" s="61" t="str">
        <f t="shared" si="6"/>
        <v>1_50|1</v>
      </c>
      <c r="S13" s="16">
        <f t="shared" si="5"/>
        <v>9.5</v>
      </c>
      <c r="U13" s="7"/>
    </row>
    <row r="14" spans="1:21" x14ac:dyDescent="0.2">
      <c r="A14" s="6">
        <v>1</v>
      </c>
      <c r="B14">
        <v>2</v>
      </c>
      <c r="C14" s="7">
        <v>5</v>
      </c>
      <c r="D14" s="6">
        <v>1</v>
      </c>
      <c r="E14" s="7">
        <v>51</v>
      </c>
      <c r="F14" s="6" t="s">
        <v>78</v>
      </c>
      <c r="G14" s="7" t="s">
        <v>79</v>
      </c>
      <c r="H14" s="12">
        <v>45260</v>
      </c>
      <c r="I14" t="s">
        <v>13</v>
      </c>
      <c r="J14" s="16">
        <v>94.2</v>
      </c>
      <c r="K14" s="16">
        <v>55.551110999999999</v>
      </c>
      <c r="L14" s="54" t="str">
        <f t="shared" si="2"/>
        <v/>
      </c>
      <c r="M14" s="54" t="str">
        <f t="shared" si="0"/>
        <v/>
      </c>
      <c r="N14" s="54" t="s">
        <v>889</v>
      </c>
      <c r="O14" s="52">
        <f t="shared" si="3"/>
        <v>1.8</v>
      </c>
      <c r="P14" s="52">
        <f t="shared" si="7"/>
        <v>8.1999999999999993</v>
      </c>
      <c r="Q14" s="52">
        <f t="shared" si="1"/>
        <v>10</v>
      </c>
      <c r="R14" s="61" t="str">
        <f t="shared" si="6"/>
        <v>1_51|1.8</v>
      </c>
      <c r="S14" s="16">
        <f t="shared" si="5"/>
        <v>10</v>
      </c>
      <c r="U14" s="7"/>
    </row>
    <row r="15" spans="1:21" x14ac:dyDescent="0.2">
      <c r="A15" s="6">
        <v>1</v>
      </c>
      <c r="B15">
        <v>2</v>
      </c>
      <c r="C15" s="7">
        <v>6</v>
      </c>
      <c r="D15" s="6">
        <v>1</v>
      </c>
      <c r="E15" s="7">
        <v>52</v>
      </c>
      <c r="F15" s="6" t="s">
        <v>82</v>
      </c>
      <c r="G15" s="7" t="s">
        <v>83</v>
      </c>
      <c r="H15" s="12">
        <v>45260</v>
      </c>
      <c r="I15" t="s">
        <v>13</v>
      </c>
      <c r="J15" s="16">
        <v>163.19999999999999</v>
      </c>
      <c r="K15" s="16">
        <v>122.846199</v>
      </c>
      <c r="L15" s="54">
        <f t="shared" si="2"/>
        <v>11.2</v>
      </c>
      <c r="M15" s="54">
        <f t="shared" si="0"/>
        <v>12.2</v>
      </c>
      <c r="N15" s="54" t="s">
        <v>938</v>
      </c>
      <c r="O15" s="52" t="str">
        <f t="shared" si="3"/>
        <v/>
      </c>
      <c r="P15" s="52" t="str">
        <f t="shared" si="7"/>
        <v/>
      </c>
      <c r="Q15" s="52" t="str">
        <f t="shared" si="1"/>
        <v/>
      </c>
      <c r="R15" s="61" t="str">
        <f t="shared" si="6"/>
        <v/>
      </c>
      <c r="S15" s="16">
        <f t="shared" si="5"/>
        <v>10.07</v>
      </c>
      <c r="U15" s="7"/>
    </row>
    <row r="16" spans="1:21" x14ac:dyDescent="0.2">
      <c r="A16" s="6">
        <v>1</v>
      </c>
      <c r="B16">
        <v>2</v>
      </c>
      <c r="C16" s="7">
        <v>7</v>
      </c>
      <c r="D16" s="6">
        <v>1</v>
      </c>
      <c r="E16" s="7">
        <v>74</v>
      </c>
      <c r="F16" s="6" t="s">
        <v>199</v>
      </c>
      <c r="G16" s="7" t="s">
        <v>200</v>
      </c>
      <c r="H16" s="12">
        <v>45274</v>
      </c>
      <c r="I16" t="s">
        <v>13</v>
      </c>
      <c r="J16" s="16">
        <v>268.5</v>
      </c>
      <c r="K16" s="16">
        <v>209.60449199999999</v>
      </c>
      <c r="L16" s="54">
        <f t="shared" si="2"/>
        <v>19.899999999999999</v>
      </c>
      <c r="M16" s="54">
        <f t="shared" si="0"/>
        <v>20.9</v>
      </c>
      <c r="N16" s="54" t="s">
        <v>939</v>
      </c>
      <c r="O16" s="52" t="str">
        <f t="shared" si="3"/>
        <v/>
      </c>
      <c r="P16" s="52" t="str">
        <f t="shared" si="7"/>
        <v/>
      </c>
      <c r="Q16" s="52" t="str">
        <f t="shared" si="1"/>
        <v/>
      </c>
      <c r="R16" s="61" t="str">
        <f t="shared" si="6"/>
        <v/>
      </c>
      <c r="S16" s="16">
        <f t="shared" si="5"/>
        <v>10.029999999999999</v>
      </c>
      <c r="U16" s="7"/>
    </row>
    <row r="17" spans="1:21" x14ac:dyDescent="0.2">
      <c r="A17" s="8">
        <v>1</v>
      </c>
      <c r="B17" s="9">
        <v>2</v>
      </c>
      <c r="C17" s="10">
        <v>8</v>
      </c>
      <c r="D17" s="8">
        <v>1</v>
      </c>
      <c r="E17" s="10">
        <v>76</v>
      </c>
      <c r="F17" s="8" t="s">
        <v>80</v>
      </c>
      <c r="G17" s="10" t="s">
        <v>81</v>
      </c>
      <c r="H17" s="13">
        <v>45260</v>
      </c>
      <c r="I17" s="9" t="s">
        <v>13</v>
      </c>
      <c r="J17" s="18">
        <v>55.6</v>
      </c>
      <c r="K17" s="18">
        <v>21.182214900000002</v>
      </c>
      <c r="L17" s="54" t="str">
        <f t="shared" si="2"/>
        <v/>
      </c>
      <c r="M17" s="54" t="str">
        <f t="shared" si="0"/>
        <v/>
      </c>
      <c r="N17" s="54" t="s">
        <v>889</v>
      </c>
      <c r="O17" s="52">
        <f t="shared" si="3"/>
        <v>4.7</v>
      </c>
      <c r="P17" s="52">
        <f t="shared" si="7"/>
        <v>5.3</v>
      </c>
      <c r="Q17" s="52">
        <f t="shared" si="1"/>
        <v>10</v>
      </c>
      <c r="R17" s="61" t="str">
        <f t="shared" si="6"/>
        <v>1_76|4.7</v>
      </c>
      <c r="S17" s="16">
        <f t="shared" si="5"/>
        <v>10</v>
      </c>
      <c r="T17" s="9"/>
      <c r="U17" s="10"/>
    </row>
    <row r="18" spans="1:21" x14ac:dyDescent="0.2">
      <c r="A18" s="3">
        <v>1</v>
      </c>
      <c r="B18" s="4">
        <v>3</v>
      </c>
      <c r="C18" s="5">
        <v>1</v>
      </c>
      <c r="D18" s="3">
        <v>1</v>
      </c>
      <c r="E18" s="5">
        <v>87</v>
      </c>
      <c r="F18" s="3" t="s">
        <v>51</v>
      </c>
      <c r="G18" s="5" t="s">
        <v>52</v>
      </c>
      <c r="H18" s="11">
        <v>45274</v>
      </c>
      <c r="I18" s="4" t="s">
        <v>53</v>
      </c>
      <c r="J18" s="17">
        <v>32.299999999999997</v>
      </c>
      <c r="K18" s="17">
        <v>11.215847999999999</v>
      </c>
      <c r="L18" s="54" t="str">
        <f t="shared" si="2"/>
        <v/>
      </c>
      <c r="M18" s="54" t="str">
        <f t="shared" si="0"/>
        <v/>
      </c>
      <c r="N18" s="54" t="s">
        <v>889</v>
      </c>
      <c r="O18" s="52">
        <f t="shared" si="3"/>
        <v>8.9</v>
      </c>
      <c r="P18" s="52">
        <f t="shared" si="7"/>
        <v>1.0999999999999996</v>
      </c>
      <c r="Q18" s="52">
        <f t="shared" si="1"/>
        <v>10</v>
      </c>
      <c r="R18" s="61" t="str">
        <f t="shared" si="6"/>
        <v>1_87|8.9</v>
      </c>
      <c r="S18" s="16">
        <f t="shared" si="5"/>
        <v>10</v>
      </c>
      <c r="T18" s="4"/>
      <c r="U18" s="5" t="s">
        <v>54</v>
      </c>
    </row>
    <row r="19" spans="1:21" x14ac:dyDescent="0.2">
      <c r="A19" s="6">
        <v>1</v>
      </c>
      <c r="B19">
        <v>3</v>
      </c>
      <c r="C19" s="7">
        <v>2</v>
      </c>
      <c r="D19" s="6">
        <v>1</v>
      </c>
      <c r="E19" s="7">
        <v>109</v>
      </c>
      <c r="F19" s="6" t="s">
        <v>201</v>
      </c>
      <c r="G19" s="7" t="s">
        <v>202</v>
      </c>
      <c r="H19" s="12">
        <v>45279</v>
      </c>
      <c r="I19" t="s">
        <v>13</v>
      </c>
      <c r="J19" s="16">
        <v>132</v>
      </c>
      <c r="K19" s="16">
        <v>93.305214000000007</v>
      </c>
      <c r="L19" s="54" t="str">
        <f t="shared" si="2"/>
        <v/>
      </c>
      <c r="M19" s="54" t="str">
        <f t="shared" si="0"/>
        <v/>
      </c>
      <c r="N19" s="54" t="s">
        <v>889</v>
      </c>
      <c r="O19" s="52">
        <f t="shared" si="3"/>
        <v>1.1000000000000001</v>
      </c>
      <c r="P19" s="52">
        <f t="shared" si="7"/>
        <v>8.9</v>
      </c>
      <c r="Q19" s="52">
        <f t="shared" si="1"/>
        <v>10</v>
      </c>
      <c r="R19" s="61" t="str">
        <f t="shared" si="6"/>
        <v>1_109|1.1</v>
      </c>
      <c r="S19" s="16">
        <f t="shared" si="5"/>
        <v>10.3</v>
      </c>
      <c r="U19" s="7" t="s">
        <v>47</v>
      </c>
    </row>
    <row r="20" spans="1:21" x14ac:dyDescent="0.2">
      <c r="A20" s="6">
        <v>1</v>
      </c>
      <c r="B20">
        <v>3</v>
      </c>
      <c r="C20" s="7">
        <v>3</v>
      </c>
      <c r="D20" s="6">
        <v>1</v>
      </c>
      <c r="E20" s="7">
        <v>110</v>
      </c>
      <c r="F20" s="6" t="s">
        <v>76</v>
      </c>
      <c r="G20" s="7" t="s">
        <v>77</v>
      </c>
      <c r="H20" s="12">
        <v>45260</v>
      </c>
      <c r="I20" t="s">
        <v>13</v>
      </c>
      <c r="J20" s="16">
        <v>273.2</v>
      </c>
      <c r="K20" s="16">
        <v>136.70238900000001</v>
      </c>
      <c r="L20" s="54">
        <f t="shared" si="2"/>
        <v>12.6</v>
      </c>
      <c r="M20" s="54">
        <f t="shared" si="0"/>
        <v>13.6</v>
      </c>
      <c r="N20" s="54" t="s">
        <v>940</v>
      </c>
      <c r="O20" s="52" t="str">
        <f t="shared" si="3"/>
        <v/>
      </c>
      <c r="P20" s="52" t="str">
        <f t="shared" si="7"/>
        <v/>
      </c>
      <c r="Q20" s="52" t="str">
        <f t="shared" si="1"/>
        <v/>
      </c>
      <c r="R20" s="61" t="str">
        <f t="shared" si="6"/>
        <v/>
      </c>
      <c r="S20" s="16">
        <f t="shared" si="5"/>
        <v>10.050000000000001</v>
      </c>
      <c r="U20" s="7"/>
    </row>
    <row r="21" spans="1:21" x14ac:dyDescent="0.2">
      <c r="A21" s="6">
        <v>1</v>
      </c>
      <c r="B21">
        <v>3</v>
      </c>
      <c r="C21" s="7">
        <v>4</v>
      </c>
      <c r="D21" s="6">
        <v>1</v>
      </c>
      <c r="E21" s="7">
        <v>111</v>
      </c>
      <c r="F21" s="6" t="s">
        <v>84</v>
      </c>
      <c r="G21" s="7" t="s">
        <v>85</v>
      </c>
      <c r="H21" s="12">
        <v>45260</v>
      </c>
      <c r="I21" t="s">
        <v>13</v>
      </c>
      <c r="J21" s="16">
        <v>179.6</v>
      </c>
      <c r="K21" s="16">
        <v>103.735989</v>
      </c>
      <c r="L21" s="54" t="str">
        <f t="shared" si="2"/>
        <v/>
      </c>
      <c r="M21" s="54" t="str">
        <f t="shared" si="0"/>
        <v/>
      </c>
      <c r="N21" s="54" t="s">
        <v>889</v>
      </c>
      <c r="O21" s="52">
        <f t="shared" si="3"/>
        <v>1</v>
      </c>
      <c r="P21" s="52">
        <f t="shared" si="7"/>
        <v>9</v>
      </c>
      <c r="Q21" s="52">
        <f t="shared" si="1"/>
        <v>10</v>
      </c>
      <c r="R21" s="61" t="str">
        <f t="shared" si="6"/>
        <v>1_111|1</v>
      </c>
      <c r="S21" s="16">
        <f t="shared" si="5"/>
        <v>10.4</v>
      </c>
      <c r="U21" s="7"/>
    </row>
    <row r="22" spans="1:21" x14ac:dyDescent="0.2">
      <c r="A22" s="6">
        <v>1</v>
      </c>
      <c r="B22">
        <v>3</v>
      </c>
      <c r="C22" s="7">
        <v>5</v>
      </c>
      <c r="D22" s="6">
        <v>1</v>
      </c>
      <c r="E22" s="7">
        <v>126</v>
      </c>
      <c r="F22" s="6" t="s">
        <v>203</v>
      </c>
      <c r="G22" s="7" t="s">
        <v>204</v>
      </c>
      <c r="H22" s="12">
        <v>45274</v>
      </c>
      <c r="I22" t="s">
        <v>13</v>
      </c>
      <c r="J22" s="16">
        <v>79.5</v>
      </c>
      <c r="K22" s="16">
        <v>79.728390000000005</v>
      </c>
      <c r="L22" s="54" t="str">
        <f t="shared" si="2"/>
        <v/>
      </c>
      <c r="M22" s="54" t="str">
        <f t="shared" si="0"/>
        <v/>
      </c>
      <c r="N22" s="54" t="s">
        <v>889</v>
      </c>
      <c r="O22" s="52">
        <f t="shared" si="3"/>
        <v>1.3</v>
      </c>
      <c r="P22" s="52">
        <f t="shared" si="7"/>
        <v>8.6999999999999993</v>
      </c>
      <c r="Q22" s="52">
        <f t="shared" si="1"/>
        <v>10</v>
      </c>
      <c r="R22" s="61" t="str">
        <f t="shared" si="6"/>
        <v>1_126|1.3</v>
      </c>
      <c r="S22" s="16">
        <f t="shared" si="5"/>
        <v>10.4</v>
      </c>
      <c r="U22" s="7"/>
    </row>
    <row r="23" spans="1:21" x14ac:dyDescent="0.2">
      <c r="A23" s="6">
        <v>1</v>
      </c>
      <c r="B23">
        <v>3</v>
      </c>
      <c r="C23" s="7">
        <v>6</v>
      </c>
      <c r="D23" s="6">
        <v>1</v>
      </c>
      <c r="E23" s="7">
        <v>127</v>
      </c>
      <c r="F23" s="6" t="s">
        <v>205</v>
      </c>
      <c r="G23" s="7" t="s">
        <v>206</v>
      </c>
      <c r="H23" s="12">
        <v>45274</v>
      </c>
      <c r="I23" t="s">
        <v>13</v>
      </c>
      <c r="J23" s="16">
        <v>260.7</v>
      </c>
      <c r="K23" s="16">
        <v>204.25775400000001</v>
      </c>
      <c r="L23" s="54">
        <f t="shared" si="2"/>
        <v>19.399999999999999</v>
      </c>
      <c r="M23" s="54">
        <f t="shared" si="0"/>
        <v>20.399999999999999</v>
      </c>
      <c r="N23" s="54" t="s">
        <v>941</v>
      </c>
      <c r="O23" s="52" t="str">
        <f t="shared" si="3"/>
        <v/>
      </c>
      <c r="P23" s="52" t="str">
        <f t="shared" si="7"/>
        <v/>
      </c>
      <c r="Q23" s="52" t="str">
        <f t="shared" si="1"/>
        <v/>
      </c>
      <c r="R23" s="61" t="str">
        <f t="shared" si="6"/>
        <v/>
      </c>
      <c r="S23" s="16">
        <f t="shared" si="5"/>
        <v>10.01</v>
      </c>
      <c r="U23" s="7"/>
    </row>
    <row r="24" spans="1:21" x14ac:dyDescent="0.2">
      <c r="A24" s="6">
        <v>1</v>
      </c>
      <c r="B24">
        <v>3</v>
      </c>
      <c r="C24" s="7">
        <v>7</v>
      </c>
      <c r="D24" s="6">
        <v>1</v>
      </c>
      <c r="E24" s="7">
        <v>128</v>
      </c>
      <c r="F24" s="6" t="s">
        <v>207</v>
      </c>
      <c r="G24" s="7" t="s">
        <v>208</v>
      </c>
      <c r="H24" s="12">
        <v>45274</v>
      </c>
      <c r="I24" t="s">
        <v>13</v>
      </c>
      <c r="J24" s="16">
        <v>124.1</v>
      </c>
      <c r="K24" s="16">
        <v>61.420524</v>
      </c>
      <c r="L24" s="54" t="str">
        <f t="shared" si="2"/>
        <v/>
      </c>
      <c r="M24" s="54" t="str">
        <f t="shared" si="0"/>
        <v/>
      </c>
      <c r="N24" s="54" t="s">
        <v>889</v>
      </c>
      <c r="O24" s="52">
        <f t="shared" si="3"/>
        <v>1.6</v>
      </c>
      <c r="P24" s="52">
        <f t="shared" si="7"/>
        <v>8.4</v>
      </c>
      <c r="Q24" s="52">
        <f t="shared" si="1"/>
        <v>10</v>
      </c>
      <c r="R24" s="61" t="str">
        <f t="shared" si="6"/>
        <v>1_128|1.6</v>
      </c>
      <c r="S24" s="16">
        <f t="shared" si="5"/>
        <v>9.8000000000000007</v>
      </c>
      <c r="U24" s="7"/>
    </row>
    <row r="25" spans="1:21" x14ac:dyDescent="0.2">
      <c r="A25" s="8">
        <v>1</v>
      </c>
      <c r="B25" s="9">
        <v>3</v>
      </c>
      <c r="C25" s="10">
        <v>8</v>
      </c>
      <c r="D25" s="8">
        <v>1</v>
      </c>
      <c r="E25" s="10">
        <v>148</v>
      </c>
      <c r="F25" s="8" t="s">
        <v>48</v>
      </c>
      <c r="G25" s="10" t="s">
        <v>49</v>
      </c>
      <c r="H25" s="13">
        <v>45274</v>
      </c>
      <c r="I25" s="9" t="s">
        <v>13</v>
      </c>
      <c r="J25" s="18">
        <v>113.8</v>
      </c>
      <c r="K25" s="18">
        <v>48.573414900000003</v>
      </c>
      <c r="L25" s="54" t="str">
        <f t="shared" si="2"/>
        <v/>
      </c>
      <c r="M25" s="54" t="str">
        <f t="shared" si="0"/>
        <v/>
      </c>
      <c r="N25" s="54" t="s">
        <v>889</v>
      </c>
      <c r="O25" s="52" t="s">
        <v>885</v>
      </c>
      <c r="P25" s="52" t="str">
        <f t="shared" si="7"/>
        <v/>
      </c>
      <c r="Q25" s="52" t="str">
        <f t="shared" si="1"/>
        <v/>
      </c>
      <c r="R25" s="61" t="str">
        <f t="shared" si="6"/>
        <v/>
      </c>
      <c r="S25" s="16" t="e">
        <f t="shared" si="5"/>
        <v>#VALUE!</v>
      </c>
      <c r="T25" s="9"/>
      <c r="U25" s="10" t="s">
        <v>50</v>
      </c>
    </row>
    <row r="26" spans="1:21" x14ac:dyDescent="0.2">
      <c r="A26" s="3">
        <v>1</v>
      </c>
      <c r="B26" s="4">
        <v>4</v>
      </c>
      <c r="C26" s="5">
        <v>1</v>
      </c>
      <c r="D26" s="3">
        <v>1</v>
      </c>
      <c r="E26" s="5">
        <v>170</v>
      </c>
      <c r="F26" s="3" t="s">
        <v>508</v>
      </c>
      <c r="G26" s="5" t="s">
        <v>509</v>
      </c>
      <c r="H26" s="11">
        <v>45260</v>
      </c>
      <c r="I26" s="4" t="s">
        <v>13</v>
      </c>
      <c r="J26" s="17">
        <v>164.5</v>
      </c>
      <c r="K26" s="17">
        <v>92.357429999999994</v>
      </c>
      <c r="L26" s="54" t="str">
        <f t="shared" si="2"/>
        <v/>
      </c>
      <c r="M26" s="54" t="str">
        <f t="shared" si="0"/>
        <v/>
      </c>
      <c r="N26" s="54" t="s">
        <v>889</v>
      </c>
      <c r="O26" s="52">
        <f t="shared" si="3"/>
        <v>1.1000000000000001</v>
      </c>
      <c r="P26" s="52">
        <f t="shared" si="7"/>
        <v>8.9</v>
      </c>
      <c r="Q26" s="52">
        <f t="shared" si="1"/>
        <v>10</v>
      </c>
      <c r="R26" s="61" t="str">
        <f t="shared" si="6"/>
        <v>1_170|1.1</v>
      </c>
      <c r="S26" s="16">
        <f t="shared" si="5"/>
        <v>10.199999999999999</v>
      </c>
      <c r="T26" s="4"/>
      <c r="U26" s="5"/>
    </row>
    <row r="27" spans="1:21" x14ac:dyDescent="0.2">
      <c r="A27" s="6">
        <v>1</v>
      </c>
      <c r="B27">
        <v>4</v>
      </c>
      <c r="C27" s="7">
        <v>2</v>
      </c>
      <c r="D27" s="6">
        <v>1</v>
      </c>
      <c r="E27" s="7">
        <v>171</v>
      </c>
      <c r="F27" s="6" t="s">
        <v>587</v>
      </c>
      <c r="G27" s="7" t="s">
        <v>588</v>
      </c>
      <c r="H27" s="12">
        <v>45260</v>
      </c>
      <c r="I27" t="s">
        <v>13</v>
      </c>
      <c r="J27" s="16">
        <v>247</v>
      </c>
      <c r="K27" s="16">
        <v>280.255608</v>
      </c>
      <c r="L27" s="54">
        <f t="shared" si="2"/>
        <v>27</v>
      </c>
      <c r="M27" s="54">
        <f t="shared" si="0"/>
        <v>28</v>
      </c>
      <c r="N27" s="54" t="s">
        <v>942</v>
      </c>
      <c r="O27" s="52" t="str">
        <f t="shared" si="3"/>
        <v/>
      </c>
      <c r="P27" s="52" t="str">
        <f t="shared" si="7"/>
        <v/>
      </c>
      <c r="Q27" s="52" t="str">
        <f t="shared" si="1"/>
        <v/>
      </c>
      <c r="R27" s="61" t="str">
        <f t="shared" si="6"/>
        <v/>
      </c>
      <c r="S27" s="16">
        <f t="shared" si="5"/>
        <v>10.01</v>
      </c>
      <c r="U27" s="7"/>
    </row>
    <row r="28" spans="1:21" x14ac:dyDescent="0.2">
      <c r="A28" s="6">
        <v>1</v>
      </c>
      <c r="B28">
        <v>4</v>
      </c>
      <c r="C28" s="7">
        <v>3</v>
      </c>
      <c r="D28" s="6">
        <v>1</v>
      </c>
      <c r="E28" s="7">
        <v>172</v>
      </c>
      <c r="F28" s="6" t="s">
        <v>589</v>
      </c>
      <c r="G28" s="7" t="s">
        <v>590</v>
      </c>
      <c r="H28" s="12">
        <v>45260</v>
      </c>
      <c r="I28" t="s">
        <v>13</v>
      </c>
      <c r="J28" s="16">
        <v>188.1</v>
      </c>
      <c r="K28" s="16">
        <v>178.497603</v>
      </c>
      <c r="L28" s="54">
        <f t="shared" si="2"/>
        <v>16.8</v>
      </c>
      <c r="M28" s="54">
        <f t="shared" si="0"/>
        <v>17.8</v>
      </c>
      <c r="N28" s="54" t="s">
        <v>943</v>
      </c>
      <c r="O28" s="52" t="str">
        <f t="shared" si="3"/>
        <v/>
      </c>
      <c r="P28" s="52" t="str">
        <f t="shared" si="7"/>
        <v/>
      </c>
      <c r="Q28" s="52" t="str">
        <f t="shared" si="1"/>
        <v/>
      </c>
      <c r="R28" s="61" t="str">
        <f t="shared" si="6"/>
        <v/>
      </c>
      <c r="S28" s="16">
        <f t="shared" si="5"/>
        <v>10.029999999999999</v>
      </c>
      <c r="U28" s="7"/>
    </row>
    <row r="29" spans="1:21" x14ac:dyDescent="0.2">
      <c r="A29" s="6">
        <v>1</v>
      </c>
      <c r="B29">
        <v>4</v>
      </c>
      <c r="C29" s="7">
        <v>4</v>
      </c>
      <c r="D29" s="6">
        <v>1</v>
      </c>
      <c r="E29" s="7">
        <v>173</v>
      </c>
      <c r="F29" s="6" t="s">
        <v>595</v>
      </c>
      <c r="G29" s="7" t="s">
        <v>596</v>
      </c>
      <c r="H29" s="12">
        <v>45260</v>
      </c>
      <c r="I29" t="s">
        <v>13</v>
      </c>
      <c r="J29" s="16">
        <v>186.6</v>
      </c>
      <c r="K29" s="16">
        <v>157.47122100000001</v>
      </c>
      <c r="L29" s="54">
        <f t="shared" si="2"/>
        <v>14.7</v>
      </c>
      <c r="M29" s="54">
        <f t="shared" si="0"/>
        <v>15.7</v>
      </c>
      <c r="N29" s="54" t="s">
        <v>944</v>
      </c>
      <c r="O29" s="52" t="str">
        <f t="shared" si="3"/>
        <v/>
      </c>
      <c r="P29" s="52" t="str">
        <f t="shared" si="7"/>
        <v/>
      </c>
      <c r="Q29" s="52" t="str">
        <f t="shared" si="1"/>
        <v/>
      </c>
      <c r="R29" s="61" t="str">
        <f t="shared" si="6"/>
        <v/>
      </c>
      <c r="S29" s="16">
        <f t="shared" si="5"/>
        <v>10.029999999999999</v>
      </c>
      <c r="U29" s="7"/>
    </row>
    <row r="30" spans="1:21" x14ac:dyDescent="0.2">
      <c r="A30" s="6">
        <v>1</v>
      </c>
      <c r="B30">
        <v>4</v>
      </c>
      <c r="C30" s="7">
        <v>5</v>
      </c>
      <c r="D30" s="6">
        <v>1</v>
      </c>
      <c r="E30" s="7">
        <v>174</v>
      </c>
      <c r="F30" s="6" t="s">
        <v>533</v>
      </c>
      <c r="G30" s="7" t="s">
        <v>534</v>
      </c>
      <c r="H30" s="12">
        <v>45260</v>
      </c>
      <c r="I30" t="s">
        <v>13</v>
      </c>
      <c r="J30" s="16">
        <v>183.6</v>
      </c>
      <c r="K30" s="16">
        <v>93.763653000000005</v>
      </c>
      <c r="L30" s="54" t="str">
        <f t="shared" si="2"/>
        <v/>
      </c>
      <c r="M30" s="54" t="str">
        <f t="shared" si="0"/>
        <v/>
      </c>
      <c r="N30" s="54" t="s">
        <v>889</v>
      </c>
      <c r="O30" s="52">
        <f t="shared" si="3"/>
        <v>1.1000000000000001</v>
      </c>
      <c r="P30" s="52">
        <f t="shared" si="7"/>
        <v>8.9</v>
      </c>
      <c r="Q30" s="52">
        <f t="shared" si="1"/>
        <v>10</v>
      </c>
      <c r="R30" s="61" t="str">
        <f t="shared" si="6"/>
        <v>1_174|1.1</v>
      </c>
      <c r="S30" s="16">
        <f t="shared" si="5"/>
        <v>10.3</v>
      </c>
      <c r="U30" s="7"/>
    </row>
    <row r="31" spans="1:21" x14ac:dyDescent="0.2">
      <c r="A31" s="6">
        <v>1</v>
      </c>
      <c r="B31">
        <v>4</v>
      </c>
      <c r="C31" s="7">
        <v>6</v>
      </c>
      <c r="D31" s="6">
        <v>1</v>
      </c>
      <c r="E31" s="7">
        <v>176</v>
      </c>
      <c r="F31" s="6" t="s">
        <v>569</v>
      </c>
      <c r="G31" s="7" t="s">
        <v>570</v>
      </c>
      <c r="H31" s="12">
        <v>45260</v>
      </c>
      <c r="I31" t="s">
        <v>13</v>
      </c>
      <c r="J31" s="16">
        <v>406.8</v>
      </c>
      <c r="K31" s="16">
        <v>679.25146199999995</v>
      </c>
      <c r="L31" s="54">
        <f t="shared" si="2"/>
        <v>66.900000000000006</v>
      </c>
      <c r="M31" s="54">
        <f t="shared" si="0"/>
        <v>67.900000000000006</v>
      </c>
      <c r="N31" s="54" t="s">
        <v>891</v>
      </c>
      <c r="O31" s="52" t="str">
        <f t="shared" si="3"/>
        <v/>
      </c>
      <c r="P31" s="52" t="str">
        <f t="shared" si="7"/>
        <v/>
      </c>
      <c r="Q31" s="52" t="str">
        <f t="shared" si="1"/>
        <v/>
      </c>
      <c r="R31" s="61" t="str">
        <f t="shared" si="6"/>
        <v/>
      </c>
      <c r="S31" s="16">
        <f t="shared" si="5"/>
        <v>10</v>
      </c>
      <c r="T31" t="s">
        <v>881</v>
      </c>
      <c r="U31" s="7"/>
    </row>
    <row r="32" spans="1:21" x14ac:dyDescent="0.2">
      <c r="A32" s="6">
        <v>1</v>
      </c>
      <c r="B32">
        <v>4</v>
      </c>
      <c r="C32" s="7">
        <v>7</v>
      </c>
      <c r="D32" s="6">
        <v>1</v>
      </c>
      <c r="E32" s="7">
        <v>177</v>
      </c>
      <c r="F32" s="6" t="s">
        <v>546</v>
      </c>
      <c r="G32" s="7" t="s">
        <v>547</v>
      </c>
      <c r="H32" s="12">
        <v>45260</v>
      </c>
      <c r="I32" t="s">
        <v>13</v>
      </c>
      <c r="J32" s="16">
        <v>241.3</v>
      </c>
      <c r="K32" s="16">
        <v>120.950631</v>
      </c>
      <c r="L32" s="54">
        <f t="shared" si="2"/>
        <v>11</v>
      </c>
      <c r="M32" s="54">
        <f t="shared" si="0"/>
        <v>12</v>
      </c>
      <c r="N32" s="54" t="s">
        <v>945</v>
      </c>
      <c r="O32" s="52" t="str">
        <f t="shared" si="3"/>
        <v/>
      </c>
      <c r="P32" s="52" t="str">
        <f t="shared" si="7"/>
        <v/>
      </c>
      <c r="Q32" s="52" t="str">
        <f t="shared" si="1"/>
        <v/>
      </c>
      <c r="R32" s="61" t="str">
        <f t="shared" si="6"/>
        <v/>
      </c>
      <c r="S32" s="16">
        <f t="shared" si="5"/>
        <v>10.08</v>
      </c>
      <c r="U32" s="7"/>
    </row>
    <row r="33" spans="1:21" x14ac:dyDescent="0.2">
      <c r="A33" s="8">
        <v>1</v>
      </c>
      <c r="B33" s="9">
        <v>4</v>
      </c>
      <c r="C33" s="10">
        <v>8</v>
      </c>
      <c r="D33" s="8">
        <v>1</v>
      </c>
      <c r="E33" s="10">
        <v>178</v>
      </c>
      <c r="F33" s="8" t="s">
        <v>567</v>
      </c>
      <c r="G33" s="10" t="s">
        <v>568</v>
      </c>
      <c r="H33" s="13">
        <v>45260</v>
      </c>
      <c r="I33" s="9" t="s">
        <v>13</v>
      </c>
      <c r="J33" s="18">
        <v>356</v>
      </c>
      <c r="K33" s="18">
        <v>679.82898</v>
      </c>
      <c r="L33" s="54">
        <f t="shared" si="2"/>
        <v>66.900000000000006</v>
      </c>
      <c r="M33" s="54">
        <f t="shared" si="0"/>
        <v>67.900000000000006</v>
      </c>
      <c r="N33" s="54" t="s">
        <v>946</v>
      </c>
      <c r="O33" s="52" t="str">
        <f t="shared" si="3"/>
        <v/>
      </c>
      <c r="P33" s="52" t="str">
        <f t="shared" si="7"/>
        <v/>
      </c>
      <c r="Q33" s="52" t="str">
        <f t="shared" si="1"/>
        <v/>
      </c>
      <c r="R33" s="61" t="str">
        <f t="shared" si="6"/>
        <v/>
      </c>
      <c r="S33" s="16">
        <f t="shared" si="5"/>
        <v>10.01</v>
      </c>
      <c r="T33" s="9"/>
      <c r="U33" s="10"/>
    </row>
    <row r="34" spans="1:21" x14ac:dyDescent="0.2">
      <c r="A34" s="3">
        <v>1</v>
      </c>
      <c r="B34" s="4">
        <v>5</v>
      </c>
      <c r="C34" s="5">
        <v>1</v>
      </c>
      <c r="D34" s="3">
        <v>1</v>
      </c>
      <c r="E34" s="5">
        <v>179</v>
      </c>
      <c r="F34" s="3" t="s">
        <v>555</v>
      </c>
      <c r="G34" s="5" t="s">
        <v>556</v>
      </c>
      <c r="H34" s="11">
        <v>45260</v>
      </c>
      <c r="I34" s="4" t="s">
        <v>13</v>
      </c>
      <c r="J34" s="17">
        <v>233</v>
      </c>
      <c r="K34" s="17">
        <v>190.010088</v>
      </c>
      <c r="L34" s="54">
        <f t="shared" si="2"/>
        <v>18</v>
      </c>
      <c r="M34" s="54">
        <f t="shared" si="0"/>
        <v>19</v>
      </c>
      <c r="N34" s="54" t="s">
        <v>947</v>
      </c>
      <c r="O34" s="52" t="str">
        <f t="shared" si="3"/>
        <v/>
      </c>
      <c r="P34" s="52" t="str">
        <f t="shared" si="7"/>
        <v/>
      </c>
      <c r="Q34" s="52" t="str">
        <f t="shared" si="1"/>
        <v/>
      </c>
      <c r="R34" s="61" t="str">
        <f t="shared" si="6"/>
        <v/>
      </c>
      <c r="S34" s="16">
        <f t="shared" si="5"/>
        <v>10</v>
      </c>
      <c r="T34" s="4"/>
      <c r="U34" s="5"/>
    </row>
    <row r="35" spans="1:21" x14ac:dyDescent="0.2">
      <c r="A35" s="6">
        <v>1</v>
      </c>
      <c r="B35">
        <v>5</v>
      </c>
      <c r="C35" s="7">
        <v>2</v>
      </c>
      <c r="D35" s="6">
        <v>1</v>
      </c>
      <c r="E35" s="7">
        <v>180</v>
      </c>
      <c r="F35" s="6" t="s">
        <v>553</v>
      </c>
      <c r="G35" s="7" t="s">
        <v>554</v>
      </c>
      <c r="H35" s="12">
        <v>45260</v>
      </c>
      <c r="I35" t="s">
        <v>13</v>
      </c>
      <c r="J35" s="16">
        <v>161.4</v>
      </c>
      <c r="K35" s="16">
        <v>78.537296999999995</v>
      </c>
      <c r="L35" s="54" t="str">
        <f t="shared" si="2"/>
        <v/>
      </c>
      <c r="M35" s="54" t="str">
        <f t="shared" si="0"/>
        <v/>
      </c>
      <c r="N35" s="54" t="s">
        <v>889</v>
      </c>
      <c r="O35" s="52">
        <f t="shared" si="3"/>
        <v>1.3</v>
      </c>
      <c r="P35" s="52">
        <f t="shared" si="7"/>
        <v>8.6999999999999993</v>
      </c>
      <c r="Q35" s="52">
        <f t="shared" si="1"/>
        <v>10</v>
      </c>
      <c r="R35" s="61" t="str">
        <f t="shared" si="6"/>
        <v>1_180|1.3</v>
      </c>
      <c r="S35" s="16">
        <f t="shared" si="5"/>
        <v>10.199999999999999</v>
      </c>
      <c r="U35" s="7"/>
    </row>
    <row r="36" spans="1:21" x14ac:dyDescent="0.2">
      <c r="A36" s="6">
        <v>1</v>
      </c>
      <c r="B36">
        <v>5</v>
      </c>
      <c r="C36" s="7">
        <v>3</v>
      </c>
      <c r="D36" s="6">
        <v>1</v>
      </c>
      <c r="E36" s="7">
        <v>181</v>
      </c>
      <c r="F36" s="6" t="s">
        <v>506</v>
      </c>
      <c r="G36" s="7" t="s">
        <v>507</v>
      </c>
      <c r="H36" s="12">
        <v>45260</v>
      </c>
      <c r="I36" t="s">
        <v>13</v>
      </c>
      <c r="J36" s="16">
        <v>242.4</v>
      </c>
      <c r="K36" s="16">
        <v>259.81128899999999</v>
      </c>
      <c r="L36" s="54">
        <f t="shared" si="2"/>
        <v>24.9</v>
      </c>
      <c r="M36" s="54">
        <f t="shared" si="0"/>
        <v>25.9</v>
      </c>
      <c r="N36" s="54" t="s">
        <v>948</v>
      </c>
      <c r="O36" s="52" t="str">
        <f t="shared" si="3"/>
        <v/>
      </c>
      <c r="P36" s="52" t="str">
        <f t="shared" si="7"/>
        <v/>
      </c>
      <c r="Q36" s="52" t="str">
        <f t="shared" si="1"/>
        <v/>
      </c>
      <c r="R36" s="61" t="str">
        <f t="shared" si="6"/>
        <v/>
      </c>
      <c r="S36" s="16">
        <f t="shared" si="5"/>
        <v>10.029999999999999</v>
      </c>
      <c r="U36" s="7"/>
    </row>
    <row r="37" spans="1:21" x14ac:dyDescent="0.2">
      <c r="A37" s="6">
        <v>1</v>
      </c>
      <c r="B37">
        <v>5</v>
      </c>
      <c r="C37" s="7">
        <v>4</v>
      </c>
      <c r="D37" s="6">
        <v>1</v>
      </c>
      <c r="E37" s="7">
        <v>186</v>
      </c>
      <c r="F37" s="6" t="s">
        <v>624</v>
      </c>
      <c r="G37" s="7" t="s">
        <v>625</v>
      </c>
      <c r="H37" s="12">
        <v>45274</v>
      </c>
      <c r="I37" t="s">
        <v>59</v>
      </c>
      <c r="J37" s="16">
        <v>67.3</v>
      </c>
      <c r="K37" s="16">
        <v>286.63193999999999</v>
      </c>
      <c r="L37" s="54">
        <f t="shared" si="2"/>
        <v>27.6</v>
      </c>
      <c r="M37" s="54">
        <f t="shared" si="0"/>
        <v>28.6</v>
      </c>
      <c r="N37" s="54" t="s">
        <v>892</v>
      </c>
      <c r="O37" s="52" t="str">
        <f t="shared" si="3"/>
        <v/>
      </c>
      <c r="P37" s="52" t="str">
        <f t="shared" si="7"/>
        <v/>
      </c>
      <c r="Q37" s="52" t="str">
        <f t="shared" si="1"/>
        <v/>
      </c>
      <c r="R37" s="61" t="str">
        <f t="shared" si="6"/>
        <v/>
      </c>
      <c r="S37" s="16">
        <f t="shared" si="5"/>
        <v>10.02</v>
      </c>
      <c r="T37" t="s">
        <v>881</v>
      </c>
      <c r="U37" s="7" t="s">
        <v>50</v>
      </c>
    </row>
    <row r="38" spans="1:21" x14ac:dyDescent="0.2">
      <c r="A38" s="6">
        <v>1</v>
      </c>
      <c r="B38">
        <v>5</v>
      </c>
      <c r="C38" s="7">
        <v>5</v>
      </c>
      <c r="D38" s="6">
        <v>1</v>
      </c>
      <c r="E38" s="7">
        <v>199</v>
      </c>
      <c r="F38" s="6" t="s">
        <v>614</v>
      </c>
      <c r="G38" s="7" t="s">
        <v>615</v>
      </c>
      <c r="H38" s="12">
        <v>45274</v>
      </c>
      <c r="I38" t="s">
        <v>13</v>
      </c>
      <c r="J38" s="16">
        <v>75</v>
      </c>
      <c r="K38" s="16">
        <v>101.75921700000001</v>
      </c>
      <c r="L38" s="54" t="str">
        <f t="shared" si="2"/>
        <v/>
      </c>
      <c r="M38" s="54" t="str">
        <f t="shared" si="0"/>
        <v/>
      </c>
      <c r="N38" s="54" t="s">
        <v>889</v>
      </c>
      <c r="O38" s="52">
        <f t="shared" si="3"/>
        <v>1</v>
      </c>
      <c r="P38" s="52">
        <f t="shared" si="7"/>
        <v>9</v>
      </c>
      <c r="Q38" s="52">
        <f t="shared" si="1"/>
        <v>10</v>
      </c>
      <c r="R38" s="61" t="str">
        <f t="shared" si="6"/>
        <v>1_199|1</v>
      </c>
      <c r="S38" s="16">
        <f t="shared" si="5"/>
        <v>10.199999999999999</v>
      </c>
      <c r="U38" s="7"/>
    </row>
    <row r="39" spans="1:21" x14ac:dyDescent="0.2">
      <c r="A39" s="6">
        <v>1</v>
      </c>
      <c r="B39">
        <v>5</v>
      </c>
      <c r="C39" s="7">
        <v>6</v>
      </c>
      <c r="D39" s="6">
        <v>1</v>
      </c>
      <c r="E39" s="7">
        <v>200</v>
      </c>
      <c r="F39" s="6" t="s">
        <v>518</v>
      </c>
      <c r="G39" s="7" t="s">
        <v>519</v>
      </c>
      <c r="H39" s="12">
        <v>45260</v>
      </c>
      <c r="I39" t="s">
        <v>13</v>
      </c>
      <c r="J39" s="16">
        <v>365.7</v>
      </c>
      <c r="K39" s="16">
        <v>115.181511</v>
      </c>
      <c r="M39" s="56"/>
      <c r="N39" s="54" t="s">
        <v>889</v>
      </c>
      <c r="O39" s="55">
        <f>IF(NOT(ISNUMBER(L39)),IF(ROUND(10*12/K39,1) &gt; 12, 12,ROUND(10*12/K39,1)),"")</f>
        <v>1</v>
      </c>
      <c r="P39" s="55">
        <f>IF(ISNUMBER(O39),12-O39,"")</f>
        <v>11</v>
      </c>
      <c r="Q39" s="55">
        <f t="shared" si="1"/>
        <v>12</v>
      </c>
      <c r="R39" s="61" t="str">
        <f t="shared" si="6"/>
        <v>1_200|1</v>
      </c>
      <c r="S39" s="55">
        <f>IF(ISNUMBER(L39),ROUND(K39*1/(L39+1),2),ROUND(O39*K39/12,2))</f>
        <v>9.6</v>
      </c>
      <c r="T39" s="56" t="s">
        <v>881</v>
      </c>
      <c r="U39" s="7"/>
    </row>
    <row r="40" spans="1:21" x14ac:dyDescent="0.2">
      <c r="A40" s="6">
        <v>1</v>
      </c>
      <c r="B40">
        <v>5</v>
      </c>
      <c r="C40" s="7">
        <v>7</v>
      </c>
      <c r="D40" s="6">
        <v>1</v>
      </c>
      <c r="E40" s="7">
        <v>201</v>
      </c>
      <c r="F40" s="6" t="s">
        <v>504</v>
      </c>
      <c r="G40" s="7" t="s">
        <v>505</v>
      </c>
      <c r="H40" s="12">
        <v>45260</v>
      </c>
      <c r="I40" t="s">
        <v>13</v>
      </c>
      <c r="J40" s="16">
        <v>187.1</v>
      </c>
      <c r="K40" s="16">
        <v>74.066229000000007</v>
      </c>
      <c r="L40" s="54" t="str">
        <f t="shared" si="2"/>
        <v/>
      </c>
      <c r="M40" s="54" t="str">
        <f t="shared" ref="M40:M103" si="8">IF(ISNUMBER(L40),L40+1,"")</f>
        <v/>
      </c>
      <c r="N40" s="54" t="s">
        <v>889</v>
      </c>
      <c r="O40" s="52">
        <f t="shared" si="3"/>
        <v>1.4</v>
      </c>
      <c r="P40" s="52">
        <f t="shared" si="7"/>
        <v>8.6</v>
      </c>
      <c r="Q40" s="52">
        <f t="shared" si="1"/>
        <v>10</v>
      </c>
      <c r="R40" s="61" t="str">
        <f t="shared" si="6"/>
        <v>1_201|1.4</v>
      </c>
      <c r="S40" s="16">
        <f t="shared" si="5"/>
        <v>10.4</v>
      </c>
      <c r="U40" s="7"/>
    </row>
    <row r="41" spans="1:21" x14ac:dyDescent="0.2">
      <c r="A41" s="8">
        <v>1</v>
      </c>
      <c r="B41" s="9">
        <v>5</v>
      </c>
      <c r="C41" s="10">
        <v>8</v>
      </c>
      <c r="D41" s="8">
        <v>1</v>
      </c>
      <c r="E41" s="10">
        <v>204</v>
      </c>
      <c r="F41" s="8" t="s">
        <v>585</v>
      </c>
      <c r="G41" s="10" t="s">
        <v>586</v>
      </c>
      <c r="H41" s="13">
        <v>45260</v>
      </c>
      <c r="I41" s="9" t="s">
        <v>13</v>
      </c>
      <c r="J41" s="18">
        <v>221.2</v>
      </c>
      <c r="K41" s="18">
        <v>195.45469499999999</v>
      </c>
      <c r="L41" s="54">
        <f t="shared" si="2"/>
        <v>18.5</v>
      </c>
      <c r="M41" s="54">
        <f t="shared" si="8"/>
        <v>19.5</v>
      </c>
      <c r="N41" s="54" t="s">
        <v>949</v>
      </c>
      <c r="O41" s="52" t="str">
        <f t="shared" si="3"/>
        <v/>
      </c>
      <c r="P41" s="52" t="str">
        <f t="shared" si="7"/>
        <v/>
      </c>
      <c r="Q41" s="52" t="str">
        <f t="shared" si="1"/>
        <v/>
      </c>
      <c r="R41" s="61" t="str">
        <f t="shared" si="6"/>
        <v/>
      </c>
      <c r="S41" s="16">
        <f t="shared" si="5"/>
        <v>10.02</v>
      </c>
      <c r="T41" s="9"/>
      <c r="U41" s="10"/>
    </row>
    <row r="42" spans="1:21" x14ac:dyDescent="0.2">
      <c r="A42" s="3">
        <v>1</v>
      </c>
      <c r="B42" s="4">
        <v>6</v>
      </c>
      <c r="C42" s="5">
        <v>1</v>
      </c>
      <c r="D42" s="3">
        <v>1</v>
      </c>
      <c r="E42" s="5">
        <v>205</v>
      </c>
      <c r="F42" s="3" t="s">
        <v>514</v>
      </c>
      <c r="G42" s="5" t="s">
        <v>515</v>
      </c>
      <c r="H42" s="11">
        <v>45260</v>
      </c>
      <c r="I42" s="4" t="s">
        <v>13</v>
      </c>
      <c r="J42" s="17">
        <v>113.6</v>
      </c>
      <c r="K42" s="17">
        <v>120.20373600000001</v>
      </c>
      <c r="L42" s="54">
        <f t="shared" si="2"/>
        <v>11</v>
      </c>
      <c r="M42" s="54">
        <f t="shared" si="8"/>
        <v>12</v>
      </c>
      <c r="N42" s="54" t="s">
        <v>950</v>
      </c>
      <c r="O42" s="52" t="str">
        <f t="shared" si="3"/>
        <v/>
      </c>
      <c r="P42" s="52" t="str">
        <f t="shared" si="7"/>
        <v/>
      </c>
      <c r="Q42" s="52" t="str">
        <f t="shared" si="1"/>
        <v/>
      </c>
      <c r="R42" s="61" t="str">
        <f t="shared" si="6"/>
        <v/>
      </c>
      <c r="S42" s="16">
        <f t="shared" si="5"/>
        <v>10.02</v>
      </c>
      <c r="T42" s="4"/>
      <c r="U42" s="5"/>
    </row>
    <row r="43" spans="1:21" x14ac:dyDescent="0.2">
      <c r="A43" s="6">
        <v>1</v>
      </c>
      <c r="B43">
        <v>6</v>
      </c>
      <c r="C43" s="7">
        <v>2</v>
      </c>
      <c r="D43" s="6">
        <v>1</v>
      </c>
      <c r="E43" s="7">
        <v>206</v>
      </c>
      <c r="F43" s="6" t="s">
        <v>551</v>
      </c>
      <c r="G43" s="7" t="s">
        <v>552</v>
      </c>
      <c r="H43" s="12">
        <v>45260</v>
      </c>
      <c r="I43" t="s">
        <v>13</v>
      </c>
      <c r="J43" s="16">
        <v>180.8</v>
      </c>
      <c r="K43" s="16">
        <v>132.10254599999999</v>
      </c>
      <c r="L43" s="54">
        <f t="shared" si="2"/>
        <v>12.2</v>
      </c>
      <c r="M43" s="54">
        <f t="shared" si="8"/>
        <v>13.2</v>
      </c>
      <c r="N43" s="54" t="s">
        <v>951</v>
      </c>
      <c r="O43" s="52" t="str">
        <f t="shared" si="3"/>
        <v/>
      </c>
      <c r="P43" s="52" t="str">
        <f t="shared" si="7"/>
        <v/>
      </c>
      <c r="Q43" s="52" t="str">
        <f t="shared" si="1"/>
        <v/>
      </c>
      <c r="R43" s="61" t="str">
        <f t="shared" si="6"/>
        <v/>
      </c>
      <c r="S43" s="16">
        <f t="shared" si="5"/>
        <v>10.01</v>
      </c>
      <c r="U43" s="7"/>
    </row>
    <row r="44" spans="1:21" x14ac:dyDescent="0.2">
      <c r="A44" s="6">
        <v>1</v>
      </c>
      <c r="B44">
        <v>6</v>
      </c>
      <c r="C44" s="7">
        <v>3</v>
      </c>
      <c r="D44" s="6">
        <v>1</v>
      </c>
      <c r="E44" s="7">
        <v>207</v>
      </c>
      <c r="F44" s="6" t="s">
        <v>548</v>
      </c>
      <c r="G44" s="7" t="s">
        <v>549</v>
      </c>
      <c r="H44" s="12">
        <v>45260</v>
      </c>
      <c r="I44" t="s">
        <v>13</v>
      </c>
      <c r="J44" s="16">
        <v>281.7</v>
      </c>
      <c r="K44" s="16">
        <v>117.695199</v>
      </c>
      <c r="L44" s="54">
        <f t="shared" si="2"/>
        <v>10.7</v>
      </c>
      <c r="M44" s="54">
        <f t="shared" si="8"/>
        <v>11.7</v>
      </c>
      <c r="N44" s="54" t="s">
        <v>952</v>
      </c>
      <c r="O44" s="52" t="str">
        <f t="shared" si="3"/>
        <v/>
      </c>
      <c r="P44" s="52" t="str">
        <f t="shared" si="7"/>
        <v/>
      </c>
      <c r="Q44" s="52" t="str">
        <f t="shared" si="1"/>
        <v/>
      </c>
      <c r="R44" s="61" t="str">
        <f t="shared" si="6"/>
        <v/>
      </c>
      <c r="S44" s="16">
        <f t="shared" si="5"/>
        <v>10.06</v>
      </c>
      <c r="U44" s="7"/>
    </row>
    <row r="45" spans="1:21" x14ac:dyDescent="0.2">
      <c r="A45" s="6">
        <v>1</v>
      </c>
      <c r="B45">
        <v>6</v>
      </c>
      <c r="C45" s="7">
        <v>4</v>
      </c>
      <c r="D45" s="6">
        <v>1</v>
      </c>
      <c r="E45" s="7">
        <v>208</v>
      </c>
      <c r="F45" s="6" t="s">
        <v>512</v>
      </c>
      <c r="G45" s="7" t="s">
        <v>513</v>
      </c>
      <c r="H45" s="12">
        <v>45260</v>
      </c>
      <c r="I45" t="s">
        <v>13</v>
      </c>
      <c r="J45" s="16">
        <v>202.4</v>
      </c>
      <c r="K45" s="16">
        <v>86.784047999999999</v>
      </c>
      <c r="L45" s="54" t="str">
        <f t="shared" si="2"/>
        <v/>
      </c>
      <c r="M45" s="54" t="str">
        <f t="shared" si="8"/>
        <v/>
      </c>
      <c r="N45" s="54" t="s">
        <v>889</v>
      </c>
      <c r="O45" s="52">
        <f t="shared" si="3"/>
        <v>1.2</v>
      </c>
      <c r="P45" s="52">
        <f t="shared" si="7"/>
        <v>8.8000000000000007</v>
      </c>
      <c r="Q45" s="52">
        <f t="shared" si="1"/>
        <v>10</v>
      </c>
      <c r="R45" s="61" t="str">
        <f t="shared" si="6"/>
        <v>1_208|1.2</v>
      </c>
      <c r="S45" s="16">
        <f t="shared" si="5"/>
        <v>10.4</v>
      </c>
      <c r="U45" s="7"/>
    </row>
    <row r="46" spans="1:21" x14ac:dyDescent="0.2">
      <c r="A46" s="6">
        <v>1</v>
      </c>
      <c r="B46">
        <v>6</v>
      </c>
      <c r="C46" s="7">
        <v>5</v>
      </c>
      <c r="D46" s="6">
        <v>1</v>
      </c>
      <c r="E46" s="7">
        <v>209</v>
      </c>
      <c r="F46" s="6" t="s">
        <v>516</v>
      </c>
      <c r="G46" s="7" t="s">
        <v>517</v>
      </c>
      <c r="H46" s="12">
        <v>45260</v>
      </c>
      <c r="I46" t="s">
        <v>13</v>
      </c>
      <c r="J46" s="16">
        <v>136.69999999999999</v>
      </c>
      <c r="K46" s="16">
        <v>96.241283999999993</v>
      </c>
      <c r="L46" s="54" t="str">
        <f t="shared" si="2"/>
        <v/>
      </c>
      <c r="M46" s="54" t="str">
        <f t="shared" si="8"/>
        <v/>
      </c>
      <c r="N46" s="54" t="s">
        <v>889</v>
      </c>
      <c r="O46" s="52">
        <f t="shared" si="3"/>
        <v>1</v>
      </c>
      <c r="P46" s="52">
        <f t="shared" si="7"/>
        <v>9</v>
      </c>
      <c r="Q46" s="52">
        <f t="shared" si="1"/>
        <v>10</v>
      </c>
      <c r="R46" s="61" t="str">
        <f t="shared" si="6"/>
        <v>1_209|1</v>
      </c>
      <c r="S46" s="16">
        <f t="shared" si="5"/>
        <v>9.6</v>
      </c>
      <c r="U46" s="7"/>
    </row>
    <row r="47" spans="1:21" x14ac:dyDescent="0.2">
      <c r="A47" s="6">
        <v>1</v>
      </c>
      <c r="B47">
        <v>6</v>
      </c>
      <c r="C47" s="7">
        <v>6</v>
      </c>
      <c r="D47" s="6">
        <v>1</v>
      </c>
      <c r="E47" s="7">
        <v>210</v>
      </c>
      <c r="F47" s="6" t="s">
        <v>510</v>
      </c>
      <c r="G47" s="7" t="s">
        <v>511</v>
      </c>
      <c r="H47" s="12">
        <v>45260</v>
      </c>
      <c r="I47" t="s">
        <v>13</v>
      </c>
      <c r="J47" s="16">
        <v>103.4</v>
      </c>
      <c r="K47" s="16">
        <v>113.878308</v>
      </c>
      <c r="L47" s="54">
        <f t="shared" si="2"/>
        <v>10.3</v>
      </c>
      <c r="M47" s="54">
        <f t="shared" si="8"/>
        <v>11.3</v>
      </c>
      <c r="N47" s="54" t="s">
        <v>953</v>
      </c>
      <c r="O47" s="52" t="str">
        <f t="shared" si="3"/>
        <v/>
      </c>
      <c r="P47" s="52" t="str">
        <f t="shared" si="7"/>
        <v/>
      </c>
      <c r="Q47" s="52" t="str">
        <f t="shared" si="1"/>
        <v/>
      </c>
      <c r="R47" s="61" t="str">
        <f t="shared" si="6"/>
        <v/>
      </c>
      <c r="S47" s="16">
        <f t="shared" si="5"/>
        <v>10.08</v>
      </c>
      <c r="U47" s="7"/>
    </row>
    <row r="48" spans="1:21" x14ac:dyDescent="0.2">
      <c r="A48" s="6">
        <v>1</v>
      </c>
      <c r="B48">
        <v>6</v>
      </c>
      <c r="C48" s="7">
        <v>7</v>
      </c>
      <c r="D48" s="6">
        <v>1</v>
      </c>
      <c r="E48" s="7">
        <v>211</v>
      </c>
      <c r="F48" s="6" t="s">
        <v>535</v>
      </c>
      <c r="G48" s="7" t="s">
        <v>536</v>
      </c>
      <c r="H48" s="12">
        <v>45260</v>
      </c>
      <c r="I48" t="s">
        <v>13</v>
      </c>
      <c r="J48" s="16">
        <v>257.39999999999998</v>
      </c>
      <c r="K48" s="16">
        <v>276.83534400000002</v>
      </c>
      <c r="L48" s="54">
        <f t="shared" si="2"/>
        <v>26.6</v>
      </c>
      <c r="M48" s="54">
        <f t="shared" si="8"/>
        <v>27.6</v>
      </c>
      <c r="N48" s="54" t="s">
        <v>954</v>
      </c>
      <c r="O48" s="52" t="str">
        <f t="shared" si="3"/>
        <v/>
      </c>
      <c r="P48" s="52" t="str">
        <f t="shared" si="7"/>
        <v/>
      </c>
      <c r="Q48" s="52" t="str">
        <f t="shared" si="1"/>
        <v/>
      </c>
      <c r="R48" s="61" t="str">
        <f t="shared" si="6"/>
        <v/>
      </c>
      <c r="S48" s="16">
        <f t="shared" si="5"/>
        <v>10.029999999999999</v>
      </c>
      <c r="U48" s="7"/>
    </row>
    <row r="49" spans="1:21" x14ac:dyDescent="0.2">
      <c r="A49" s="8">
        <v>1</v>
      </c>
      <c r="B49" s="9">
        <v>6</v>
      </c>
      <c r="C49" s="10">
        <v>8</v>
      </c>
      <c r="D49" s="8">
        <v>1</v>
      </c>
      <c r="E49" s="10">
        <v>221</v>
      </c>
      <c r="F49" s="8" t="s">
        <v>618</v>
      </c>
      <c r="G49" s="10" t="s">
        <v>619</v>
      </c>
      <c r="H49" s="13">
        <v>45279</v>
      </c>
      <c r="I49" s="9" t="s">
        <v>13</v>
      </c>
      <c r="J49" s="18">
        <v>128.69999999999999</v>
      </c>
      <c r="K49" s="18">
        <v>21.263328000000001</v>
      </c>
      <c r="L49" s="54" t="str">
        <f t="shared" si="2"/>
        <v/>
      </c>
      <c r="M49" s="54" t="str">
        <f t="shared" si="8"/>
        <v/>
      </c>
      <c r="N49" s="54" t="s">
        <v>889</v>
      </c>
      <c r="O49" s="55">
        <f>IF(NOT(ISNUMBER(L49)),IF(ROUND(10*12/K49,1) &gt; 12, 12,ROUND(10*12/K49,1)),"")</f>
        <v>5.6</v>
      </c>
      <c r="P49" s="55">
        <f>IF(ISNUMBER(O49),12-O49,"")</f>
        <v>6.4</v>
      </c>
      <c r="Q49" s="55">
        <f t="shared" si="1"/>
        <v>12</v>
      </c>
      <c r="R49" s="61" t="str">
        <f t="shared" si="6"/>
        <v>1_221|5.6</v>
      </c>
      <c r="S49" s="55">
        <f>IF(ISNUMBER(L49),ROUND(K49*1/(L49+1),2),ROUND(O49*K49/12,2))</f>
        <v>9.92</v>
      </c>
      <c r="T49" s="58" t="s">
        <v>881</v>
      </c>
      <c r="U49" s="10" t="s">
        <v>255</v>
      </c>
    </row>
    <row r="50" spans="1:21" x14ac:dyDescent="0.2">
      <c r="A50" s="3">
        <v>1</v>
      </c>
      <c r="B50" s="4">
        <v>7</v>
      </c>
      <c r="C50" s="5">
        <v>1</v>
      </c>
      <c r="D50" s="3">
        <v>1</v>
      </c>
      <c r="E50" s="5">
        <v>229</v>
      </c>
      <c r="F50" s="3" t="s">
        <v>620</v>
      </c>
      <c r="G50" s="5" t="s">
        <v>621</v>
      </c>
      <c r="H50" s="11">
        <v>45274</v>
      </c>
      <c r="I50" s="4" t="s">
        <v>13</v>
      </c>
      <c r="J50" s="17">
        <v>84.1</v>
      </c>
      <c r="K50" s="17">
        <v>18.671163</v>
      </c>
      <c r="L50" s="54" t="str">
        <f t="shared" si="2"/>
        <v/>
      </c>
      <c r="M50" s="54" t="str">
        <f t="shared" si="8"/>
        <v/>
      </c>
      <c r="N50" s="54" t="s">
        <v>889</v>
      </c>
      <c r="O50" s="52">
        <f t="shared" si="3"/>
        <v>5.4</v>
      </c>
      <c r="P50" s="52">
        <f t="shared" si="7"/>
        <v>4.5999999999999996</v>
      </c>
      <c r="Q50" s="52">
        <f t="shared" si="1"/>
        <v>10</v>
      </c>
      <c r="R50" s="61" t="str">
        <f t="shared" si="6"/>
        <v>1_229|5.4</v>
      </c>
      <c r="S50" s="16">
        <f t="shared" si="5"/>
        <v>10.1</v>
      </c>
      <c r="T50" s="4"/>
      <c r="U50" s="5"/>
    </row>
    <row r="51" spans="1:21" x14ac:dyDescent="0.2">
      <c r="A51" s="6">
        <v>1</v>
      </c>
      <c r="B51">
        <v>7</v>
      </c>
      <c r="C51" s="7">
        <v>2</v>
      </c>
      <c r="D51" s="6">
        <v>1</v>
      </c>
      <c r="E51" s="7">
        <v>230</v>
      </c>
      <c r="F51" s="6" t="s">
        <v>622</v>
      </c>
      <c r="G51" s="7" t="s">
        <v>623</v>
      </c>
      <c r="H51" s="12">
        <v>45274</v>
      </c>
      <c r="I51" t="s">
        <v>13</v>
      </c>
      <c r="J51" s="16">
        <v>67.8</v>
      </c>
      <c r="K51" s="16">
        <v>80.441046</v>
      </c>
      <c r="L51" s="54" t="str">
        <f t="shared" si="2"/>
        <v/>
      </c>
      <c r="M51" s="54" t="str">
        <f t="shared" si="8"/>
        <v/>
      </c>
      <c r="N51" s="54" t="s">
        <v>889</v>
      </c>
      <c r="O51" s="52">
        <f t="shared" si="3"/>
        <v>1.2</v>
      </c>
      <c r="P51" s="52">
        <f t="shared" si="7"/>
        <v>8.8000000000000007</v>
      </c>
      <c r="Q51" s="52">
        <f t="shared" si="1"/>
        <v>10</v>
      </c>
      <c r="R51" s="61" t="str">
        <f t="shared" si="6"/>
        <v>1_230|1.2</v>
      </c>
      <c r="S51" s="16">
        <f t="shared" si="5"/>
        <v>9.6999999999999993</v>
      </c>
      <c r="U51" s="7"/>
    </row>
    <row r="52" spans="1:21" x14ac:dyDescent="0.2">
      <c r="A52" s="6">
        <v>1</v>
      </c>
      <c r="B52">
        <v>7</v>
      </c>
      <c r="C52" s="7">
        <v>3</v>
      </c>
      <c r="D52" s="6">
        <v>1</v>
      </c>
      <c r="E52" s="7">
        <v>232</v>
      </c>
      <c r="F52" s="6" t="s">
        <v>583</v>
      </c>
      <c r="G52" s="7" t="s">
        <v>584</v>
      </c>
      <c r="H52" s="12">
        <v>45260</v>
      </c>
      <c r="I52" t="s">
        <v>13</v>
      </c>
      <c r="J52" s="16">
        <v>96.7</v>
      </c>
      <c r="K52" s="16">
        <v>187.547304</v>
      </c>
      <c r="L52" s="54">
        <f t="shared" si="2"/>
        <v>17.7</v>
      </c>
      <c r="M52" s="54">
        <f t="shared" si="8"/>
        <v>18.7</v>
      </c>
      <c r="N52" s="54" t="s">
        <v>955</v>
      </c>
      <c r="O52" s="52" t="str">
        <f t="shared" si="3"/>
        <v/>
      </c>
      <c r="P52" s="52" t="str">
        <f t="shared" si="7"/>
        <v/>
      </c>
      <c r="Q52" s="52" t="str">
        <f t="shared" si="1"/>
        <v/>
      </c>
      <c r="R52" s="61" t="str">
        <f t="shared" si="6"/>
        <v/>
      </c>
      <c r="S52" s="16">
        <f t="shared" si="5"/>
        <v>10.029999999999999</v>
      </c>
      <c r="U52" s="7"/>
    </row>
    <row r="53" spans="1:21" x14ac:dyDescent="0.2">
      <c r="A53" s="6">
        <v>1</v>
      </c>
      <c r="B53">
        <v>7</v>
      </c>
      <c r="C53" s="7">
        <v>4</v>
      </c>
      <c r="D53" s="6">
        <v>1</v>
      </c>
      <c r="E53" s="7">
        <v>234</v>
      </c>
      <c r="F53" s="6" t="s">
        <v>593</v>
      </c>
      <c r="G53" s="7" t="s">
        <v>594</v>
      </c>
      <c r="H53" s="12">
        <v>45260</v>
      </c>
      <c r="I53" t="s">
        <v>13</v>
      </c>
      <c r="J53" s="16">
        <v>176.7</v>
      </c>
      <c r="K53" s="16">
        <v>237.806217</v>
      </c>
      <c r="L53" s="54">
        <f t="shared" si="2"/>
        <v>22.7</v>
      </c>
      <c r="M53" s="54">
        <f t="shared" si="8"/>
        <v>23.7</v>
      </c>
      <c r="N53" s="54" t="s">
        <v>956</v>
      </c>
      <c r="O53" s="52" t="str">
        <f t="shared" si="3"/>
        <v/>
      </c>
      <c r="P53" s="52" t="str">
        <f t="shared" si="7"/>
        <v/>
      </c>
      <c r="Q53" s="52" t="str">
        <f t="shared" si="1"/>
        <v/>
      </c>
      <c r="R53" s="61" t="str">
        <f t="shared" si="6"/>
        <v/>
      </c>
      <c r="S53" s="16">
        <f t="shared" si="5"/>
        <v>10.029999999999999</v>
      </c>
      <c r="U53" s="7"/>
    </row>
    <row r="54" spans="1:21" x14ac:dyDescent="0.2">
      <c r="A54" s="6">
        <v>1</v>
      </c>
      <c r="B54">
        <v>7</v>
      </c>
      <c r="C54" s="7">
        <v>5</v>
      </c>
      <c r="D54" s="6">
        <v>1</v>
      </c>
      <c r="E54" s="7">
        <v>235</v>
      </c>
      <c r="F54" s="6" t="s">
        <v>591</v>
      </c>
      <c r="G54" s="7" t="s">
        <v>592</v>
      </c>
      <c r="H54" s="12">
        <v>45261</v>
      </c>
      <c r="I54" t="s">
        <v>13</v>
      </c>
      <c r="J54" s="16">
        <v>232.4</v>
      </c>
      <c r="K54" s="16">
        <v>226.752171</v>
      </c>
      <c r="L54" s="54">
        <f t="shared" si="2"/>
        <v>21.6</v>
      </c>
      <c r="M54" s="54">
        <f t="shared" si="8"/>
        <v>22.6</v>
      </c>
      <c r="N54" s="54" t="s">
        <v>957</v>
      </c>
      <c r="O54" s="52" t="str">
        <f t="shared" si="3"/>
        <v/>
      </c>
      <c r="P54" s="52" t="str">
        <f t="shared" si="7"/>
        <v/>
      </c>
      <c r="Q54" s="52" t="str">
        <f t="shared" si="1"/>
        <v/>
      </c>
      <c r="R54" s="61" t="str">
        <f t="shared" si="6"/>
        <v/>
      </c>
      <c r="S54" s="16">
        <f t="shared" si="5"/>
        <v>10.029999999999999</v>
      </c>
      <c r="U54" s="7"/>
    </row>
    <row r="55" spans="1:21" x14ac:dyDescent="0.2">
      <c r="A55" s="6">
        <v>1</v>
      </c>
      <c r="B55">
        <v>7</v>
      </c>
      <c r="C55" s="7">
        <v>6</v>
      </c>
      <c r="D55" s="6">
        <v>1</v>
      </c>
      <c r="E55" s="7">
        <v>236</v>
      </c>
      <c r="F55" s="6" t="s">
        <v>543</v>
      </c>
      <c r="G55" s="7" t="s">
        <v>544</v>
      </c>
      <c r="H55" s="12">
        <v>45260</v>
      </c>
      <c r="I55" t="s">
        <v>13</v>
      </c>
      <c r="J55" s="16">
        <v>69</v>
      </c>
      <c r="K55" s="16">
        <v>50.503131000000003</v>
      </c>
      <c r="L55" s="54" t="str">
        <f t="shared" si="2"/>
        <v/>
      </c>
      <c r="M55" s="54" t="str">
        <f t="shared" si="8"/>
        <v/>
      </c>
      <c r="N55" s="54" t="s">
        <v>889</v>
      </c>
      <c r="O55" s="52">
        <f t="shared" si="3"/>
        <v>2</v>
      </c>
      <c r="P55" s="52">
        <f t="shared" si="7"/>
        <v>8</v>
      </c>
      <c r="Q55" s="52">
        <f t="shared" si="1"/>
        <v>10</v>
      </c>
      <c r="R55" s="61" t="str">
        <f t="shared" si="6"/>
        <v>1_236|2</v>
      </c>
      <c r="S55" s="16">
        <f t="shared" si="5"/>
        <v>10.1</v>
      </c>
      <c r="U55" s="7" t="s">
        <v>545</v>
      </c>
    </row>
    <row r="56" spans="1:21" x14ac:dyDescent="0.2">
      <c r="A56" s="6">
        <v>1</v>
      </c>
      <c r="B56">
        <v>7</v>
      </c>
      <c r="C56" s="7">
        <v>7</v>
      </c>
      <c r="D56" s="6">
        <v>1</v>
      </c>
      <c r="E56" s="7">
        <v>237</v>
      </c>
      <c r="F56" s="6" t="s">
        <v>541</v>
      </c>
      <c r="G56" s="7" t="s">
        <v>542</v>
      </c>
      <c r="H56" s="12">
        <v>45260</v>
      </c>
      <c r="I56" t="s">
        <v>13</v>
      </c>
      <c r="J56" s="16">
        <v>107.3</v>
      </c>
      <c r="K56" s="16">
        <v>51.408525300000001</v>
      </c>
      <c r="L56" s="54" t="str">
        <f t="shared" si="2"/>
        <v/>
      </c>
      <c r="M56" s="54" t="str">
        <f t="shared" si="8"/>
        <v/>
      </c>
      <c r="N56" s="54" t="s">
        <v>889</v>
      </c>
      <c r="O56" s="52">
        <f t="shared" si="3"/>
        <v>1.9</v>
      </c>
      <c r="P56" s="52">
        <f t="shared" si="7"/>
        <v>8.1</v>
      </c>
      <c r="Q56" s="52">
        <f t="shared" si="1"/>
        <v>10</v>
      </c>
      <c r="R56" s="61" t="str">
        <f t="shared" si="6"/>
        <v>1_237|1.9</v>
      </c>
      <c r="S56" s="16">
        <f t="shared" si="5"/>
        <v>9.8000000000000007</v>
      </c>
      <c r="U56" s="7"/>
    </row>
    <row r="57" spans="1:21" x14ac:dyDescent="0.2">
      <c r="A57" s="8">
        <v>1</v>
      </c>
      <c r="B57" s="9">
        <v>7</v>
      </c>
      <c r="C57" s="10">
        <v>8</v>
      </c>
      <c r="D57" s="8">
        <v>1</v>
      </c>
      <c r="E57" s="10">
        <v>239</v>
      </c>
      <c r="F57" s="8" t="s">
        <v>597</v>
      </c>
      <c r="G57" s="10" t="s">
        <v>598</v>
      </c>
      <c r="H57" s="13">
        <v>45260</v>
      </c>
      <c r="I57" s="9" t="s">
        <v>13</v>
      </c>
      <c r="J57" s="18">
        <v>141.4</v>
      </c>
      <c r="K57" s="18">
        <v>139.24183199999999</v>
      </c>
      <c r="L57" s="54">
        <f t="shared" si="2"/>
        <v>12.9</v>
      </c>
      <c r="M57" s="54">
        <f t="shared" si="8"/>
        <v>13.9</v>
      </c>
      <c r="N57" s="54" t="s">
        <v>958</v>
      </c>
      <c r="O57" s="52" t="str">
        <f t="shared" si="3"/>
        <v/>
      </c>
      <c r="P57" s="52" t="str">
        <f t="shared" si="7"/>
        <v/>
      </c>
      <c r="Q57" s="52" t="str">
        <f t="shared" si="1"/>
        <v/>
      </c>
      <c r="R57" s="61" t="str">
        <f t="shared" si="6"/>
        <v/>
      </c>
      <c r="S57" s="16">
        <f t="shared" si="5"/>
        <v>10.02</v>
      </c>
      <c r="T57" s="9"/>
      <c r="U57" s="10"/>
    </row>
    <row r="58" spans="1:21" x14ac:dyDescent="0.2">
      <c r="A58" s="3">
        <v>1</v>
      </c>
      <c r="B58" s="4">
        <v>8</v>
      </c>
      <c r="C58" s="5">
        <v>1</v>
      </c>
      <c r="D58" s="3">
        <v>1</v>
      </c>
      <c r="E58" s="5">
        <v>240</v>
      </c>
      <c r="F58" s="3" t="s">
        <v>571</v>
      </c>
      <c r="G58" s="5" t="s">
        <v>572</v>
      </c>
      <c r="H58" s="11">
        <v>45260</v>
      </c>
      <c r="I58" s="4" t="s">
        <v>13</v>
      </c>
      <c r="J58" s="17">
        <v>58.2</v>
      </c>
      <c r="K58" s="17">
        <v>27.734196000000001</v>
      </c>
      <c r="L58" s="54" t="str">
        <f t="shared" si="2"/>
        <v/>
      </c>
      <c r="M58" s="54" t="str">
        <f t="shared" si="8"/>
        <v/>
      </c>
      <c r="N58" s="54" t="s">
        <v>889</v>
      </c>
      <c r="O58" s="52">
        <f t="shared" si="3"/>
        <v>3.6</v>
      </c>
      <c r="P58" s="52">
        <f t="shared" si="7"/>
        <v>6.4</v>
      </c>
      <c r="Q58" s="52">
        <f t="shared" si="1"/>
        <v>10</v>
      </c>
      <c r="R58" s="61" t="str">
        <f t="shared" si="6"/>
        <v>1_240|3.6</v>
      </c>
      <c r="S58" s="16">
        <f t="shared" si="5"/>
        <v>10</v>
      </c>
      <c r="T58" s="4"/>
      <c r="U58" s="5"/>
    </row>
    <row r="59" spans="1:21" x14ac:dyDescent="0.2">
      <c r="A59" s="6">
        <v>1</v>
      </c>
      <c r="B59">
        <v>8</v>
      </c>
      <c r="C59" s="7">
        <v>2</v>
      </c>
      <c r="D59" s="6">
        <v>1</v>
      </c>
      <c r="E59" s="7">
        <v>241</v>
      </c>
      <c r="F59" s="6" t="s">
        <v>537</v>
      </c>
      <c r="G59" s="7" t="s">
        <v>538</v>
      </c>
      <c r="H59" s="12">
        <v>45260</v>
      </c>
      <c r="I59" t="s">
        <v>13</v>
      </c>
      <c r="J59" s="16">
        <v>197.7</v>
      </c>
      <c r="K59" s="16">
        <v>73.092690000000005</v>
      </c>
      <c r="L59" s="54" t="str">
        <f t="shared" si="2"/>
        <v/>
      </c>
      <c r="M59" s="54" t="str">
        <f t="shared" si="8"/>
        <v/>
      </c>
      <c r="N59" s="54" t="s">
        <v>889</v>
      </c>
      <c r="O59" s="52">
        <f t="shared" si="3"/>
        <v>1.4</v>
      </c>
      <c r="P59" s="52">
        <f t="shared" si="7"/>
        <v>8.6</v>
      </c>
      <c r="Q59" s="52">
        <f t="shared" si="1"/>
        <v>10</v>
      </c>
      <c r="R59" s="61" t="str">
        <f t="shared" si="6"/>
        <v>1_241|1.4</v>
      </c>
      <c r="S59" s="16">
        <f t="shared" si="5"/>
        <v>10.199999999999999</v>
      </c>
      <c r="U59" s="7"/>
    </row>
    <row r="60" spans="1:21" x14ac:dyDescent="0.2">
      <c r="A60" s="6">
        <v>1</v>
      </c>
      <c r="B60">
        <v>8</v>
      </c>
      <c r="C60" s="7">
        <v>3</v>
      </c>
      <c r="D60" s="6">
        <v>1</v>
      </c>
      <c r="E60" s="7">
        <v>242</v>
      </c>
      <c r="F60" s="6" t="s">
        <v>599</v>
      </c>
      <c r="G60" s="7" t="s">
        <v>600</v>
      </c>
      <c r="H60" s="12">
        <v>45260</v>
      </c>
      <c r="I60" t="s">
        <v>13</v>
      </c>
      <c r="J60" s="16">
        <v>61.1</v>
      </c>
      <c r="K60" s="16">
        <v>23.610972</v>
      </c>
      <c r="L60" s="54" t="str">
        <f t="shared" si="2"/>
        <v/>
      </c>
      <c r="M60" s="54" t="str">
        <f t="shared" si="8"/>
        <v/>
      </c>
      <c r="N60" s="54" t="s">
        <v>889</v>
      </c>
      <c r="O60" s="52">
        <f t="shared" si="3"/>
        <v>4.2</v>
      </c>
      <c r="P60" s="52">
        <f t="shared" si="7"/>
        <v>5.8</v>
      </c>
      <c r="Q60" s="52">
        <f t="shared" si="1"/>
        <v>10</v>
      </c>
      <c r="R60" s="61" t="str">
        <f t="shared" si="6"/>
        <v>1_242|4.2</v>
      </c>
      <c r="S60" s="16">
        <f t="shared" si="5"/>
        <v>9.9</v>
      </c>
      <c r="U60" s="7"/>
    </row>
    <row r="61" spans="1:21" x14ac:dyDescent="0.2">
      <c r="A61" s="6">
        <v>1</v>
      </c>
      <c r="B61">
        <v>8</v>
      </c>
      <c r="C61" s="7">
        <v>4</v>
      </c>
      <c r="D61" s="6">
        <v>1</v>
      </c>
      <c r="E61" s="7">
        <v>266</v>
      </c>
      <c r="F61" s="6" t="s">
        <v>520</v>
      </c>
      <c r="G61" s="7" t="s">
        <v>521</v>
      </c>
      <c r="H61" s="12">
        <v>45260</v>
      </c>
      <c r="I61" t="s">
        <v>13</v>
      </c>
      <c r="J61" s="16">
        <v>198.3</v>
      </c>
      <c r="K61" s="16">
        <v>133.24606800000001</v>
      </c>
      <c r="L61" s="54">
        <f t="shared" si="2"/>
        <v>12.3</v>
      </c>
      <c r="M61" s="54">
        <f t="shared" si="8"/>
        <v>13.3</v>
      </c>
      <c r="N61" s="54" t="s">
        <v>959</v>
      </c>
      <c r="O61" s="52" t="str">
        <f t="shared" si="3"/>
        <v/>
      </c>
      <c r="P61" s="52" t="str">
        <f t="shared" si="7"/>
        <v/>
      </c>
      <c r="Q61" s="52" t="str">
        <f t="shared" si="1"/>
        <v/>
      </c>
      <c r="R61" s="61" t="str">
        <f t="shared" si="6"/>
        <v/>
      </c>
      <c r="S61" s="16">
        <f t="shared" si="5"/>
        <v>10.02</v>
      </c>
      <c r="U61" s="7"/>
    </row>
    <row r="62" spans="1:21" x14ac:dyDescent="0.2">
      <c r="A62" s="6">
        <v>1</v>
      </c>
      <c r="B62">
        <v>8</v>
      </c>
      <c r="C62" s="7">
        <v>5</v>
      </c>
      <c r="D62" s="6">
        <v>1</v>
      </c>
      <c r="E62" s="7">
        <v>269</v>
      </c>
      <c r="F62" s="6" t="s">
        <v>608</v>
      </c>
      <c r="G62" s="7" t="s">
        <v>609</v>
      </c>
      <c r="H62" s="12">
        <v>45261</v>
      </c>
      <c r="I62" t="s">
        <v>13</v>
      </c>
      <c r="J62" s="16">
        <v>59.6</v>
      </c>
      <c r="K62" s="16">
        <v>39.936309000000001</v>
      </c>
      <c r="L62" s="54" t="str">
        <f t="shared" si="2"/>
        <v/>
      </c>
      <c r="M62" s="54" t="str">
        <f t="shared" si="8"/>
        <v/>
      </c>
      <c r="N62" s="54" t="s">
        <v>889</v>
      </c>
      <c r="O62" s="52">
        <f t="shared" si="3"/>
        <v>2.5</v>
      </c>
      <c r="P62" s="52">
        <f t="shared" si="7"/>
        <v>7.5</v>
      </c>
      <c r="Q62" s="52">
        <f t="shared" si="1"/>
        <v>10</v>
      </c>
      <c r="R62" s="61" t="str">
        <f t="shared" si="6"/>
        <v>1_269|2.5</v>
      </c>
      <c r="S62" s="16">
        <f t="shared" si="5"/>
        <v>10</v>
      </c>
      <c r="U62" s="7"/>
    </row>
    <row r="63" spans="1:21" x14ac:dyDescent="0.2">
      <c r="A63" s="6">
        <v>1</v>
      </c>
      <c r="B63">
        <v>8</v>
      </c>
      <c r="C63" s="7">
        <v>6</v>
      </c>
      <c r="D63" s="6">
        <v>1</v>
      </c>
      <c r="E63" s="7">
        <v>270</v>
      </c>
      <c r="F63" s="6" t="s">
        <v>610</v>
      </c>
      <c r="G63" s="7" t="s">
        <v>611</v>
      </c>
      <c r="H63" s="12">
        <v>45279</v>
      </c>
      <c r="I63" t="s">
        <v>13</v>
      </c>
      <c r="J63" s="16">
        <v>182</v>
      </c>
      <c r="K63" s="16">
        <v>156.945819</v>
      </c>
      <c r="L63" s="54">
        <f t="shared" si="2"/>
        <v>14.6</v>
      </c>
      <c r="M63" s="54">
        <f t="shared" si="8"/>
        <v>15.6</v>
      </c>
      <c r="N63" s="54" t="s">
        <v>960</v>
      </c>
      <c r="O63" s="52" t="str">
        <f t="shared" si="3"/>
        <v/>
      </c>
      <c r="P63" s="52" t="str">
        <f t="shared" si="7"/>
        <v/>
      </c>
      <c r="Q63" s="52" t="str">
        <f t="shared" si="1"/>
        <v/>
      </c>
      <c r="R63" s="61" t="str">
        <f t="shared" si="6"/>
        <v/>
      </c>
      <c r="S63" s="16">
        <f t="shared" si="5"/>
        <v>10.06</v>
      </c>
      <c r="U63" s="7" t="s">
        <v>47</v>
      </c>
    </row>
    <row r="64" spans="1:21" x14ac:dyDescent="0.2">
      <c r="A64" s="6">
        <v>1</v>
      </c>
      <c r="B64">
        <v>8</v>
      </c>
      <c r="C64" s="7">
        <v>7</v>
      </c>
      <c r="D64" s="6">
        <v>1</v>
      </c>
      <c r="E64" s="7">
        <v>271</v>
      </c>
      <c r="F64" s="6" t="s">
        <v>563</v>
      </c>
      <c r="G64" s="7" t="s">
        <v>564</v>
      </c>
      <c r="H64" s="12">
        <v>45274</v>
      </c>
      <c r="I64" t="s">
        <v>13</v>
      </c>
      <c r="J64" s="16">
        <v>108.5</v>
      </c>
      <c r="K64" s="16">
        <v>88.705371</v>
      </c>
      <c r="L64" s="54" t="str">
        <f t="shared" si="2"/>
        <v/>
      </c>
      <c r="M64" s="54" t="str">
        <f t="shared" si="8"/>
        <v/>
      </c>
      <c r="N64" s="54" t="s">
        <v>889</v>
      </c>
      <c r="O64" s="52">
        <f t="shared" si="3"/>
        <v>1.1000000000000001</v>
      </c>
      <c r="P64" s="52">
        <f t="shared" si="7"/>
        <v>8.9</v>
      </c>
      <c r="Q64" s="52">
        <f t="shared" si="1"/>
        <v>10</v>
      </c>
      <c r="R64" s="61" t="str">
        <f t="shared" si="6"/>
        <v>1_271|1.1</v>
      </c>
      <c r="S64" s="16">
        <f t="shared" si="5"/>
        <v>9.8000000000000007</v>
      </c>
      <c r="U64" s="7" t="s">
        <v>50</v>
      </c>
    </row>
    <row r="65" spans="1:21" x14ac:dyDescent="0.2">
      <c r="A65" s="8">
        <v>1</v>
      </c>
      <c r="B65" s="9">
        <v>8</v>
      </c>
      <c r="C65" s="10">
        <v>8</v>
      </c>
      <c r="D65" s="8">
        <v>1</v>
      </c>
      <c r="E65" s="10">
        <v>272</v>
      </c>
      <c r="F65" s="8" t="s">
        <v>603</v>
      </c>
      <c r="G65" s="10" t="s">
        <v>604</v>
      </c>
      <c r="H65" s="13">
        <v>45261</v>
      </c>
      <c r="I65" s="9" t="s">
        <v>59</v>
      </c>
      <c r="J65" s="18">
        <v>163.19999999999999</v>
      </c>
      <c r="K65" s="18">
        <v>123.690963</v>
      </c>
      <c r="L65" s="54">
        <f t="shared" si="2"/>
        <v>11.3</v>
      </c>
      <c r="M65" s="54">
        <f t="shared" si="8"/>
        <v>12.3</v>
      </c>
      <c r="N65" s="54" t="s">
        <v>961</v>
      </c>
      <c r="O65" s="52" t="str">
        <f t="shared" si="3"/>
        <v/>
      </c>
      <c r="P65" s="52" t="str">
        <f t="shared" si="7"/>
        <v/>
      </c>
      <c r="Q65" s="52" t="str">
        <f t="shared" si="1"/>
        <v/>
      </c>
      <c r="R65" s="61" t="str">
        <f t="shared" si="6"/>
        <v/>
      </c>
      <c r="S65" s="16">
        <f t="shared" si="5"/>
        <v>10.06</v>
      </c>
      <c r="T65" s="9"/>
      <c r="U65" s="10" t="s">
        <v>605</v>
      </c>
    </row>
    <row r="66" spans="1:21" x14ac:dyDescent="0.2">
      <c r="A66" s="3">
        <v>1</v>
      </c>
      <c r="B66" s="4">
        <v>9</v>
      </c>
      <c r="C66" s="5">
        <v>1</v>
      </c>
      <c r="D66" s="3">
        <v>1</v>
      </c>
      <c r="E66" s="5">
        <v>274</v>
      </c>
      <c r="F66" s="3" t="s">
        <v>601</v>
      </c>
      <c r="G66" s="5" t="s">
        <v>602</v>
      </c>
      <c r="H66" s="11">
        <v>45261</v>
      </c>
      <c r="I66" s="4" t="s">
        <v>13</v>
      </c>
      <c r="J66" s="17">
        <v>34.6</v>
      </c>
      <c r="K66" s="17">
        <v>13.815557699999999</v>
      </c>
      <c r="L66" s="54" t="str">
        <f t="shared" si="2"/>
        <v/>
      </c>
      <c r="M66" s="54" t="str">
        <f t="shared" si="8"/>
        <v/>
      </c>
      <c r="N66" s="54" t="s">
        <v>889</v>
      </c>
      <c r="O66" s="52">
        <f t="shared" si="3"/>
        <v>7.2</v>
      </c>
      <c r="P66" s="52">
        <f t="shared" si="7"/>
        <v>2.8</v>
      </c>
      <c r="Q66" s="52">
        <f t="shared" ref="Q66:Q129" si="9">IF(ISNUMBER(O66),O66+P66,"")</f>
        <v>10</v>
      </c>
      <c r="R66" s="61" t="str">
        <f t="shared" si="6"/>
        <v>1_274|7.2</v>
      </c>
      <c r="S66" s="16">
        <f t="shared" si="5"/>
        <v>9.9</v>
      </c>
      <c r="T66" s="4"/>
      <c r="U66" s="5"/>
    </row>
    <row r="67" spans="1:21" x14ac:dyDescent="0.2">
      <c r="A67" s="6">
        <v>1</v>
      </c>
      <c r="B67">
        <v>9</v>
      </c>
      <c r="C67" s="7">
        <v>2</v>
      </c>
      <c r="D67" s="6">
        <v>1</v>
      </c>
      <c r="E67" s="7">
        <v>275</v>
      </c>
      <c r="F67" s="6" t="s">
        <v>606</v>
      </c>
      <c r="G67" s="7" t="s">
        <v>607</v>
      </c>
      <c r="H67" s="12">
        <v>45261</v>
      </c>
      <c r="I67" t="s">
        <v>13</v>
      </c>
      <c r="J67" s="16">
        <v>140.6</v>
      </c>
      <c r="K67" s="16">
        <v>125.679249</v>
      </c>
      <c r="L67" s="54">
        <f t="shared" ref="L67:L130" si="10">IF(K67 &gt;110, ROUNDDOWN(K67/10-1,1),"")</f>
        <v>11.5</v>
      </c>
      <c r="M67" s="54">
        <f t="shared" si="8"/>
        <v>12.5</v>
      </c>
      <c r="N67" s="54" t="s">
        <v>962</v>
      </c>
      <c r="O67" s="52" t="str">
        <f t="shared" ref="O67:O116" si="11">IF(NOT(ISNUMBER(L67)),IF(ROUND(10*10/K67,1) &gt; 10, 10,ROUND(10*10/K67,1)),"")</f>
        <v/>
      </c>
      <c r="P67" s="52" t="str">
        <f t="shared" ref="P67:P130" si="12">IF(ISNUMBER(O67),10-O67,"")</f>
        <v/>
      </c>
      <c r="Q67" s="52" t="str">
        <f t="shared" si="9"/>
        <v/>
      </c>
      <c r="R67" s="61" t="str">
        <f t="shared" si="6"/>
        <v/>
      </c>
      <c r="S67" s="16">
        <f t="shared" ref="S67:S116" si="13">IF(ISNUMBER(L67),ROUND(K67*1/(L67+1),2),ROUND(O67*K67/10,1))</f>
        <v>10.050000000000001</v>
      </c>
      <c r="U67" s="7"/>
    </row>
    <row r="68" spans="1:21" x14ac:dyDescent="0.2">
      <c r="A68" s="6">
        <v>1</v>
      </c>
      <c r="B68">
        <v>9</v>
      </c>
      <c r="C68" s="7">
        <v>3</v>
      </c>
      <c r="D68" s="6">
        <v>1</v>
      </c>
      <c r="E68" s="7">
        <v>276</v>
      </c>
      <c r="F68" s="6" t="s">
        <v>557</v>
      </c>
      <c r="G68" s="7" t="s">
        <v>558</v>
      </c>
      <c r="H68" s="12">
        <v>45261</v>
      </c>
      <c r="I68" t="s">
        <v>13</v>
      </c>
      <c r="J68" s="16">
        <v>306.39999999999998</v>
      </c>
      <c r="K68" s="16">
        <v>186.06442200000001</v>
      </c>
      <c r="L68" s="54">
        <f t="shared" si="10"/>
        <v>17.600000000000001</v>
      </c>
      <c r="M68" s="54">
        <f t="shared" si="8"/>
        <v>18.600000000000001</v>
      </c>
      <c r="N68" s="54" t="s">
        <v>963</v>
      </c>
      <c r="O68" s="52" t="str">
        <f t="shared" si="11"/>
        <v/>
      </c>
      <c r="P68" s="52" t="str">
        <f t="shared" si="12"/>
        <v/>
      </c>
      <c r="Q68" s="52" t="str">
        <f t="shared" si="9"/>
        <v/>
      </c>
      <c r="R68" s="61" t="str">
        <f t="shared" ref="R68:R131" si="14">IF(ISNUMBER(O68),D68&amp;"_"&amp;E68&amp;"|"&amp;O68,"")</f>
        <v/>
      </c>
      <c r="S68" s="16">
        <f t="shared" si="13"/>
        <v>10</v>
      </c>
      <c r="U68" s="7"/>
    </row>
    <row r="69" spans="1:21" x14ac:dyDescent="0.2">
      <c r="A69" s="6">
        <v>1</v>
      </c>
      <c r="B69">
        <v>9</v>
      </c>
      <c r="C69" s="7">
        <v>4</v>
      </c>
      <c r="D69" s="6">
        <v>1</v>
      </c>
      <c r="E69" s="7">
        <v>280</v>
      </c>
      <c r="F69" s="6" t="s">
        <v>561</v>
      </c>
      <c r="G69" s="7" t="s">
        <v>562</v>
      </c>
      <c r="H69" s="12">
        <v>45261</v>
      </c>
      <c r="I69" t="s">
        <v>13</v>
      </c>
      <c r="J69" s="16">
        <v>158.4</v>
      </c>
      <c r="K69" s="16">
        <v>656.75250000000005</v>
      </c>
      <c r="L69" s="54">
        <f t="shared" si="10"/>
        <v>64.599999999999994</v>
      </c>
      <c r="M69" s="54">
        <f t="shared" si="8"/>
        <v>65.599999999999994</v>
      </c>
      <c r="N69" s="54" t="s">
        <v>964</v>
      </c>
      <c r="O69" s="52" t="str">
        <f t="shared" si="11"/>
        <v/>
      </c>
      <c r="P69" s="52" t="str">
        <f t="shared" si="12"/>
        <v/>
      </c>
      <c r="Q69" s="52" t="str">
        <f t="shared" si="9"/>
        <v/>
      </c>
      <c r="R69" s="61" t="str">
        <f t="shared" si="14"/>
        <v/>
      </c>
      <c r="S69" s="16">
        <f t="shared" si="13"/>
        <v>10.01</v>
      </c>
      <c r="U69" s="7"/>
    </row>
    <row r="70" spans="1:21" x14ac:dyDescent="0.2">
      <c r="A70" s="6">
        <v>1</v>
      </c>
      <c r="B70">
        <v>9</v>
      </c>
      <c r="C70" s="7">
        <v>5</v>
      </c>
      <c r="D70" s="6">
        <v>1</v>
      </c>
      <c r="E70" s="7">
        <v>309</v>
      </c>
      <c r="F70" s="6" t="s">
        <v>62</v>
      </c>
      <c r="G70" s="7" t="s">
        <v>63</v>
      </c>
      <c r="H70" s="12">
        <v>45261</v>
      </c>
      <c r="I70" t="s">
        <v>13</v>
      </c>
      <c r="J70" s="16">
        <v>152</v>
      </c>
      <c r="K70" s="16">
        <v>111.66337799999999</v>
      </c>
      <c r="L70" s="54">
        <f t="shared" si="10"/>
        <v>10.1</v>
      </c>
      <c r="M70" s="54">
        <f t="shared" si="8"/>
        <v>11.1</v>
      </c>
      <c r="N70" s="54" t="s">
        <v>965</v>
      </c>
      <c r="O70" s="52" t="str">
        <f t="shared" si="11"/>
        <v/>
      </c>
      <c r="P70" s="52" t="str">
        <f t="shared" si="12"/>
        <v/>
      </c>
      <c r="Q70" s="52" t="str">
        <f t="shared" si="9"/>
        <v/>
      </c>
      <c r="R70" s="61" t="str">
        <f t="shared" si="14"/>
        <v/>
      </c>
      <c r="S70" s="16">
        <f t="shared" si="13"/>
        <v>10.06</v>
      </c>
      <c r="U70" s="7"/>
    </row>
    <row r="71" spans="1:21" x14ac:dyDescent="0.2">
      <c r="A71" s="6">
        <v>1</v>
      </c>
      <c r="B71">
        <v>9</v>
      </c>
      <c r="C71" s="7">
        <v>6</v>
      </c>
      <c r="D71" s="6">
        <v>1</v>
      </c>
      <c r="E71" s="7">
        <v>310</v>
      </c>
      <c r="F71" s="6" t="s">
        <v>167</v>
      </c>
      <c r="G71" s="7" t="s">
        <v>168</v>
      </c>
      <c r="H71" s="12">
        <v>45261</v>
      </c>
      <c r="I71" t="s">
        <v>13</v>
      </c>
      <c r="J71" s="16">
        <v>227.8</v>
      </c>
      <c r="K71" s="16">
        <v>287.822427</v>
      </c>
      <c r="L71" s="54">
        <f t="shared" si="10"/>
        <v>27.7</v>
      </c>
      <c r="M71" s="54">
        <f t="shared" si="8"/>
        <v>28.7</v>
      </c>
      <c r="N71" s="54" t="s">
        <v>966</v>
      </c>
      <c r="O71" s="52" t="str">
        <f t="shared" si="11"/>
        <v/>
      </c>
      <c r="P71" s="52" t="str">
        <f t="shared" si="12"/>
        <v/>
      </c>
      <c r="Q71" s="52" t="str">
        <f t="shared" si="9"/>
        <v/>
      </c>
      <c r="R71" s="61" t="str">
        <f t="shared" si="14"/>
        <v/>
      </c>
      <c r="S71" s="16">
        <f t="shared" si="13"/>
        <v>10.029999999999999</v>
      </c>
      <c r="U71" s="7"/>
    </row>
    <row r="72" spans="1:21" x14ac:dyDescent="0.2">
      <c r="A72" s="6">
        <v>1</v>
      </c>
      <c r="B72">
        <v>9</v>
      </c>
      <c r="C72" s="7">
        <v>7</v>
      </c>
      <c r="D72" s="6">
        <v>1</v>
      </c>
      <c r="E72" s="7">
        <v>386</v>
      </c>
      <c r="F72" s="6" t="s">
        <v>55</v>
      </c>
      <c r="G72" s="7" t="s">
        <v>56</v>
      </c>
      <c r="H72" s="12">
        <v>45274</v>
      </c>
      <c r="I72" t="s">
        <v>13</v>
      </c>
      <c r="J72" s="16">
        <v>95.1</v>
      </c>
      <c r="K72" s="16">
        <v>31.653804000000001</v>
      </c>
      <c r="L72" s="54" t="str">
        <f t="shared" si="10"/>
        <v/>
      </c>
      <c r="M72" s="54" t="str">
        <f t="shared" si="8"/>
        <v/>
      </c>
      <c r="N72" s="54" t="s">
        <v>889</v>
      </c>
      <c r="O72" s="52">
        <f t="shared" si="11"/>
        <v>3.2</v>
      </c>
      <c r="P72" s="52">
        <f t="shared" si="12"/>
        <v>6.8</v>
      </c>
      <c r="Q72" s="52">
        <f t="shared" si="9"/>
        <v>10</v>
      </c>
      <c r="R72" s="61" t="str">
        <f t="shared" si="14"/>
        <v>1_386|3.2</v>
      </c>
      <c r="S72" s="16">
        <f t="shared" si="13"/>
        <v>10.1</v>
      </c>
      <c r="U72" s="7"/>
    </row>
    <row r="73" spans="1:21" x14ac:dyDescent="0.2">
      <c r="A73" s="8">
        <v>1</v>
      </c>
      <c r="B73" s="9">
        <v>9</v>
      </c>
      <c r="C73" s="10">
        <v>8</v>
      </c>
      <c r="D73" s="8">
        <v>1</v>
      </c>
      <c r="E73" s="10">
        <v>403</v>
      </c>
      <c r="F73" s="8" t="s">
        <v>57</v>
      </c>
      <c r="G73" s="10" t="s">
        <v>58</v>
      </c>
      <c r="H73" s="13">
        <v>45274</v>
      </c>
      <c r="I73" s="9" t="s">
        <v>59</v>
      </c>
      <c r="J73" s="18">
        <v>42.7</v>
      </c>
      <c r="K73" s="18">
        <v>16.8388311</v>
      </c>
      <c r="L73" s="54" t="str">
        <f t="shared" si="10"/>
        <v/>
      </c>
      <c r="M73" s="54" t="str">
        <f t="shared" si="8"/>
        <v/>
      </c>
      <c r="N73" s="54" t="s">
        <v>889</v>
      </c>
      <c r="O73" s="52">
        <f t="shared" si="11"/>
        <v>5.9</v>
      </c>
      <c r="P73" s="52">
        <f t="shared" si="12"/>
        <v>4.0999999999999996</v>
      </c>
      <c r="Q73" s="52">
        <f t="shared" si="9"/>
        <v>10</v>
      </c>
      <c r="R73" s="61" t="str">
        <f t="shared" si="14"/>
        <v>1_403|5.9</v>
      </c>
      <c r="S73" s="16">
        <f t="shared" si="13"/>
        <v>9.9</v>
      </c>
      <c r="T73" s="9"/>
      <c r="U73" s="10"/>
    </row>
    <row r="74" spans="1:21" x14ac:dyDescent="0.2">
      <c r="A74" s="3">
        <v>1</v>
      </c>
      <c r="B74" s="4">
        <v>10</v>
      </c>
      <c r="C74" s="5">
        <v>1</v>
      </c>
      <c r="D74" s="3">
        <v>1</v>
      </c>
      <c r="E74" s="5">
        <v>404</v>
      </c>
      <c r="F74" s="3" t="s">
        <v>25</v>
      </c>
      <c r="G74" s="5" t="s">
        <v>26</v>
      </c>
      <c r="H74" s="11">
        <v>45274</v>
      </c>
      <c r="I74" s="4" t="s">
        <v>13</v>
      </c>
      <c r="J74" s="17">
        <v>42.1</v>
      </c>
      <c r="K74" s="17">
        <v>13.4263542</v>
      </c>
      <c r="L74" s="54" t="str">
        <f t="shared" si="10"/>
        <v/>
      </c>
      <c r="M74" s="54" t="str">
        <f t="shared" si="8"/>
        <v/>
      </c>
      <c r="N74" s="54" t="s">
        <v>889</v>
      </c>
      <c r="O74" s="52">
        <f t="shared" si="11"/>
        <v>7.4</v>
      </c>
      <c r="P74" s="52">
        <f t="shared" si="12"/>
        <v>2.5999999999999996</v>
      </c>
      <c r="Q74" s="52">
        <f t="shared" si="9"/>
        <v>10</v>
      </c>
      <c r="R74" s="61" t="str">
        <f t="shared" si="14"/>
        <v>1_404|7.4</v>
      </c>
      <c r="S74" s="16">
        <f t="shared" si="13"/>
        <v>9.9</v>
      </c>
      <c r="T74" s="4"/>
      <c r="U74" s="5"/>
    </row>
    <row r="75" spans="1:21" x14ac:dyDescent="0.2">
      <c r="A75" s="6">
        <v>1</v>
      </c>
      <c r="B75">
        <v>10</v>
      </c>
      <c r="C75" s="7">
        <v>2</v>
      </c>
      <c r="D75" s="6">
        <v>1</v>
      </c>
      <c r="E75" s="7">
        <v>405</v>
      </c>
      <c r="F75" s="6" t="s">
        <v>169</v>
      </c>
      <c r="G75" s="7" t="s">
        <v>170</v>
      </c>
      <c r="H75" s="12">
        <v>45274</v>
      </c>
      <c r="I75" t="s">
        <v>13</v>
      </c>
      <c r="J75" s="16">
        <v>108.5</v>
      </c>
      <c r="K75" s="16">
        <v>176.772018</v>
      </c>
      <c r="L75" s="54">
        <f t="shared" si="10"/>
        <v>16.600000000000001</v>
      </c>
      <c r="M75" s="54">
        <f t="shared" si="8"/>
        <v>17.600000000000001</v>
      </c>
      <c r="N75" s="54" t="s">
        <v>967</v>
      </c>
      <c r="O75" s="52" t="str">
        <f t="shared" si="11"/>
        <v/>
      </c>
      <c r="P75" s="52" t="str">
        <f t="shared" si="12"/>
        <v/>
      </c>
      <c r="Q75" s="52" t="str">
        <f t="shared" si="9"/>
        <v/>
      </c>
      <c r="R75" s="61" t="str">
        <f t="shared" si="14"/>
        <v/>
      </c>
      <c r="S75" s="16">
        <f t="shared" si="13"/>
        <v>10.039999999999999</v>
      </c>
      <c r="U75" s="7"/>
    </row>
    <row r="76" spans="1:21" x14ac:dyDescent="0.2">
      <c r="A76" s="6">
        <v>1</v>
      </c>
      <c r="B76">
        <v>10</v>
      </c>
      <c r="C76" s="7">
        <v>3</v>
      </c>
      <c r="D76" s="6">
        <v>1</v>
      </c>
      <c r="E76" s="7">
        <v>408</v>
      </c>
      <c r="F76" s="6" t="s">
        <v>31</v>
      </c>
      <c r="G76" s="7" t="s">
        <v>32</v>
      </c>
      <c r="H76" s="12">
        <v>45274</v>
      </c>
      <c r="I76" t="s">
        <v>13</v>
      </c>
      <c r="J76" s="16">
        <v>80.900000000000006</v>
      </c>
      <c r="K76" s="16">
        <v>29.14254</v>
      </c>
      <c r="L76" s="54" t="str">
        <f t="shared" si="10"/>
        <v/>
      </c>
      <c r="M76" s="54" t="str">
        <f t="shared" si="8"/>
        <v/>
      </c>
      <c r="N76" s="54" t="s">
        <v>889</v>
      </c>
      <c r="O76" s="52">
        <f t="shared" si="11"/>
        <v>3.4</v>
      </c>
      <c r="P76" s="52">
        <f t="shared" si="12"/>
        <v>6.6</v>
      </c>
      <c r="Q76" s="52">
        <f t="shared" si="9"/>
        <v>10</v>
      </c>
      <c r="R76" s="61" t="str">
        <f t="shared" si="14"/>
        <v>1_408|3.4</v>
      </c>
      <c r="S76" s="16">
        <f t="shared" si="13"/>
        <v>9.9</v>
      </c>
      <c r="U76" s="7"/>
    </row>
    <row r="77" spans="1:21" x14ac:dyDescent="0.2">
      <c r="A77" s="6">
        <v>1</v>
      </c>
      <c r="B77">
        <v>10</v>
      </c>
      <c r="C77" s="7">
        <v>4</v>
      </c>
      <c r="D77" s="6">
        <v>1</v>
      </c>
      <c r="E77" s="7">
        <v>409</v>
      </c>
      <c r="F77" s="6" t="s">
        <v>171</v>
      </c>
      <c r="G77" s="7" t="s">
        <v>172</v>
      </c>
      <c r="H77" s="12">
        <v>45274</v>
      </c>
      <c r="I77" t="s">
        <v>13</v>
      </c>
      <c r="J77" s="16">
        <v>55.1</v>
      </c>
      <c r="K77" s="16">
        <v>106.09666199999999</v>
      </c>
      <c r="L77" s="54" t="str">
        <f t="shared" si="10"/>
        <v/>
      </c>
      <c r="M77" s="54" t="str">
        <f t="shared" si="8"/>
        <v/>
      </c>
      <c r="N77" s="54" t="s">
        <v>889</v>
      </c>
      <c r="O77" s="52">
        <f t="shared" si="11"/>
        <v>0.9</v>
      </c>
      <c r="P77" s="52">
        <f t="shared" si="12"/>
        <v>9.1</v>
      </c>
      <c r="Q77" s="52">
        <f t="shared" si="9"/>
        <v>10</v>
      </c>
      <c r="R77" s="61" t="str">
        <f t="shared" si="14"/>
        <v>1_409|0.9</v>
      </c>
      <c r="S77" s="16">
        <f t="shared" si="13"/>
        <v>9.5</v>
      </c>
      <c r="U77" s="7" t="s">
        <v>50</v>
      </c>
    </row>
    <row r="78" spans="1:21" x14ac:dyDescent="0.2">
      <c r="A78" s="6">
        <v>1</v>
      </c>
      <c r="B78">
        <v>10</v>
      </c>
      <c r="C78" s="7">
        <v>5</v>
      </c>
      <c r="D78" s="6">
        <v>1</v>
      </c>
      <c r="E78" s="7">
        <v>411</v>
      </c>
      <c r="F78" s="6" t="s">
        <v>66</v>
      </c>
      <c r="G78" s="7" t="s">
        <v>67</v>
      </c>
      <c r="H78" s="12">
        <v>45274</v>
      </c>
      <c r="I78" t="s">
        <v>13</v>
      </c>
      <c r="J78" s="16">
        <v>50.8</v>
      </c>
      <c r="K78" s="16">
        <v>38.513117999999999</v>
      </c>
      <c r="L78" s="54" t="str">
        <f t="shared" si="10"/>
        <v/>
      </c>
      <c r="M78" s="54" t="str">
        <f t="shared" si="8"/>
        <v/>
      </c>
      <c r="N78" s="54" t="s">
        <v>889</v>
      </c>
      <c r="O78" s="52">
        <f t="shared" si="11"/>
        <v>2.6</v>
      </c>
      <c r="P78" s="52">
        <f t="shared" si="12"/>
        <v>7.4</v>
      </c>
      <c r="Q78" s="52">
        <f t="shared" si="9"/>
        <v>10</v>
      </c>
      <c r="R78" s="61" t="str">
        <f t="shared" si="14"/>
        <v>1_411|2.6</v>
      </c>
      <c r="S78" s="16">
        <f t="shared" si="13"/>
        <v>10</v>
      </c>
      <c r="U78" s="7" t="s">
        <v>50</v>
      </c>
    </row>
    <row r="79" spans="1:21" x14ac:dyDescent="0.2">
      <c r="A79" s="6">
        <v>1</v>
      </c>
      <c r="B79">
        <v>10</v>
      </c>
      <c r="C79" s="7">
        <v>6</v>
      </c>
      <c r="D79" s="6">
        <v>1</v>
      </c>
      <c r="E79" s="7">
        <v>412</v>
      </c>
      <c r="F79" s="6" t="s">
        <v>173</v>
      </c>
      <c r="G79" s="7" t="s">
        <v>174</v>
      </c>
      <c r="H79" s="12">
        <v>45274</v>
      </c>
      <c r="I79" t="s">
        <v>13</v>
      </c>
      <c r="J79" s="16">
        <v>99.3</v>
      </c>
      <c r="K79" s="16">
        <v>123.079509</v>
      </c>
      <c r="L79" s="54">
        <f t="shared" si="10"/>
        <v>11.3</v>
      </c>
      <c r="M79" s="54">
        <f t="shared" si="8"/>
        <v>12.3</v>
      </c>
      <c r="N79" s="54" t="s">
        <v>968</v>
      </c>
      <c r="O79" s="52" t="str">
        <f t="shared" si="11"/>
        <v/>
      </c>
      <c r="P79" s="52" t="str">
        <f t="shared" si="12"/>
        <v/>
      </c>
      <c r="Q79" s="52" t="str">
        <f t="shared" si="9"/>
        <v/>
      </c>
      <c r="R79" s="61" t="str">
        <f t="shared" si="14"/>
        <v/>
      </c>
      <c r="S79" s="16">
        <f t="shared" si="13"/>
        <v>10.01</v>
      </c>
      <c r="U79" s="7"/>
    </row>
    <row r="80" spans="1:21" x14ac:dyDescent="0.2">
      <c r="A80" s="6">
        <v>1</v>
      </c>
      <c r="B80">
        <v>10</v>
      </c>
      <c r="C80" s="7">
        <v>7</v>
      </c>
      <c r="D80" s="6">
        <v>1</v>
      </c>
      <c r="E80" s="7">
        <v>413</v>
      </c>
      <c r="F80" s="6" t="s">
        <v>33</v>
      </c>
      <c r="G80" s="7" t="s">
        <v>34</v>
      </c>
      <c r="H80" s="12">
        <v>45274</v>
      </c>
      <c r="I80" t="s">
        <v>13</v>
      </c>
      <c r="J80" s="16">
        <v>111.9</v>
      </c>
      <c r="K80" s="16">
        <v>87.958476000000005</v>
      </c>
      <c r="L80" s="54" t="str">
        <f t="shared" si="10"/>
        <v/>
      </c>
      <c r="M80" s="54" t="str">
        <f t="shared" si="8"/>
        <v/>
      </c>
      <c r="N80" s="54" t="s">
        <v>889</v>
      </c>
      <c r="O80" s="52">
        <f t="shared" si="11"/>
        <v>1.1000000000000001</v>
      </c>
      <c r="P80" s="52">
        <f t="shared" si="12"/>
        <v>8.9</v>
      </c>
      <c r="Q80" s="52">
        <f t="shared" si="9"/>
        <v>10</v>
      </c>
      <c r="R80" s="61" t="str">
        <f t="shared" si="14"/>
        <v>1_413|1.1</v>
      </c>
      <c r="S80" s="16">
        <f t="shared" si="13"/>
        <v>9.6999999999999993</v>
      </c>
      <c r="U80" s="7"/>
    </row>
    <row r="81" spans="1:21" x14ac:dyDescent="0.2">
      <c r="A81" s="8">
        <v>1</v>
      </c>
      <c r="B81" s="9">
        <v>10</v>
      </c>
      <c r="C81" s="10">
        <v>8</v>
      </c>
      <c r="D81" s="8">
        <v>1</v>
      </c>
      <c r="E81" s="10">
        <v>414</v>
      </c>
      <c r="F81" s="8" t="s">
        <v>175</v>
      </c>
      <c r="G81" s="10" t="s">
        <v>176</v>
      </c>
      <c r="H81" s="13">
        <v>45274</v>
      </c>
      <c r="I81" s="9" t="s">
        <v>13</v>
      </c>
      <c r="J81" s="18">
        <v>235.5</v>
      </c>
      <c r="K81" s="18">
        <v>295.25531999999998</v>
      </c>
      <c r="L81" s="54">
        <f t="shared" si="10"/>
        <v>28.5</v>
      </c>
      <c r="M81" s="54">
        <f t="shared" si="8"/>
        <v>29.5</v>
      </c>
      <c r="N81" s="54" t="s">
        <v>969</v>
      </c>
      <c r="O81" s="52" t="str">
        <f t="shared" si="11"/>
        <v/>
      </c>
      <c r="P81" s="52" t="str">
        <f t="shared" si="12"/>
        <v/>
      </c>
      <c r="Q81" s="52" t="str">
        <f t="shared" si="9"/>
        <v/>
      </c>
      <c r="R81" s="61" t="str">
        <f t="shared" si="14"/>
        <v/>
      </c>
      <c r="S81" s="16">
        <f t="shared" si="13"/>
        <v>10.01</v>
      </c>
      <c r="T81" s="9"/>
      <c r="U81" s="10"/>
    </row>
    <row r="82" spans="1:21" x14ac:dyDescent="0.2">
      <c r="A82" s="3">
        <v>1</v>
      </c>
      <c r="B82" s="4">
        <v>11</v>
      </c>
      <c r="C82" s="5">
        <v>1</v>
      </c>
      <c r="D82" s="3">
        <v>1</v>
      </c>
      <c r="E82" s="5">
        <v>431</v>
      </c>
      <c r="F82" s="3" t="s">
        <v>35</v>
      </c>
      <c r="G82" s="5" t="s">
        <v>36</v>
      </c>
      <c r="H82" s="11">
        <v>45274</v>
      </c>
      <c r="I82" s="4" t="s">
        <v>13</v>
      </c>
      <c r="J82" s="17">
        <v>97.2</v>
      </c>
      <c r="K82" s="17">
        <v>86.992814999999993</v>
      </c>
      <c r="L82" s="54" t="str">
        <f t="shared" si="10"/>
        <v/>
      </c>
      <c r="M82" s="54" t="str">
        <f t="shared" si="8"/>
        <v/>
      </c>
      <c r="N82" s="54" t="s">
        <v>889</v>
      </c>
      <c r="O82" s="52">
        <f t="shared" si="11"/>
        <v>1.1000000000000001</v>
      </c>
      <c r="P82" s="52">
        <f t="shared" si="12"/>
        <v>8.9</v>
      </c>
      <c r="Q82" s="52">
        <f t="shared" si="9"/>
        <v>10</v>
      </c>
      <c r="R82" s="61" t="str">
        <f t="shared" si="14"/>
        <v>1_431|1.1</v>
      </c>
      <c r="S82" s="16">
        <f t="shared" si="13"/>
        <v>9.6</v>
      </c>
      <c r="T82" s="4"/>
      <c r="U82" s="5"/>
    </row>
    <row r="83" spans="1:21" x14ac:dyDescent="0.2">
      <c r="A83" s="6">
        <v>1</v>
      </c>
      <c r="B83">
        <v>11</v>
      </c>
      <c r="C83" s="7">
        <v>2</v>
      </c>
      <c r="D83" s="6">
        <v>1</v>
      </c>
      <c r="E83" s="7">
        <v>433</v>
      </c>
      <c r="F83" s="6" t="s">
        <v>179</v>
      </c>
      <c r="G83" s="7" t="s">
        <v>180</v>
      </c>
      <c r="H83" s="12">
        <v>45274</v>
      </c>
      <c r="I83" t="s">
        <v>13</v>
      </c>
      <c r="J83" s="16">
        <v>155</v>
      </c>
      <c r="K83" s="16">
        <v>195.09412499999999</v>
      </c>
      <c r="L83" s="54">
        <f t="shared" si="10"/>
        <v>18.5</v>
      </c>
      <c r="M83" s="54">
        <f t="shared" si="8"/>
        <v>19.5</v>
      </c>
      <c r="N83" s="54" t="s">
        <v>970</v>
      </c>
      <c r="O83" s="52" t="str">
        <f t="shared" si="11"/>
        <v/>
      </c>
      <c r="P83" s="52" t="str">
        <f t="shared" si="12"/>
        <v/>
      </c>
      <c r="Q83" s="52" t="str">
        <f t="shared" si="9"/>
        <v/>
      </c>
      <c r="R83" s="61" t="str">
        <f t="shared" si="14"/>
        <v/>
      </c>
      <c r="S83" s="16">
        <f t="shared" si="13"/>
        <v>10</v>
      </c>
      <c r="U83" s="7"/>
    </row>
    <row r="84" spans="1:21" x14ac:dyDescent="0.2">
      <c r="A84" s="6">
        <v>1</v>
      </c>
      <c r="B84">
        <v>11</v>
      </c>
      <c r="C84" s="7">
        <v>3</v>
      </c>
      <c r="D84" s="6">
        <v>1</v>
      </c>
      <c r="E84" s="7">
        <v>435</v>
      </c>
      <c r="F84" s="6" t="s">
        <v>181</v>
      </c>
      <c r="G84" s="7" t="s">
        <v>182</v>
      </c>
      <c r="H84" s="12">
        <v>45274</v>
      </c>
      <c r="I84" t="s">
        <v>13</v>
      </c>
      <c r="J84" s="16">
        <v>145.69999999999999</v>
      </c>
      <c r="K84" s="16">
        <v>86.979786000000004</v>
      </c>
      <c r="L84" s="54" t="str">
        <f t="shared" si="10"/>
        <v/>
      </c>
      <c r="M84" s="54" t="str">
        <f t="shared" si="8"/>
        <v/>
      </c>
      <c r="N84" s="54" t="s">
        <v>889</v>
      </c>
      <c r="O84" s="52">
        <f t="shared" si="11"/>
        <v>1.1000000000000001</v>
      </c>
      <c r="P84" s="52">
        <f t="shared" si="12"/>
        <v>8.9</v>
      </c>
      <c r="Q84" s="52">
        <f t="shared" si="9"/>
        <v>10</v>
      </c>
      <c r="R84" s="61" t="str">
        <f t="shared" si="14"/>
        <v>1_435|1.1</v>
      </c>
      <c r="S84" s="16">
        <f t="shared" si="13"/>
        <v>9.6</v>
      </c>
      <c r="U84" s="7"/>
    </row>
    <row r="85" spans="1:21" x14ac:dyDescent="0.2">
      <c r="A85" s="6">
        <v>1</v>
      </c>
      <c r="B85">
        <v>11</v>
      </c>
      <c r="C85" s="7">
        <v>4</v>
      </c>
      <c r="D85" s="6">
        <v>1</v>
      </c>
      <c r="E85" s="7">
        <v>436</v>
      </c>
      <c r="F85" s="6" t="s">
        <v>45</v>
      </c>
      <c r="G85" s="7" t="s">
        <v>46</v>
      </c>
      <c r="H85" s="12">
        <v>45279</v>
      </c>
      <c r="I85" t="s">
        <v>13</v>
      </c>
      <c r="J85" s="16">
        <v>54.4</v>
      </c>
      <c r="K85" s="16">
        <v>11.711525699999999</v>
      </c>
      <c r="L85" s="54" t="str">
        <f t="shared" si="10"/>
        <v/>
      </c>
      <c r="M85" s="54" t="str">
        <f t="shared" si="8"/>
        <v/>
      </c>
      <c r="N85" s="54" t="s">
        <v>889</v>
      </c>
      <c r="O85" s="52">
        <f t="shared" si="11"/>
        <v>8.5</v>
      </c>
      <c r="P85" s="52">
        <f t="shared" si="12"/>
        <v>1.5</v>
      </c>
      <c r="Q85" s="52">
        <f t="shared" si="9"/>
        <v>10</v>
      </c>
      <c r="R85" s="61" t="str">
        <f t="shared" si="14"/>
        <v>1_436|8.5</v>
      </c>
      <c r="S85" s="16">
        <f t="shared" si="13"/>
        <v>10</v>
      </c>
      <c r="U85" s="7" t="s">
        <v>47</v>
      </c>
    </row>
    <row r="86" spans="1:21" x14ac:dyDescent="0.2">
      <c r="A86" s="6">
        <v>1</v>
      </c>
      <c r="B86">
        <v>11</v>
      </c>
      <c r="C86" s="7">
        <v>5</v>
      </c>
      <c r="D86" s="6"/>
      <c r="E86" s="7"/>
      <c r="F86" s="6"/>
      <c r="G86" s="7"/>
      <c r="H86" s="12"/>
      <c r="L86" s="54" t="str">
        <f t="shared" si="10"/>
        <v/>
      </c>
      <c r="M86" s="54" t="str">
        <f t="shared" si="8"/>
        <v/>
      </c>
      <c r="N86" s="54" t="s">
        <v>889</v>
      </c>
      <c r="O86" s="52" t="e">
        <f t="shared" si="11"/>
        <v>#DIV/0!</v>
      </c>
      <c r="P86" s="52" t="str">
        <f t="shared" si="12"/>
        <v/>
      </c>
      <c r="Q86" s="52" t="str">
        <f t="shared" si="9"/>
        <v/>
      </c>
      <c r="R86" s="61" t="str">
        <f t="shared" si="14"/>
        <v/>
      </c>
      <c r="S86" s="16" t="e">
        <f t="shared" si="13"/>
        <v>#DIV/0!</v>
      </c>
      <c r="U86" s="7"/>
    </row>
    <row r="87" spans="1:21" x14ac:dyDescent="0.2">
      <c r="A87" s="6">
        <v>1</v>
      </c>
      <c r="B87">
        <v>11</v>
      </c>
      <c r="C87" s="7">
        <v>6</v>
      </c>
      <c r="D87" s="6"/>
      <c r="E87" s="7"/>
      <c r="F87" s="6"/>
      <c r="G87" s="7"/>
      <c r="H87" s="12"/>
      <c r="L87" s="54" t="str">
        <f t="shared" si="10"/>
        <v/>
      </c>
      <c r="M87" s="54" t="str">
        <f t="shared" si="8"/>
        <v/>
      </c>
      <c r="N87" s="54" t="s">
        <v>889</v>
      </c>
      <c r="O87" s="52" t="e">
        <f t="shared" si="11"/>
        <v>#DIV/0!</v>
      </c>
      <c r="P87" s="52" t="str">
        <f t="shared" si="12"/>
        <v/>
      </c>
      <c r="Q87" s="52" t="str">
        <f t="shared" si="9"/>
        <v/>
      </c>
      <c r="R87" s="61" t="str">
        <f t="shared" si="14"/>
        <v/>
      </c>
      <c r="S87" s="16" t="e">
        <f t="shared" si="13"/>
        <v>#DIV/0!</v>
      </c>
      <c r="U87" s="7"/>
    </row>
    <row r="88" spans="1:21" x14ac:dyDescent="0.2">
      <c r="A88" s="6">
        <v>1</v>
      </c>
      <c r="B88">
        <v>11</v>
      </c>
      <c r="C88" s="7">
        <v>7</v>
      </c>
      <c r="D88" s="6"/>
      <c r="E88" s="7"/>
      <c r="F88" s="6"/>
      <c r="G88" s="7"/>
      <c r="H88" s="12"/>
      <c r="L88" s="54" t="str">
        <f t="shared" si="10"/>
        <v/>
      </c>
      <c r="M88" s="54" t="str">
        <f t="shared" si="8"/>
        <v/>
      </c>
      <c r="N88" s="54" t="s">
        <v>889</v>
      </c>
      <c r="O88" s="52" t="e">
        <f t="shared" si="11"/>
        <v>#DIV/0!</v>
      </c>
      <c r="P88" s="52" t="str">
        <f t="shared" si="12"/>
        <v/>
      </c>
      <c r="Q88" s="52" t="str">
        <f t="shared" si="9"/>
        <v/>
      </c>
      <c r="R88" s="61" t="str">
        <f t="shared" si="14"/>
        <v/>
      </c>
      <c r="S88" s="16" t="e">
        <f t="shared" si="13"/>
        <v>#DIV/0!</v>
      </c>
      <c r="U88" s="7"/>
    </row>
    <row r="89" spans="1:21" x14ac:dyDescent="0.2">
      <c r="A89" s="8">
        <v>1</v>
      </c>
      <c r="B89" s="9">
        <v>11</v>
      </c>
      <c r="C89" s="10">
        <v>8</v>
      </c>
      <c r="D89" s="8"/>
      <c r="E89" s="10"/>
      <c r="F89" s="8"/>
      <c r="G89" s="10"/>
      <c r="H89" s="13"/>
      <c r="I89" s="9"/>
      <c r="J89" s="18"/>
      <c r="K89" s="18"/>
      <c r="L89" s="54" t="str">
        <f t="shared" si="10"/>
        <v/>
      </c>
      <c r="M89" s="54" t="str">
        <f t="shared" si="8"/>
        <v/>
      </c>
      <c r="N89" s="54" t="s">
        <v>889</v>
      </c>
      <c r="O89" s="52" t="e">
        <f t="shared" si="11"/>
        <v>#DIV/0!</v>
      </c>
      <c r="P89" s="52" t="str">
        <f t="shared" si="12"/>
        <v/>
      </c>
      <c r="Q89" s="52" t="str">
        <f t="shared" si="9"/>
        <v/>
      </c>
      <c r="R89" s="61" t="str">
        <f t="shared" si="14"/>
        <v/>
      </c>
      <c r="S89" s="16" t="e">
        <f t="shared" si="13"/>
        <v>#DIV/0!</v>
      </c>
      <c r="T89" s="9"/>
      <c r="U89" s="10"/>
    </row>
    <row r="90" spans="1:21" x14ac:dyDescent="0.2">
      <c r="A90" s="3">
        <v>1</v>
      </c>
      <c r="B90" s="4">
        <v>12</v>
      </c>
      <c r="C90" s="5">
        <v>1</v>
      </c>
      <c r="D90" s="3"/>
      <c r="E90" s="5"/>
      <c r="F90" s="3"/>
      <c r="G90" s="5"/>
      <c r="H90" s="11"/>
      <c r="I90" s="4"/>
      <c r="J90" s="17"/>
      <c r="K90" s="17"/>
      <c r="L90" s="54" t="str">
        <f t="shared" si="10"/>
        <v/>
      </c>
      <c r="M90" s="54" t="str">
        <f t="shared" si="8"/>
        <v/>
      </c>
      <c r="N90" s="54" t="s">
        <v>889</v>
      </c>
      <c r="O90" s="52" t="e">
        <f t="shared" si="11"/>
        <v>#DIV/0!</v>
      </c>
      <c r="P90" s="52" t="str">
        <f t="shared" si="12"/>
        <v/>
      </c>
      <c r="Q90" s="52" t="str">
        <f t="shared" si="9"/>
        <v/>
      </c>
      <c r="R90" s="61" t="str">
        <f t="shared" si="14"/>
        <v/>
      </c>
      <c r="S90" s="16" t="e">
        <f t="shared" si="13"/>
        <v>#DIV/0!</v>
      </c>
      <c r="T90" s="4"/>
      <c r="U90" s="5"/>
    </row>
    <row r="91" spans="1:21" x14ac:dyDescent="0.2">
      <c r="A91" s="6">
        <v>1</v>
      </c>
      <c r="B91">
        <v>12</v>
      </c>
      <c r="C91" s="7">
        <v>2</v>
      </c>
      <c r="D91" s="6"/>
      <c r="E91" s="7"/>
      <c r="F91" s="6"/>
      <c r="G91" s="7"/>
      <c r="H91" s="12"/>
      <c r="L91" s="54" t="str">
        <f t="shared" si="10"/>
        <v/>
      </c>
      <c r="M91" s="54" t="str">
        <f t="shared" si="8"/>
        <v/>
      </c>
      <c r="N91" s="54" t="s">
        <v>889</v>
      </c>
      <c r="O91" s="52" t="e">
        <f t="shared" si="11"/>
        <v>#DIV/0!</v>
      </c>
      <c r="P91" s="52" t="str">
        <f t="shared" si="12"/>
        <v/>
      </c>
      <c r="Q91" s="52" t="str">
        <f t="shared" si="9"/>
        <v/>
      </c>
      <c r="R91" s="61" t="str">
        <f t="shared" si="14"/>
        <v/>
      </c>
      <c r="S91" s="16" t="e">
        <f t="shared" si="13"/>
        <v>#DIV/0!</v>
      </c>
      <c r="U91" s="7"/>
    </row>
    <row r="92" spans="1:21" x14ac:dyDescent="0.2">
      <c r="A92" s="6">
        <v>1</v>
      </c>
      <c r="B92">
        <v>12</v>
      </c>
      <c r="C92" s="7">
        <v>3</v>
      </c>
      <c r="D92" s="6"/>
      <c r="E92" s="7"/>
      <c r="F92" s="6"/>
      <c r="G92" s="7"/>
      <c r="H92" s="12"/>
      <c r="L92" s="54" t="str">
        <f t="shared" si="10"/>
        <v/>
      </c>
      <c r="M92" s="54" t="str">
        <f t="shared" si="8"/>
        <v/>
      </c>
      <c r="N92" s="54" t="s">
        <v>889</v>
      </c>
      <c r="O92" s="52" t="e">
        <f t="shared" si="11"/>
        <v>#DIV/0!</v>
      </c>
      <c r="P92" s="52" t="str">
        <f t="shared" si="12"/>
        <v/>
      </c>
      <c r="Q92" s="52" t="str">
        <f t="shared" si="9"/>
        <v/>
      </c>
      <c r="R92" s="61" t="str">
        <f t="shared" si="14"/>
        <v/>
      </c>
      <c r="S92" s="16" t="e">
        <f t="shared" si="13"/>
        <v>#DIV/0!</v>
      </c>
      <c r="U92" s="7"/>
    </row>
    <row r="93" spans="1:21" x14ac:dyDescent="0.2">
      <c r="A93" s="6">
        <v>1</v>
      </c>
      <c r="B93">
        <v>12</v>
      </c>
      <c r="C93" s="7">
        <v>4</v>
      </c>
      <c r="D93" s="6"/>
      <c r="E93" s="7"/>
      <c r="F93" s="6"/>
      <c r="G93" s="7"/>
      <c r="H93" s="12"/>
      <c r="L93" s="54" t="str">
        <f t="shared" si="10"/>
        <v/>
      </c>
      <c r="M93" s="54" t="str">
        <f t="shared" si="8"/>
        <v/>
      </c>
      <c r="N93" s="54" t="s">
        <v>889</v>
      </c>
      <c r="O93" s="52" t="e">
        <f t="shared" si="11"/>
        <v>#DIV/0!</v>
      </c>
      <c r="P93" s="52" t="str">
        <f t="shared" si="12"/>
        <v/>
      </c>
      <c r="Q93" s="52" t="str">
        <f t="shared" si="9"/>
        <v/>
      </c>
      <c r="R93" s="61" t="str">
        <f t="shared" si="14"/>
        <v/>
      </c>
      <c r="S93" s="16" t="e">
        <f t="shared" si="13"/>
        <v>#DIV/0!</v>
      </c>
      <c r="U93" s="7"/>
    </row>
    <row r="94" spans="1:21" x14ac:dyDescent="0.2">
      <c r="A94" s="6">
        <v>1</v>
      </c>
      <c r="B94">
        <v>12</v>
      </c>
      <c r="C94" s="7">
        <v>5</v>
      </c>
      <c r="D94" s="6"/>
      <c r="E94" s="7"/>
      <c r="F94" s="6"/>
      <c r="G94" s="7"/>
      <c r="H94" s="12"/>
      <c r="L94" s="54" t="str">
        <f t="shared" si="10"/>
        <v/>
      </c>
      <c r="M94" s="54" t="str">
        <f t="shared" si="8"/>
        <v/>
      </c>
      <c r="N94" s="54" t="s">
        <v>889</v>
      </c>
      <c r="O94" s="52" t="e">
        <f t="shared" si="11"/>
        <v>#DIV/0!</v>
      </c>
      <c r="P94" s="52" t="str">
        <f t="shared" si="12"/>
        <v/>
      </c>
      <c r="Q94" s="52" t="str">
        <f t="shared" si="9"/>
        <v/>
      </c>
      <c r="R94" s="61" t="str">
        <f t="shared" si="14"/>
        <v/>
      </c>
      <c r="S94" s="16" t="e">
        <f t="shared" si="13"/>
        <v>#DIV/0!</v>
      </c>
      <c r="U94" s="7"/>
    </row>
    <row r="95" spans="1:21" x14ac:dyDescent="0.2">
      <c r="A95" s="6">
        <v>1</v>
      </c>
      <c r="B95">
        <v>12</v>
      </c>
      <c r="C95" s="7">
        <v>6</v>
      </c>
      <c r="D95" s="6"/>
      <c r="E95" s="7"/>
      <c r="F95" s="6"/>
      <c r="G95" s="7"/>
      <c r="H95" s="12"/>
      <c r="L95" s="54" t="str">
        <f t="shared" si="10"/>
        <v/>
      </c>
      <c r="M95" s="54" t="str">
        <f t="shared" si="8"/>
        <v/>
      </c>
      <c r="N95" s="54" t="s">
        <v>889</v>
      </c>
      <c r="O95" s="52" t="e">
        <f t="shared" si="11"/>
        <v>#DIV/0!</v>
      </c>
      <c r="P95" s="52" t="str">
        <f t="shared" si="12"/>
        <v/>
      </c>
      <c r="Q95" s="52" t="str">
        <f t="shared" si="9"/>
        <v/>
      </c>
      <c r="R95" s="61" t="str">
        <f t="shared" si="14"/>
        <v/>
      </c>
      <c r="S95" s="16" t="e">
        <f t="shared" si="13"/>
        <v>#DIV/0!</v>
      </c>
      <c r="U95" s="7"/>
    </row>
    <row r="96" spans="1:21" x14ac:dyDescent="0.2">
      <c r="A96" s="6">
        <v>1</v>
      </c>
      <c r="B96">
        <v>12</v>
      </c>
      <c r="C96" s="7">
        <v>7</v>
      </c>
      <c r="D96" s="6"/>
      <c r="E96" s="7"/>
      <c r="F96" s="6"/>
      <c r="G96" s="7"/>
      <c r="H96" s="12"/>
      <c r="L96" s="54" t="str">
        <f t="shared" si="10"/>
        <v/>
      </c>
      <c r="M96" s="54" t="str">
        <f t="shared" si="8"/>
        <v/>
      </c>
      <c r="N96" s="54" t="s">
        <v>889</v>
      </c>
      <c r="O96" s="52" t="e">
        <f t="shared" si="11"/>
        <v>#DIV/0!</v>
      </c>
      <c r="P96" s="52" t="str">
        <f t="shared" si="12"/>
        <v/>
      </c>
      <c r="Q96" s="52" t="str">
        <f t="shared" si="9"/>
        <v/>
      </c>
      <c r="R96" s="61" t="str">
        <f t="shared" si="14"/>
        <v/>
      </c>
      <c r="S96" s="16" t="e">
        <f t="shared" si="13"/>
        <v>#DIV/0!</v>
      </c>
      <c r="U96" s="7"/>
    </row>
    <row r="97" spans="1:21" x14ac:dyDescent="0.2">
      <c r="A97" s="8">
        <v>1</v>
      </c>
      <c r="B97" s="9">
        <v>12</v>
      </c>
      <c r="C97" s="10">
        <v>8</v>
      </c>
      <c r="D97" s="8"/>
      <c r="E97" s="10"/>
      <c r="F97" s="8"/>
      <c r="G97" s="10"/>
      <c r="H97" s="13"/>
      <c r="I97" s="9"/>
      <c r="J97" s="18"/>
      <c r="K97" s="18"/>
      <c r="L97" s="54" t="str">
        <f t="shared" si="10"/>
        <v/>
      </c>
      <c r="M97" s="54" t="str">
        <f t="shared" si="8"/>
        <v/>
      </c>
      <c r="N97" s="54" t="s">
        <v>889</v>
      </c>
      <c r="O97" s="52" t="e">
        <f t="shared" si="11"/>
        <v>#DIV/0!</v>
      </c>
      <c r="P97" s="52" t="str">
        <f t="shared" si="12"/>
        <v/>
      </c>
      <c r="Q97" s="52" t="str">
        <f t="shared" si="9"/>
        <v/>
      </c>
      <c r="R97" s="61" t="str">
        <f t="shared" si="14"/>
        <v/>
      </c>
      <c r="S97" s="16" t="e">
        <f t="shared" si="13"/>
        <v>#DIV/0!</v>
      </c>
      <c r="T97" s="9"/>
      <c r="U97" s="10"/>
    </row>
    <row r="98" spans="1:21" x14ac:dyDescent="0.2">
      <c r="A98" s="3">
        <v>2</v>
      </c>
      <c r="B98" s="4">
        <v>1</v>
      </c>
      <c r="C98" s="5">
        <v>1</v>
      </c>
      <c r="D98" s="3">
        <v>1</v>
      </c>
      <c r="E98" s="5">
        <v>437</v>
      </c>
      <c r="F98" s="3" t="s">
        <v>70</v>
      </c>
      <c r="G98" s="5" t="s">
        <v>71</v>
      </c>
      <c r="H98" s="11">
        <v>45274</v>
      </c>
      <c r="I98" s="4" t="s">
        <v>13</v>
      </c>
      <c r="J98" s="17">
        <v>65.5</v>
      </c>
      <c r="K98" s="17">
        <v>33.694206000000001</v>
      </c>
      <c r="L98" s="54" t="str">
        <f t="shared" si="10"/>
        <v/>
      </c>
      <c r="M98" s="54" t="str">
        <f t="shared" si="8"/>
        <v/>
      </c>
      <c r="N98" s="54" t="s">
        <v>889</v>
      </c>
      <c r="O98" s="52">
        <f t="shared" si="11"/>
        <v>3</v>
      </c>
      <c r="P98" s="52">
        <f t="shared" si="12"/>
        <v>7</v>
      </c>
      <c r="Q98" s="52">
        <f t="shared" si="9"/>
        <v>10</v>
      </c>
      <c r="R98" s="61" t="str">
        <f t="shared" si="14"/>
        <v>1_437|3</v>
      </c>
      <c r="S98" s="16">
        <f t="shared" si="13"/>
        <v>10.1</v>
      </c>
      <c r="T98" s="4"/>
      <c r="U98" s="5"/>
    </row>
    <row r="99" spans="1:21" x14ac:dyDescent="0.2">
      <c r="A99" s="6">
        <v>2</v>
      </c>
      <c r="B99">
        <v>1</v>
      </c>
      <c r="C99" s="7">
        <v>2</v>
      </c>
      <c r="D99" s="6">
        <v>1</v>
      </c>
      <c r="E99" s="7">
        <v>438</v>
      </c>
      <c r="F99" s="6" t="s">
        <v>68</v>
      </c>
      <c r="G99" s="7" t="s">
        <v>69</v>
      </c>
      <c r="H99" s="12">
        <v>45274</v>
      </c>
      <c r="I99" t="s">
        <v>13</v>
      </c>
      <c r="J99" s="16">
        <v>75.7</v>
      </c>
      <c r="K99" s="16">
        <v>46.097814</v>
      </c>
      <c r="L99" s="54" t="str">
        <f t="shared" si="10"/>
        <v/>
      </c>
      <c r="M99" s="54" t="str">
        <f t="shared" si="8"/>
        <v/>
      </c>
      <c r="N99" s="54" t="s">
        <v>889</v>
      </c>
      <c r="O99" s="52">
        <f t="shared" si="11"/>
        <v>2.2000000000000002</v>
      </c>
      <c r="P99" s="52">
        <f t="shared" si="12"/>
        <v>7.8</v>
      </c>
      <c r="Q99" s="52">
        <f t="shared" si="9"/>
        <v>10</v>
      </c>
      <c r="R99" s="61" t="str">
        <f t="shared" si="14"/>
        <v>1_438|2.2</v>
      </c>
      <c r="S99" s="16">
        <f t="shared" si="13"/>
        <v>10.1</v>
      </c>
      <c r="U99" s="7"/>
    </row>
    <row r="100" spans="1:21" x14ac:dyDescent="0.2">
      <c r="A100" s="6">
        <v>2</v>
      </c>
      <c r="B100">
        <v>1</v>
      </c>
      <c r="C100" s="7">
        <v>3</v>
      </c>
      <c r="D100" s="6">
        <v>1</v>
      </c>
      <c r="E100" s="7">
        <v>439</v>
      </c>
      <c r="F100" s="6" t="s">
        <v>183</v>
      </c>
      <c r="G100" s="7" t="s">
        <v>184</v>
      </c>
      <c r="H100" s="12">
        <v>45274</v>
      </c>
      <c r="I100" t="s">
        <v>13</v>
      </c>
      <c r="J100" s="16">
        <v>125.7</v>
      </c>
      <c r="K100" s="16">
        <v>178.17309</v>
      </c>
      <c r="L100" s="54">
        <f t="shared" si="10"/>
        <v>16.8</v>
      </c>
      <c r="M100" s="54">
        <f t="shared" si="8"/>
        <v>17.8</v>
      </c>
      <c r="N100" s="54" t="s">
        <v>971</v>
      </c>
      <c r="O100" s="52" t="str">
        <f t="shared" si="11"/>
        <v/>
      </c>
      <c r="P100" s="52" t="str">
        <f t="shared" si="12"/>
        <v/>
      </c>
      <c r="Q100" s="52" t="str">
        <f t="shared" si="9"/>
        <v/>
      </c>
      <c r="R100" s="61" t="str">
        <f t="shared" si="14"/>
        <v/>
      </c>
      <c r="S100" s="16">
        <f t="shared" si="13"/>
        <v>10.01</v>
      </c>
      <c r="U100" s="7"/>
    </row>
    <row r="101" spans="1:21" x14ac:dyDescent="0.2">
      <c r="A101" s="6">
        <v>2</v>
      </c>
      <c r="B101">
        <v>1</v>
      </c>
      <c r="C101" s="7">
        <v>4</v>
      </c>
      <c r="D101" s="6">
        <v>1</v>
      </c>
      <c r="E101" s="7">
        <v>440</v>
      </c>
      <c r="F101" s="6" t="s">
        <v>185</v>
      </c>
      <c r="G101" s="7" t="s">
        <v>186</v>
      </c>
      <c r="H101" s="12">
        <v>45274</v>
      </c>
      <c r="I101" t="s">
        <v>13</v>
      </c>
      <c r="J101" s="16">
        <v>173.5</v>
      </c>
      <c r="K101" s="16">
        <v>222.67773</v>
      </c>
      <c r="L101" s="54">
        <f t="shared" si="10"/>
        <v>21.2</v>
      </c>
      <c r="M101" s="54">
        <f t="shared" si="8"/>
        <v>22.2</v>
      </c>
      <c r="N101" s="54" t="s">
        <v>972</v>
      </c>
      <c r="O101" s="52" t="str">
        <f t="shared" si="11"/>
        <v/>
      </c>
      <c r="P101" s="52" t="str">
        <f t="shared" si="12"/>
        <v/>
      </c>
      <c r="Q101" s="52" t="str">
        <f t="shared" si="9"/>
        <v/>
      </c>
      <c r="R101" s="61" t="str">
        <f t="shared" si="14"/>
        <v/>
      </c>
      <c r="S101" s="16">
        <f t="shared" si="13"/>
        <v>10.029999999999999</v>
      </c>
      <c r="U101" s="7"/>
    </row>
    <row r="102" spans="1:21" x14ac:dyDescent="0.2">
      <c r="A102" s="6">
        <v>2</v>
      </c>
      <c r="B102">
        <v>1</v>
      </c>
      <c r="C102" s="7">
        <v>5</v>
      </c>
      <c r="D102" s="6">
        <v>1</v>
      </c>
      <c r="E102" s="7">
        <v>441</v>
      </c>
      <c r="F102" s="6" t="s">
        <v>187</v>
      </c>
      <c r="G102" s="7" t="s">
        <v>188</v>
      </c>
      <c r="H102" s="12">
        <v>45274</v>
      </c>
      <c r="I102" t="s">
        <v>13</v>
      </c>
      <c r="J102" s="16">
        <v>225.6</v>
      </c>
      <c r="K102" s="16">
        <v>231.38292000000001</v>
      </c>
      <c r="L102" s="54">
        <f t="shared" si="10"/>
        <v>22.1</v>
      </c>
      <c r="M102" s="54">
        <f t="shared" si="8"/>
        <v>23.1</v>
      </c>
      <c r="N102" s="54" t="s">
        <v>973</v>
      </c>
      <c r="O102" s="52" t="str">
        <f t="shared" si="11"/>
        <v/>
      </c>
      <c r="P102" s="52" t="str">
        <f t="shared" si="12"/>
        <v/>
      </c>
      <c r="Q102" s="52" t="str">
        <f t="shared" si="9"/>
        <v/>
      </c>
      <c r="R102" s="61" t="str">
        <f t="shared" si="14"/>
        <v/>
      </c>
      <c r="S102" s="16">
        <f t="shared" si="13"/>
        <v>10.02</v>
      </c>
      <c r="U102" s="7"/>
    </row>
    <row r="103" spans="1:21" x14ac:dyDescent="0.2">
      <c r="A103" s="6">
        <v>2</v>
      </c>
      <c r="B103">
        <v>1</v>
      </c>
      <c r="C103" s="7">
        <v>6</v>
      </c>
      <c r="D103" s="6">
        <v>1</v>
      </c>
      <c r="E103" s="7">
        <v>442</v>
      </c>
      <c r="F103" s="6" t="s">
        <v>72</v>
      </c>
      <c r="G103" s="7" t="s">
        <v>73</v>
      </c>
      <c r="H103" s="12">
        <v>45274</v>
      </c>
      <c r="I103" t="s">
        <v>13</v>
      </c>
      <c r="J103" s="16">
        <v>70.099999999999994</v>
      </c>
      <c r="K103" s="16">
        <v>33.908427000000003</v>
      </c>
      <c r="L103" s="54" t="str">
        <f t="shared" si="10"/>
        <v/>
      </c>
      <c r="M103" s="54" t="str">
        <f t="shared" si="8"/>
        <v/>
      </c>
      <c r="N103" s="54" t="s">
        <v>889</v>
      </c>
      <c r="O103" s="52">
        <f t="shared" si="11"/>
        <v>2.9</v>
      </c>
      <c r="P103" s="52">
        <f t="shared" si="12"/>
        <v>7.1</v>
      </c>
      <c r="Q103" s="52">
        <f t="shared" si="9"/>
        <v>10</v>
      </c>
      <c r="R103" s="61" t="str">
        <f t="shared" si="14"/>
        <v>1_442|2.9</v>
      </c>
      <c r="S103" s="16">
        <f t="shared" si="13"/>
        <v>9.8000000000000007</v>
      </c>
      <c r="U103" s="7"/>
    </row>
    <row r="104" spans="1:21" x14ac:dyDescent="0.2">
      <c r="A104" s="6">
        <v>2</v>
      </c>
      <c r="B104">
        <v>1</v>
      </c>
      <c r="C104" s="7">
        <v>7</v>
      </c>
      <c r="D104" s="6">
        <v>1</v>
      </c>
      <c r="E104" s="7">
        <v>443</v>
      </c>
      <c r="F104" s="6" t="s">
        <v>189</v>
      </c>
      <c r="G104" s="7" t="s">
        <v>190</v>
      </c>
      <c r="H104" s="12">
        <v>45274</v>
      </c>
      <c r="I104" t="s">
        <v>13</v>
      </c>
      <c r="J104" s="16">
        <v>141.4</v>
      </c>
      <c r="K104" s="16">
        <v>107.944356</v>
      </c>
      <c r="L104" s="54" t="str">
        <f t="shared" si="10"/>
        <v/>
      </c>
      <c r="M104" s="54" t="str">
        <f t="shared" ref="M104:M167" si="15">IF(ISNUMBER(L104),L104+1,"")</f>
        <v/>
      </c>
      <c r="N104" s="54" t="s">
        <v>889</v>
      </c>
      <c r="O104" s="52">
        <f t="shared" si="11"/>
        <v>0.9</v>
      </c>
      <c r="P104" s="52">
        <f t="shared" si="12"/>
        <v>9.1</v>
      </c>
      <c r="Q104" s="52">
        <f t="shared" si="9"/>
        <v>10</v>
      </c>
      <c r="R104" s="61" t="str">
        <f t="shared" si="14"/>
        <v>1_443|0.9</v>
      </c>
      <c r="S104" s="16">
        <f t="shared" si="13"/>
        <v>9.6999999999999993</v>
      </c>
      <c r="U104" s="7"/>
    </row>
    <row r="105" spans="1:21" x14ac:dyDescent="0.2">
      <c r="A105" s="8">
        <v>2</v>
      </c>
      <c r="B105" s="9">
        <v>1</v>
      </c>
      <c r="C105" s="10">
        <v>8</v>
      </c>
      <c r="D105" s="8">
        <v>1</v>
      </c>
      <c r="E105" s="10">
        <v>444</v>
      </c>
      <c r="F105" s="8" t="s">
        <v>74</v>
      </c>
      <c r="G105" s="10" t="s">
        <v>75</v>
      </c>
      <c r="H105" s="13">
        <v>45274</v>
      </c>
      <c r="I105" s="9" t="s">
        <v>13</v>
      </c>
      <c r="J105" s="18">
        <v>184.2</v>
      </c>
      <c r="K105" s="18">
        <v>193.07493299999999</v>
      </c>
      <c r="L105" s="54">
        <f t="shared" si="10"/>
        <v>18.3</v>
      </c>
      <c r="M105" s="54">
        <f t="shared" si="15"/>
        <v>19.3</v>
      </c>
      <c r="N105" s="54" t="s">
        <v>974</v>
      </c>
      <c r="O105" s="52" t="str">
        <f t="shared" si="11"/>
        <v/>
      </c>
      <c r="P105" s="52" t="str">
        <f t="shared" si="12"/>
        <v/>
      </c>
      <c r="Q105" s="52" t="str">
        <f t="shared" si="9"/>
        <v/>
      </c>
      <c r="R105" s="61" t="str">
        <f t="shared" si="14"/>
        <v/>
      </c>
      <c r="S105" s="16">
        <f t="shared" si="13"/>
        <v>10</v>
      </c>
      <c r="T105" s="9"/>
      <c r="U105" s="10"/>
    </row>
    <row r="106" spans="1:21" x14ac:dyDescent="0.2">
      <c r="A106" s="3">
        <v>2</v>
      </c>
      <c r="B106" s="4">
        <v>2</v>
      </c>
      <c r="C106" s="5">
        <v>1</v>
      </c>
      <c r="D106" s="3">
        <v>1</v>
      </c>
      <c r="E106" s="5">
        <v>445</v>
      </c>
      <c r="F106" s="3" t="s">
        <v>191</v>
      </c>
      <c r="G106" s="5" t="s">
        <v>192</v>
      </c>
      <c r="H106" s="11">
        <v>45274</v>
      </c>
      <c r="I106" s="4" t="s">
        <v>13</v>
      </c>
      <c r="J106" s="17">
        <v>61.7</v>
      </c>
      <c r="K106" s="17">
        <v>30.122441999999999</v>
      </c>
      <c r="L106" s="54" t="str">
        <f t="shared" si="10"/>
        <v/>
      </c>
      <c r="M106" s="54" t="str">
        <f t="shared" si="15"/>
        <v/>
      </c>
      <c r="N106" s="54" t="s">
        <v>889</v>
      </c>
      <c r="O106" s="52">
        <f t="shared" si="11"/>
        <v>3.3</v>
      </c>
      <c r="P106" s="52">
        <f t="shared" si="12"/>
        <v>6.7</v>
      </c>
      <c r="Q106" s="52">
        <f t="shared" si="9"/>
        <v>10</v>
      </c>
      <c r="R106" s="61" t="str">
        <f t="shared" si="14"/>
        <v>1_445|3.3</v>
      </c>
      <c r="S106" s="16">
        <f t="shared" si="13"/>
        <v>9.9</v>
      </c>
      <c r="T106" s="4"/>
      <c r="U106" s="5"/>
    </row>
    <row r="107" spans="1:21" x14ac:dyDescent="0.2">
      <c r="A107" s="6">
        <v>2</v>
      </c>
      <c r="B107">
        <v>2</v>
      </c>
      <c r="C107" s="7">
        <v>2</v>
      </c>
      <c r="D107" s="6">
        <v>1</v>
      </c>
      <c r="E107" s="7">
        <v>446</v>
      </c>
      <c r="F107" s="6" t="s">
        <v>193</v>
      </c>
      <c r="G107" s="7" t="s">
        <v>194</v>
      </c>
      <c r="H107" s="12">
        <v>45274</v>
      </c>
      <c r="I107" t="s">
        <v>13</v>
      </c>
      <c r="J107" s="16">
        <v>229.2</v>
      </c>
      <c r="K107" s="16">
        <v>481.45366799999999</v>
      </c>
      <c r="L107" s="54">
        <f t="shared" si="10"/>
        <v>47.1</v>
      </c>
      <c r="M107" s="54">
        <f t="shared" si="15"/>
        <v>48.1</v>
      </c>
      <c r="N107" s="54" t="s">
        <v>975</v>
      </c>
      <c r="O107" s="52" t="str">
        <f t="shared" si="11"/>
        <v/>
      </c>
      <c r="P107" s="52" t="str">
        <f t="shared" si="12"/>
        <v/>
      </c>
      <c r="Q107" s="52" t="str">
        <f t="shared" si="9"/>
        <v/>
      </c>
      <c r="R107" s="61" t="str">
        <f t="shared" si="14"/>
        <v/>
      </c>
      <c r="S107" s="16">
        <f t="shared" si="13"/>
        <v>10.01</v>
      </c>
      <c r="U107" s="7"/>
    </row>
    <row r="108" spans="1:21" x14ac:dyDescent="0.2">
      <c r="A108" s="6">
        <v>2</v>
      </c>
      <c r="B108">
        <v>2</v>
      </c>
      <c r="C108" s="7">
        <v>3</v>
      </c>
      <c r="D108" s="6">
        <v>1</v>
      </c>
      <c r="E108" s="7">
        <v>447</v>
      </c>
      <c r="F108" s="6" t="s">
        <v>579</v>
      </c>
      <c r="G108" s="7" t="s">
        <v>580</v>
      </c>
      <c r="H108" s="12">
        <v>45274</v>
      </c>
      <c r="I108" t="s">
        <v>13</v>
      </c>
      <c r="J108" s="16">
        <v>131.1</v>
      </c>
      <c r="K108" s="16">
        <v>188.08361400000001</v>
      </c>
      <c r="L108" s="54">
        <f t="shared" si="10"/>
        <v>17.8</v>
      </c>
      <c r="M108" s="54">
        <f t="shared" si="15"/>
        <v>18.8</v>
      </c>
      <c r="N108" s="54" t="s">
        <v>976</v>
      </c>
      <c r="O108" s="52" t="str">
        <f t="shared" si="11"/>
        <v/>
      </c>
      <c r="P108" s="52" t="str">
        <f t="shared" si="12"/>
        <v/>
      </c>
      <c r="Q108" s="52" t="str">
        <f t="shared" si="9"/>
        <v/>
      </c>
      <c r="R108" s="61" t="str">
        <f t="shared" si="14"/>
        <v/>
      </c>
      <c r="S108" s="16">
        <f t="shared" si="13"/>
        <v>10</v>
      </c>
      <c r="U108" s="7"/>
    </row>
    <row r="109" spans="1:21" x14ac:dyDescent="0.2">
      <c r="A109" s="6">
        <v>2</v>
      </c>
      <c r="B109">
        <v>2</v>
      </c>
      <c r="C109" s="7">
        <v>4</v>
      </c>
      <c r="D109" s="6">
        <v>1</v>
      </c>
      <c r="E109" s="7">
        <v>448</v>
      </c>
      <c r="F109" s="6" t="s">
        <v>528</v>
      </c>
      <c r="G109" s="7" t="s">
        <v>529</v>
      </c>
      <c r="H109" s="12">
        <v>45274</v>
      </c>
      <c r="I109" t="s">
        <v>59</v>
      </c>
      <c r="J109" s="16">
        <v>42.4</v>
      </c>
      <c r="K109" s="16">
        <v>35.827931999999997</v>
      </c>
      <c r="L109" s="54" t="str">
        <f t="shared" si="10"/>
        <v/>
      </c>
      <c r="M109" s="54" t="str">
        <f t="shared" si="15"/>
        <v/>
      </c>
      <c r="N109" s="54" t="s">
        <v>889</v>
      </c>
      <c r="O109" s="52">
        <f t="shared" si="11"/>
        <v>2.8</v>
      </c>
      <c r="P109" s="52">
        <f t="shared" si="12"/>
        <v>7.2</v>
      </c>
      <c r="Q109" s="52">
        <f t="shared" si="9"/>
        <v>10</v>
      </c>
      <c r="R109" s="61" t="str">
        <f t="shared" si="14"/>
        <v>1_448|2.8</v>
      </c>
      <c r="S109" s="16">
        <f t="shared" si="13"/>
        <v>10</v>
      </c>
      <c r="U109" s="7" t="s">
        <v>530</v>
      </c>
    </row>
    <row r="110" spans="1:21" x14ac:dyDescent="0.2">
      <c r="A110" s="6">
        <v>2</v>
      </c>
      <c r="B110">
        <v>2</v>
      </c>
      <c r="C110" s="7">
        <v>5</v>
      </c>
      <c r="D110" s="6">
        <v>1</v>
      </c>
      <c r="E110" s="7">
        <v>449</v>
      </c>
      <c r="F110" s="6" t="s">
        <v>573</v>
      </c>
      <c r="G110" s="7" t="s">
        <v>574</v>
      </c>
      <c r="H110" s="12">
        <v>45274</v>
      </c>
      <c r="I110" t="s">
        <v>13</v>
      </c>
      <c r="J110" s="16">
        <v>224.5</v>
      </c>
      <c r="K110" s="16">
        <v>272.07066900000001</v>
      </c>
      <c r="L110" s="54">
        <f t="shared" si="10"/>
        <v>26.2</v>
      </c>
      <c r="M110" s="54">
        <f t="shared" si="15"/>
        <v>27.2</v>
      </c>
      <c r="N110" s="54" t="s">
        <v>977</v>
      </c>
      <c r="O110" s="52" t="str">
        <f t="shared" si="11"/>
        <v/>
      </c>
      <c r="P110" s="52" t="str">
        <f t="shared" si="12"/>
        <v/>
      </c>
      <c r="Q110" s="52" t="str">
        <f t="shared" si="9"/>
        <v/>
      </c>
      <c r="R110" s="61" t="str">
        <f t="shared" si="14"/>
        <v/>
      </c>
      <c r="S110" s="16">
        <f t="shared" si="13"/>
        <v>10</v>
      </c>
      <c r="U110" s="7"/>
    </row>
    <row r="111" spans="1:21" x14ac:dyDescent="0.2">
      <c r="A111" s="6">
        <v>2</v>
      </c>
      <c r="B111">
        <v>2</v>
      </c>
      <c r="C111" s="7">
        <v>6</v>
      </c>
      <c r="D111" s="6">
        <v>1</v>
      </c>
      <c r="E111" s="7">
        <v>450</v>
      </c>
      <c r="F111" s="6" t="s">
        <v>559</v>
      </c>
      <c r="G111" s="7" t="s">
        <v>560</v>
      </c>
      <c r="H111" s="12">
        <v>45274</v>
      </c>
      <c r="I111" t="s">
        <v>13</v>
      </c>
      <c r="J111" s="16">
        <v>77.3</v>
      </c>
      <c r="K111" s="16">
        <v>45.185783999999998</v>
      </c>
      <c r="L111" s="54" t="str">
        <f t="shared" si="10"/>
        <v/>
      </c>
      <c r="M111" s="54" t="str">
        <f t="shared" si="15"/>
        <v/>
      </c>
      <c r="N111" s="54" t="s">
        <v>889</v>
      </c>
      <c r="O111" s="52">
        <f t="shared" si="11"/>
        <v>2.2000000000000002</v>
      </c>
      <c r="P111" s="52">
        <f t="shared" si="12"/>
        <v>7.8</v>
      </c>
      <c r="Q111" s="52">
        <f t="shared" si="9"/>
        <v>10</v>
      </c>
      <c r="R111" s="61" t="str">
        <f t="shared" si="14"/>
        <v>1_450|2.2</v>
      </c>
      <c r="S111" s="16">
        <f t="shared" si="13"/>
        <v>9.9</v>
      </c>
      <c r="U111" s="7"/>
    </row>
    <row r="112" spans="1:21" x14ac:dyDescent="0.2">
      <c r="A112" s="6">
        <v>2</v>
      </c>
      <c r="B112">
        <v>2</v>
      </c>
      <c r="C112" s="7">
        <v>7</v>
      </c>
      <c r="D112" s="6">
        <v>1</v>
      </c>
      <c r="E112" s="7">
        <v>451</v>
      </c>
      <c r="F112" s="6" t="s">
        <v>581</v>
      </c>
      <c r="G112" s="7" t="s">
        <v>582</v>
      </c>
      <c r="H112" s="12">
        <v>45274</v>
      </c>
      <c r="I112" t="s">
        <v>13</v>
      </c>
      <c r="J112" s="16">
        <v>99</v>
      </c>
      <c r="K112" s="16">
        <v>82.776267000000004</v>
      </c>
      <c r="L112" s="54" t="str">
        <f t="shared" si="10"/>
        <v/>
      </c>
      <c r="M112" s="54" t="str">
        <f t="shared" si="15"/>
        <v/>
      </c>
      <c r="N112" s="54" t="s">
        <v>889</v>
      </c>
      <c r="O112" s="52">
        <f t="shared" si="11"/>
        <v>1.2</v>
      </c>
      <c r="P112" s="52">
        <f t="shared" si="12"/>
        <v>8.8000000000000007</v>
      </c>
      <c r="Q112" s="52">
        <f t="shared" si="9"/>
        <v>10</v>
      </c>
      <c r="R112" s="61" t="str">
        <f t="shared" si="14"/>
        <v>1_451|1.2</v>
      </c>
      <c r="S112" s="16">
        <f t="shared" si="13"/>
        <v>9.9</v>
      </c>
      <c r="U112" s="7"/>
    </row>
    <row r="113" spans="1:21" x14ac:dyDescent="0.2">
      <c r="A113" s="8">
        <v>2</v>
      </c>
      <c r="B113" s="9">
        <v>2</v>
      </c>
      <c r="C113" s="10">
        <v>8</v>
      </c>
      <c r="D113" s="8">
        <v>1</v>
      </c>
      <c r="E113" s="10">
        <v>452</v>
      </c>
      <c r="F113" s="8" t="s">
        <v>577</v>
      </c>
      <c r="G113" s="10" t="s">
        <v>578</v>
      </c>
      <c r="H113" s="13">
        <v>45274</v>
      </c>
      <c r="I113" s="9" t="s">
        <v>13</v>
      </c>
      <c r="J113" s="18">
        <v>269.7</v>
      </c>
      <c r="K113" s="18">
        <v>391.82626800000003</v>
      </c>
      <c r="L113" s="54">
        <f t="shared" si="10"/>
        <v>38.1</v>
      </c>
      <c r="M113" s="54">
        <f t="shared" si="15"/>
        <v>39.1</v>
      </c>
      <c r="N113" s="54" t="s">
        <v>978</v>
      </c>
      <c r="O113" s="52" t="str">
        <f t="shared" si="11"/>
        <v/>
      </c>
      <c r="P113" s="52" t="str">
        <f t="shared" si="12"/>
        <v/>
      </c>
      <c r="Q113" s="52" t="str">
        <f t="shared" si="9"/>
        <v/>
      </c>
      <c r="R113" s="61" t="str">
        <f t="shared" si="14"/>
        <v/>
      </c>
      <c r="S113" s="16">
        <f t="shared" si="13"/>
        <v>10.02</v>
      </c>
      <c r="T113" s="9"/>
      <c r="U113" s="10"/>
    </row>
    <row r="114" spans="1:21" x14ac:dyDescent="0.2">
      <c r="A114" s="3">
        <v>2</v>
      </c>
      <c r="B114" s="4">
        <v>3</v>
      </c>
      <c r="C114" s="5">
        <v>1</v>
      </c>
      <c r="D114" s="3">
        <v>1</v>
      </c>
      <c r="E114" s="5">
        <v>453</v>
      </c>
      <c r="F114" s="3" t="s">
        <v>524</v>
      </c>
      <c r="G114" s="5" t="s">
        <v>525</v>
      </c>
      <c r="H114" s="11">
        <v>45274</v>
      </c>
      <c r="I114" s="4" t="s">
        <v>13</v>
      </c>
      <c r="J114" s="17">
        <v>70.3</v>
      </c>
      <c r="K114" s="17">
        <v>35.263745999999998</v>
      </c>
      <c r="L114" s="54" t="str">
        <f t="shared" si="10"/>
        <v/>
      </c>
      <c r="M114" s="54" t="str">
        <f t="shared" si="15"/>
        <v/>
      </c>
      <c r="N114" s="54" t="s">
        <v>889</v>
      </c>
      <c r="O114" s="52">
        <f t="shared" si="11"/>
        <v>2.8</v>
      </c>
      <c r="P114" s="52">
        <f t="shared" si="12"/>
        <v>7.2</v>
      </c>
      <c r="Q114" s="52">
        <f t="shared" si="9"/>
        <v>10</v>
      </c>
      <c r="R114" s="61" t="str">
        <f t="shared" si="14"/>
        <v>1_453|2.8</v>
      </c>
      <c r="S114" s="16">
        <f t="shared" si="13"/>
        <v>9.9</v>
      </c>
      <c r="T114" s="4"/>
      <c r="U114" s="5"/>
    </row>
    <row r="115" spans="1:21" x14ac:dyDescent="0.2">
      <c r="A115" s="6">
        <v>2</v>
      </c>
      <c r="B115">
        <v>3</v>
      </c>
      <c r="C115" s="7">
        <v>2</v>
      </c>
      <c r="D115" s="6">
        <v>1</v>
      </c>
      <c r="E115" s="7">
        <v>454</v>
      </c>
      <c r="F115" s="6" t="s">
        <v>522</v>
      </c>
      <c r="G115" s="7" t="s">
        <v>523</v>
      </c>
      <c r="H115" s="12">
        <v>45274</v>
      </c>
      <c r="I115" t="s">
        <v>13</v>
      </c>
      <c r="J115" s="16">
        <v>106.3</v>
      </c>
      <c r="K115" s="16">
        <v>72.958764000000002</v>
      </c>
      <c r="L115" s="54" t="str">
        <f t="shared" si="10"/>
        <v/>
      </c>
      <c r="M115" s="54" t="str">
        <f t="shared" si="15"/>
        <v/>
      </c>
      <c r="N115" s="54" t="s">
        <v>889</v>
      </c>
      <c r="O115" s="52">
        <f t="shared" si="11"/>
        <v>1.4</v>
      </c>
      <c r="P115" s="52">
        <f t="shared" si="12"/>
        <v>8.6</v>
      </c>
      <c r="Q115" s="52">
        <f t="shared" si="9"/>
        <v>10</v>
      </c>
      <c r="R115" s="61" t="str">
        <f t="shared" si="14"/>
        <v>1_454|1.4</v>
      </c>
      <c r="S115" s="16">
        <f t="shared" si="13"/>
        <v>10.199999999999999</v>
      </c>
      <c r="U115" s="7"/>
    </row>
    <row r="116" spans="1:21" x14ac:dyDescent="0.2">
      <c r="A116" s="6">
        <v>2</v>
      </c>
      <c r="B116">
        <v>3</v>
      </c>
      <c r="C116" s="7">
        <v>3</v>
      </c>
      <c r="D116" s="6">
        <v>1</v>
      </c>
      <c r="E116" s="7">
        <v>455</v>
      </c>
      <c r="F116" s="6" t="s">
        <v>575</v>
      </c>
      <c r="G116" s="7" t="s">
        <v>576</v>
      </c>
      <c r="H116" s="12">
        <v>45274</v>
      </c>
      <c r="I116" t="s">
        <v>13</v>
      </c>
      <c r="J116" s="16">
        <v>221.3</v>
      </c>
      <c r="K116" s="16">
        <v>248.89116899999999</v>
      </c>
      <c r="L116" s="54">
        <f t="shared" si="10"/>
        <v>23.8</v>
      </c>
      <c r="M116" s="54">
        <f t="shared" si="15"/>
        <v>24.8</v>
      </c>
      <c r="N116" s="54" t="s">
        <v>979</v>
      </c>
      <c r="O116" s="52" t="str">
        <f t="shared" si="11"/>
        <v/>
      </c>
      <c r="P116" s="52" t="str">
        <f t="shared" si="12"/>
        <v/>
      </c>
      <c r="Q116" s="52" t="str">
        <f t="shared" si="9"/>
        <v/>
      </c>
      <c r="R116" s="61" t="str">
        <f t="shared" si="14"/>
        <v/>
      </c>
      <c r="S116" s="16">
        <f t="shared" si="13"/>
        <v>10.039999999999999</v>
      </c>
      <c r="U116" s="7"/>
    </row>
    <row r="117" spans="1:21" s="31" customFormat="1" x14ac:dyDescent="0.2">
      <c r="A117" s="30">
        <v>2</v>
      </c>
      <c r="B117" s="31">
        <v>3</v>
      </c>
      <c r="C117" s="32">
        <v>4</v>
      </c>
      <c r="D117" s="30">
        <v>1</v>
      </c>
      <c r="E117" s="32">
        <v>456</v>
      </c>
      <c r="F117" s="30" t="s">
        <v>526</v>
      </c>
      <c r="G117" s="32" t="s">
        <v>527</v>
      </c>
      <c r="H117" s="33">
        <v>45274</v>
      </c>
      <c r="I117" s="31" t="s">
        <v>42</v>
      </c>
      <c r="J117" s="34">
        <v>35.1</v>
      </c>
      <c r="K117" s="34">
        <v>3.1861662000000002</v>
      </c>
      <c r="L117" s="54" t="str">
        <f t="shared" si="10"/>
        <v/>
      </c>
      <c r="M117" s="54" t="str">
        <f t="shared" si="15"/>
        <v/>
      </c>
      <c r="N117" s="54" t="s">
        <v>889</v>
      </c>
      <c r="O117" s="55">
        <f>IF(NOT(ISNUMBER(L117)),IF(ROUND(10*12/K117,1) &gt; 12, 12,ROUND(10*12/K117,1)),"")</f>
        <v>12</v>
      </c>
      <c r="P117" s="55">
        <f>IF(ISNUMBER(O117),12-O117,"")</f>
        <v>0</v>
      </c>
      <c r="Q117" s="55">
        <f t="shared" si="9"/>
        <v>12</v>
      </c>
      <c r="R117" s="61" t="str">
        <f t="shared" si="14"/>
        <v>1_456|12</v>
      </c>
      <c r="S117" s="55">
        <f>IF(ISNUMBER(L117),ROUND(K117*1/(L117+1),2),ROUND(O117*K117/12,2))</f>
        <v>3.19</v>
      </c>
      <c r="T117" s="58" t="s">
        <v>881</v>
      </c>
      <c r="U117" s="32" t="s">
        <v>102</v>
      </c>
    </row>
    <row r="118" spans="1:21" x14ac:dyDescent="0.2">
      <c r="A118" s="6">
        <v>2</v>
      </c>
      <c r="B118">
        <v>3</v>
      </c>
      <c r="C118" s="7">
        <v>5</v>
      </c>
      <c r="D118" s="6">
        <v>1</v>
      </c>
      <c r="E118" s="7">
        <v>461</v>
      </c>
      <c r="F118" s="6" t="s">
        <v>628</v>
      </c>
      <c r="G118" s="7" t="s">
        <v>629</v>
      </c>
      <c r="H118" s="12">
        <v>45274</v>
      </c>
      <c r="I118" t="s">
        <v>59</v>
      </c>
      <c r="J118" s="16">
        <v>41.6</v>
      </c>
      <c r="K118" s="16">
        <v>15.037253700000001</v>
      </c>
      <c r="L118" s="54" t="str">
        <f t="shared" si="10"/>
        <v/>
      </c>
      <c r="M118" s="54" t="str">
        <f t="shared" si="15"/>
        <v/>
      </c>
      <c r="N118" s="54" t="s">
        <v>889</v>
      </c>
      <c r="O118" s="52">
        <f t="shared" ref="O118:O152" si="16">IF(NOT(ISNUMBER(L118)),IF(ROUND(10*10/K118,1) &gt; 10, 10,ROUND(10*10/K118,1)),"")</f>
        <v>6.7</v>
      </c>
      <c r="P118" s="52">
        <f t="shared" si="12"/>
        <v>3.3</v>
      </c>
      <c r="Q118" s="52">
        <f t="shared" si="9"/>
        <v>10</v>
      </c>
      <c r="R118" s="61" t="str">
        <f t="shared" si="14"/>
        <v>1_461|6.7</v>
      </c>
      <c r="S118" s="16">
        <f t="shared" ref="S118:S152" si="17">IF(ISNUMBER(L118),ROUND(K118*1/(L118+1),2),ROUND(O118*K118/10,1))</f>
        <v>10.1</v>
      </c>
      <c r="U118" s="7"/>
    </row>
    <row r="119" spans="1:21" x14ac:dyDescent="0.2">
      <c r="A119" s="6">
        <v>2</v>
      </c>
      <c r="B119">
        <v>3</v>
      </c>
      <c r="C119" s="7">
        <v>6</v>
      </c>
      <c r="D119" s="6">
        <v>1</v>
      </c>
      <c r="E119" s="7">
        <v>479</v>
      </c>
      <c r="F119" s="6" t="s">
        <v>565</v>
      </c>
      <c r="G119" s="7" t="s">
        <v>566</v>
      </c>
      <c r="H119" s="12">
        <v>45279</v>
      </c>
      <c r="I119" t="s">
        <v>13</v>
      </c>
      <c r="J119" s="16">
        <v>257.5</v>
      </c>
      <c r="K119" s="16">
        <v>182.34540000000001</v>
      </c>
      <c r="L119" s="54">
        <f t="shared" si="10"/>
        <v>17.2</v>
      </c>
      <c r="M119" s="54">
        <f t="shared" si="15"/>
        <v>18.2</v>
      </c>
      <c r="N119" s="54" t="s">
        <v>980</v>
      </c>
      <c r="O119" s="52" t="str">
        <f t="shared" si="16"/>
        <v/>
      </c>
      <c r="P119" s="52" t="str">
        <f t="shared" si="12"/>
        <v/>
      </c>
      <c r="Q119" s="52" t="str">
        <f t="shared" si="9"/>
        <v/>
      </c>
      <c r="R119" s="61" t="str">
        <f t="shared" si="14"/>
        <v/>
      </c>
      <c r="S119" s="16">
        <f t="shared" si="17"/>
        <v>10.02</v>
      </c>
      <c r="U119" s="7" t="s">
        <v>255</v>
      </c>
    </row>
    <row r="120" spans="1:21" x14ac:dyDescent="0.2">
      <c r="A120" s="6">
        <v>2</v>
      </c>
      <c r="B120">
        <v>3</v>
      </c>
      <c r="C120" s="7">
        <v>7</v>
      </c>
      <c r="D120" s="6">
        <v>1</v>
      </c>
      <c r="E120" s="7">
        <v>485</v>
      </c>
      <c r="F120" s="6" t="s">
        <v>531</v>
      </c>
      <c r="G120" s="7" t="s">
        <v>532</v>
      </c>
      <c r="H120" s="12">
        <v>45279</v>
      </c>
      <c r="I120" t="s">
        <v>13</v>
      </c>
      <c r="J120" s="16">
        <v>68.7</v>
      </c>
      <c r="K120" s="16">
        <v>13.8637044</v>
      </c>
      <c r="L120" s="54" t="str">
        <f t="shared" si="10"/>
        <v/>
      </c>
      <c r="M120" s="54" t="str">
        <f t="shared" si="15"/>
        <v/>
      </c>
      <c r="N120" s="54" t="s">
        <v>889</v>
      </c>
      <c r="O120" s="52">
        <f t="shared" si="16"/>
        <v>7.2</v>
      </c>
      <c r="P120" s="52">
        <f t="shared" si="12"/>
        <v>2.8</v>
      </c>
      <c r="Q120" s="52">
        <f t="shared" si="9"/>
        <v>10</v>
      </c>
      <c r="R120" s="61" t="str">
        <f t="shared" si="14"/>
        <v>1_485|7.2</v>
      </c>
      <c r="S120" s="16">
        <f t="shared" si="17"/>
        <v>10</v>
      </c>
      <c r="U120" s="7" t="s">
        <v>255</v>
      </c>
    </row>
    <row r="121" spans="1:21" x14ac:dyDescent="0.2">
      <c r="A121" s="8">
        <v>2</v>
      </c>
      <c r="B121" s="9">
        <v>3</v>
      </c>
      <c r="C121" s="10">
        <v>8</v>
      </c>
      <c r="D121" s="8">
        <v>2</v>
      </c>
      <c r="E121" s="10">
        <v>5</v>
      </c>
      <c r="F121" s="8" t="s">
        <v>234</v>
      </c>
      <c r="G121" s="10" t="s">
        <v>235</v>
      </c>
      <c r="H121" s="13">
        <v>45272</v>
      </c>
      <c r="I121" s="9" t="s">
        <v>13</v>
      </c>
      <c r="J121" s="18">
        <v>142.69999999999999</v>
      </c>
      <c r="K121" s="18">
        <v>51.290052299999999</v>
      </c>
      <c r="L121" s="54" t="str">
        <f t="shared" si="10"/>
        <v/>
      </c>
      <c r="M121" s="54" t="str">
        <f t="shared" si="15"/>
        <v/>
      </c>
      <c r="N121" s="54" t="s">
        <v>889</v>
      </c>
      <c r="O121" s="52">
        <f t="shared" si="16"/>
        <v>1.9</v>
      </c>
      <c r="P121" s="52">
        <f t="shared" si="12"/>
        <v>8.1</v>
      </c>
      <c r="Q121" s="52">
        <f t="shared" si="9"/>
        <v>10</v>
      </c>
      <c r="R121" s="61" t="str">
        <f t="shared" si="14"/>
        <v>2_5|1.9</v>
      </c>
      <c r="S121" s="16">
        <f t="shared" si="17"/>
        <v>9.6999999999999993</v>
      </c>
      <c r="T121" s="9"/>
      <c r="U121" s="10"/>
    </row>
    <row r="122" spans="1:21" x14ac:dyDescent="0.2">
      <c r="A122" s="3">
        <v>2</v>
      </c>
      <c r="B122" s="4">
        <v>4</v>
      </c>
      <c r="C122" s="5">
        <v>1</v>
      </c>
      <c r="D122" s="3">
        <v>2</v>
      </c>
      <c r="E122" s="5">
        <v>6</v>
      </c>
      <c r="F122" s="3" t="s">
        <v>319</v>
      </c>
      <c r="G122" s="5" t="s">
        <v>320</v>
      </c>
      <c r="H122" s="11">
        <v>45272</v>
      </c>
      <c r="I122" s="4" t="s">
        <v>13</v>
      </c>
      <c r="J122" s="17">
        <v>121.8</v>
      </c>
      <c r="K122" s="17">
        <v>279.90018900000001</v>
      </c>
      <c r="L122" s="54">
        <f t="shared" si="10"/>
        <v>26.9</v>
      </c>
      <c r="M122" s="54">
        <f t="shared" si="15"/>
        <v>27.9</v>
      </c>
      <c r="N122" s="54" t="s">
        <v>981</v>
      </c>
      <c r="O122" s="52" t="str">
        <f t="shared" si="16"/>
        <v/>
      </c>
      <c r="P122" s="52" t="str">
        <f t="shared" si="12"/>
        <v/>
      </c>
      <c r="Q122" s="52" t="str">
        <f t="shared" si="9"/>
        <v/>
      </c>
      <c r="R122" s="61" t="str">
        <f t="shared" si="14"/>
        <v/>
      </c>
      <c r="S122" s="16">
        <f t="shared" si="17"/>
        <v>10.029999999999999</v>
      </c>
      <c r="T122" s="4"/>
      <c r="U122" s="5"/>
    </row>
    <row r="123" spans="1:21" x14ac:dyDescent="0.2">
      <c r="A123" s="6">
        <v>2</v>
      </c>
      <c r="B123">
        <v>4</v>
      </c>
      <c r="C123" s="7">
        <v>2</v>
      </c>
      <c r="D123" s="6">
        <v>2</v>
      </c>
      <c r="E123" s="7">
        <v>7</v>
      </c>
      <c r="F123" s="6" t="s">
        <v>317</v>
      </c>
      <c r="G123" s="7" t="s">
        <v>318</v>
      </c>
      <c r="H123" s="12">
        <v>45272</v>
      </c>
      <c r="I123" t="s">
        <v>59</v>
      </c>
      <c r="J123" s="16">
        <v>94.8</v>
      </c>
      <c r="K123" s="16">
        <v>133.08002400000001</v>
      </c>
      <c r="L123" s="54">
        <f t="shared" si="10"/>
        <v>12.3</v>
      </c>
      <c r="M123" s="54">
        <f t="shared" si="15"/>
        <v>13.3</v>
      </c>
      <c r="N123" s="54" t="s">
        <v>982</v>
      </c>
      <c r="O123" s="52" t="str">
        <f t="shared" si="16"/>
        <v/>
      </c>
      <c r="P123" s="52" t="str">
        <f t="shared" si="12"/>
        <v/>
      </c>
      <c r="Q123" s="52" t="str">
        <f t="shared" si="9"/>
        <v/>
      </c>
      <c r="R123" s="61" t="str">
        <f t="shared" si="14"/>
        <v/>
      </c>
      <c r="S123" s="16">
        <f t="shared" si="17"/>
        <v>10.01</v>
      </c>
      <c r="U123" s="7" t="s">
        <v>50</v>
      </c>
    </row>
    <row r="124" spans="1:21" x14ac:dyDescent="0.2">
      <c r="A124" s="6">
        <v>2</v>
      </c>
      <c r="B124">
        <v>4</v>
      </c>
      <c r="C124" s="7">
        <v>3</v>
      </c>
      <c r="D124" s="6">
        <v>2</v>
      </c>
      <c r="E124" s="7">
        <v>8</v>
      </c>
      <c r="F124" s="6" t="s">
        <v>288</v>
      </c>
      <c r="G124" s="7" t="s">
        <v>289</v>
      </c>
      <c r="H124" s="12">
        <v>45268</v>
      </c>
      <c r="I124" t="s">
        <v>13</v>
      </c>
      <c r="J124" s="16">
        <v>164.2</v>
      </c>
      <c r="K124" s="16">
        <v>128.975889</v>
      </c>
      <c r="L124" s="54">
        <f t="shared" si="10"/>
        <v>11.8</v>
      </c>
      <c r="M124" s="54">
        <f t="shared" si="15"/>
        <v>12.8</v>
      </c>
      <c r="N124" s="54" t="s">
        <v>983</v>
      </c>
      <c r="O124" s="52" t="str">
        <f t="shared" si="16"/>
        <v/>
      </c>
      <c r="P124" s="52" t="str">
        <f t="shared" si="12"/>
        <v/>
      </c>
      <c r="Q124" s="52" t="str">
        <f t="shared" si="9"/>
        <v/>
      </c>
      <c r="R124" s="61" t="str">
        <f t="shared" si="14"/>
        <v/>
      </c>
      <c r="S124" s="16">
        <f t="shared" si="17"/>
        <v>10.08</v>
      </c>
      <c r="U124" s="7"/>
    </row>
    <row r="125" spans="1:21" x14ac:dyDescent="0.2">
      <c r="A125" s="6">
        <v>2</v>
      </c>
      <c r="B125">
        <v>4</v>
      </c>
      <c r="C125" s="7">
        <v>4</v>
      </c>
      <c r="D125" s="6">
        <v>2</v>
      </c>
      <c r="E125" s="7">
        <v>9</v>
      </c>
      <c r="F125" s="6" t="s">
        <v>345</v>
      </c>
      <c r="G125" s="7" t="s">
        <v>346</v>
      </c>
      <c r="H125" s="12">
        <v>45272</v>
      </c>
      <c r="I125" t="s">
        <v>13</v>
      </c>
      <c r="J125" s="16">
        <v>86.7</v>
      </c>
      <c r="K125" s="16">
        <v>154.18397400000001</v>
      </c>
      <c r="L125" s="54">
        <f t="shared" si="10"/>
        <v>14.4</v>
      </c>
      <c r="M125" s="54">
        <f t="shared" si="15"/>
        <v>15.4</v>
      </c>
      <c r="N125" s="54" t="s">
        <v>984</v>
      </c>
      <c r="O125" s="52" t="str">
        <f t="shared" si="16"/>
        <v/>
      </c>
      <c r="P125" s="52" t="str">
        <f t="shared" si="12"/>
        <v/>
      </c>
      <c r="Q125" s="52" t="str">
        <f t="shared" si="9"/>
        <v/>
      </c>
      <c r="R125" s="61" t="str">
        <f t="shared" si="14"/>
        <v/>
      </c>
      <c r="S125" s="16">
        <f t="shared" si="17"/>
        <v>10.01</v>
      </c>
      <c r="U125" s="7"/>
    </row>
    <row r="126" spans="1:21" x14ac:dyDescent="0.2">
      <c r="A126" s="6">
        <v>2</v>
      </c>
      <c r="B126">
        <v>4</v>
      </c>
      <c r="C126" s="7">
        <v>5</v>
      </c>
      <c r="D126" s="6">
        <v>2</v>
      </c>
      <c r="E126" s="7">
        <v>10</v>
      </c>
      <c r="F126" s="6" t="s">
        <v>323</v>
      </c>
      <c r="G126" s="7" t="s">
        <v>324</v>
      </c>
      <c r="H126" s="12">
        <v>45272</v>
      </c>
      <c r="I126" t="s">
        <v>13</v>
      </c>
      <c r="J126" s="16">
        <v>59.4</v>
      </c>
      <c r="K126" s="16">
        <v>41.346774000000003</v>
      </c>
      <c r="L126" s="54" t="str">
        <f t="shared" si="10"/>
        <v/>
      </c>
      <c r="M126" s="54" t="str">
        <f t="shared" si="15"/>
        <v/>
      </c>
      <c r="N126" s="54" t="s">
        <v>889</v>
      </c>
      <c r="O126" s="52">
        <f t="shared" si="16"/>
        <v>2.4</v>
      </c>
      <c r="P126" s="52">
        <f t="shared" si="12"/>
        <v>7.6</v>
      </c>
      <c r="Q126" s="52">
        <f t="shared" si="9"/>
        <v>10</v>
      </c>
      <c r="R126" s="61" t="str">
        <f t="shared" si="14"/>
        <v>2_10|2.4</v>
      </c>
      <c r="S126" s="16">
        <f t="shared" si="17"/>
        <v>9.9</v>
      </c>
      <c r="U126" s="7"/>
    </row>
    <row r="127" spans="1:21" x14ac:dyDescent="0.2">
      <c r="A127" s="6">
        <v>2</v>
      </c>
      <c r="B127">
        <v>4</v>
      </c>
      <c r="C127" s="7">
        <v>6</v>
      </c>
      <c r="D127" s="6">
        <v>2</v>
      </c>
      <c r="E127" s="7">
        <v>11</v>
      </c>
      <c r="F127" s="6" t="s">
        <v>433</v>
      </c>
      <c r="G127" s="7" t="s">
        <v>434</v>
      </c>
      <c r="H127" s="12">
        <v>45268</v>
      </c>
      <c r="I127" t="s">
        <v>59</v>
      </c>
      <c r="J127" s="16">
        <v>61.5</v>
      </c>
      <c r="K127" s="16">
        <v>124.301205</v>
      </c>
      <c r="L127" s="54">
        <f t="shared" si="10"/>
        <v>11.4</v>
      </c>
      <c r="M127" s="54">
        <f t="shared" si="15"/>
        <v>12.4</v>
      </c>
      <c r="N127" s="54" t="s">
        <v>985</v>
      </c>
      <c r="O127" s="52" t="str">
        <f t="shared" si="16"/>
        <v/>
      </c>
      <c r="P127" s="52" t="str">
        <f t="shared" si="12"/>
        <v/>
      </c>
      <c r="Q127" s="52" t="str">
        <f t="shared" si="9"/>
        <v/>
      </c>
      <c r="R127" s="61" t="str">
        <f t="shared" si="14"/>
        <v/>
      </c>
      <c r="S127" s="16">
        <f t="shared" si="17"/>
        <v>10.02</v>
      </c>
      <c r="U127" s="7"/>
    </row>
    <row r="128" spans="1:21" x14ac:dyDescent="0.2">
      <c r="A128" s="6">
        <v>2</v>
      </c>
      <c r="B128">
        <v>4</v>
      </c>
      <c r="C128" s="7">
        <v>7</v>
      </c>
      <c r="D128" s="6">
        <v>2</v>
      </c>
      <c r="E128" s="7">
        <v>12</v>
      </c>
      <c r="F128" s="6" t="s">
        <v>327</v>
      </c>
      <c r="G128" s="7" t="s">
        <v>328</v>
      </c>
      <c r="H128" s="12">
        <v>45272</v>
      </c>
      <c r="I128" t="s">
        <v>13</v>
      </c>
      <c r="J128" s="16">
        <v>82.5</v>
      </c>
      <c r="K128" s="16">
        <v>161.50142399999999</v>
      </c>
      <c r="L128" s="54">
        <f t="shared" si="10"/>
        <v>15.1</v>
      </c>
      <c r="M128" s="54">
        <f t="shared" si="15"/>
        <v>16.100000000000001</v>
      </c>
      <c r="N128" s="54" t="s">
        <v>986</v>
      </c>
      <c r="O128" s="52" t="str">
        <f t="shared" si="16"/>
        <v/>
      </c>
      <c r="P128" s="52" t="str">
        <f t="shared" si="12"/>
        <v/>
      </c>
      <c r="Q128" s="52" t="str">
        <f t="shared" si="9"/>
        <v/>
      </c>
      <c r="R128" s="61" t="str">
        <f t="shared" si="14"/>
        <v/>
      </c>
      <c r="S128" s="16">
        <f t="shared" si="17"/>
        <v>10.029999999999999</v>
      </c>
      <c r="U128" s="7"/>
    </row>
    <row r="129" spans="1:21" x14ac:dyDescent="0.2">
      <c r="A129" s="8">
        <v>2</v>
      </c>
      <c r="B129" s="9">
        <v>4</v>
      </c>
      <c r="C129" s="10">
        <v>8</v>
      </c>
      <c r="D129" s="8">
        <v>2</v>
      </c>
      <c r="E129" s="10">
        <v>13</v>
      </c>
      <c r="F129" s="8" t="s">
        <v>329</v>
      </c>
      <c r="G129" s="10" t="s">
        <v>330</v>
      </c>
      <c r="H129" s="13">
        <v>45272</v>
      </c>
      <c r="I129" s="9" t="s">
        <v>13</v>
      </c>
      <c r="J129" s="18">
        <v>85.1</v>
      </c>
      <c r="K129" s="18">
        <v>78.023105999999999</v>
      </c>
      <c r="L129" s="54" t="str">
        <f t="shared" si="10"/>
        <v/>
      </c>
      <c r="M129" s="54" t="str">
        <f t="shared" si="15"/>
        <v/>
      </c>
      <c r="N129" s="54" t="s">
        <v>889</v>
      </c>
      <c r="O129" s="52">
        <f t="shared" si="16"/>
        <v>1.3</v>
      </c>
      <c r="P129" s="52">
        <f t="shared" si="12"/>
        <v>8.6999999999999993</v>
      </c>
      <c r="Q129" s="52">
        <f t="shared" si="9"/>
        <v>10</v>
      </c>
      <c r="R129" s="61" t="str">
        <f t="shared" si="14"/>
        <v>2_13|1.3</v>
      </c>
      <c r="S129" s="16">
        <f t="shared" si="17"/>
        <v>10.1</v>
      </c>
      <c r="T129" s="9"/>
      <c r="U129" s="10"/>
    </row>
    <row r="130" spans="1:21" x14ac:dyDescent="0.2">
      <c r="A130" s="3">
        <v>2</v>
      </c>
      <c r="B130" s="4">
        <v>5</v>
      </c>
      <c r="C130" s="5">
        <v>1</v>
      </c>
      <c r="D130" s="3">
        <v>2</v>
      </c>
      <c r="E130" s="5">
        <v>14</v>
      </c>
      <c r="F130" s="3" t="s">
        <v>347</v>
      </c>
      <c r="G130" s="5" t="s">
        <v>348</v>
      </c>
      <c r="H130" s="11">
        <v>45272</v>
      </c>
      <c r="I130" s="4" t="s">
        <v>13</v>
      </c>
      <c r="J130" s="17">
        <v>268</v>
      </c>
      <c r="K130" s="17">
        <v>277.22166900000002</v>
      </c>
      <c r="L130" s="54">
        <f t="shared" si="10"/>
        <v>26.7</v>
      </c>
      <c r="M130" s="54">
        <f t="shared" si="15"/>
        <v>27.7</v>
      </c>
      <c r="N130" s="54" t="s">
        <v>987</v>
      </c>
      <c r="O130" s="52" t="str">
        <f t="shared" si="16"/>
        <v/>
      </c>
      <c r="P130" s="52" t="str">
        <f t="shared" si="12"/>
        <v/>
      </c>
      <c r="Q130" s="52" t="str">
        <f t="shared" ref="Q130:Q193" si="18">IF(ISNUMBER(O130),O130+P130,"")</f>
        <v/>
      </c>
      <c r="R130" s="61" t="str">
        <f t="shared" si="14"/>
        <v/>
      </c>
      <c r="S130" s="16">
        <f t="shared" si="17"/>
        <v>10.01</v>
      </c>
      <c r="T130" s="4"/>
      <c r="U130" s="5"/>
    </row>
    <row r="131" spans="1:21" x14ac:dyDescent="0.2">
      <c r="A131" s="6">
        <v>2</v>
      </c>
      <c r="B131">
        <v>5</v>
      </c>
      <c r="C131" s="7">
        <v>2</v>
      </c>
      <c r="D131" s="6">
        <v>2</v>
      </c>
      <c r="E131" s="7">
        <v>15</v>
      </c>
      <c r="F131" s="6" t="s">
        <v>341</v>
      </c>
      <c r="G131" s="7" t="s">
        <v>342</v>
      </c>
      <c r="H131" s="12">
        <v>45272</v>
      </c>
      <c r="I131" t="s">
        <v>13</v>
      </c>
      <c r="J131" s="16">
        <v>134.9</v>
      </c>
      <c r="K131" s="16">
        <v>335.129211</v>
      </c>
      <c r="L131" s="54">
        <f t="shared" ref="L131:L194" si="19">IF(K131 &gt;110, ROUNDDOWN(K131/10-1,1),"")</f>
        <v>32.5</v>
      </c>
      <c r="M131" s="54">
        <f t="shared" si="15"/>
        <v>33.5</v>
      </c>
      <c r="N131" s="54" t="s">
        <v>896</v>
      </c>
      <c r="O131" s="52" t="str">
        <f t="shared" si="16"/>
        <v/>
      </c>
      <c r="P131" s="52" t="str">
        <f t="shared" ref="P131:P194" si="20">IF(ISNUMBER(O131),10-O131,"")</f>
        <v/>
      </c>
      <c r="Q131" s="52" t="str">
        <f t="shared" si="18"/>
        <v/>
      </c>
      <c r="R131" s="61" t="str">
        <f t="shared" si="14"/>
        <v/>
      </c>
      <c r="S131" s="16">
        <f t="shared" si="17"/>
        <v>10</v>
      </c>
      <c r="T131" t="s">
        <v>881</v>
      </c>
      <c r="U131" s="7"/>
    </row>
    <row r="132" spans="1:21" x14ac:dyDescent="0.2">
      <c r="A132" s="6">
        <v>2</v>
      </c>
      <c r="B132">
        <v>5</v>
      </c>
      <c r="C132" s="7">
        <v>3</v>
      </c>
      <c r="D132" s="6">
        <v>2</v>
      </c>
      <c r="E132" s="7">
        <v>16</v>
      </c>
      <c r="F132" s="6" t="s">
        <v>262</v>
      </c>
      <c r="G132" s="7" t="s">
        <v>263</v>
      </c>
      <c r="H132" s="12">
        <v>45268</v>
      </c>
      <c r="I132" t="s">
        <v>13</v>
      </c>
      <c r="J132" s="16">
        <v>50.9</v>
      </c>
      <c r="K132" s="16">
        <v>67.995018000000002</v>
      </c>
      <c r="L132" s="54" t="str">
        <f t="shared" si="19"/>
        <v/>
      </c>
      <c r="M132" s="54" t="str">
        <f t="shared" si="15"/>
        <v/>
      </c>
      <c r="N132" s="54" t="s">
        <v>889</v>
      </c>
      <c r="O132" s="52">
        <f t="shared" si="16"/>
        <v>1.5</v>
      </c>
      <c r="P132" s="52">
        <f t="shared" si="20"/>
        <v>8.5</v>
      </c>
      <c r="Q132" s="52">
        <f t="shared" si="18"/>
        <v>10</v>
      </c>
      <c r="R132" s="61" t="str">
        <f t="shared" ref="R132:R195" si="21">IF(ISNUMBER(O132),D132&amp;"_"&amp;E132&amp;"|"&amp;O132,"")</f>
        <v>2_16|1.5</v>
      </c>
      <c r="S132" s="16">
        <f t="shared" si="17"/>
        <v>10.199999999999999</v>
      </c>
      <c r="U132" s="7" t="s">
        <v>50</v>
      </c>
    </row>
    <row r="133" spans="1:21" x14ac:dyDescent="0.2">
      <c r="A133" s="6">
        <v>2</v>
      </c>
      <c r="B133">
        <v>5</v>
      </c>
      <c r="C133" s="7">
        <v>4</v>
      </c>
      <c r="D133" s="6">
        <v>2</v>
      </c>
      <c r="E133" s="7">
        <v>17</v>
      </c>
      <c r="F133" s="6" t="s">
        <v>419</v>
      </c>
      <c r="G133" s="7" t="s">
        <v>420</v>
      </c>
      <c r="H133" s="12">
        <v>45268</v>
      </c>
      <c r="I133" t="s">
        <v>59</v>
      </c>
      <c r="J133" s="16">
        <v>52.7</v>
      </c>
      <c r="K133" s="16">
        <v>61.080558000000003</v>
      </c>
      <c r="L133" s="54" t="str">
        <f t="shared" si="19"/>
        <v/>
      </c>
      <c r="M133" s="54" t="str">
        <f t="shared" si="15"/>
        <v/>
      </c>
      <c r="N133" s="54" t="s">
        <v>889</v>
      </c>
      <c r="O133" s="52">
        <f t="shared" si="16"/>
        <v>1.6</v>
      </c>
      <c r="P133" s="52">
        <f t="shared" si="20"/>
        <v>8.4</v>
      </c>
      <c r="Q133" s="52">
        <f t="shared" si="18"/>
        <v>10</v>
      </c>
      <c r="R133" s="61" t="str">
        <f t="shared" si="21"/>
        <v>2_17|1.6</v>
      </c>
      <c r="S133" s="16">
        <f t="shared" si="17"/>
        <v>9.8000000000000007</v>
      </c>
      <c r="U133" s="7"/>
    </row>
    <row r="134" spans="1:21" x14ac:dyDescent="0.2">
      <c r="A134" s="6">
        <v>2</v>
      </c>
      <c r="B134">
        <v>5</v>
      </c>
      <c r="C134" s="7">
        <v>5</v>
      </c>
      <c r="D134" s="6">
        <v>2</v>
      </c>
      <c r="E134" s="7">
        <v>18</v>
      </c>
      <c r="F134" s="6" t="s">
        <v>284</v>
      </c>
      <c r="G134" s="7" t="s">
        <v>285</v>
      </c>
      <c r="H134" s="12">
        <v>45268</v>
      </c>
      <c r="I134" t="s">
        <v>13</v>
      </c>
      <c r="J134" s="16">
        <v>60.4</v>
      </c>
      <c r="K134" s="16">
        <v>31.545632999999999</v>
      </c>
      <c r="L134" s="54" t="str">
        <f t="shared" si="19"/>
        <v/>
      </c>
      <c r="M134" s="54" t="str">
        <f t="shared" si="15"/>
        <v/>
      </c>
      <c r="N134" s="54" t="s">
        <v>889</v>
      </c>
      <c r="O134" s="52">
        <f t="shared" si="16"/>
        <v>3.2</v>
      </c>
      <c r="P134" s="52">
        <f t="shared" si="20"/>
        <v>6.8</v>
      </c>
      <c r="Q134" s="52">
        <f t="shared" si="18"/>
        <v>10</v>
      </c>
      <c r="R134" s="61" t="str">
        <f t="shared" si="21"/>
        <v>2_18|3.2</v>
      </c>
      <c r="S134" s="16">
        <f t="shared" si="17"/>
        <v>10.1</v>
      </c>
      <c r="U134" s="7"/>
    </row>
    <row r="135" spans="1:21" x14ac:dyDescent="0.2">
      <c r="A135" s="6">
        <v>2</v>
      </c>
      <c r="B135">
        <v>5</v>
      </c>
      <c r="C135" s="7">
        <v>6</v>
      </c>
      <c r="D135" s="6">
        <v>2</v>
      </c>
      <c r="E135" s="7">
        <v>19</v>
      </c>
      <c r="F135" s="6" t="s">
        <v>349</v>
      </c>
      <c r="G135" s="7" t="s">
        <v>350</v>
      </c>
      <c r="H135" s="12">
        <v>45272</v>
      </c>
      <c r="I135" t="s">
        <v>13</v>
      </c>
      <c r="J135" s="16">
        <v>141.5</v>
      </c>
      <c r="K135" s="16">
        <v>138.134367</v>
      </c>
      <c r="L135" s="54">
        <f t="shared" si="19"/>
        <v>12.8</v>
      </c>
      <c r="M135" s="54">
        <f t="shared" si="15"/>
        <v>13.8</v>
      </c>
      <c r="N135" s="54" t="s">
        <v>988</v>
      </c>
      <c r="O135" s="52" t="str">
        <f t="shared" si="16"/>
        <v/>
      </c>
      <c r="P135" s="52" t="str">
        <f t="shared" si="20"/>
        <v/>
      </c>
      <c r="Q135" s="52" t="str">
        <f t="shared" si="18"/>
        <v/>
      </c>
      <c r="R135" s="61" t="str">
        <f t="shared" si="21"/>
        <v/>
      </c>
      <c r="S135" s="16">
        <f t="shared" si="17"/>
        <v>10.01</v>
      </c>
      <c r="U135" s="7"/>
    </row>
    <row r="136" spans="1:21" x14ac:dyDescent="0.2">
      <c r="A136" s="6">
        <v>2</v>
      </c>
      <c r="B136">
        <v>5</v>
      </c>
      <c r="C136" s="7">
        <v>7</v>
      </c>
      <c r="D136" s="6">
        <v>2</v>
      </c>
      <c r="E136" s="7">
        <v>20</v>
      </c>
      <c r="F136" s="6" t="s">
        <v>453</v>
      </c>
      <c r="G136" s="7" t="s">
        <v>454</v>
      </c>
      <c r="H136" s="12">
        <v>45268</v>
      </c>
      <c r="I136" t="s">
        <v>42</v>
      </c>
      <c r="J136" s="16">
        <v>36.799999999999997</v>
      </c>
      <c r="K136" s="16">
        <v>28.270809</v>
      </c>
      <c r="L136" s="54" t="str">
        <f t="shared" si="19"/>
        <v/>
      </c>
      <c r="M136" s="54" t="str">
        <f t="shared" si="15"/>
        <v/>
      </c>
      <c r="N136" s="54" t="s">
        <v>889</v>
      </c>
      <c r="O136" s="52">
        <f t="shared" si="16"/>
        <v>3.5</v>
      </c>
      <c r="P136" s="52">
        <f t="shared" si="20"/>
        <v>6.5</v>
      </c>
      <c r="Q136" s="52">
        <f t="shared" si="18"/>
        <v>10</v>
      </c>
      <c r="R136" s="61" t="str">
        <f t="shared" si="21"/>
        <v>2_20|3.5</v>
      </c>
      <c r="S136" s="16">
        <f t="shared" si="17"/>
        <v>9.9</v>
      </c>
      <c r="U136" s="7" t="s">
        <v>455</v>
      </c>
    </row>
    <row r="137" spans="1:21" x14ac:dyDescent="0.2">
      <c r="A137" s="8">
        <v>2</v>
      </c>
      <c r="B137" s="9">
        <v>5</v>
      </c>
      <c r="C137" s="10">
        <v>8</v>
      </c>
      <c r="D137" s="8">
        <v>2</v>
      </c>
      <c r="E137" s="10">
        <v>21</v>
      </c>
      <c r="F137" s="8" t="s">
        <v>236</v>
      </c>
      <c r="G137" s="10" t="s">
        <v>237</v>
      </c>
      <c r="H137" s="13">
        <v>45272</v>
      </c>
      <c r="I137" s="9" t="s">
        <v>13</v>
      </c>
      <c r="J137" s="18">
        <v>136.19999999999999</v>
      </c>
      <c r="K137" s="18">
        <v>54.471825000000003</v>
      </c>
      <c r="L137" s="54" t="str">
        <f t="shared" si="19"/>
        <v/>
      </c>
      <c r="M137" s="54" t="str">
        <f t="shared" si="15"/>
        <v/>
      </c>
      <c r="N137" s="54" t="s">
        <v>889</v>
      </c>
      <c r="O137" s="52">
        <f t="shared" si="16"/>
        <v>1.8</v>
      </c>
      <c r="P137" s="52">
        <f t="shared" si="20"/>
        <v>8.1999999999999993</v>
      </c>
      <c r="Q137" s="52">
        <f t="shared" si="18"/>
        <v>10</v>
      </c>
      <c r="R137" s="61" t="str">
        <f t="shared" si="21"/>
        <v>2_21|1.8</v>
      </c>
      <c r="S137" s="16">
        <f t="shared" si="17"/>
        <v>9.8000000000000007</v>
      </c>
      <c r="T137" s="9"/>
      <c r="U137" s="10"/>
    </row>
    <row r="138" spans="1:21" x14ac:dyDescent="0.2">
      <c r="A138" s="3">
        <v>2</v>
      </c>
      <c r="B138" s="4">
        <v>6</v>
      </c>
      <c r="C138" s="5">
        <v>1</v>
      </c>
      <c r="D138" s="3">
        <v>2</v>
      </c>
      <c r="E138" s="5">
        <v>22</v>
      </c>
      <c r="F138" s="3" t="s">
        <v>353</v>
      </c>
      <c r="G138" s="5" t="s">
        <v>354</v>
      </c>
      <c r="H138" s="11">
        <v>45272</v>
      </c>
      <c r="I138" s="4" t="s">
        <v>13</v>
      </c>
      <c r="J138" s="17">
        <v>205.5</v>
      </c>
      <c r="K138" s="17">
        <v>180.06350699999999</v>
      </c>
      <c r="L138" s="54">
        <f t="shared" si="19"/>
        <v>17</v>
      </c>
      <c r="M138" s="54">
        <f t="shared" si="15"/>
        <v>18</v>
      </c>
      <c r="N138" s="54" t="s">
        <v>989</v>
      </c>
      <c r="O138" s="52" t="str">
        <f t="shared" si="16"/>
        <v/>
      </c>
      <c r="P138" s="52" t="str">
        <f t="shared" si="20"/>
        <v/>
      </c>
      <c r="Q138" s="52" t="str">
        <f t="shared" si="18"/>
        <v/>
      </c>
      <c r="R138" s="61" t="str">
        <f t="shared" si="21"/>
        <v/>
      </c>
      <c r="S138" s="16">
        <f t="shared" si="17"/>
        <v>10</v>
      </c>
      <c r="T138" s="4"/>
      <c r="U138" s="5"/>
    </row>
    <row r="139" spans="1:21" x14ac:dyDescent="0.2">
      <c r="A139" s="6">
        <v>2</v>
      </c>
      <c r="B139">
        <v>6</v>
      </c>
      <c r="C139" s="7">
        <v>2</v>
      </c>
      <c r="D139" s="6">
        <v>2</v>
      </c>
      <c r="E139" s="7">
        <v>23</v>
      </c>
      <c r="F139" s="6" t="s">
        <v>359</v>
      </c>
      <c r="G139" s="7" t="s">
        <v>360</v>
      </c>
      <c r="H139" s="12">
        <v>45272</v>
      </c>
      <c r="I139" t="s">
        <v>13</v>
      </c>
      <c r="J139" s="16">
        <v>108.8</v>
      </c>
      <c r="K139" s="16">
        <v>76.904430000000005</v>
      </c>
      <c r="L139" s="54" t="str">
        <f t="shared" si="19"/>
        <v/>
      </c>
      <c r="M139" s="54" t="str">
        <f t="shared" si="15"/>
        <v/>
      </c>
      <c r="N139" s="54" t="s">
        <v>889</v>
      </c>
      <c r="O139" s="52">
        <f t="shared" si="16"/>
        <v>1.3</v>
      </c>
      <c r="P139" s="52">
        <f t="shared" si="20"/>
        <v>8.6999999999999993</v>
      </c>
      <c r="Q139" s="52">
        <f t="shared" si="18"/>
        <v>10</v>
      </c>
      <c r="R139" s="61" t="str">
        <f t="shared" si="21"/>
        <v>2_23|1.3</v>
      </c>
      <c r="S139" s="16">
        <f t="shared" si="17"/>
        <v>10</v>
      </c>
      <c r="U139" s="7"/>
    </row>
    <row r="140" spans="1:21" x14ac:dyDescent="0.2">
      <c r="A140" s="6">
        <v>2</v>
      </c>
      <c r="B140">
        <v>6</v>
      </c>
      <c r="C140" s="7">
        <v>3</v>
      </c>
      <c r="D140" s="6">
        <v>2</v>
      </c>
      <c r="E140" s="7">
        <v>24</v>
      </c>
      <c r="F140" s="6" t="s">
        <v>369</v>
      </c>
      <c r="G140" s="7" t="s">
        <v>370</v>
      </c>
      <c r="H140" s="12">
        <v>45272</v>
      </c>
      <c r="I140" t="s">
        <v>13</v>
      </c>
      <c r="J140" s="16">
        <v>58.3</v>
      </c>
      <c r="K140" s="16">
        <v>18.7566393</v>
      </c>
      <c r="L140" s="54" t="str">
        <f t="shared" si="19"/>
        <v/>
      </c>
      <c r="M140" s="54" t="str">
        <f t="shared" si="15"/>
        <v/>
      </c>
      <c r="N140" s="54" t="s">
        <v>889</v>
      </c>
      <c r="O140" s="52">
        <f t="shared" si="16"/>
        <v>5.3</v>
      </c>
      <c r="P140" s="52">
        <f t="shared" si="20"/>
        <v>4.7</v>
      </c>
      <c r="Q140" s="52">
        <f t="shared" si="18"/>
        <v>10</v>
      </c>
      <c r="R140" s="61" t="str">
        <f t="shared" si="21"/>
        <v>2_24|5.3</v>
      </c>
      <c r="S140" s="16">
        <f t="shared" si="17"/>
        <v>9.9</v>
      </c>
      <c r="U140" s="7"/>
    </row>
    <row r="141" spans="1:21" x14ac:dyDescent="0.2">
      <c r="A141" s="6">
        <v>2</v>
      </c>
      <c r="B141">
        <v>6</v>
      </c>
      <c r="C141" s="7">
        <v>4</v>
      </c>
      <c r="D141" s="6">
        <v>2</v>
      </c>
      <c r="E141" s="7">
        <v>25</v>
      </c>
      <c r="F141" s="6" t="s">
        <v>361</v>
      </c>
      <c r="G141" s="7" t="s">
        <v>362</v>
      </c>
      <c r="H141" s="12">
        <v>45272</v>
      </c>
      <c r="I141" t="s">
        <v>13</v>
      </c>
      <c r="J141" s="16">
        <v>313.89999999999998</v>
      </c>
      <c r="K141" s="16">
        <v>528.54411000000005</v>
      </c>
      <c r="L141" s="54">
        <f t="shared" si="19"/>
        <v>51.8</v>
      </c>
      <c r="M141" s="54">
        <f t="shared" si="15"/>
        <v>52.8</v>
      </c>
      <c r="N141" s="54" t="s">
        <v>990</v>
      </c>
      <c r="O141" s="52" t="str">
        <f t="shared" si="16"/>
        <v/>
      </c>
      <c r="P141" s="52" t="str">
        <f t="shared" si="20"/>
        <v/>
      </c>
      <c r="Q141" s="52" t="str">
        <f t="shared" si="18"/>
        <v/>
      </c>
      <c r="R141" s="61" t="str">
        <f t="shared" si="21"/>
        <v/>
      </c>
      <c r="S141" s="16">
        <f t="shared" si="17"/>
        <v>10.01</v>
      </c>
      <c r="U141" s="7"/>
    </row>
    <row r="142" spans="1:21" x14ac:dyDescent="0.2">
      <c r="A142" s="6">
        <v>2</v>
      </c>
      <c r="B142">
        <v>6</v>
      </c>
      <c r="C142" s="7">
        <v>5</v>
      </c>
      <c r="D142" s="6">
        <v>2</v>
      </c>
      <c r="E142" s="7">
        <v>26</v>
      </c>
      <c r="F142" s="6" t="s">
        <v>367</v>
      </c>
      <c r="G142" s="7" t="s">
        <v>368</v>
      </c>
      <c r="H142" s="12">
        <v>45272</v>
      </c>
      <c r="I142" t="s">
        <v>13</v>
      </c>
      <c r="J142" s="16">
        <v>256.8</v>
      </c>
      <c r="K142" s="16">
        <v>211.659741</v>
      </c>
      <c r="L142" s="54">
        <f t="shared" si="19"/>
        <v>20.100000000000001</v>
      </c>
      <c r="M142" s="54">
        <f t="shared" si="15"/>
        <v>21.1</v>
      </c>
      <c r="N142" s="54" t="s">
        <v>991</v>
      </c>
      <c r="O142" s="52" t="str">
        <f t="shared" si="16"/>
        <v/>
      </c>
      <c r="P142" s="52" t="str">
        <f t="shared" si="20"/>
        <v/>
      </c>
      <c r="Q142" s="52" t="str">
        <f t="shared" si="18"/>
        <v/>
      </c>
      <c r="R142" s="61" t="str">
        <f t="shared" si="21"/>
        <v/>
      </c>
      <c r="S142" s="16">
        <f t="shared" si="17"/>
        <v>10.029999999999999</v>
      </c>
      <c r="U142" s="7"/>
    </row>
    <row r="143" spans="1:21" x14ac:dyDescent="0.2">
      <c r="A143" s="6">
        <v>2</v>
      </c>
      <c r="B143">
        <v>6</v>
      </c>
      <c r="C143" s="7">
        <v>6</v>
      </c>
      <c r="D143" s="6">
        <v>2</v>
      </c>
      <c r="E143" s="7">
        <v>27</v>
      </c>
      <c r="F143" s="6" t="s">
        <v>380</v>
      </c>
      <c r="G143" s="7" t="s">
        <v>381</v>
      </c>
      <c r="H143" s="12">
        <v>45267</v>
      </c>
      <c r="I143" t="s">
        <v>13</v>
      </c>
      <c r="J143" s="16">
        <v>98.7</v>
      </c>
      <c r="K143" s="16">
        <v>58.395372000000002</v>
      </c>
      <c r="L143" s="54" t="str">
        <f t="shared" si="19"/>
        <v/>
      </c>
      <c r="M143" s="54" t="str">
        <f t="shared" si="15"/>
        <v/>
      </c>
      <c r="N143" s="54" t="s">
        <v>889</v>
      </c>
      <c r="O143" s="52">
        <f t="shared" si="16"/>
        <v>1.7</v>
      </c>
      <c r="P143" s="52">
        <f t="shared" si="20"/>
        <v>8.3000000000000007</v>
      </c>
      <c r="Q143" s="52">
        <f t="shared" si="18"/>
        <v>10</v>
      </c>
      <c r="R143" s="61" t="str">
        <f t="shared" si="21"/>
        <v>2_27|1.7</v>
      </c>
      <c r="S143" s="16">
        <f t="shared" si="17"/>
        <v>9.9</v>
      </c>
      <c r="U143" s="7"/>
    </row>
    <row r="144" spans="1:21" x14ac:dyDescent="0.2">
      <c r="A144" s="6">
        <v>2</v>
      </c>
      <c r="B144">
        <v>6</v>
      </c>
      <c r="C144" s="7">
        <v>7</v>
      </c>
      <c r="D144" s="6">
        <v>2</v>
      </c>
      <c r="E144" s="7">
        <v>28</v>
      </c>
      <c r="F144" s="6" t="s">
        <v>266</v>
      </c>
      <c r="G144" s="7" t="s">
        <v>267</v>
      </c>
      <c r="H144" s="12">
        <v>45268</v>
      </c>
      <c r="I144" t="s">
        <v>13</v>
      </c>
      <c r="J144" s="16">
        <v>107</v>
      </c>
      <c r="K144" s="16">
        <v>47.894513099999998</v>
      </c>
      <c r="L144" s="54" t="str">
        <f t="shared" si="19"/>
        <v/>
      </c>
      <c r="M144" s="54" t="str">
        <f t="shared" si="15"/>
        <v/>
      </c>
      <c r="N144" s="54" t="s">
        <v>889</v>
      </c>
      <c r="O144" s="52">
        <f t="shared" si="16"/>
        <v>2.1</v>
      </c>
      <c r="P144" s="52">
        <f t="shared" si="20"/>
        <v>7.9</v>
      </c>
      <c r="Q144" s="52">
        <f t="shared" si="18"/>
        <v>10</v>
      </c>
      <c r="R144" s="61" t="str">
        <f t="shared" si="21"/>
        <v>2_28|2.1</v>
      </c>
      <c r="S144" s="16">
        <f t="shared" si="17"/>
        <v>10.1</v>
      </c>
      <c r="U144" s="7" t="s">
        <v>50</v>
      </c>
    </row>
    <row r="145" spans="1:21" x14ac:dyDescent="0.2">
      <c r="A145" s="8">
        <v>2</v>
      </c>
      <c r="B145" s="9">
        <v>6</v>
      </c>
      <c r="C145" s="10">
        <v>8</v>
      </c>
      <c r="D145" s="8">
        <v>2</v>
      </c>
      <c r="E145" s="10">
        <v>29</v>
      </c>
      <c r="F145" s="8" t="s">
        <v>232</v>
      </c>
      <c r="G145" s="10" t="s">
        <v>233</v>
      </c>
      <c r="H145" s="13">
        <v>45272</v>
      </c>
      <c r="I145" s="9" t="s">
        <v>13</v>
      </c>
      <c r="J145" s="18">
        <v>82.2</v>
      </c>
      <c r="K145" s="18">
        <v>36.137597999999997</v>
      </c>
      <c r="L145" s="54" t="str">
        <f t="shared" si="19"/>
        <v/>
      </c>
      <c r="M145" s="54" t="str">
        <f t="shared" si="15"/>
        <v/>
      </c>
      <c r="N145" s="54" t="s">
        <v>889</v>
      </c>
      <c r="O145" s="52">
        <f t="shared" si="16"/>
        <v>2.8</v>
      </c>
      <c r="P145" s="52">
        <f t="shared" si="20"/>
        <v>7.2</v>
      </c>
      <c r="Q145" s="52">
        <f t="shared" si="18"/>
        <v>10</v>
      </c>
      <c r="R145" s="61" t="str">
        <f t="shared" si="21"/>
        <v>2_29|2.8</v>
      </c>
      <c r="S145" s="16">
        <f t="shared" si="17"/>
        <v>10.1</v>
      </c>
      <c r="T145" s="9"/>
      <c r="U145" s="10"/>
    </row>
    <row r="146" spans="1:21" x14ac:dyDescent="0.2">
      <c r="A146" s="3">
        <v>2</v>
      </c>
      <c r="B146" s="4">
        <v>7</v>
      </c>
      <c r="C146" s="5">
        <v>1</v>
      </c>
      <c r="D146" s="3">
        <v>2</v>
      </c>
      <c r="E146" s="5">
        <v>30</v>
      </c>
      <c r="F146" s="3" t="s">
        <v>270</v>
      </c>
      <c r="G146" s="5" t="s">
        <v>271</v>
      </c>
      <c r="H146" s="11">
        <v>45268</v>
      </c>
      <c r="I146" s="4" t="s">
        <v>59</v>
      </c>
      <c r="J146" s="17">
        <v>34.5</v>
      </c>
      <c r="K146" s="17">
        <v>13.843767</v>
      </c>
      <c r="L146" s="54" t="str">
        <f t="shared" si="19"/>
        <v/>
      </c>
      <c r="M146" s="54" t="str">
        <f t="shared" si="15"/>
        <v/>
      </c>
      <c r="N146" s="54" t="s">
        <v>889</v>
      </c>
      <c r="O146" s="52">
        <f t="shared" si="16"/>
        <v>7.2</v>
      </c>
      <c r="P146" s="52">
        <f t="shared" si="20"/>
        <v>2.8</v>
      </c>
      <c r="Q146" s="52">
        <f t="shared" si="18"/>
        <v>10</v>
      </c>
      <c r="R146" s="61" t="str">
        <f t="shared" si="21"/>
        <v>2_30|7.2</v>
      </c>
      <c r="S146" s="16">
        <f t="shared" si="17"/>
        <v>10</v>
      </c>
      <c r="T146" s="4"/>
      <c r="U146" s="5" t="s">
        <v>50</v>
      </c>
    </row>
    <row r="147" spans="1:21" x14ac:dyDescent="0.2">
      <c r="A147" s="6">
        <v>2</v>
      </c>
      <c r="B147">
        <v>7</v>
      </c>
      <c r="C147" s="7">
        <v>2</v>
      </c>
      <c r="D147" s="6">
        <v>2</v>
      </c>
      <c r="E147" s="7">
        <v>31</v>
      </c>
      <c r="F147" s="6" t="s">
        <v>276</v>
      </c>
      <c r="G147" s="7" t="s">
        <v>277</v>
      </c>
      <c r="H147" s="12">
        <v>45268</v>
      </c>
      <c r="I147" t="s">
        <v>59</v>
      </c>
      <c r="J147" s="16">
        <v>64.8</v>
      </c>
      <c r="K147" s="16">
        <v>13.6872372</v>
      </c>
      <c r="L147" s="54" t="str">
        <f t="shared" si="19"/>
        <v/>
      </c>
      <c r="M147" s="54" t="str">
        <f t="shared" si="15"/>
        <v/>
      </c>
      <c r="N147" s="54" t="s">
        <v>889</v>
      </c>
      <c r="O147" s="52">
        <f t="shared" si="16"/>
        <v>7.3</v>
      </c>
      <c r="P147" s="52">
        <f t="shared" si="20"/>
        <v>2.7</v>
      </c>
      <c r="Q147" s="52">
        <f t="shared" si="18"/>
        <v>10</v>
      </c>
      <c r="R147" s="61" t="str">
        <f t="shared" si="21"/>
        <v>2_31|7.3</v>
      </c>
      <c r="S147" s="16">
        <f t="shared" si="17"/>
        <v>10</v>
      </c>
      <c r="U147" s="7" t="s">
        <v>50</v>
      </c>
    </row>
    <row r="148" spans="1:21" x14ac:dyDescent="0.2">
      <c r="A148" s="6">
        <v>2</v>
      </c>
      <c r="B148">
        <v>7</v>
      </c>
      <c r="C148" s="7">
        <v>3</v>
      </c>
      <c r="D148" s="6">
        <v>2</v>
      </c>
      <c r="E148" s="7">
        <v>32</v>
      </c>
      <c r="F148" s="6" t="s">
        <v>382</v>
      </c>
      <c r="G148" s="7" t="s">
        <v>383</v>
      </c>
      <c r="H148" s="12">
        <v>45267</v>
      </c>
      <c r="I148" t="s">
        <v>13</v>
      </c>
      <c r="J148" s="16">
        <v>149.4</v>
      </c>
      <c r="K148" s="16">
        <v>102.95818800000001</v>
      </c>
      <c r="L148" s="54" t="str">
        <f t="shared" si="19"/>
        <v/>
      </c>
      <c r="M148" s="54" t="str">
        <f t="shared" si="15"/>
        <v/>
      </c>
      <c r="N148" s="54" t="s">
        <v>889</v>
      </c>
      <c r="O148" s="52">
        <f t="shared" si="16"/>
        <v>1</v>
      </c>
      <c r="P148" s="52">
        <f t="shared" si="20"/>
        <v>9</v>
      </c>
      <c r="Q148" s="52">
        <f t="shared" si="18"/>
        <v>10</v>
      </c>
      <c r="R148" s="61" t="str">
        <f t="shared" si="21"/>
        <v>2_32|1</v>
      </c>
      <c r="S148" s="16">
        <f t="shared" si="17"/>
        <v>10.3</v>
      </c>
      <c r="U148" s="7"/>
    </row>
    <row r="149" spans="1:21" x14ac:dyDescent="0.2">
      <c r="A149" s="6">
        <v>2</v>
      </c>
      <c r="B149">
        <v>7</v>
      </c>
      <c r="C149" s="7">
        <v>4</v>
      </c>
      <c r="D149" s="6">
        <v>2</v>
      </c>
      <c r="E149" s="7">
        <v>33</v>
      </c>
      <c r="F149" s="6" t="s">
        <v>431</v>
      </c>
      <c r="G149" s="7" t="s">
        <v>432</v>
      </c>
      <c r="H149" s="12">
        <v>45268</v>
      </c>
      <c r="I149" t="s">
        <v>13</v>
      </c>
      <c r="J149" s="16">
        <v>71.599999999999994</v>
      </c>
      <c r="K149" s="16">
        <v>33.734504999999999</v>
      </c>
      <c r="L149" s="54" t="str">
        <f t="shared" si="19"/>
        <v/>
      </c>
      <c r="M149" s="54" t="str">
        <f t="shared" si="15"/>
        <v/>
      </c>
      <c r="N149" s="54" t="s">
        <v>889</v>
      </c>
      <c r="O149" s="52">
        <f t="shared" si="16"/>
        <v>3</v>
      </c>
      <c r="P149" s="52">
        <f t="shared" si="20"/>
        <v>7</v>
      </c>
      <c r="Q149" s="52">
        <f t="shared" si="18"/>
        <v>10</v>
      </c>
      <c r="R149" s="61" t="str">
        <f t="shared" si="21"/>
        <v>2_33|3</v>
      </c>
      <c r="S149" s="16">
        <f t="shared" si="17"/>
        <v>10.1</v>
      </c>
      <c r="U149" s="7" t="s">
        <v>50</v>
      </c>
    </row>
    <row r="150" spans="1:21" x14ac:dyDescent="0.2">
      <c r="A150" s="6">
        <v>2</v>
      </c>
      <c r="B150">
        <v>7</v>
      </c>
      <c r="C150" s="7">
        <v>5</v>
      </c>
      <c r="D150" s="6">
        <v>2</v>
      </c>
      <c r="E150" s="7">
        <v>34</v>
      </c>
      <c r="F150" s="6" t="s">
        <v>325</v>
      </c>
      <c r="G150" s="7" t="s">
        <v>326</v>
      </c>
      <c r="H150" s="12">
        <v>45272</v>
      </c>
      <c r="I150" t="s">
        <v>13</v>
      </c>
      <c r="J150" s="16">
        <v>137.4</v>
      </c>
      <c r="K150" s="16">
        <v>120.43038</v>
      </c>
      <c r="L150" s="54">
        <f t="shared" si="19"/>
        <v>11</v>
      </c>
      <c r="M150" s="54">
        <f t="shared" si="15"/>
        <v>12</v>
      </c>
      <c r="N150" s="54" t="s">
        <v>992</v>
      </c>
      <c r="O150" s="52" t="str">
        <f t="shared" si="16"/>
        <v/>
      </c>
      <c r="P150" s="52" t="str">
        <f t="shared" si="20"/>
        <v/>
      </c>
      <c r="Q150" s="52" t="str">
        <f t="shared" si="18"/>
        <v/>
      </c>
      <c r="R150" s="61" t="str">
        <f t="shared" si="21"/>
        <v/>
      </c>
      <c r="S150" s="16">
        <f t="shared" si="17"/>
        <v>10.039999999999999</v>
      </c>
      <c r="U150" s="7"/>
    </row>
    <row r="151" spans="1:21" x14ac:dyDescent="0.2">
      <c r="A151" s="6">
        <v>2</v>
      </c>
      <c r="B151">
        <v>7</v>
      </c>
      <c r="C151" s="7">
        <v>6</v>
      </c>
      <c r="D151" s="6">
        <v>2</v>
      </c>
      <c r="E151" s="7">
        <v>35</v>
      </c>
      <c r="F151" s="6" t="s">
        <v>539</v>
      </c>
      <c r="G151" s="7" t="s">
        <v>16</v>
      </c>
      <c r="H151" s="12">
        <v>45272</v>
      </c>
      <c r="I151" t="s">
        <v>13</v>
      </c>
      <c r="J151" s="16">
        <v>121.4</v>
      </c>
      <c r="K151" s="16">
        <v>119.977092</v>
      </c>
      <c r="L151" s="54">
        <f t="shared" si="19"/>
        <v>10.9</v>
      </c>
      <c r="M151" s="54">
        <f t="shared" si="15"/>
        <v>11.9</v>
      </c>
      <c r="N151" s="54" t="s">
        <v>993</v>
      </c>
      <c r="O151" s="52" t="str">
        <f t="shared" si="16"/>
        <v/>
      </c>
      <c r="P151" s="52" t="str">
        <f t="shared" si="20"/>
        <v/>
      </c>
      <c r="Q151" s="52" t="str">
        <f t="shared" si="18"/>
        <v/>
      </c>
      <c r="R151" s="61" t="str">
        <f t="shared" si="21"/>
        <v/>
      </c>
      <c r="S151" s="16">
        <f t="shared" si="17"/>
        <v>10.08</v>
      </c>
      <c r="U151" s="7" t="s">
        <v>540</v>
      </c>
    </row>
    <row r="152" spans="1:21" x14ac:dyDescent="0.2">
      <c r="A152" s="6">
        <v>2</v>
      </c>
      <c r="B152">
        <v>7</v>
      </c>
      <c r="C152" s="7">
        <v>7</v>
      </c>
      <c r="D152" s="6">
        <v>2</v>
      </c>
      <c r="E152" s="7">
        <v>37</v>
      </c>
      <c r="F152" s="6" t="s">
        <v>550</v>
      </c>
      <c r="G152" s="7" t="s">
        <v>17</v>
      </c>
      <c r="H152" s="12">
        <v>45272</v>
      </c>
      <c r="I152" t="s">
        <v>13</v>
      </c>
      <c r="J152" s="16">
        <v>131.1</v>
      </c>
      <c r="K152" s="16">
        <v>81.566085000000001</v>
      </c>
      <c r="L152" s="54" t="str">
        <f t="shared" si="19"/>
        <v/>
      </c>
      <c r="M152" s="54" t="str">
        <f t="shared" si="15"/>
        <v/>
      </c>
      <c r="N152" s="54" t="s">
        <v>889</v>
      </c>
      <c r="O152" s="52">
        <f t="shared" si="16"/>
        <v>1.2</v>
      </c>
      <c r="P152" s="52">
        <f t="shared" si="20"/>
        <v>8.8000000000000007</v>
      </c>
      <c r="Q152" s="52">
        <f t="shared" si="18"/>
        <v>10</v>
      </c>
      <c r="R152" s="61" t="str">
        <f t="shared" si="21"/>
        <v>2_37|1.2</v>
      </c>
      <c r="S152" s="16">
        <f t="shared" si="17"/>
        <v>9.8000000000000007</v>
      </c>
      <c r="U152" s="7" t="s">
        <v>540</v>
      </c>
    </row>
    <row r="153" spans="1:21" x14ac:dyDescent="0.2">
      <c r="A153" s="8">
        <v>2</v>
      </c>
      <c r="B153" s="9">
        <v>7</v>
      </c>
      <c r="C153" s="10">
        <v>8</v>
      </c>
      <c r="D153" s="8">
        <v>2</v>
      </c>
      <c r="E153" s="10">
        <v>38</v>
      </c>
      <c r="F153" s="8" t="s">
        <v>466</v>
      </c>
      <c r="G153" s="10" t="s">
        <v>467</v>
      </c>
      <c r="H153" s="13">
        <v>45313</v>
      </c>
      <c r="I153" s="9" t="s">
        <v>13</v>
      </c>
      <c r="J153" s="18">
        <v>107.4</v>
      </c>
      <c r="K153" s="18">
        <v>107.4</v>
      </c>
      <c r="L153" s="54" t="str">
        <f t="shared" si="19"/>
        <v/>
      </c>
      <c r="M153" s="54" t="str">
        <f t="shared" si="15"/>
        <v/>
      </c>
      <c r="N153" s="54" t="s">
        <v>889</v>
      </c>
      <c r="O153" s="55">
        <f>IF(NOT(ISNUMBER(L153)),IF(ROUND(10*12/K153,1) &gt; 12, 12,ROUND(10*12/K153,1)),"")</f>
        <v>1.1000000000000001</v>
      </c>
      <c r="P153" s="55">
        <f>IF(ISNUMBER(O153),12-O153,"")</f>
        <v>10.9</v>
      </c>
      <c r="Q153" s="55">
        <f t="shared" si="18"/>
        <v>12</v>
      </c>
      <c r="R153" s="61" t="str">
        <f t="shared" si="21"/>
        <v>2_38|1.1</v>
      </c>
      <c r="S153" s="55">
        <f>IF(ISNUMBER(L153),ROUND(K153*1/(L153+1),2),ROUND(O153*K153/12,2))</f>
        <v>9.85</v>
      </c>
      <c r="T153" s="58" t="s">
        <v>881</v>
      </c>
      <c r="U153" s="10"/>
    </row>
    <row r="154" spans="1:21" x14ac:dyDescent="0.2">
      <c r="A154" s="3">
        <v>2</v>
      </c>
      <c r="B154" s="4">
        <v>8</v>
      </c>
      <c r="C154" s="5">
        <v>1</v>
      </c>
      <c r="D154" s="3">
        <v>2</v>
      </c>
      <c r="E154" s="5">
        <v>41</v>
      </c>
      <c r="F154" s="3" t="s">
        <v>14</v>
      </c>
      <c r="G154" s="5" t="s">
        <v>15</v>
      </c>
      <c r="H154" s="11">
        <v>45267</v>
      </c>
      <c r="I154" s="4" t="s">
        <v>13</v>
      </c>
      <c r="J154" s="17">
        <v>213.3</v>
      </c>
      <c r="K154" s="17">
        <v>225.773481</v>
      </c>
      <c r="L154" s="54">
        <f t="shared" si="19"/>
        <v>21.5</v>
      </c>
      <c r="M154" s="54">
        <f t="shared" si="15"/>
        <v>22.5</v>
      </c>
      <c r="N154" s="54" t="s">
        <v>994</v>
      </c>
      <c r="O154" s="52" t="str">
        <f t="shared" ref="O154:O217" si="22">IF(NOT(ISNUMBER(L154)),IF(ROUND(10*10/K154,1) &gt; 10, 10,ROUND(10*10/K154,1)),"")</f>
        <v/>
      </c>
      <c r="P154" s="52" t="str">
        <f t="shared" si="20"/>
        <v/>
      </c>
      <c r="Q154" s="52" t="str">
        <f t="shared" si="18"/>
        <v/>
      </c>
      <c r="R154" s="61" t="str">
        <f t="shared" si="21"/>
        <v/>
      </c>
      <c r="S154" s="16">
        <f t="shared" ref="S154:S185" si="23">IF(ISNUMBER(L154),ROUND(K154*1/(L154+1),2),ROUND(O154*K154/10,1))</f>
        <v>10.029999999999999</v>
      </c>
      <c r="T154" s="4"/>
      <c r="U154" s="5" t="s">
        <v>11</v>
      </c>
    </row>
    <row r="155" spans="1:21" x14ac:dyDescent="0.2">
      <c r="A155" s="6">
        <v>2</v>
      </c>
      <c r="B155">
        <v>8</v>
      </c>
      <c r="C155" s="7">
        <v>2</v>
      </c>
      <c r="D155" s="6">
        <v>2</v>
      </c>
      <c r="E155" s="7">
        <v>42</v>
      </c>
      <c r="F155" s="6" t="s">
        <v>670</v>
      </c>
      <c r="G155" s="7" t="s">
        <v>671</v>
      </c>
      <c r="H155" s="12">
        <v>45267</v>
      </c>
      <c r="I155" t="s">
        <v>13</v>
      </c>
      <c r="J155" s="16">
        <v>158.1</v>
      </c>
      <c r="K155" s="16">
        <v>73.319333999999998</v>
      </c>
      <c r="L155" s="54" t="str">
        <f t="shared" si="19"/>
        <v/>
      </c>
      <c r="M155" s="54" t="str">
        <f t="shared" si="15"/>
        <v/>
      </c>
      <c r="N155" s="54" t="s">
        <v>889</v>
      </c>
      <c r="O155" s="52">
        <f t="shared" si="22"/>
        <v>1.4</v>
      </c>
      <c r="P155" s="52">
        <f t="shared" si="20"/>
        <v>8.6</v>
      </c>
      <c r="Q155" s="52">
        <f t="shared" si="18"/>
        <v>10</v>
      </c>
      <c r="R155" s="61" t="str">
        <f t="shared" si="21"/>
        <v>2_42|1.4</v>
      </c>
      <c r="S155" s="16">
        <f t="shared" si="23"/>
        <v>10.3</v>
      </c>
      <c r="U155" s="7"/>
    </row>
    <row r="156" spans="1:21" x14ac:dyDescent="0.2">
      <c r="A156" s="6">
        <v>2</v>
      </c>
      <c r="B156">
        <v>8</v>
      </c>
      <c r="C156" s="7">
        <v>3</v>
      </c>
      <c r="D156" s="6">
        <v>2</v>
      </c>
      <c r="E156" s="7">
        <v>43</v>
      </c>
      <c r="F156" s="6" t="s">
        <v>668</v>
      </c>
      <c r="G156" s="7" t="s">
        <v>669</v>
      </c>
      <c r="H156" s="12">
        <v>45279</v>
      </c>
      <c r="I156" t="s">
        <v>13</v>
      </c>
      <c r="J156" s="16">
        <v>135.19999999999999</v>
      </c>
      <c r="K156" s="16">
        <v>66.473654999999994</v>
      </c>
      <c r="L156" s="54" t="str">
        <f t="shared" si="19"/>
        <v/>
      </c>
      <c r="M156" s="54" t="str">
        <f t="shared" si="15"/>
        <v/>
      </c>
      <c r="N156" s="54" t="s">
        <v>889</v>
      </c>
      <c r="O156" s="52">
        <f t="shared" si="22"/>
        <v>1.5</v>
      </c>
      <c r="P156" s="52">
        <f t="shared" si="20"/>
        <v>8.5</v>
      </c>
      <c r="Q156" s="52">
        <f t="shared" si="18"/>
        <v>10</v>
      </c>
      <c r="R156" s="61" t="str">
        <f t="shared" si="21"/>
        <v>2_43|1.5</v>
      </c>
      <c r="S156" s="16">
        <f t="shared" si="23"/>
        <v>10</v>
      </c>
      <c r="U156" s="7" t="s">
        <v>47</v>
      </c>
    </row>
    <row r="157" spans="1:21" x14ac:dyDescent="0.2">
      <c r="A157" s="6">
        <v>2</v>
      </c>
      <c r="B157">
        <v>8</v>
      </c>
      <c r="C157" s="7">
        <v>4</v>
      </c>
      <c r="D157" s="6">
        <v>2</v>
      </c>
      <c r="E157" s="7">
        <v>44</v>
      </c>
      <c r="F157" s="6" t="s">
        <v>672</v>
      </c>
      <c r="G157" s="7" t="s">
        <v>673</v>
      </c>
      <c r="H157" s="12">
        <v>45267</v>
      </c>
      <c r="I157" t="s">
        <v>13</v>
      </c>
      <c r="J157" s="16">
        <v>113.3</v>
      </c>
      <c r="K157" s="16">
        <v>37.585816800000003</v>
      </c>
      <c r="L157" s="54" t="str">
        <f t="shared" si="19"/>
        <v/>
      </c>
      <c r="M157" s="54" t="str">
        <f t="shared" si="15"/>
        <v/>
      </c>
      <c r="N157" s="54" t="s">
        <v>889</v>
      </c>
      <c r="O157" s="52">
        <f t="shared" si="22"/>
        <v>2.7</v>
      </c>
      <c r="P157" s="52">
        <f t="shared" si="20"/>
        <v>7.3</v>
      </c>
      <c r="Q157" s="52">
        <f t="shared" si="18"/>
        <v>10</v>
      </c>
      <c r="R157" s="61" t="str">
        <f t="shared" si="21"/>
        <v>2_44|2.7</v>
      </c>
      <c r="S157" s="16">
        <f t="shared" si="23"/>
        <v>10.1</v>
      </c>
      <c r="U157" s="7"/>
    </row>
    <row r="158" spans="1:21" x14ac:dyDescent="0.2">
      <c r="A158" s="6">
        <v>2</v>
      </c>
      <c r="B158">
        <v>8</v>
      </c>
      <c r="C158" s="7">
        <v>5</v>
      </c>
      <c r="D158" s="6">
        <v>2</v>
      </c>
      <c r="E158" s="7">
        <v>45</v>
      </c>
      <c r="F158" s="6" t="s">
        <v>783</v>
      </c>
      <c r="G158" s="7" t="s">
        <v>784</v>
      </c>
      <c r="H158" s="12">
        <v>45265</v>
      </c>
      <c r="I158" t="s">
        <v>13</v>
      </c>
      <c r="J158" s="16">
        <v>236.1</v>
      </c>
      <c r="K158" s="16">
        <v>222.61076700000001</v>
      </c>
      <c r="L158" s="54">
        <f t="shared" si="19"/>
        <v>21.2</v>
      </c>
      <c r="M158" s="54">
        <f t="shared" si="15"/>
        <v>22.2</v>
      </c>
      <c r="N158" s="54" t="s">
        <v>995</v>
      </c>
      <c r="O158" s="52" t="str">
        <f t="shared" si="22"/>
        <v/>
      </c>
      <c r="P158" s="52" t="str">
        <f t="shared" si="20"/>
        <v/>
      </c>
      <c r="Q158" s="52" t="str">
        <f t="shared" si="18"/>
        <v/>
      </c>
      <c r="R158" s="61" t="str">
        <f t="shared" si="21"/>
        <v/>
      </c>
      <c r="S158" s="16">
        <f t="shared" si="23"/>
        <v>10.029999999999999</v>
      </c>
      <c r="U158" s="7"/>
    </row>
    <row r="159" spans="1:21" x14ac:dyDescent="0.2">
      <c r="A159" s="6">
        <v>2</v>
      </c>
      <c r="B159">
        <v>8</v>
      </c>
      <c r="C159" s="7">
        <v>6</v>
      </c>
      <c r="D159" s="6">
        <v>2</v>
      </c>
      <c r="E159" s="7">
        <v>48</v>
      </c>
      <c r="F159" s="6" t="s">
        <v>660</v>
      </c>
      <c r="G159" s="7" t="s">
        <v>661</v>
      </c>
      <c r="H159" s="12">
        <v>45267</v>
      </c>
      <c r="I159" t="s">
        <v>13</v>
      </c>
      <c r="J159" s="16">
        <v>171.6</v>
      </c>
      <c r="K159" s="16">
        <v>83.652240000000006</v>
      </c>
      <c r="L159" s="54" t="str">
        <f t="shared" si="19"/>
        <v/>
      </c>
      <c r="M159" s="54" t="str">
        <f t="shared" si="15"/>
        <v/>
      </c>
      <c r="N159" s="54" t="s">
        <v>889</v>
      </c>
      <c r="O159" s="52">
        <f t="shared" si="22"/>
        <v>1.2</v>
      </c>
      <c r="P159" s="52">
        <f t="shared" si="20"/>
        <v>8.8000000000000007</v>
      </c>
      <c r="Q159" s="52">
        <f t="shared" si="18"/>
        <v>10</v>
      </c>
      <c r="R159" s="61" t="str">
        <f t="shared" si="21"/>
        <v>2_48|1.2</v>
      </c>
      <c r="S159" s="16">
        <f t="shared" si="23"/>
        <v>10</v>
      </c>
      <c r="U159" s="7"/>
    </row>
    <row r="160" spans="1:21" x14ac:dyDescent="0.2">
      <c r="A160" s="6">
        <v>2</v>
      </c>
      <c r="B160">
        <v>8</v>
      </c>
      <c r="C160" s="7">
        <v>7</v>
      </c>
      <c r="D160" s="6">
        <v>2</v>
      </c>
      <c r="E160" s="7">
        <v>53</v>
      </c>
      <c r="F160" s="6" t="s">
        <v>662</v>
      </c>
      <c r="G160" s="7" t="s">
        <v>663</v>
      </c>
      <c r="H160" s="12">
        <v>45267</v>
      </c>
      <c r="I160" t="s">
        <v>13</v>
      </c>
      <c r="J160" s="16">
        <v>161</v>
      </c>
      <c r="K160" s="16">
        <v>57.243062999999999</v>
      </c>
      <c r="L160" s="54" t="str">
        <f t="shared" si="19"/>
        <v/>
      </c>
      <c r="M160" s="54" t="str">
        <f t="shared" si="15"/>
        <v/>
      </c>
      <c r="N160" s="54" t="s">
        <v>889</v>
      </c>
      <c r="O160" s="52">
        <f t="shared" si="22"/>
        <v>1.7</v>
      </c>
      <c r="P160" s="52">
        <f t="shared" si="20"/>
        <v>8.3000000000000007</v>
      </c>
      <c r="Q160" s="52">
        <f t="shared" si="18"/>
        <v>10</v>
      </c>
      <c r="R160" s="61" t="str">
        <f t="shared" si="21"/>
        <v>2_53|1.7</v>
      </c>
      <c r="S160" s="16">
        <f t="shared" si="23"/>
        <v>9.6999999999999993</v>
      </c>
      <c r="U160" s="7"/>
    </row>
    <row r="161" spans="1:21" x14ac:dyDescent="0.2">
      <c r="A161" s="8">
        <v>2</v>
      </c>
      <c r="B161" s="9">
        <v>8</v>
      </c>
      <c r="C161" s="10">
        <v>8</v>
      </c>
      <c r="D161" s="8">
        <v>2</v>
      </c>
      <c r="E161" s="10">
        <v>54</v>
      </c>
      <c r="F161" s="8" t="s">
        <v>785</v>
      </c>
      <c r="G161" s="10" t="s">
        <v>786</v>
      </c>
      <c r="H161" s="13">
        <v>45265</v>
      </c>
      <c r="I161" s="9" t="s">
        <v>13</v>
      </c>
      <c r="J161" s="18">
        <v>183.4</v>
      </c>
      <c r="K161" s="18">
        <v>114.53248499999999</v>
      </c>
      <c r="L161" s="54">
        <f t="shared" si="19"/>
        <v>10.4</v>
      </c>
      <c r="M161" s="54">
        <f t="shared" si="15"/>
        <v>11.4</v>
      </c>
      <c r="N161" s="54" t="s">
        <v>996</v>
      </c>
      <c r="O161" s="52" t="str">
        <f t="shared" si="22"/>
        <v/>
      </c>
      <c r="P161" s="52" t="str">
        <f t="shared" si="20"/>
        <v/>
      </c>
      <c r="Q161" s="52" t="str">
        <f t="shared" si="18"/>
        <v/>
      </c>
      <c r="R161" s="61" t="str">
        <f t="shared" si="21"/>
        <v/>
      </c>
      <c r="S161" s="16">
        <f t="shared" si="23"/>
        <v>10.050000000000001</v>
      </c>
      <c r="T161" s="9"/>
      <c r="U161" s="10"/>
    </row>
    <row r="162" spans="1:21" x14ac:dyDescent="0.2">
      <c r="A162" s="3">
        <v>2</v>
      </c>
      <c r="B162" s="4">
        <v>9</v>
      </c>
      <c r="C162" s="5">
        <v>1</v>
      </c>
      <c r="D162" s="3">
        <v>2</v>
      </c>
      <c r="E162" s="5">
        <v>55</v>
      </c>
      <c r="F162" s="3" t="s">
        <v>676</v>
      </c>
      <c r="G162" s="5" t="s">
        <v>677</v>
      </c>
      <c r="H162" s="11">
        <v>45267</v>
      </c>
      <c r="I162" s="4" t="s">
        <v>13</v>
      </c>
      <c r="J162" s="17">
        <v>85.2</v>
      </c>
      <c r="K162" s="17">
        <v>31.021746</v>
      </c>
      <c r="L162" s="54" t="str">
        <f t="shared" si="19"/>
        <v/>
      </c>
      <c r="M162" s="54" t="str">
        <f t="shared" si="15"/>
        <v/>
      </c>
      <c r="N162" s="54" t="s">
        <v>889</v>
      </c>
      <c r="O162" s="52">
        <f t="shared" si="22"/>
        <v>3.2</v>
      </c>
      <c r="P162" s="52">
        <f t="shared" si="20"/>
        <v>6.8</v>
      </c>
      <c r="Q162" s="52">
        <f t="shared" si="18"/>
        <v>10</v>
      </c>
      <c r="R162" s="61" t="str">
        <f t="shared" si="21"/>
        <v>2_55|3.2</v>
      </c>
      <c r="S162" s="16">
        <f t="shared" si="23"/>
        <v>9.9</v>
      </c>
      <c r="T162" s="4"/>
      <c r="U162" s="5"/>
    </row>
    <row r="163" spans="1:21" x14ac:dyDescent="0.2">
      <c r="A163" s="6">
        <v>2</v>
      </c>
      <c r="B163">
        <v>9</v>
      </c>
      <c r="C163" s="7">
        <v>2</v>
      </c>
      <c r="D163" s="6">
        <v>2</v>
      </c>
      <c r="E163" s="7">
        <v>56</v>
      </c>
      <c r="F163" s="6" t="s">
        <v>674</v>
      </c>
      <c r="G163" s="7" t="s">
        <v>675</v>
      </c>
      <c r="H163" s="12">
        <v>45267</v>
      </c>
      <c r="I163" t="s">
        <v>13</v>
      </c>
      <c r="J163" s="16">
        <v>129.80000000000001</v>
      </c>
      <c r="K163" s="16">
        <v>58.875929999999997</v>
      </c>
      <c r="L163" s="54" t="str">
        <f t="shared" si="19"/>
        <v/>
      </c>
      <c r="M163" s="54" t="str">
        <f t="shared" si="15"/>
        <v/>
      </c>
      <c r="N163" s="54" t="s">
        <v>889</v>
      </c>
      <c r="O163" s="52">
        <f t="shared" si="22"/>
        <v>1.7</v>
      </c>
      <c r="P163" s="52">
        <f t="shared" si="20"/>
        <v>8.3000000000000007</v>
      </c>
      <c r="Q163" s="52">
        <f t="shared" si="18"/>
        <v>10</v>
      </c>
      <c r="R163" s="61" t="str">
        <f t="shared" si="21"/>
        <v>2_56|1.7</v>
      </c>
      <c r="S163" s="16">
        <f t="shared" si="23"/>
        <v>10</v>
      </c>
      <c r="U163" s="7"/>
    </row>
    <row r="164" spans="1:21" x14ac:dyDescent="0.2">
      <c r="A164" s="6">
        <v>2</v>
      </c>
      <c r="B164">
        <v>9</v>
      </c>
      <c r="C164" s="7">
        <v>3</v>
      </c>
      <c r="D164" s="6">
        <v>2</v>
      </c>
      <c r="E164" s="7">
        <v>62</v>
      </c>
      <c r="F164" s="6" t="s">
        <v>616</v>
      </c>
      <c r="G164" s="7" t="s">
        <v>617</v>
      </c>
      <c r="H164" s="12">
        <v>45267</v>
      </c>
      <c r="I164" t="s">
        <v>13</v>
      </c>
      <c r="J164" s="16">
        <v>128</v>
      </c>
      <c r="K164" s="16">
        <v>44.156947500000001</v>
      </c>
      <c r="L164" s="54" t="str">
        <f t="shared" si="19"/>
        <v/>
      </c>
      <c r="M164" s="54" t="str">
        <f t="shared" si="15"/>
        <v/>
      </c>
      <c r="N164" s="54" t="s">
        <v>889</v>
      </c>
      <c r="O164" s="52">
        <f t="shared" si="22"/>
        <v>2.2999999999999998</v>
      </c>
      <c r="P164" s="52">
        <f t="shared" si="20"/>
        <v>7.7</v>
      </c>
      <c r="Q164" s="52">
        <f t="shared" si="18"/>
        <v>10</v>
      </c>
      <c r="R164" s="61" t="str">
        <f t="shared" si="21"/>
        <v>2_62|2.3</v>
      </c>
      <c r="S164" s="16">
        <f t="shared" si="23"/>
        <v>10.199999999999999</v>
      </c>
      <c r="U164" s="7"/>
    </row>
    <row r="165" spans="1:21" x14ac:dyDescent="0.2">
      <c r="A165" s="6">
        <v>2</v>
      </c>
      <c r="B165">
        <v>9</v>
      </c>
      <c r="C165" s="7">
        <v>4</v>
      </c>
      <c r="D165" s="6">
        <v>2</v>
      </c>
      <c r="E165" s="7">
        <v>63</v>
      </c>
      <c r="F165" s="6" t="s">
        <v>292</v>
      </c>
      <c r="G165" s="7" t="s">
        <v>293</v>
      </c>
      <c r="H165" s="12">
        <v>45268</v>
      </c>
      <c r="I165" t="s">
        <v>13</v>
      </c>
      <c r="J165" s="16">
        <v>32.4</v>
      </c>
      <c r="K165" s="16">
        <v>42.233351999999996</v>
      </c>
      <c r="L165" s="54" t="str">
        <f t="shared" si="19"/>
        <v/>
      </c>
      <c r="M165" s="54" t="str">
        <f t="shared" si="15"/>
        <v/>
      </c>
      <c r="N165" s="54" t="s">
        <v>889</v>
      </c>
      <c r="O165" s="52">
        <f t="shared" si="22"/>
        <v>2.4</v>
      </c>
      <c r="P165" s="52">
        <f t="shared" si="20"/>
        <v>7.6</v>
      </c>
      <c r="Q165" s="52">
        <f t="shared" si="18"/>
        <v>10</v>
      </c>
      <c r="R165" s="61" t="str">
        <f t="shared" si="21"/>
        <v>2_63|2.4</v>
      </c>
      <c r="S165" s="16">
        <f t="shared" si="23"/>
        <v>10.1</v>
      </c>
      <c r="U165" s="7" t="s">
        <v>294</v>
      </c>
    </row>
    <row r="166" spans="1:21" x14ac:dyDescent="0.2">
      <c r="A166" s="6">
        <v>2</v>
      </c>
      <c r="B166">
        <v>9</v>
      </c>
      <c r="C166" s="7">
        <v>5</v>
      </c>
      <c r="D166" s="6">
        <v>2</v>
      </c>
      <c r="E166" s="7">
        <v>64</v>
      </c>
      <c r="F166" s="6" t="s">
        <v>363</v>
      </c>
      <c r="G166" s="7" t="s">
        <v>364</v>
      </c>
      <c r="H166" s="12">
        <v>45272</v>
      </c>
      <c r="I166" t="s">
        <v>13</v>
      </c>
      <c r="J166" s="16">
        <v>190.9</v>
      </c>
      <c r="K166" s="16">
        <v>109.11878400000001</v>
      </c>
      <c r="L166" s="54" t="str">
        <f t="shared" si="19"/>
        <v/>
      </c>
      <c r="M166" s="54" t="str">
        <f t="shared" si="15"/>
        <v/>
      </c>
      <c r="N166" s="54" t="s">
        <v>889</v>
      </c>
      <c r="O166" s="52">
        <f t="shared" si="22"/>
        <v>0.9</v>
      </c>
      <c r="P166" s="52">
        <f t="shared" si="20"/>
        <v>9.1</v>
      </c>
      <c r="Q166" s="52">
        <f t="shared" si="18"/>
        <v>10</v>
      </c>
      <c r="R166" s="61" t="str">
        <f t="shared" si="21"/>
        <v>2_64|0.9</v>
      </c>
      <c r="S166" s="16">
        <f t="shared" si="23"/>
        <v>9.8000000000000007</v>
      </c>
      <c r="U166" s="7"/>
    </row>
    <row r="167" spans="1:21" x14ac:dyDescent="0.2">
      <c r="A167" s="6">
        <v>2</v>
      </c>
      <c r="B167">
        <v>9</v>
      </c>
      <c r="C167" s="7">
        <v>6</v>
      </c>
      <c r="D167" s="6">
        <v>2</v>
      </c>
      <c r="E167" s="7">
        <v>65</v>
      </c>
      <c r="F167" s="6" t="s">
        <v>355</v>
      </c>
      <c r="G167" s="7" t="s">
        <v>356</v>
      </c>
      <c r="H167" s="12">
        <v>45272</v>
      </c>
      <c r="I167" t="s">
        <v>13</v>
      </c>
      <c r="J167" s="16">
        <v>82.4</v>
      </c>
      <c r="K167" s="16">
        <v>38.996706000000003</v>
      </c>
      <c r="L167" s="54" t="str">
        <f t="shared" si="19"/>
        <v/>
      </c>
      <c r="M167" s="54" t="str">
        <f t="shared" si="15"/>
        <v/>
      </c>
      <c r="N167" s="54" t="s">
        <v>889</v>
      </c>
      <c r="O167" s="52">
        <f t="shared" si="22"/>
        <v>2.6</v>
      </c>
      <c r="P167" s="52">
        <f t="shared" si="20"/>
        <v>7.4</v>
      </c>
      <c r="Q167" s="52">
        <f t="shared" si="18"/>
        <v>10</v>
      </c>
      <c r="R167" s="61" t="str">
        <f t="shared" si="21"/>
        <v>2_65|2.6</v>
      </c>
      <c r="S167" s="16">
        <f t="shared" si="23"/>
        <v>10.1</v>
      </c>
      <c r="U167" s="7"/>
    </row>
    <row r="168" spans="1:21" x14ac:dyDescent="0.2">
      <c r="A168" s="6">
        <v>2</v>
      </c>
      <c r="B168">
        <v>9</v>
      </c>
      <c r="C168" s="7">
        <v>7</v>
      </c>
      <c r="D168" s="6">
        <v>2</v>
      </c>
      <c r="E168" s="7">
        <v>66</v>
      </c>
      <c r="F168" s="6" t="s">
        <v>339</v>
      </c>
      <c r="G168" s="7" t="s">
        <v>340</v>
      </c>
      <c r="H168" s="12">
        <v>45272</v>
      </c>
      <c r="I168" t="s">
        <v>13</v>
      </c>
      <c r="J168" s="16">
        <v>87.3</v>
      </c>
      <c r="K168" s="16">
        <v>46.044789000000002</v>
      </c>
      <c r="L168" s="54" t="str">
        <f t="shared" si="19"/>
        <v/>
      </c>
      <c r="M168" s="54" t="str">
        <f t="shared" ref="M168:M231" si="24">IF(ISNUMBER(L168),L168+1,"")</f>
        <v/>
      </c>
      <c r="N168" s="54" t="s">
        <v>889</v>
      </c>
      <c r="O168" s="52">
        <f t="shared" si="22"/>
        <v>2.2000000000000002</v>
      </c>
      <c r="P168" s="52">
        <f t="shared" si="20"/>
        <v>7.8</v>
      </c>
      <c r="Q168" s="52">
        <f t="shared" si="18"/>
        <v>10</v>
      </c>
      <c r="R168" s="61" t="str">
        <f t="shared" si="21"/>
        <v>2_66|2.2</v>
      </c>
      <c r="S168" s="16">
        <f t="shared" si="23"/>
        <v>10.1</v>
      </c>
      <c r="U168" s="7"/>
    </row>
    <row r="169" spans="1:21" x14ac:dyDescent="0.2">
      <c r="A169" s="8">
        <v>2</v>
      </c>
      <c r="B169" s="9">
        <v>9</v>
      </c>
      <c r="C169" s="10">
        <v>8</v>
      </c>
      <c r="D169" s="8">
        <v>2</v>
      </c>
      <c r="E169" s="10">
        <v>67</v>
      </c>
      <c r="F169" s="8" t="s">
        <v>278</v>
      </c>
      <c r="G169" s="10" t="s">
        <v>279</v>
      </c>
      <c r="H169" s="13">
        <v>45268</v>
      </c>
      <c r="I169" s="9" t="s">
        <v>13</v>
      </c>
      <c r="J169" s="18">
        <v>64.2</v>
      </c>
      <c r="K169" s="18">
        <v>28.754397000000001</v>
      </c>
      <c r="L169" s="54" t="str">
        <f t="shared" si="19"/>
        <v/>
      </c>
      <c r="M169" s="54" t="str">
        <f t="shared" si="24"/>
        <v/>
      </c>
      <c r="N169" s="54" t="s">
        <v>889</v>
      </c>
      <c r="O169" s="52">
        <f t="shared" si="22"/>
        <v>3.5</v>
      </c>
      <c r="P169" s="52">
        <f t="shared" si="20"/>
        <v>6.5</v>
      </c>
      <c r="Q169" s="52">
        <f t="shared" si="18"/>
        <v>10</v>
      </c>
      <c r="R169" s="61" t="str">
        <f t="shared" si="21"/>
        <v>2_67|3.5</v>
      </c>
      <c r="S169" s="16">
        <f t="shared" si="23"/>
        <v>10.1</v>
      </c>
      <c r="T169" s="9"/>
      <c r="U169" s="10"/>
    </row>
    <row r="170" spans="1:21" x14ac:dyDescent="0.2">
      <c r="A170" s="3">
        <v>2</v>
      </c>
      <c r="B170" s="4">
        <v>10</v>
      </c>
      <c r="C170" s="5">
        <v>1</v>
      </c>
      <c r="D170" s="3">
        <v>2</v>
      </c>
      <c r="E170" s="5">
        <v>68</v>
      </c>
      <c r="F170" s="3" t="s">
        <v>272</v>
      </c>
      <c r="G170" s="5" t="s">
        <v>273</v>
      </c>
      <c r="H170" s="11">
        <v>45268</v>
      </c>
      <c r="I170" s="4" t="s">
        <v>59</v>
      </c>
      <c r="J170" s="17">
        <v>67.8</v>
      </c>
      <c r="K170" s="17">
        <v>87.582453000000001</v>
      </c>
      <c r="L170" s="54" t="str">
        <f t="shared" si="19"/>
        <v/>
      </c>
      <c r="M170" s="54" t="str">
        <f t="shared" si="24"/>
        <v/>
      </c>
      <c r="N170" s="54" t="s">
        <v>889</v>
      </c>
      <c r="O170" s="52">
        <f t="shared" si="22"/>
        <v>1.1000000000000001</v>
      </c>
      <c r="P170" s="52">
        <f t="shared" si="20"/>
        <v>8.9</v>
      </c>
      <c r="Q170" s="52">
        <f t="shared" si="18"/>
        <v>10</v>
      </c>
      <c r="R170" s="61" t="str">
        <f t="shared" si="21"/>
        <v>2_68|1.1</v>
      </c>
      <c r="S170" s="16">
        <f t="shared" si="23"/>
        <v>9.6</v>
      </c>
      <c r="T170" s="4"/>
      <c r="U170" s="5" t="s">
        <v>50</v>
      </c>
    </row>
    <row r="171" spans="1:21" x14ac:dyDescent="0.2">
      <c r="A171" s="6">
        <v>2</v>
      </c>
      <c r="B171">
        <v>10</v>
      </c>
      <c r="C171" s="7">
        <v>2</v>
      </c>
      <c r="D171" s="6">
        <v>2</v>
      </c>
      <c r="E171" s="7">
        <v>69</v>
      </c>
      <c r="F171" s="6" t="s">
        <v>274</v>
      </c>
      <c r="G171" s="7" t="s">
        <v>275</v>
      </c>
      <c r="H171" s="12">
        <v>45268</v>
      </c>
      <c r="I171" t="s">
        <v>13</v>
      </c>
      <c r="J171" s="16">
        <v>127.9</v>
      </c>
      <c r="K171" s="16">
        <v>90.075536999999997</v>
      </c>
      <c r="L171" s="54" t="str">
        <f t="shared" si="19"/>
        <v/>
      </c>
      <c r="M171" s="54" t="str">
        <f t="shared" si="24"/>
        <v/>
      </c>
      <c r="N171" s="54" t="s">
        <v>889</v>
      </c>
      <c r="O171" s="52">
        <f t="shared" si="22"/>
        <v>1.1000000000000001</v>
      </c>
      <c r="P171" s="52">
        <f t="shared" si="20"/>
        <v>8.9</v>
      </c>
      <c r="Q171" s="52">
        <f t="shared" si="18"/>
        <v>10</v>
      </c>
      <c r="R171" s="61" t="str">
        <f t="shared" si="21"/>
        <v>2_69|1.1</v>
      </c>
      <c r="S171" s="16">
        <f t="shared" si="23"/>
        <v>9.9</v>
      </c>
      <c r="U171" s="7"/>
    </row>
    <row r="172" spans="1:21" x14ac:dyDescent="0.2">
      <c r="A172" s="6">
        <v>2</v>
      </c>
      <c r="B172">
        <v>10</v>
      </c>
      <c r="C172" s="7">
        <v>3</v>
      </c>
      <c r="D172" s="6">
        <v>2</v>
      </c>
      <c r="E172" s="7">
        <v>70</v>
      </c>
      <c r="F172" s="6" t="s">
        <v>268</v>
      </c>
      <c r="G172" s="7" t="s">
        <v>269</v>
      </c>
      <c r="H172" s="12">
        <v>45268</v>
      </c>
      <c r="I172" t="s">
        <v>13</v>
      </c>
      <c r="J172" s="16">
        <v>168.7</v>
      </c>
      <c r="K172" s="16">
        <v>168.22650899999999</v>
      </c>
      <c r="L172" s="54">
        <f t="shared" si="19"/>
        <v>15.8</v>
      </c>
      <c r="M172" s="54">
        <f t="shared" si="24"/>
        <v>16.8</v>
      </c>
      <c r="N172" s="54" t="s">
        <v>997</v>
      </c>
      <c r="O172" s="52" t="str">
        <f t="shared" si="22"/>
        <v/>
      </c>
      <c r="P172" s="52" t="str">
        <f t="shared" si="20"/>
        <v/>
      </c>
      <c r="Q172" s="52" t="str">
        <f t="shared" si="18"/>
        <v/>
      </c>
      <c r="R172" s="61" t="str">
        <f t="shared" si="21"/>
        <v/>
      </c>
      <c r="S172" s="16">
        <f t="shared" si="23"/>
        <v>10.01</v>
      </c>
      <c r="U172" s="7"/>
    </row>
    <row r="173" spans="1:21" x14ac:dyDescent="0.2">
      <c r="A173" s="6">
        <v>2</v>
      </c>
      <c r="B173">
        <v>10</v>
      </c>
      <c r="C173" s="7">
        <v>4</v>
      </c>
      <c r="D173" s="6">
        <v>2</v>
      </c>
      <c r="E173" s="7">
        <v>71</v>
      </c>
      <c r="F173" s="6" t="s">
        <v>365</v>
      </c>
      <c r="G173" s="7" t="s">
        <v>366</v>
      </c>
      <c r="H173" s="12">
        <v>45272</v>
      </c>
      <c r="I173" t="s">
        <v>59</v>
      </c>
      <c r="J173" s="16">
        <v>116.2</v>
      </c>
      <c r="K173" s="16">
        <v>94.577511000000001</v>
      </c>
      <c r="L173" s="54" t="str">
        <f t="shared" si="19"/>
        <v/>
      </c>
      <c r="M173" s="54" t="str">
        <f t="shared" si="24"/>
        <v/>
      </c>
      <c r="N173" s="54" t="s">
        <v>889</v>
      </c>
      <c r="O173" s="52">
        <f t="shared" si="22"/>
        <v>1.1000000000000001</v>
      </c>
      <c r="P173" s="52">
        <f t="shared" si="20"/>
        <v>8.9</v>
      </c>
      <c r="Q173" s="52">
        <f t="shared" si="18"/>
        <v>10</v>
      </c>
      <c r="R173" s="61" t="str">
        <f t="shared" si="21"/>
        <v>2_71|1.1</v>
      </c>
      <c r="S173" s="16">
        <f t="shared" si="23"/>
        <v>10.4</v>
      </c>
      <c r="U173" s="7" t="s">
        <v>50</v>
      </c>
    </row>
    <row r="174" spans="1:21" x14ac:dyDescent="0.2">
      <c r="A174" s="6">
        <v>2</v>
      </c>
      <c r="B174">
        <v>10</v>
      </c>
      <c r="C174" s="7">
        <v>5</v>
      </c>
      <c r="D174" s="6">
        <v>2</v>
      </c>
      <c r="E174" s="7">
        <v>72</v>
      </c>
      <c r="F174" s="6" t="s">
        <v>313</v>
      </c>
      <c r="G174" s="7" t="s">
        <v>314</v>
      </c>
      <c r="H174" s="12">
        <v>45272</v>
      </c>
      <c r="I174" t="s">
        <v>13</v>
      </c>
      <c r="J174" s="16">
        <v>78.599999999999994</v>
      </c>
      <c r="K174" s="16">
        <v>53.254067999999997</v>
      </c>
      <c r="L174" s="54" t="str">
        <f t="shared" si="19"/>
        <v/>
      </c>
      <c r="M174" s="54" t="str">
        <f t="shared" si="24"/>
        <v/>
      </c>
      <c r="N174" s="54" t="s">
        <v>889</v>
      </c>
      <c r="O174" s="52">
        <f t="shared" si="22"/>
        <v>1.9</v>
      </c>
      <c r="P174" s="52">
        <f t="shared" si="20"/>
        <v>8.1</v>
      </c>
      <c r="Q174" s="52">
        <f t="shared" si="18"/>
        <v>10</v>
      </c>
      <c r="R174" s="61" t="str">
        <f t="shared" si="21"/>
        <v>2_72|1.9</v>
      </c>
      <c r="S174" s="16">
        <f t="shared" si="23"/>
        <v>10.1</v>
      </c>
      <c r="U174" s="7"/>
    </row>
    <row r="175" spans="1:21" x14ac:dyDescent="0.2">
      <c r="A175" s="6">
        <v>2</v>
      </c>
      <c r="B175">
        <v>10</v>
      </c>
      <c r="C175" s="7">
        <v>6</v>
      </c>
      <c r="D175" s="6">
        <v>2</v>
      </c>
      <c r="E175" s="7">
        <v>73</v>
      </c>
      <c r="F175" s="6" t="s">
        <v>307</v>
      </c>
      <c r="G175" s="7" t="s">
        <v>308</v>
      </c>
      <c r="H175" s="12">
        <v>45272</v>
      </c>
      <c r="I175" t="s">
        <v>13</v>
      </c>
      <c r="J175" s="16">
        <v>97</v>
      </c>
      <c r="K175" s="16">
        <v>58.234175999999998</v>
      </c>
      <c r="L175" s="54" t="str">
        <f t="shared" si="19"/>
        <v/>
      </c>
      <c r="M175" s="54" t="str">
        <f t="shared" si="24"/>
        <v/>
      </c>
      <c r="N175" s="54" t="s">
        <v>889</v>
      </c>
      <c r="O175" s="52">
        <f t="shared" si="22"/>
        <v>1.7</v>
      </c>
      <c r="P175" s="52">
        <f t="shared" si="20"/>
        <v>8.3000000000000007</v>
      </c>
      <c r="Q175" s="52">
        <f t="shared" si="18"/>
        <v>10</v>
      </c>
      <c r="R175" s="61" t="str">
        <f t="shared" si="21"/>
        <v>2_73|1.7</v>
      </c>
      <c r="S175" s="16">
        <f t="shared" si="23"/>
        <v>9.9</v>
      </c>
      <c r="U175" s="7"/>
    </row>
    <row r="176" spans="1:21" x14ac:dyDescent="0.2">
      <c r="A176" s="6">
        <v>2</v>
      </c>
      <c r="B176">
        <v>10</v>
      </c>
      <c r="C176" s="7">
        <v>7</v>
      </c>
      <c r="D176" s="6">
        <v>2</v>
      </c>
      <c r="E176" s="7">
        <v>76</v>
      </c>
      <c r="F176" s="6" t="s">
        <v>427</v>
      </c>
      <c r="G176" s="7" t="s">
        <v>428</v>
      </c>
      <c r="H176" s="12">
        <v>45268</v>
      </c>
      <c r="I176" t="s">
        <v>13</v>
      </c>
      <c r="J176" s="16">
        <v>38.5</v>
      </c>
      <c r="K176" s="16">
        <v>162.21408</v>
      </c>
      <c r="L176" s="54">
        <f t="shared" si="19"/>
        <v>15.2</v>
      </c>
      <c r="M176" s="54">
        <f t="shared" si="24"/>
        <v>16.2</v>
      </c>
      <c r="N176" s="54" t="s">
        <v>998</v>
      </c>
      <c r="O176" s="52" t="str">
        <f t="shared" si="22"/>
        <v/>
      </c>
      <c r="P176" s="52" t="str">
        <f t="shared" si="20"/>
        <v/>
      </c>
      <c r="Q176" s="52" t="str">
        <f t="shared" si="18"/>
        <v/>
      </c>
      <c r="R176" s="61" t="str">
        <f t="shared" si="21"/>
        <v/>
      </c>
      <c r="S176" s="16">
        <f t="shared" si="23"/>
        <v>10.01</v>
      </c>
      <c r="U176" s="7"/>
    </row>
    <row r="177" spans="1:21" x14ac:dyDescent="0.2">
      <c r="A177" s="8">
        <v>2</v>
      </c>
      <c r="B177" s="9">
        <v>10</v>
      </c>
      <c r="C177" s="10">
        <v>8</v>
      </c>
      <c r="D177" s="8">
        <v>2</v>
      </c>
      <c r="E177" s="10">
        <v>77</v>
      </c>
      <c r="F177" s="8" t="s">
        <v>403</v>
      </c>
      <c r="G177" s="10" t="s">
        <v>404</v>
      </c>
      <c r="H177" s="13">
        <v>45267</v>
      </c>
      <c r="I177" s="9" t="s">
        <v>13</v>
      </c>
      <c r="J177" s="18">
        <v>54.1</v>
      </c>
      <c r="K177" s="18">
        <v>33.371814000000001</v>
      </c>
      <c r="L177" s="54" t="str">
        <f t="shared" si="19"/>
        <v/>
      </c>
      <c r="M177" s="54" t="str">
        <f t="shared" si="24"/>
        <v/>
      </c>
      <c r="N177" s="54" t="s">
        <v>889</v>
      </c>
      <c r="O177" s="52">
        <f t="shared" si="22"/>
        <v>3</v>
      </c>
      <c r="P177" s="52">
        <f t="shared" si="20"/>
        <v>7</v>
      </c>
      <c r="Q177" s="52">
        <f t="shared" si="18"/>
        <v>10</v>
      </c>
      <c r="R177" s="61" t="str">
        <f t="shared" si="21"/>
        <v>2_77|3</v>
      </c>
      <c r="S177" s="16">
        <f t="shared" si="23"/>
        <v>10</v>
      </c>
      <c r="T177" s="9"/>
      <c r="U177" s="10"/>
    </row>
    <row r="178" spans="1:21" x14ac:dyDescent="0.2">
      <c r="A178" s="3">
        <v>2</v>
      </c>
      <c r="B178" s="4">
        <v>11</v>
      </c>
      <c r="C178" s="5">
        <v>1</v>
      </c>
      <c r="D178" s="3">
        <v>2</v>
      </c>
      <c r="E178" s="5">
        <v>78</v>
      </c>
      <c r="F178" s="3" t="s">
        <v>343</v>
      </c>
      <c r="G178" s="5" t="s">
        <v>344</v>
      </c>
      <c r="H178" s="11">
        <v>45272</v>
      </c>
      <c r="I178" s="4" t="s">
        <v>13</v>
      </c>
      <c r="J178" s="17">
        <v>249.5</v>
      </c>
      <c r="K178" s="17">
        <v>430.52573100000001</v>
      </c>
      <c r="L178" s="54">
        <f t="shared" si="19"/>
        <v>42</v>
      </c>
      <c r="M178" s="54">
        <f t="shared" si="24"/>
        <v>43</v>
      </c>
      <c r="N178" s="54" t="s">
        <v>898</v>
      </c>
      <c r="O178" s="52" t="str">
        <f t="shared" si="22"/>
        <v/>
      </c>
      <c r="P178" s="52" t="str">
        <f t="shared" si="20"/>
        <v/>
      </c>
      <c r="Q178" s="52" t="str">
        <f t="shared" si="18"/>
        <v/>
      </c>
      <c r="R178" s="61" t="str">
        <f t="shared" si="21"/>
        <v/>
      </c>
      <c r="S178" s="16">
        <f t="shared" si="23"/>
        <v>10.01</v>
      </c>
      <c r="T178" s="4" t="s">
        <v>881</v>
      </c>
      <c r="U178" s="5"/>
    </row>
    <row r="179" spans="1:21" x14ac:dyDescent="0.2">
      <c r="A179" s="6">
        <v>2</v>
      </c>
      <c r="B179">
        <v>11</v>
      </c>
      <c r="C179" s="7">
        <v>2</v>
      </c>
      <c r="D179" s="6">
        <v>2</v>
      </c>
      <c r="E179" s="7">
        <v>79</v>
      </c>
      <c r="F179" s="6" t="s">
        <v>305</v>
      </c>
      <c r="G179" s="7" t="s">
        <v>306</v>
      </c>
      <c r="H179" s="12">
        <v>45272</v>
      </c>
      <c r="I179" t="s">
        <v>13</v>
      </c>
      <c r="J179" s="16">
        <v>53.4</v>
      </c>
      <c r="K179" s="16">
        <v>63.390326999999999</v>
      </c>
      <c r="L179" s="54" t="str">
        <f t="shared" si="19"/>
        <v/>
      </c>
      <c r="M179" s="54" t="str">
        <f t="shared" si="24"/>
        <v/>
      </c>
      <c r="N179" s="54" t="s">
        <v>889</v>
      </c>
      <c r="O179" s="52">
        <f t="shared" si="22"/>
        <v>1.6</v>
      </c>
      <c r="P179" s="52">
        <f t="shared" si="20"/>
        <v>8.4</v>
      </c>
      <c r="Q179" s="52">
        <f t="shared" si="18"/>
        <v>10</v>
      </c>
      <c r="R179" s="61" t="str">
        <f t="shared" si="21"/>
        <v>2_79|1.6</v>
      </c>
      <c r="S179" s="16">
        <f t="shared" si="23"/>
        <v>10.1</v>
      </c>
      <c r="U179" s="7"/>
    </row>
    <row r="180" spans="1:21" x14ac:dyDescent="0.2">
      <c r="A180" s="6">
        <v>2</v>
      </c>
      <c r="B180">
        <v>11</v>
      </c>
      <c r="C180" s="7">
        <v>3</v>
      </c>
      <c r="D180" s="6">
        <v>2</v>
      </c>
      <c r="E180" s="7">
        <v>81</v>
      </c>
      <c r="F180" s="6" t="s">
        <v>247</v>
      </c>
      <c r="G180" s="7" t="s">
        <v>248</v>
      </c>
      <c r="H180" s="12">
        <v>45272</v>
      </c>
      <c r="I180" t="s">
        <v>13</v>
      </c>
      <c r="J180" s="16">
        <v>84.5</v>
      </c>
      <c r="K180" s="16">
        <v>45.802995000000003</v>
      </c>
      <c r="L180" s="54" t="str">
        <f t="shared" si="19"/>
        <v/>
      </c>
      <c r="M180" s="54" t="str">
        <f t="shared" si="24"/>
        <v/>
      </c>
      <c r="N180" s="54" t="s">
        <v>889</v>
      </c>
      <c r="O180" s="52">
        <f t="shared" si="22"/>
        <v>2.2000000000000002</v>
      </c>
      <c r="P180" s="52">
        <f t="shared" si="20"/>
        <v>7.8</v>
      </c>
      <c r="Q180" s="52">
        <f t="shared" si="18"/>
        <v>10</v>
      </c>
      <c r="R180" s="61" t="str">
        <f t="shared" si="21"/>
        <v>2_81|2.2</v>
      </c>
      <c r="S180" s="16">
        <f t="shared" si="23"/>
        <v>10.1</v>
      </c>
      <c r="U180" s="7"/>
    </row>
    <row r="181" spans="1:21" x14ac:dyDescent="0.2">
      <c r="A181" s="6">
        <v>2</v>
      </c>
      <c r="B181">
        <v>11</v>
      </c>
      <c r="C181" s="7">
        <v>4</v>
      </c>
      <c r="D181" s="6">
        <v>2</v>
      </c>
      <c r="E181" s="7">
        <v>82</v>
      </c>
      <c r="F181" s="6" t="s">
        <v>357</v>
      </c>
      <c r="G181" s="7" t="s">
        <v>358</v>
      </c>
      <c r="H181" s="12">
        <v>45272</v>
      </c>
      <c r="I181" t="s">
        <v>13</v>
      </c>
      <c r="J181" s="16">
        <v>244.7</v>
      </c>
      <c r="K181" s="16">
        <v>472.09945199999999</v>
      </c>
      <c r="L181" s="54">
        <f t="shared" si="19"/>
        <v>46.2</v>
      </c>
      <c r="M181" s="54">
        <f t="shared" si="24"/>
        <v>47.2</v>
      </c>
      <c r="N181" s="54" t="s">
        <v>899</v>
      </c>
      <c r="O181" s="52" t="str">
        <f t="shared" si="22"/>
        <v/>
      </c>
      <c r="P181" s="52" t="str">
        <f t="shared" si="20"/>
        <v/>
      </c>
      <c r="Q181" s="52" t="str">
        <f t="shared" si="18"/>
        <v/>
      </c>
      <c r="R181" s="61" t="str">
        <f t="shared" si="21"/>
        <v/>
      </c>
      <c r="S181" s="16">
        <f t="shared" si="23"/>
        <v>10</v>
      </c>
      <c r="T181" t="s">
        <v>881</v>
      </c>
      <c r="U181" s="7"/>
    </row>
    <row r="182" spans="1:21" x14ac:dyDescent="0.2">
      <c r="A182" s="6">
        <v>2</v>
      </c>
      <c r="B182">
        <v>11</v>
      </c>
      <c r="C182" s="7">
        <v>5</v>
      </c>
      <c r="D182" s="6"/>
      <c r="E182" s="7"/>
      <c r="F182" s="6"/>
      <c r="G182" s="7"/>
      <c r="H182" s="12"/>
      <c r="L182" s="54" t="str">
        <f t="shared" si="19"/>
        <v/>
      </c>
      <c r="M182" s="54" t="str">
        <f t="shared" si="24"/>
        <v/>
      </c>
      <c r="N182" s="54" t="s">
        <v>889</v>
      </c>
      <c r="O182" s="52" t="e">
        <f t="shared" si="22"/>
        <v>#DIV/0!</v>
      </c>
      <c r="P182" s="52" t="str">
        <f t="shared" si="20"/>
        <v/>
      </c>
      <c r="Q182" s="52" t="str">
        <f t="shared" si="18"/>
        <v/>
      </c>
      <c r="R182" s="61" t="str">
        <f t="shared" si="21"/>
        <v/>
      </c>
      <c r="S182" s="16" t="e">
        <f t="shared" si="23"/>
        <v>#DIV/0!</v>
      </c>
      <c r="U182" s="7"/>
    </row>
    <row r="183" spans="1:21" x14ac:dyDescent="0.2">
      <c r="A183" s="6">
        <v>2</v>
      </c>
      <c r="B183">
        <v>11</v>
      </c>
      <c r="C183" s="7">
        <v>6</v>
      </c>
      <c r="D183" s="6"/>
      <c r="E183" s="7"/>
      <c r="F183" s="6"/>
      <c r="G183" s="7"/>
      <c r="H183" s="12"/>
      <c r="L183" s="54" t="str">
        <f t="shared" si="19"/>
        <v/>
      </c>
      <c r="M183" s="54" t="str">
        <f t="shared" si="24"/>
        <v/>
      </c>
      <c r="N183" s="54" t="s">
        <v>889</v>
      </c>
      <c r="O183" s="52" t="e">
        <f t="shared" si="22"/>
        <v>#DIV/0!</v>
      </c>
      <c r="P183" s="52" t="str">
        <f t="shared" si="20"/>
        <v/>
      </c>
      <c r="Q183" s="52" t="str">
        <f t="shared" si="18"/>
        <v/>
      </c>
      <c r="R183" s="61" t="str">
        <f t="shared" si="21"/>
        <v/>
      </c>
      <c r="S183" s="16" t="e">
        <f t="shared" si="23"/>
        <v>#DIV/0!</v>
      </c>
      <c r="U183" s="7"/>
    </row>
    <row r="184" spans="1:21" x14ac:dyDescent="0.2">
      <c r="A184" s="6">
        <v>2</v>
      </c>
      <c r="B184">
        <v>11</v>
      </c>
      <c r="C184" s="7">
        <v>7</v>
      </c>
      <c r="D184" s="6"/>
      <c r="E184" s="7"/>
      <c r="F184" s="6"/>
      <c r="G184" s="7"/>
      <c r="H184" s="12"/>
      <c r="L184" s="54" t="str">
        <f t="shared" si="19"/>
        <v/>
      </c>
      <c r="M184" s="54" t="str">
        <f t="shared" si="24"/>
        <v/>
      </c>
      <c r="N184" s="54" t="s">
        <v>889</v>
      </c>
      <c r="O184" s="52" t="e">
        <f t="shared" si="22"/>
        <v>#DIV/0!</v>
      </c>
      <c r="P184" s="52" t="str">
        <f t="shared" si="20"/>
        <v/>
      </c>
      <c r="Q184" s="52" t="str">
        <f t="shared" si="18"/>
        <v/>
      </c>
      <c r="R184" s="61" t="str">
        <f t="shared" si="21"/>
        <v/>
      </c>
      <c r="S184" s="16" t="e">
        <f t="shared" si="23"/>
        <v>#DIV/0!</v>
      </c>
      <c r="U184" s="7"/>
    </row>
    <row r="185" spans="1:21" x14ac:dyDescent="0.2">
      <c r="A185" s="8">
        <v>2</v>
      </c>
      <c r="B185" s="9">
        <v>11</v>
      </c>
      <c r="C185" s="10">
        <v>8</v>
      </c>
      <c r="D185" s="8"/>
      <c r="E185" s="10"/>
      <c r="F185" s="8"/>
      <c r="G185" s="10"/>
      <c r="H185" s="13"/>
      <c r="I185" s="9"/>
      <c r="J185" s="18"/>
      <c r="K185" s="18"/>
      <c r="L185" s="54" t="str">
        <f t="shared" si="19"/>
        <v/>
      </c>
      <c r="M185" s="54" t="str">
        <f t="shared" si="24"/>
        <v/>
      </c>
      <c r="N185" s="54" t="s">
        <v>889</v>
      </c>
      <c r="O185" s="52" t="e">
        <f t="shared" si="22"/>
        <v>#DIV/0!</v>
      </c>
      <c r="P185" s="52" t="str">
        <f t="shared" si="20"/>
        <v/>
      </c>
      <c r="Q185" s="52" t="str">
        <f t="shared" si="18"/>
        <v/>
      </c>
      <c r="R185" s="61" t="str">
        <f t="shared" si="21"/>
        <v/>
      </c>
      <c r="S185" s="16" t="e">
        <f t="shared" si="23"/>
        <v>#DIV/0!</v>
      </c>
      <c r="T185" s="9"/>
      <c r="U185" s="10"/>
    </row>
    <row r="186" spans="1:21" x14ac:dyDescent="0.2">
      <c r="A186" s="3">
        <v>2</v>
      </c>
      <c r="B186" s="4">
        <v>12</v>
      </c>
      <c r="C186" s="5">
        <v>1</v>
      </c>
      <c r="D186" s="3"/>
      <c r="E186" s="5"/>
      <c r="F186" s="3"/>
      <c r="G186" s="5"/>
      <c r="H186" s="11"/>
      <c r="I186" s="4"/>
      <c r="J186" s="17"/>
      <c r="K186" s="17"/>
      <c r="L186" s="54" t="str">
        <f t="shared" si="19"/>
        <v/>
      </c>
      <c r="M186" s="54" t="str">
        <f t="shared" si="24"/>
        <v/>
      </c>
      <c r="N186" s="54" t="s">
        <v>889</v>
      </c>
      <c r="O186" s="52" t="e">
        <f t="shared" si="22"/>
        <v>#DIV/0!</v>
      </c>
      <c r="P186" s="52" t="str">
        <f t="shared" si="20"/>
        <v/>
      </c>
      <c r="Q186" s="52" t="str">
        <f t="shared" si="18"/>
        <v/>
      </c>
      <c r="R186" s="61" t="str">
        <f t="shared" si="21"/>
        <v/>
      </c>
      <c r="S186" s="16" t="e">
        <f t="shared" ref="S186:S217" si="25">IF(ISNUMBER(L186),ROUND(K186*1/(L186+1),2),ROUND(O186*K186/10,1))</f>
        <v>#DIV/0!</v>
      </c>
      <c r="T186" s="4"/>
      <c r="U186" s="5"/>
    </row>
    <row r="187" spans="1:21" x14ac:dyDescent="0.2">
      <c r="A187" s="6">
        <v>2</v>
      </c>
      <c r="B187">
        <v>12</v>
      </c>
      <c r="C187" s="7">
        <v>2</v>
      </c>
      <c r="D187" s="6"/>
      <c r="E187" s="7"/>
      <c r="F187" s="6"/>
      <c r="G187" s="7"/>
      <c r="H187" s="12"/>
      <c r="L187" s="54" t="str">
        <f t="shared" si="19"/>
        <v/>
      </c>
      <c r="M187" s="54" t="str">
        <f t="shared" si="24"/>
        <v/>
      </c>
      <c r="N187" s="54" t="s">
        <v>889</v>
      </c>
      <c r="O187" s="52" t="e">
        <f t="shared" si="22"/>
        <v>#DIV/0!</v>
      </c>
      <c r="P187" s="52" t="str">
        <f t="shared" si="20"/>
        <v/>
      </c>
      <c r="Q187" s="52" t="str">
        <f t="shared" si="18"/>
        <v/>
      </c>
      <c r="R187" s="61" t="str">
        <f t="shared" si="21"/>
        <v/>
      </c>
      <c r="S187" s="16" t="e">
        <f t="shared" si="25"/>
        <v>#DIV/0!</v>
      </c>
      <c r="U187" s="7"/>
    </row>
    <row r="188" spans="1:21" x14ac:dyDescent="0.2">
      <c r="A188" s="6">
        <v>2</v>
      </c>
      <c r="B188">
        <v>12</v>
      </c>
      <c r="C188" s="7">
        <v>3</v>
      </c>
      <c r="D188" s="6"/>
      <c r="E188" s="7"/>
      <c r="F188" s="6"/>
      <c r="G188" s="7"/>
      <c r="H188" s="12"/>
      <c r="L188" s="54" t="str">
        <f t="shared" si="19"/>
        <v/>
      </c>
      <c r="M188" s="54" t="str">
        <f t="shared" si="24"/>
        <v/>
      </c>
      <c r="N188" s="54" t="s">
        <v>889</v>
      </c>
      <c r="O188" s="52" t="e">
        <f t="shared" si="22"/>
        <v>#DIV/0!</v>
      </c>
      <c r="P188" s="52" t="str">
        <f t="shared" si="20"/>
        <v/>
      </c>
      <c r="Q188" s="52" t="str">
        <f t="shared" si="18"/>
        <v/>
      </c>
      <c r="R188" s="61" t="str">
        <f t="shared" si="21"/>
        <v/>
      </c>
      <c r="S188" s="16" t="e">
        <f t="shared" si="25"/>
        <v>#DIV/0!</v>
      </c>
      <c r="U188" s="7"/>
    </row>
    <row r="189" spans="1:21" x14ac:dyDescent="0.2">
      <c r="A189" s="6">
        <v>2</v>
      </c>
      <c r="B189">
        <v>12</v>
      </c>
      <c r="C189" s="7">
        <v>4</v>
      </c>
      <c r="D189" s="6"/>
      <c r="E189" s="7"/>
      <c r="F189" s="6"/>
      <c r="G189" s="7"/>
      <c r="H189" s="12"/>
      <c r="L189" s="54" t="str">
        <f t="shared" si="19"/>
        <v/>
      </c>
      <c r="M189" s="54" t="str">
        <f t="shared" si="24"/>
        <v/>
      </c>
      <c r="N189" s="54" t="s">
        <v>889</v>
      </c>
      <c r="O189" s="52" t="e">
        <f t="shared" si="22"/>
        <v>#DIV/0!</v>
      </c>
      <c r="P189" s="52" t="str">
        <f t="shared" si="20"/>
        <v/>
      </c>
      <c r="Q189" s="52" t="str">
        <f t="shared" si="18"/>
        <v/>
      </c>
      <c r="R189" s="61" t="str">
        <f t="shared" si="21"/>
        <v/>
      </c>
      <c r="S189" s="16" t="e">
        <f t="shared" si="25"/>
        <v>#DIV/0!</v>
      </c>
      <c r="U189" s="7"/>
    </row>
    <row r="190" spans="1:21" x14ac:dyDescent="0.2">
      <c r="A190" s="6">
        <v>2</v>
      </c>
      <c r="B190">
        <v>12</v>
      </c>
      <c r="C190" s="7">
        <v>5</v>
      </c>
      <c r="D190" s="6"/>
      <c r="E190" s="7"/>
      <c r="F190" s="6"/>
      <c r="G190" s="7"/>
      <c r="H190" s="12"/>
      <c r="L190" s="54" t="str">
        <f t="shared" si="19"/>
        <v/>
      </c>
      <c r="M190" s="54" t="str">
        <f t="shared" si="24"/>
        <v/>
      </c>
      <c r="N190" s="54" t="s">
        <v>889</v>
      </c>
      <c r="O190" s="52" t="e">
        <f t="shared" si="22"/>
        <v>#DIV/0!</v>
      </c>
      <c r="P190" s="52" t="str">
        <f t="shared" si="20"/>
        <v/>
      </c>
      <c r="Q190" s="52" t="str">
        <f t="shared" si="18"/>
        <v/>
      </c>
      <c r="R190" s="61" t="str">
        <f t="shared" si="21"/>
        <v/>
      </c>
      <c r="S190" s="16" t="e">
        <f t="shared" si="25"/>
        <v>#DIV/0!</v>
      </c>
      <c r="U190" s="7"/>
    </row>
    <row r="191" spans="1:21" x14ac:dyDescent="0.2">
      <c r="A191" s="6">
        <v>2</v>
      </c>
      <c r="B191">
        <v>12</v>
      </c>
      <c r="C191" s="7">
        <v>6</v>
      </c>
      <c r="D191" s="6"/>
      <c r="E191" s="7"/>
      <c r="F191" s="6"/>
      <c r="G191" s="7"/>
      <c r="H191" s="12"/>
      <c r="L191" s="54" t="str">
        <f t="shared" si="19"/>
        <v/>
      </c>
      <c r="M191" s="54" t="str">
        <f t="shared" si="24"/>
        <v/>
      </c>
      <c r="N191" s="54" t="s">
        <v>889</v>
      </c>
      <c r="O191" s="52" t="e">
        <f t="shared" si="22"/>
        <v>#DIV/0!</v>
      </c>
      <c r="P191" s="52" t="str">
        <f t="shared" si="20"/>
        <v/>
      </c>
      <c r="Q191" s="52" t="str">
        <f t="shared" si="18"/>
        <v/>
      </c>
      <c r="R191" s="61" t="str">
        <f t="shared" si="21"/>
        <v/>
      </c>
      <c r="S191" s="16" t="e">
        <f t="shared" si="25"/>
        <v>#DIV/0!</v>
      </c>
      <c r="U191" s="7"/>
    </row>
    <row r="192" spans="1:21" x14ac:dyDescent="0.2">
      <c r="A192" s="6">
        <v>2</v>
      </c>
      <c r="B192">
        <v>12</v>
      </c>
      <c r="C192" s="7">
        <v>7</v>
      </c>
      <c r="D192" s="6"/>
      <c r="E192" s="7"/>
      <c r="F192" s="6"/>
      <c r="G192" s="7"/>
      <c r="H192" s="12"/>
      <c r="L192" s="54" t="str">
        <f t="shared" si="19"/>
        <v/>
      </c>
      <c r="M192" s="54" t="str">
        <f t="shared" si="24"/>
        <v/>
      </c>
      <c r="N192" s="54" t="s">
        <v>889</v>
      </c>
      <c r="O192" s="52" t="e">
        <f t="shared" si="22"/>
        <v>#DIV/0!</v>
      </c>
      <c r="P192" s="52" t="str">
        <f t="shared" si="20"/>
        <v/>
      </c>
      <c r="Q192" s="52" t="str">
        <f t="shared" si="18"/>
        <v/>
      </c>
      <c r="R192" s="61" t="str">
        <f t="shared" si="21"/>
        <v/>
      </c>
      <c r="S192" s="16" t="e">
        <f t="shared" si="25"/>
        <v>#DIV/0!</v>
      </c>
      <c r="U192" s="7"/>
    </row>
    <row r="193" spans="1:21" x14ac:dyDescent="0.2">
      <c r="A193" s="8">
        <v>2</v>
      </c>
      <c r="B193" s="9">
        <v>12</v>
      </c>
      <c r="C193" s="10">
        <v>8</v>
      </c>
      <c r="D193" s="8"/>
      <c r="E193" s="10"/>
      <c r="F193" s="8"/>
      <c r="G193" s="10"/>
      <c r="H193" s="13"/>
      <c r="I193" s="9"/>
      <c r="J193" s="18"/>
      <c r="K193" s="18"/>
      <c r="L193" s="54" t="str">
        <f t="shared" si="19"/>
        <v/>
      </c>
      <c r="M193" s="54" t="str">
        <f t="shared" si="24"/>
        <v/>
      </c>
      <c r="N193" s="54" t="s">
        <v>889</v>
      </c>
      <c r="O193" s="52" t="e">
        <f t="shared" si="22"/>
        <v>#DIV/0!</v>
      </c>
      <c r="P193" s="52" t="str">
        <f t="shared" si="20"/>
        <v/>
      </c>
      <c r="Q193" s="52" t="str">
        <f t="shared" si="18"/>
        <v/>
      </c>
      <c r="R193" s="61" t="str">
        <f t="shared" si="21"/>
        <v/>
      </c>
      <c r="S193" s="16" t="e">
        <f t="shared" si="25"/>
        <v>#DIV/0!</v>
      </c>
      <c r="T193" s="9"/>
      <c r="U193" s="10"/>
    </row>
    <row r="194" spans="1:21" x14ac:dyDescent="0.2">
      <c r="A194" s="3">
        <v>3</v>
      </c>
      <c r="B194" s="4">
        <v>1</v>
      </c>
      <c r="C194" s="5">
        <v>1</v>
      </c>
      <c r="D194" s="3">
        <v>2</v>
      </c>
      <c r="E194" s="5">
        <v>84</v>
      </c>
      <c r="F194" s="3" t="s">
        <v>240</v>
      </c>
      <c r="G194" s="5" t="s">
        <v>241</v>
      </c>
      <c r="H194" s="11">
        <v>45272</v>
      </c>
      <c r="I194" s="4" t="s">
        <v>59</v>
      </c>
      <c r="J194" s="17">
        <v>44</v>
      </c>
      <c r="K194" s="17">
        <v>14.4932172</v>
      </c>
      <c r="L194" s="54" t="str">
        <f t="shared" si="19"/>
        <v/>
      </c>
      <c r="M194" s="54" t="str">
        <f t="shared" si="24"/>
        <v/>
      </c>
      <c r="N194" s="54" t="s">
        <v>889</v>
      </c>
      <c r="O194" s="52">
        <f t="shared" si="22"/>
        <v>6.9</v>
      </c>
      <c r="P194" s="52">
        <f t="shared" si="20"/>
        <v>3.0999999999999996</v>
      </c>
      <c r="Q194" s="52">
        <f t="shared" ref="Q194:Q257" si="26">IF(ISNUMBER(O194),O194+P194,"")</f>
        <v>10</v>
      </c>
      <c r="R194" s="61" t="str">
        <f t="shared" si="21"/>
        <v>2_84|6.9</v>
      </c>
      <c r="S194" s="16">
        <f t="shared" si="25"/>
        <v>10</v>
      </c>
      <c r="T194" s="4"/>
      <c r="U194" s="5" t="s">
        <v>242</v>
      </c>
    </row>
    <row r="195" spans="1:21" x14ac:dyDescent="0.2">
      <c r="A195" s="6">
        <v>3</v>
      </c>
      <c r="B195">
        <v>1</v>
      </c>
      <c r="C195" s="7">
        <v>2</v>
      </c>
      <c r="D195" s="6">
        <v>2</v>
      </c>
      <c r="E195" s="7">
        <v>85</v>
      </c>
      <c r="F195" s="6" t="s">
        <v>429</v>
      </c>
      <c r="G195" s="7" t="s">
        <v>430</v>
      </c>
      <c r="H195" s="12">
        <v>45268</v>
      </c>
      <c r="I195" t="s">
        <v>13</v>
      </c>
      <c r="J195" s="16">
        <v>104.6</v>
      </c>
      <c r="K195" s="16">
        <v>362.61494699999997</v>
      </c>
      <c r="L195" s="54">
        <f t="shared" ref="L195:L258" si="27">IF(K195 &gt;110, ROUNDDOWN(K195/10-1,1),"")</f>
        <v>35.200000000000003</v>
      </c>
      <c r="M195" s="54">
        <f t="shared" si="24"/>
        <v>36.200000000000003</v>
      </c>
      <c r="N195" s="54" t="s">
        <v>999</v>
      </c>
      <c r="O195" s="52" t="str">
        <f t="shared" si="22"/>
        <v/>
      </c>
      <c r="P195" s="52" t="str">
        <f t="shared" ref="P195:P258" si="28">IF(ISNUMBER(O195),10-O195,"")</f>
        <v/>
      </c>
      <c r="Q195" s="52" t="str">
        <f t="shared" si="26"/>
        <v/>
      </c>
      <c r="R195" s="61" t="str">
        <f t="shared" si="21"/>
        <v/>
      </c>
      <c r="S195" s="16">
        <f t="shared" si="25"/>
        <v>10.02</v>
      </c>
      <c r="U195" s="7"/>
    </row>
    <row r="196" spans="1:21" x14ac:dyDescent="0.2">
      <c r="A196" s="6">
        <v>3</v>
      </c>
      <c r="B196">
        <v>1</v>
      </c>
      <c r="C196" s="7">
        <v>3</v>
      </c>
      <c r="D196" s="6">
        <v>2</v>
      </c>
      <c r="E196" s="7">
        <v>86</v>
      </c>
      <c r="F196" s="6" t="s">
        <v>425</v>
      </c>
      <c r="G196" s="7" t="s">
        <v>426</v>
      </c>
      <c r="H196" s="12">
        <v>45268</v>
      </c>
      <c r="I196" t="s">
        <v>13</v>
      </c>
      <c r="J196" s="16">
        <v>56.2</v>
      </c>
      <c r="K196" s="16">
        <v>221.4324</v>
      </c>
      <c r="L196" s="54">
        <f t="shared" si="27"/>
        <v>21.1</v>
      </c>
      <c r="M196" s="54">
        <f t="shared" si="24"/>
        <v>22.1</v>
      </c>
      <c r="N196" s="54" t="s">
        <v>1000</v>
      </c>
      <c r="O196" s="52" t="str">
        <f t="shared" si="22"/>
        <v/>
      </c>
      <c r="P196" s="52" t="str">
        <f t="shared" si="28"/>
        <v/>
      </c>
      <c r="Q196" s="52" t="str">
        <f t="shared" si="26"/>
        <v/>
      </c>
      <c r="R196" s="61" t="str">
        <f t="shared" ref="R196:R259" si="29">IF(ISNUMBER(O196),D196&amp;"_"&amp;E196&amp;"|"&amp;O196,"")</f>
        <v/>
      </c>
      <c r="S196" s="16">
        <f t="shared" si="25"/>
        <v>10.02</v>
      </c>
      <c r="U196" s="7"/>
    </row>
    <row r="197" spans="1:21" x14ac:dyDescent="0.2">
      <c r="A197" s="6">
        <v>3</v>
      </c>
      <c r="B197">
        <v>1</v>
      </c>
      <c r="C197" s="7">
        <v>4</v>
      </c>
      <c r="D197" s="6">
        <v>2</v>
      </c>
      <c r="E197" s="7">
        <v>87</v>
      </c>
      <c r="F197" s="6" t="s">
        <v>375</v>
      </c>
      <c r="G197" s="7" t="s">
        <v>376</v>
      </c>
      <c r="H197" s="12">
        <v>45272</v>
      </c>
      <c r="I197" t="s">
        <v>13</v>
      </c>
      <c r="J197" s="16">
        <v>108.4</v>
      </c>
      <c r="K197" s="16">
        <v>81.504272999999998</v>
      </c>
      <c r="L197" s="54" t="str">
        <f t="shared" si="27"/>
        <v/>
      </c>
      <c r="M197" s="54" t="str">
        <f t="shared" si="24"/>
        <v/>
      </c>
      <c r="N197" s="54" t="s">
        <v>889</v>
      </c>
      <c r="O197" s="52">
        <f t="shared" si="22"/>
        <v>1.2</v>
      </c>
      <c r="P197" s="52">
        <f t="shared" si="28"/>
        <v>8.8000000000000007</v>
      </c>
      <c r="Q197" s="52">
        <f t="shared" si="26"/>
        <v>10</v>
      </c>
      <c r="R197" s="61" t="str">
        <f t="shared" si="29"/>
        <v>2_87|1.2</v>
      </c>
      <c r="S197" s="16">
        <f t="shared" si="25"/>
        <v>9.8000000000000007</v>
      </c>
      <c r="U197" s="7"/>
    </row>
    <row r="198" spans="1:21" x14ac:dyDescent="0.2">
      <c r="A198" s="6">
        <v>3</v>
      </c>
      <c r="B198">
        <v>1</v>
      </c>
      <c r="C198" s="7">
        <v>5</v>
      </c>
      <c r="D198" s="6">
        <v>2</v>
      </c>
      <c r="E198" s="7">
        <v>88</v>
      </c>
      <c r="F198" s="6" t="s">
        <v>295</v>
      </c>
      <c r="G198" s="7" t="s">
        <v>296</v>
      </c>
      <c r="H198" s="12">
        <v>45268</v>
      </c>
      <c r="I198" t="s">
        <v>59</v>
      </c>
      <c r="J198" s="16">
        <v>89.7</v>
      </c>
      <c r="K198" s="16">
        <v>83.300154000000006</v>
      </c>
      <c r="L198" s="54" t="str">
        <f t="shared" si="27"/>
        <v/>
      </c>
      <c r="M198" s="54" t="str">
        <f t="shared" si="24"/>
        <v/>
      </c>
      <c r="N198" s="54" t="s">
        <v>889</v>
      </c>
      <c r="O198" s="52">
        <f t="shared" si="22"/>
        <v>1.2</v>
      </c>
      <c r="P198" s="52">
        <f t="shared" si="28"/>
        <v>8.8000000000000007</v>
      </c>
      <c r="Q198" s="52">
        <f t="shared" si="26"/>
        <v>10</v>
      </c>
      <c r="R198" s="61" t="str">
        <f t="shared" si="29"/>
        <v>2_88|1.2</v>
      </c>
      <c r="S198" s="16">
        <f t="shared" si="25"/>
        <v>10</v>
      </c>
      <c r="U198" s="7" t="s">
        <v>50</v>
      </c>
    </row>
    <row r="199" spans="1:21" x14ac:dyDescent="0.2">
      <c r="A199" s="6">
        <v>3</v>
      </c>
      <c r="B199">
        <v>1</v>
      </c>
      <c r="C199" s="7">
        <v>6</v>
      </c>
      <c r="D199" s="6">
        <v>2</v>
      </c>
      <c r="E199" s="7">
        <v>89</v>
      </c>
      <c r="F199" s="6" t="s">
        <v>405</v>
      </c>
      <c r="G199" s="7" t="s">
        <v>406</v>
      </c>
      <c r="H199" s="12">
        <v>45268</v>
      </c>
      <c r="I199" t="s">
        <v>13</v>
      </c>
      <c r="J199" s="16">
        <v>146.80000000000001</v>
      </c>
      <c r="K199" s="16">
        <v>133.21001100000001</v>
      </c>
      <c r="L199" s="54">
        <f t="shared" si="27"/>
        <v>12.3</v>
      </c>
      <c r="M199" s="54">
        <f t="shared" si="24"/>
        <v>13.3</v>
      </c>
      <c r="N199" s="54" t="s">
        <v>1001</v>
      </c>
      <c r="O199" s="52" t="str">
        <f t="shared" si="22"/>
        <v/>
      </c>
      <c r="P199" s="52" t="str">
        <f t="shared" si="28"/>
        <v/>
      </c>
      <c r="Q199" s="52" t="str">
        <f t="shared" si="26"/>
        <v/>
      </c>
      <c r="R199" s="61" t="str">
        <f t="shared" si="29"/>
        <v/>
      </c>
      <c r="S199" s="16">
        <f t="shared" si="25"/>
        <v>10.02</v>
      </c>
      <c r="U199" s="7"/>
    </row>
    <row r="200" spans="1:21" x14ac:dyDescent="0.2">
      <c r="A200" s="6">
        <v>3</v>
      </c>
      <c r="B200">
        <v>1</v>
      </c>
      <c r="C200" s="7">
        <v>7</v>
      </c>
      <c r="D200" s="6">
        <v>2</v>
      </c>
      <c r="E200" s="7">
        <v>91</v>
      </c>
      <c r="F200" s="6" t="s">
        <v>384</v>
      </c>
      <c r="G200" s="7" t="s">
        <v>385</v>
      </c>
      <c r="H200" s="12">
        <v>45267</v>
      </c>
      <c r="I200" t="s">
        <v>59</v>
      </c>
      <c r="J200" s="16">
        <v>48.3</v>
      </c>
      <c r="K200" s="16">
        <v>86.736174000000005</v>
      </c>
      <c r="L200" s="54" t="str">
        <f t="shared" si="27"/>
        <v/>
      </c>
      <c r="M200" s="54" t="str">
        <f t="shared" si="24"/>
        <v/>
      </c>
      <c r="N200" s="54" t="s">
        <v>889</v>
      </c>
      <c r="O200" s="52">
        <f t="shared" si="22"/>
        <v>1.2</v>
      </c>
      <c r="P200" s="52">
        <f t="shared" si="28"/>
        <v>8.8000000000000007</v>
      </c>
      <c r="Q200" s="52">
        <f t="shared" si="26"/>
        <v>10</v>
      </c>
      <c r="R200" s="61" t="str">
        <f t="shared" si="29"/>
        <v>2_91|1.2</v>
      </c>
      <c r="S200" s="16">
        <f t="shared" si="25"/>
        <v>10.4</v>
      </c>
      <c r="U200" s="7" t="s">
        <v>50</v>
      </c>
    </row>
    <row r="201" spans="1:21" x14ac:dyDescent="0.2">
      <c r="A201" s="8">
        <v>3</v>
      </c>
      <c r="B201" s="9">
        <v>1</v>
      </c>
      <c r="C201" s="10">
        <v>8</v>
      </c>
      <c r="D201" s="8">
        <v>2</v>
      </c>
      <c r="E201" s="10">
        <v>94</v>
      </c>
      <c r="F201" s="8" t="s">
        <v>664</v>
      </c>
      <c r="G201" s="10" t="s">
        <v>665</v>
      </c>
      <c r="H201" s="13">
        <v>45267</v>
      </c>
      <c r="I201" s="9" t="s">
        <v>13</v>
      </c>
      <c r="J201" s="18">
        <v>130.6</v>
      </c>
      <c r="K201" s="18">
        <v>93.109476000000001</v>
      </c>
      <c r="L201" s="54" t="str">
        <f t="shared" si="27"/>
        <v/>
      </c>
      <c r="M201" s="54" t="str">
        <f t="shared" si="24"/>
        <v/>
      </c>
      <c r="N201" s="54" t="s">
        <v>889</v>
      </c>
      <c r="O201" s="52">
        <f t="shared" si="22"/>
        <v>1.1000000000000001</v>
      </c>
      <c r="P201" s="52">
        <f t="shared" si="28"/>
        <v>8.9</v>
      </c>
      <c r="Q201" s="52">
        <f t="shared" si="26"/>
        <v>10</v>
      </c>
      <c r="R201" s="61" t="str">
        <f t="shared" si="29"/>
        <v>2_94|1.1</v>
      </c>
      <c r="S201" s="16">
        <f t="shared" si="25"/>
        <v>10.199999999999999</v>
      </c>
      <c r="T201" s="9"/>
      <c r="U201" s="10"/>
    </row>
    <row r="202" spans="1:21" x14ac:dyDescent="0.2">
      <c r="A202" s="3">
        <v>3</v>
      </c>
      <c r="B202" s="4">
        <v>2</v>
      </c>
      <c r="C202" s="5">
        <v>1</v>
      </c>
      <c r="D202" s="3">
        <v>2</v>
      </c>
      <c r="E202" s="5">
        <v>98</v>
      </c>
      <c r="F202" s="3" t="s">
        <v>666</v>
      </c>
      <c r="G202" s="5" t="s">
        <v>667</v>
      </c>
      <c r="H202" s="11">
        <v>45267</v>
      </c>
      <c r="I202" s="4" t="s">
        <v>13</v>
      </c>
      <c r="J202" s="17">
        <v>107.5</v>
      </c>
      <c r="K202" s="17">
        <v>155.87441100000001</v>
      </c>
      <c r="L202" s="54">
        <f t="shared" si="27"/>
        <v>14.5</v>
      </c>
      <c r="M202" s="54">
        <f t="shared" si="24"/>
        <v>15.5</v>
      </c>
      <c r="N202" s="54" t="s">
        <v>1002</v>
      </c>
      <c r="O202" s="52" t="str">
        <f t="shared" si="22"/>
        <v/>
      </c>
      <c r="P202" s="52" t="str">
        <f t="shared" si="28"/>
        <v/>
      </c>
      <c r="Q202" s="52" t="str">
        <f t="shared" si="26"/>
        <v/>
      </c>
      <c r="R202" s="61" t="str">
        <f t="shared" si="29"/>
        <v/>
      </c>
      <c r="S202" s="16">
        <f t="shared" si="25"/>
        <v>10.06</v>
      </c>
      <c r="T202" s="4"/>
      <c r="U202" s="5"/>
    </row>
    <row r="203" spans="1:21" x14ac:dyDescent="0.2">
      <c r="A203" s="6">
        <v>3</v>
      </c>
      <c r="B203">
        <v>2</v>
      </c>
      <c r="C203" s="7">
        <v>2</v>
      </c>
      <c r="D203" s="6">
        <v>2</v>
      </c>
      <c r="E203" s="7">
        <v>103</v>
      </c>
      <c r="F203" s="6" t="s">
        <v>654</v>
      </c>
      <c r="G203" s="7" t="s">
        <v>655</v>
      </c>
      <c r="H203" s="12">
        <v>45265</v>
      </c>
      <c r="I203" t="s">
        <v>13</v>
      </c>
      <c r="J203" s="16">
        <v>194</v>
      </c>
      <c r="K203" s="16">
        <v>187.66123200000001</v>
      </c>
      <c r="L203" s="54">
        <f t="shared" si="27"/>
        <v>17.7</v>
      </c>
      <c r="M203" s="54">
        <f t="shared" si="24"/>
        <v>18.7</v>
      </c>
      <c r="N203" s="54" t="s">
        <v>1003</v>
      </c>
      <c r="O203" s="52" t="str">
        <f t="shared" si="22"/>
        <v/>
      </c>
      <c r="P203" s="52" t="str">
        <f t="shared" si="28"/>
        <v/>
      </c>
      <c r="Q203" s="52" t="str">
        <f t="shared" si="26"/>
        <v/>
      </c>
      <c r="R203" s="61" t="str">
        <f t="shared" si="29"/>
        <v/>
      </c>
      <c r="S203" s="16">
        <f t="shared" si="25"/>
        <v>10.039999999999999</v>
      </c>
      <c r="U203" s="7"/>
    </row>
    <row r="204" spans="1:21" x14ac:dyDescent="0.2">
      <c r="A204" s="6">
        <v>3</v>
      </c>
      <c r="B204">
        <v>2</v>
      </c>
      <c r="C204" s="7">
        <v>3</v>
      </c>
      <c r="D204" s="6">
        <v>2</v>
      </c>
      <c r="E204" s="7">
        <v>106</v>
      </c>
      <c r="F204" s="6" t="s">
        <v>658</v>
      </c>
      <c r="G204" s="7" t="s">
        <v>659</v>
      </c>
      <c r="H204" s="12">
        <v>45267</v>
      </c>
      <c r="I204" t="s">
        <v>13</v>
      </c>
      <c r="J204" s="16">
        <v>121.7</v>
      </c>
      <c r="K204" s="16">
        <v>116.325033</v>
      </c>
      <c r="L204" s="54">
        <f t="shared" si="27"/>
        <v>10.6</v>
      </c>
      <c r="M204" s="54">
        <f t="shared" si="24"/>
        <v>11.6</v>
      </c>
      <c r="N204" s="54" t="s">
        <v>1004</v>
      </c>
      <c r="O204" s="52" t="str">
        <f t="shared" si="22"/>
        <v/>
      </c>
      <c r="P204" s="52" t="str">
        <f t="shared" si="28"/>
        <v/>
      </c>
      <c r="Q204" s="52" t="str">
        <f t="shared" si="26"/>
        <v/>
      </c>
      <c r="R204" s="61" t="str">
        <f t="shared" si="29"/>
        <v/>
      </c>
      <c r="S204" s="16">
        <f t="shared" si="25"/>
        <v>10.029999999999999</v>
      </c>
      <c r="U204" s="7"/>
    </row>
    <row r="205" spans="1:21" x14ac:dyDescent="0.2">
      <c r="A205" s="6">
        <v>3</v>
      </c>
      <c r="B205">
        <v>2</v>
      </c>
      <c r="C205" s="7">
        <v>4</v>
      </c>
      <c r="D205" s="6">
        <v>2</v>
      </c>
      <c r="E205" s="7">
        <v>108</v>
      </c>
      <c r="F205" s="6" t="s">
        <v>652</v>
      </c>
      <c r="G205" s="7" t="s">
        <v>653</v>
      </c>
      <c r="H205" s="12">
        <v>45265</v>
      </c>
      <c r="I205" t="s">
        <v>13</v>
      </c>
      <c r="J205" s="16">
        <v>164.6</v>
      </c>
      <c r="K205" s="16">
        <v>134.61623399999999</v>
      </c>
      <c r="L205" s="54">
        <f t="shared" si="27"/>
        <v>12.4</v>
      </c>
      <c r="M205" s="54">
        <f t="shared" si="24"/>
        <v>13.4</v>
      </c>
      <c r="N205" s="54" t="s">
        <v>1005</v>
      </c>
      <c r="O205" s="52" t="str">
        <f t="shared" si="22"/>
        <v/>
      </c>
      <c r="P205" s="52" t="str">
        <f t="shared" si="28"/>
        <v/>
      </c>
      <c r="Q205" s="52" t="str">
        <f t="shared" si="26"/>
        <v/>
      </c>
      <c r="R205" s="61" t="str">
        <f t="shared" si="29"/>
        <v/>
      </c>
      <c r="S205" s="16">
        <f t="shared" si="25"/>
        <v>10.050000000000001</v>
      </c>
      <c r="U205" s="7"/>
    </row>
    <row r="206" spans="1:21" x14ac:dyDescent="0.2">
      <c r="A206" s="6">
        <v>3</v>
      </c>
      <c r="B206">
        <v>2</v>
      </c>
      <c r="C206" s="7">
        <v>5</v>
      </c>
      <c r="D206" s="6">
        <v>2</v>
      </c>
      <c r="E206" s="7">
        <v>109</v>
      </c>
      <c r="F206" s="6" t="s">
        <v>779</v>
      </c>
      <c r="G206" s="7" t="s">
        <v>780</v>
      </c>
      <c r="H206" s="12">
        <v>45265</v>
      </c>
      <c r="I206" t="s">
        <v>13</v>
      </c>
      <c r="J206" s="16">
        <v>178.2</v>
      </c>
      <c r="K206" s="16">
        <v>377.21803199999999</v>
      </c>
      <c r="L206" s="54">
        <f t="shared" si="27"/>
        <v>36.700000000000003</v>
      </c>
      <c r="M206" s="54">
        <f t="shared" si="24"/>
        <v>37.700000000000003</v>
      </c>
      <c r="N206" s="54" t="s">
        <v>1006</v>
      </c>
      <c r="O206" s="52" t="str">
        <f t="shared" si="22"/>
        <v/>
      </c>
      <c r="P206" s="52" t="str">
        <f t="shared" si="28"/>
        <v/>
      </c>
      <c r="Q206" s="52" t="str">
        <f t="shared" si="26"/>
        <v/>
      </c>
      <c r="R206" s="61" t="str">
        <f t="shared" si="29"/>
        <v/>
      </c>
      <c r="S206" s="16">
        <f t="shared" si="25"/>
        <v>10.01</v>
      </c>
      <c r="U206" s="7"/>
    </row>
    <row r="207" spans="1:21" x14ac:dyDescent="0.2">
      <c r="A207" s="6">
        <v>3</v>
      </c>
      <c r="B207">
        <v>2</v>
      </c>
      <c r="C207" s="7">
        <v>6</v>
      </c>
      <c r="D207" s="6">
        <v>2</v>
      </c>
      <c r="E207" s="7">
        <v>110</v>
      </c>
      <c r="F207" s="6" t="s">
        <v>656</v>
      </c>
      <c r="G207" s="7" t="s">
        <v>657</v>
      </c>
      <c r="H207" s="12">
        <v>45267</v>
      </c>
      <c r="I207" t="s">
        <v>13</v>
      </c>
      <c r="J207" s="16">
        <v>128.80000000000001</v>
      </c>
      <c r="K207" s="16">
        <v>123.624</v>
      </c>
      <c r="L207" s="54">
        <f t="shared" si="27"/>
        <v>11.3</v>
      </c>
      <c r="M207" s="54">
        <f t="shared" si="24"/>
        <v>12.3</v>
      </c>
      <c r="N207" s="54" t="s">
        <v>1007</v>
      </c>
      <c r="O207" s="52" t="str">
        <f t="shared" si="22"/>
        <v/>
      </c>
      <c r="P207" s="52" t="str">
        <f t="shared" si="28"/>
        <v/>
      </c>
      <c r="Q207" s="52" t="str">
        <f t="shared" si="26"/>
        <v/>
      </c>
      <c r="R207" s="61" t="str">
        <f t="shared" si="29"/>
        <v/>
      </c>
      <c r="S207" s="16">
        <f t="shared" si="25"/>
        <v>10.050000000000001</v>
      </c>
      <c r="U207" s="7"/>
    </row>
    <row r="208" spans="1:21" x14ac:dyDescent="0.2">
      <c r="A208" s="6">
        <v>3</v>
      </c>
      <c r="B208">
        <v>2</v>
      </c>
      <c r="C208" s="7">
        <v>7</v>
      </c>
      <c r="D208" s="6">
        <v>2</v>
      </c>
      <c r="E208" s="7">
        <v>111</v>
      </c>
      <c r="F208" s="6" t="s">
        <v>759</v>
      </c>
      <c r="G208" s="7" t="s">
        <v>760</v>
      </c>
      <c r="H208" s="12">
        <v>45272</v>
      </c>
      <c r="I208" t="s">
        <v>13</v>
      </c>
      <c r="J208" s="16">
        <v>114.1</v>
      </c>
      <c r="K208" s="16">
        <v>168.16469699999999</v>
      </c>
      <c r="L208" s="54">
        <f t="shared" si="27"/>
        <v>15.8</v>
      </c>
      <c r="M208" s="54">
        <f t="shared" si="24"/>
        <v>16.8</v>
      </c>
      <c r="N208" s="54" t="s">
        <v>1008</v>
      </c>
      <c r="O208" s="52" t="str">
        <f t="shared" si="22"/>
        <v/>
      </c>
      <c r="P208" s="52" t="str">
        <f t="shared" si="28"/>
        <v/>
      </c>
      <c r="Q208" s="52" t="str">
        <f t="shared" si="26"/>
        <v/>
      </c>
      <c r="R208" s="61" t="str">
        <f t="shared" si="29"/>
        <v/>
      </c>
      <c r="S208" s="16">
        <f t="shared" si="25"/>
        <v>10.01</v>
      </c>
      <c r="U208" s="7"/>
    </row>
    <row r="209" spans="1:21" x14ac:dyDescent="0.2">
      <c r="A209" s="8">
        <v>3</v>
      </c>
      <c r="B209" s="9">
        <v>2</v>
      </c>
      <c r="C209" s="10">
        <v>8</v>
      </c>
      <c r="D209" s="8">
        <v>2</v>
      </c>
      <c r="E209" s="10">
        <v>112</v>
      </c>
      <c r="F209" s="8" t="s">
        <v>781</v>
      </c>
      <c r="G209" s="10" t="s">
        <v>782</v>
      </c>
      <c r="H209" s="13">
        <v>45265</v>
      </c>
      <c r="I209" s="9" t="s">
        <v>13</v>
      </c>
      <c r="J209" s="18">
        <v>237.4</v>
      </c>
      <c r="K209" s="18">
        <v>376.63596899999999</v>
      </c>
      <c r="L209" s="54">
        <f t="shared" si="27"/>
        <v>36.6</v>
      </c>
      <c r="M209" s="54">
        <f t="shared" si="24"/>
        <v>37.6</v>
      </c>
      <c r="N209" s="54" t="s">
        <v>1009</v>
      </c>
      <c r="O209" s="52" t="str">
        <f t="shared" si="22"/>
        <v/>
      </c>
      <c r="P209" s="52" t="str">
        <f t="shared" si="28"/>
        <v/>
      </c>
      <c r="Q209" s="52" t="str">
        <f t="shared" si="26"/>
        <v/>
      </c>
      <c r="R209" s="61" t="str">
        <f t="shared" si="29"/>
        <v/>
      </c>
      <c r="S209" s="16">
        <f t="shared" si="25"/>
        <v>10.02</v>
      </c>
      <c r="T209" s="9"/>
      <c r="U209" s="10"/>
    </row>
    <row r="210" spans="1:21" x14ac:dyDescent="0.2">
      <c r="A210" s="3">
        <v>3</v>
      </c>
      <c r="B210" s="4">
        <v>3</v>
      </c>
      <c r="C210" s="5">
        <v>1</v>
      </c>
      <c r="D210" s="3">
        <v>2</v>
      </c>
      <c r="E210" s="5">
        <v>114</v>
      </c>
      <c r="F210" s="3" t="s">
        <v>777</v>
      </c>
      <c r="G210" s="5" t="s">
        <v>778</v>
      </c>
      <c r="H210" s="11">
        <v>45265</v>
      </c>
      <c r="I210" s="4" t="s">
        <v>59</v>
      </c>
      <c r="J210" s="17">
        <v>94.8</v>
      </c>
      <c r="K210" s="17">
        <v>78.264899999999997</v>
      </c>
      <c r="L210" s="54" t="str">
        <f t="shared" si="27"/>
        <v/>
      </c>
      <c r="M210" s="54" t="str">
        <f t="shared" si="24"/>
        <v/>
      </c>
      <c r="N210" s="54" t="s">
        <v>889</v>
      </c>
      <c r="O210" s="52">
        <f t="shared" si="22"/>
        <v>1.3</v>
      </c>
      <c r="P210" s="52">
        <f t="shared" si="28"/>
        <v>8.6999999999999993</v>
      </c>
      <c r="Q210" s="52">
        <f t="shared" si="26"/>
        <v>10</v>
      </c>
      <c r="R210" s="61" t="str">
        <f t="shared" si="29"/>
        <v>2_114|1.3</v>
      </c>
      <c r="S210" s="16">
        <f t="shared" si="25"/>
        <v>10.199999999999999</v>
      </c>
      <c r="T210" s="4"/>
      <c r="U210" s="5" t="s">
        <v>390</v>
      </c>
    </row>
    <row r="211" spans="1:21" x14ac:dyDescent="0.2">
      <c r="A211" s="6">
        <v>3</v>
      </c>
      <c r="B211">
        <v>3</v>
      </c>
      <c r="C211" s="7">
        <v>2</v>
      </c>
      <c r="D211" s="6">
        <v>2</v>
      </c>
      <c r="E211" s="7">
        <v>115</v>
      </c>
      <c r="F211" s="6" t="s">
        <v>612</v>
      </c>
      <c r="G211" s="7" t="s">
        <v>613</v>
      </c>
      <c r="H211" s="12">
        <v>45267</v>
      </c>
      <c r="I211" t="s">
        <v>59</v>
      </c>
      <c r="J211" s="16">
        <v>50.2</v>
      </c>
      <c r="K211" s="16">
        <v>86.388329999999996</v>
      </c>
      <c r="L211" s="54" t="str">
        <f t="shared" si="27"/>
        <v/>
      </c>
      <c r="M211" s="54" t="str">
        <f t="shared" si="24"/>
        <v/>
      </c>
      <c r="N211" s="54" t="s">
        <v>889</v>
      </c>
      <c r="O211" s="52">
        <f t="shared" si="22"/>
        <v>1.2</v>
      </c>
      <c r="P211" s="52">
        <f t="shared" si="28"/>
        <v>8.8000000000000007</v>
      </c>
      <c r="Q211" s="52">
        <f t="shared" si="26"/>
        <v>10</v>
      </c>
      <c r="R211" s="61" t="str">
        <f t="shared" si="29"/>
        <v>2_115|1.2</v>
      </c>
      <c r="S211" s="16">
        <f t="shared" si="25"/>
        <v>10.4</v>
      </c>
      <c r="U211" s="7" t="s">
        <v>50</v>
      </c>
    </row>
    <row r="212" spans="1:21" x14ac:dyDescent="0.2">
      <c r="A212" s="6">
        <v>3</v>
      </c>
      <c r="B212">
        <v>3</v>
      </c>
      <c r="C212" s="7">
        <v>3</v>
      </c>
      <c r="D212" s="6">
        <v>2</v>
      </c>
      <c r="E212" s="7">
        <v>117</v>
      </c>
      <c r="F212" s="6" t="s">
        <v>680</v>
      </c>
      <c r="G212" s="7" t="s">
        <v>681</v>
      </c>
      <c r="H212" s="12">
        <v>45267</v>
      </c>
      <c r="I212" t="s">
        <v>13</v>
      </c>
      <c r="J212" s="16">
        <v>261.5</v>
      </c>
      <c r="K212" s="16">
        <v>349.83531599999998</v>
      </c>
      <c r="L212" s="54">
        <f t="shared" si="27"/>
        <v>33.9</v>
      </c>
      <c r="M212" s="54">
        <f t="shared" si="24"/>
        <v>34.9</v>
      </c>
      <c r="N212" s="54" t="s">
        <v>1010</v>
      </c>
      <c r="O212" s="52" t="str">
        <f t="shared" si="22"/>
        <v/>
      </c>
      <c r="P212" s="52" t="str">
        <f t="shared" si="28"/>
        <v/>
      </c>
      <c r="Q212" s="52" t="str">
        <f t="shared" si="26"/>
        <v/>
      </c>
      <c r="R212" s="61" t="str">
        <f t="shared" si="29"/>
        <v/>
      </c>
      <c r="S212" s="16">
        <f t="shared" si="25"/>
        <v>10.02</v>
      </c>
      <c r="U212" s="7"/>
    </row>
    <row r="213" spans="1:21" x14ac:dyDescent="0.2">
      <c r="A213" s="6">
        <v>3</v>
      </c>
      <c r="B213">
        <v>3</v>
      </c>
      <c r="C213" s="7">
        <v>4</v>
      </c>
      <c r="D213" s="6">
        <v>2</v>
      </c>
      <c r="E213" s="7">
        <v>119</v>
      </c>
      <c r="F213" s="6" t="s">
        <v>709</v>
      </c>
      <c r="G213" s="7" t="s">
        <v>710</v>
      </c>
      <c r="H213" s="12">
        <v>45272</v>
      </c>
      <c r="I213" t="s">
        <v>13</v>
      </c>
      <c r="J213" s="16">
        <v>87.5</v>
      </c>
      <c r="K213" s="16">
        <v>95.504388000000006</v>
      </c>
      <c r="L213" s="54" t="str">
        <f t="shared" si="27"/>
        <v/>
      </c>
      <c r="M213" s="54" t="str">
        <f t="shared" si="24"/>
        <v/>
      </c>
      <c r="N213" s="54" t="s">
        <v>889</v>
      </c>
      <c r="O213" s="52">
        <f t="shared" si="22"/>
        <v>1</v>
      </c>
      <c r="P213" s="52">
        <f t="shared" si="28"/>
        <v>9</v>
      </c>
      <c r="Q213" s="52">
        <f t="shared" si="26"/>
        <v>10</v>
      </c>
      <c r="R213" s="61" t="str">
        <f t="shared" si="29"/>
        <v>2_119|1</v>
      </c>
      <c r="S213" s="16">
        <f t="shared" si="25"/>
        <v>9.6</v>
      </c>
      <c r="U213" s="7"/>
    </row>
    <row r="214" spans="1:21" x14ac:dyDescent="0.2">
      <c r="A214" s="6">
        <v>3</v>
      </c>
      <c r="B214">
        <v>3</v>
      </c>
      <c r="C214" s="7">
        <v>5</v>
      </c>
      <c r="D214" s="6">
        <v>2</v>
      </c>
      <c r="E214" s="7">
        <v>120</v>
      </c>
      <c r="F214" s="6" t="s">
        <v>688</v>
      </c>
      <c r="G214" s="7" t="s">
        <v>689</v>
      </c>
      <c r="H214" s="12">
        <v>45267</v>
      </c>
      <c r="I214" t="s">
        <v>13</v>
      </c>
      <c r="J214" s="16">
        <v>107.5</v>
      </c>
      <c r="K214" s="16">
        <v>55.713216000000003</v>
      </c>
      <c r="L214" s="54" t="str">
        <f t="shared" si="27"/>
        <v/>
      </c>
      <c r="M214" s="54" t="str">
        <f t="shared" si="24"/>
        <v/>
      </c>
      <c r="N214" s="54" t="s">
        <v>889</v>
      </c>
      <c r="O214" s="52">
        <f t="shared" si="22"/>
        <v>1.8</v>
      </c>
      <c r="P214" s="52">
        <f t="shared" si="28"/>
        <v>8.1999999999999993</v>
      </c>
      <c r="Q214" s="52">
        <f t="shared" si="26"/>
        <v>10</v>
      </c>
      <c r="R214" s="61" t="str">
        <f t="shared" si="29"/>
        <v>2_120|1.8</v>
      </c>
      <c r="S214" s="16">
        <f t="shared" si="25"/>
        <v>10</v>
      </c>
      <c r="U214" s="7"/>
    </row>
    <row r="215" spans="1:21" x14ac:dyDescent="0.2">
      <c r="A215" s="6">
        <v>3</v>
      </c>
      <c r="B215">
        <v>3</v>
      </c>
      <c r="C215" s="7">
        <v>6</v>
      </c>
      <c r="D215" s="6">
        <v>2</v>
      </c>
      <c r="E215" s="7">
        <v>121</v>
      </c>
      <c r="F215" s="6" t="s">
        <v>707</v>
      </c>
      <c r="G215" s="7" t="s">
        <v>708</v>
      </c>
      <c r="H215" s="12">
        <v>45272</v>
      </c>
      <c r="I215" t="s">
        <v>13</v>
      </c>
      <c r="J215" s="16">
        <v>60.9</v>
      </c>
      <c r="K215" s="16">
        <v>180.458922</v>
      </c>
      <c r="L215" s="54">
        <f t="shared" si="27"/>
        <v>17</v>
      </c>
      <c r="M215" s="54">
        <f t="shared" si="24"/>
        <v>18</v>
      </c>
      <c r="N215" s="54" t="s">
        <v>1011</v>
      </c>
      <c r="O215" s="52" t="str">
        <f t="shared" si="22"/>
        <v/>
      </c>
      <c r="P215" s="52" t="str">
        <f t="shared" si="28"/>
        <v/>
      </c>
      <c r="Q215" s="52" t="str">
        <f t="shared" si="26"/>
        <v/>
      </c>
      <c r="R215" s="61" t="str">
        <f t="shared" si="29"/>
        <v/>
      </c>
      <c r="S215" s="16">
        <f t="shared" si="25"/>
        <v>10.029999999999999</v>
      </c>
      <c r="U215" s="7"/>
    </row>
    <row r="216" spans="1:21" x14ac:dyDescent="0.2">
      <c r="A216" s="6">
        <v>3</v>
      </c>
      <c r="B216">
        <v>3</v>
      </c>
      <c r="C216" s="7">
        <v>7</v>
      </c>
      <c r="D216" s="6">
        <v>2</v>
      </c>
      <c r="E216" s="7">
        <v>122</v>
      </c>
      <c r="F216" s="6" t="s">
        <v>795</v>
      </c>
      <c r="G216" s="7" t="s">
        <v>796</v>
      </c>
      <c r="H216" s="12">
        <v>45265</v>
      </c>
      <c r="I216" t="s">
        <v>13</v>
      </c>
      <c r="J216" s="16">
        <v>49.4</v>
      </c>
      <c r="K216" s="16">
        <v>31.182942000000001</v>
      </c>
      <c r="L216" s="54" t="str">
        <f t="shared" si="27"/>
        <v/>
      </c>
      <c r="M216" s="54" t="str">
        <f t="shared" si="24"/>
        <v/>
      </c>
      <c r="N216" s="54" t="s">
        <v>889</v>
      </c>
      <c r="O216" s="52">
        <f t="shared" si="22"/>
        <v>3.2</v>
      </c>
      <c r="P216" s="52">
        <f t="shared" si="28"/>
        <v>6.8</v>
      </c>
      <c r="Q216" s="52">
        <f t="shared" si="26"/>
        <v>10</v>
      </c>
      <c r="R216" s="61" t="str">
        <f t="shared" si="29"/>
        <v>2_122|3.2</v>
      </c>
      <c r="S216" s="16">
        <f t="shared" si="25"/>
        <v>10</v>
      </c>
      <c r="U216" s="7"/>
    </row>
    <row r="217" spans="1:21" x14ac:dyDescent="0.2">
      <c r="A217" s="8">
        <v>3</v>
      </c>
      <c r="B217" s="9">
        <v>3</v>
      </c>
      <c r="C217" s="10">
        <v>8</v>
      </c>
      <c r="D217" s="8">
        <v>2</v>
      </c>
      <c r="E217" s="10">
        <v>123</v>
      </c>
      <c r="F217" s="8" t="s">
        <v>797</v>
      </c>
      <c r="G217" s="10" t="s">
        <v>798</v>
      </c>
      <c r="H217" s="13">
        <v>45265</v>
      </c>
      <c r="I217" s="9" t="s">
        <v>13</v>
      </c>
      <c r="J217" s="18">
        <v>182.6</v>
      </c>
      <c r="K217" s="18">
        <v>281.43003599999997</v>
      </c>
      <c r="L217" s="54">
        <f t="shared" si="27"/>
        <v>27.1</v>
      </c>
      <c r="M217" s="54">
        <f t="shared" si="24"/>
        <v>28.1</v>
      </c>
      <c r="N217" s="54" t="s">
        <v>1012</v>
      </c>
      <c r="O217" s="52" t="str">
        <f t="shared" si="22"/>
        <v/>
      </c>
      <c r="P217" s="52" t="str">
        <f t="shared" si="28"/>
        <v/>
      </c>
      <c r="Q217" s="52" t="str">
        <f t="shared" si="26"/>
        <v/>
      </c>
      <c r="R217" s="61" t="str">
        <f t="shared" si="29"/>
        <v/>
      </c>
      <c r="S217" s="16">
        <f t="shared" si="25"/>
        <v>10.02</v>
      </c>
      <c r="T217" s="9"/>
      <c r="U217" s="10"/>
    </row>
    <row r="218" spans="1:21" x14ac:dyDescent="0.2">
      <c r="A218" s="3">
        <v>3</v>
      </c>
      <c r="B218" s="4">
        <v>4</v>
      </c>
      <c r="C218" s="5">
        <v>1</v>
      </c>
      <c r="D218" s="3">
        <v>2</v>
      </c>
      <c r="E218" s="5">
        <v>124</v>
      </c>
      <c r="F218" s="3" t="s">
        <v>793</v>
      </c>
      <c r="G218" s="5" t="s">
        <v>794</v>
      </c>
      <c r="H218" s="11">
        <v>45265</v>
      </c>
      <c r="I218" s="4" t="s">
        <v>13</v>
      </c>
      <c r="J218" s="17">
        <v>239.3</v>
      </c>
      <c r="K218" s="17">
        <v>411.750336</v>
      </c>
      <c r="L218" s="54">
        <f t="shared" si="27"/>
        <v>40.1</v>
      </c>
      <c r="M218" s="54">
        <f t="shared" si="24"/>
        <v>41.1</v>
      </c>
      <c r="N218" s="54" t="s">
        <v>1013</v>
      </c>
      <c r="O218" s="52" t="str">
        <f t="shared" ref="O218:O265" si="30">IF(NOT(ISNUMBER(L218)),IF(ROUND(10*10/K218,1) &gt; 10, 10,ROUND(10*10/K218,1)),"")</f>
        <v/>
      </c>
      <c r="P218" s="52" t="str">
        <f t="shared" si="28"/>
        <v/>
      </c>
      <c r="Q218" s="52" t="str">
        <f t="shared" si="26"/>
        <v/>
      </c>
      <c r="R218" s="61" t="str">
        <f t="shared" si="29"/>
        <v/>
      </c>
      <c r="S218" s="16">
        <f t="shared" ref="S218:S265" si="31">IF(ISNUMBER(L218),ROUND(K218*1/(L218+1),2),ROUND(O218*K218/10,1))</f>
        <v>10.02</v>
      </c>
      <c r="T218" s="4"/>
      <c r="U218" s="5"/>
    </row>
    <row r="219" spans="1:21" x14ac:dyDescent="0.2">
      <c r="A219" s="6">
        <v>3</v>
      </c>
      <c r="B219">
        <v>4</v>
      </c>
      <c r="C219" s="7">
        <v>2</v>
      </c>
      <c r="D219" s="6">
        <v>2</v>
      </c>
      <c r="E219" s="7">
        <v>126</v>
      </c>
      <c r="F219" s="6" t="s">
        <v>684</v>
      </c>
      <c r="G219" s="7" t="s">
        <v>685</v>
      </c>
      <c r="H219" s="12">
        <v>45267</v>
      </c>
      <c r="I219" t="s">
        <v>13</v>
      </c>
      <c r="J219" s="16">
        <v>168.6</v>
      </c>
      <c r="K219" s="16">
        <v>229.65733499999999</v>
      </c>
      <c r="L219" s="54">
        <f t="shared" si="27"/>
        <v>21.9</v>
      </c>
      <c r="M219" s="54">
        <f t="shared" si="24"/>
        <v>22.9</v>
      </c>
      <c r="N219" s="54" t="s">
        <v>1014</v>
      </c>
      <c r="O219" s="52" t="str">
        <f t="shared" si="30"/>
        <v/>
      </c>
      <c r="P219" s="52" t="str">
        <f t="shared" si="28"/>
        <v/>
      </c>
      <c r="Q219" s="52" t="str">
        <f t="shared" si="26"/>
        <v/>
      </c>
      <c r="R219" s="61" t="str">
        <f t="shared" si="29"/>
        <v/>
      </c>
      <c r="S219" s="16">
        <f t="shared" si="31"/>
        <v>10.029999999999999</v>
      </c>
      <c r="U219" s="7"/>
    </row>
    <row r="220" spans="1:21" x14ac:dyDescent="0.2">
      <c r="A220" s="6">
        <v>3</v>
      </c>
      <c r="B220">
        <v>4</v>
      </c>
      <c r="C220" s="7">
        <v>3</v>
      </c>
      <c r="D220" s="6">
        <v>2</v>
      </c>
      <c r="E220" s="7">
        <v>128</v>
      </c>
      <c r="F220" s="6" t="s">
        <v>682</v>
      </c>
      <c r="G220" s="7" t="s">
        <v>683</v>
      </c>
      <c r="H220" s="12">
        <v>45267</v>
      </c>
      <c r="I220" t="s">
        <v>13</v>
      </c>
      <c r="J220" s="16">
        <v>143.9</v>
      </c>
      <c r="K220" s="16">
        <v>147.849153</v>
      </c>
      <c r="L220" s="54">
        <f t="shared" si="27"/>
        <v>13.7</v>
      </c>
      <c r="M220" s="54">
        <f t="shared" si="24"/>
        <v>14.7</v>
      </c>
      <c r="N220" s="54" t="s">
        <v>1015</v>
      </c>
      <c r="O220" s="52" t="str">
        <f t="shared" si="30"/>
        <v/>
      </c>
      <c r="P220" s="52" t="str">
        <f t="shared" si="28"/>
        <v/>
      </c>
      <c r="Q220" s="52" t="str">
        <f t="shared" si="26"/>
        <v/>
      </c>
      <c r="R220" s="61" t="str">
        <f t="shared" si="29"/>
        <v/>
      </c>
      <c r="S220" s="16">
        <f t="shared" si="31"/>
        <v>10.06</v>
      </c>
      <c r="U220" s="7"/>
    </row>
    <row r="221" spans="1:21" x14ac:dyDescent="0.2">
      <c r="A221" s="6">
        <v>3</v>
      </c>
      <c r="B221">
        <v>4</v>
      </c>
      <c r="C221" s="7">
        <v>4</v>
      </c>
      <c r="D221" s="6">
        <v>2</v>
      </c>
      <c r="E221" s="7">
        <v>129</v>
      </c>
      <c r="F221" s="6" t="s">
        <v>791</v>
      </c>
      <c r="G221" s="7" t="s">
        <v>792</v>
      </c>
      <c r="H221" s="12">
        <v>45265</v>
      </c>
      <c r="I221" t="s">
        <v>13</v>
      </c>
      <c r="J221" s="16">
        <v>171.3</v>
      </c>
      <c r="K221" s="16">
        <v>283.351359</v>
      </c>
      <c r="L221" s="54">
        <f t="shared" si="27"/>
        <v>27.3</v>
      </c>
      <c r="M221" s="54">
        <f t="shared" si="24"/>
        <v>28.3</v>
      </c>
      <c r="N221" s="54" t="s">
        <v>1016</v>
      </c>
      <c r="O221" s="52" t="str">
        <f t="shared" si="30"/>
        <v/>
      </c>
      <c r="P221" s="52" t="str">
        <f t="shared" si="28"/>
        <v/>
      </c>
      <c r="Q221" s="52" t="str">
        <f t="shared" si="26"/>
        <v/>
      </c>
      <c r="R221" s="61" t="str">
        <f t="shared" si="29"/>
        <v/>
      </c>
      <c r="S221" s="16">
        <f t="shared" si="31"/>
        <v>10.01</v>
      </c>
      <c r="U221" s="7"/>
    </row>
    <row r="222" spans="1:21" x14ac:dyDescent="0.2">
      <c r="A222" s="6">
        <v>3</v>
      </c>
      <c r="B222">
        <v>4</v>
      </c>
      <c r="C222" s="7">
        <v>5</v>
      </c>
      <c r="D222" s="6">
        <v>2</v>
      </c>
      <c r="E222" s="7">
        <v>131</v>
      </c>
      <c r="F222" s="6" t="s">
        <v>626</v>
      </c>
      <c r="G222" s="7" t="s">
        <v>627</v>
      </c>
      <c r="H222" s="12">
        <v>45267</v>
      </c>
      <c r="I222" t="s">
        <v>13</v>
      </c>
      <c r="J222" s="16">
        <v>163.30000000000001</v>
      </c>
      <c r="K222" s="16">
        <v>107.650749</v>
      </c>
      <c r="L222" s="54" t="str">
        <f t="shared" si="27"/>
        <v/>
      </c>
      <c r="M222" s="54" t="str">
        <f t="shared" si="24"/>
        <v/>
      </c>
      <c r="N222" s="54" t="s">
        <v>889</v>
      </c>
      <c r="O222" s="52">
        <f t="shared" si="30"/>
        <v>0.9</v>
      </c>
      <c r="P222" s="52">
        <f t="shared" si="28"/>
        <v>9.1</v>
      </c>
      <c r="Q222" s="52">
        <f t="shared" si="26"/>
        <v>10</v>
      </c>
      <c r="R222" s="61" t="str">
        <f t="shared" si="29"/>
        <v>2_131|0.9</v>
      </c>
      <c r="S222" s="16">
        <f t="shared" si="31"/>
        <v>9.6999999999999993</v>
      </c>
      <c r="U222" s="7"/>
    </row>
    <row r="223" spans="1:21" x14ac:dyDescent="0.2">
      <c r="A223" s="6">
        <v>3</v>
      </c>
      <c r="B223">
        <v>4</v>
      </c>
      <c r="C223" s="7">
        <v>6</v>
      </c>
      <c r="D223" s="6">
        <v>2</v>
      </c>
      <c r="E223" s="7">
        <v>132</v>
      </c>
      <c r="F223" s="6" t="s">
        <v>711</v>
      </c>
      <c r="G223" s="7" t="s">
        <v>712</v>
      </c>
      <c r="H223" s="12">
        <v>45279</v>
      </c>
      <c r="I223" t="s">
        <v>13</v>
      </c>
      <c r="J223" s="16">
        <v>188.7</v>
      </c>
      <c r="K223" s="16">
        <v>374.64253200000002</v>
      </c>
      <c r="L223" s="54">
        <f t="shared" si="27"/>
        <v>36.4</v>
      </c>
      <c r="M223" s="54">
        <f t="shared" si="24"/>
        <v>37.4</v>
      </c>
      <c r="N223" s="54" t="s">
        <v>1017</v>
      </c>
      <c r="O223" s="52" t="str">
        <f t="shared" si="30"/>
        <v/>
      </c>
      <c r="P223" s="52" t="str">
        <f t="shared" si="28"/>
        <v/>
      </c>
      <c r="Q223" s="52" t="str">
        <f t="shared" si="26"/>
        <v/>
      </c>
      <c r="R223" s="61" t="str">
        <f t="shared" si="29"/>
        <v/>
      </c>
      <c r="S223" s="16">
        <f t="shared" si="31"/>
        <v>10.02</v>
      </c>
      <c r="U223" s="7" t="s">
        <v>47</v>
      </c>
    </row>
    <row r="224" spans="1:21" x14ac:dyDescent="0.2">
      <c r="A224" s="6">
        <v>3</v>
      </c>
      <c r="B224">
        <v>4</v>
      </c>
      <c r="C224" s="7">
        <v>7</v>
      </c>
      <c r="D224" s="6">
        <v>2</v>
      </c>
      <c r="E224" s="7">
        <v>133</v>
      </c>
      <c r="F224" s="6" t="s">
        <v>789</v>
      </c>
      <c r="G224" s="7" t="s">
        <v>790</v>
      </c>
      <c r="H224" s="12">
        <v>45265</v>
      </c>
      <c r="I224" t="s">
        <v>13</v>
      </c>
      <c r="J224" s="16">
        <v>200.2</v>
      </c>
      <c r="K224" s="16">
        <v>268.38770399999999</v>
      </c>
      <c r="L224" s="54">
        <f t="shared" si="27"/>
        <v>25.8</v>
      </c>
      <c r="M224" s="54">
        <f t="shared" si="24"/>
        <v>26.8</v>
      </c>
      <c r="N224" s="54" t="s">
        <v>1018</v>
      </c>
      <c r="O224" s="52" t="str">
        <f t="shared" si="30"/>
        <v/>
      </c>
      <c r="P224" s="52" t="str">
        <f t="shared" si="28"/>
        <v/>
      </c>
      <c r="Q224" s="52" t="str">
        <f t="shared" si="26"/>
        <v/>
      </c>
      <c r="R224" s="61" t="str">
        <f t="shared" si="29"/>
        <v/>
      </c>
      <c r="S224" s="16">
        <f t="shared" si="31"/>
        <v>10.01</v>
      </c>
      <c r="U224" s="7"/>
    </row>
    <row r="225" spans="1:21" x14ac:dyDescent="0.2">
      <c r="A225" s="8">
        <v>3</v>
      </c>
      <c r="B225" s="9">
        <v>4</v>
      </c>
      <c r="C225" s="10">
        <v>8</v>
      </c>
      <c r="D225" s="8">
        <v>2</v>
      </c>
      <c r="E225" s="10">
        <v>136</v>
      </c>
      <c r="F225" s="8" t="s">
        <v>787</v>
      </c>
      <c r="G225" s="10" t="s">
        <v>788</v>
      </c>
      <c r="H225" s="13">
        <v>45265</v>
      </c>
      <c r="I225" s="9" t="s">
        <v>13</v>
      </c>
      <c r="J225" s="18">
        <v>201.2</v>
      </c>
      <c r="K225" s="18">
        <v>263.40153600000002</v>
      </c>
      <c r="L225" s="54">
        <f t="shared" si="27"/>
        <v>25.3</v>
      </c>
      <c r="M225" s="54">
        <f t="shared" si="24"/>
        <v>26.3</v>
      </c>
      <c r="N225" s="54" t="s">
        <v>1019</v>
      </c>
      <c r="O225" s="52" t="str">
        <f t="shared" si="30"/>
        <v/>
      </c>
      <c r="P225" s="52" t="str">
        <f t="shared" si="28"/>
        <v/>
      </c>
      <c r="Q225" s="52" t="str">
        <f t="shared" si="26"/>
        <v/>
      </c>
      <c r="R225" s="61" t="str">
        <f t="shared" si="29"/>
        <v/>
      </c>
      <c r="S225" s="16">
        <f t="shared" si="31"/>
        <v>10.02</v>
      </c>
      <c r="T225" s="9"/>
      <c r="U225" s="10"/>
    </row>
    <row r="226" spans="1:21" x14ac:dyDescent="0.2">
      <c r="A226" s="3">
        <v>3</v>
      </c>
      <c r="B226" s="4">
        <v>5</v>
      </c>
      <c r="C226" s="5">
        <v>1</v>
      </c>
      <c r="D226" s="3">
        <v>2</v>
      </c>
      <c r="E226" s="5">
        <v>137</v>
      </c>
      <c r="F226" s="3" t="s">
        <v>737</v>
      </c>
      <c r="G226" s="5" t="s">
        <v>738</v>
      </c>
      <c r="H226" s="11">
        <v>45272</v>
      </c>
      <c r="I226" s="4" t="s">
        <v>59</v>
      </c>
      <c r="J226" s="17">
        <v>40.5</v>
      </c>
      <c r="K226" s="17">
        <v>142.58634599999999</v>
      </c>
      <c r="L226" s="54">
        <f t="shared" si="27"/>
        <v>13.2</v>
      </c>
      <c r="M226" s="54">
        <f t="shared" si="24"/>
        <v>14.2</v>
      </c>
      <c r="N226" s="54" t="s">
        <v>1020</v>
      </c>
      <c r="O226" s="52" t="str">
        <f t="shared" si="30"/>
        <v/>
      </c>
      <c r="P226" s="52" t="str">
        <f t="shared" si="28"/>
        <v/>
      </c>
      <c r="Q226" s="52" t="str">
        <f t="shared" si="26"/>
        <v/>
      </c>
      <c r="R226" s="61" t="str">
        <f t="shared" si="29"/>
        <v/>
      </c>
      <c r="S226" s="16">
        <f t="shared" si="31"/>
        <v>10.039999999999999</v>
      </c>
      <c r="T226" s="4"/>
      <c r="U226" s="5" t="s">
        <v>242</v>
      </c>
    </row>
    <row r="227" spans="1:21" x14ac:dyDescent="0.2">
      <c r="A227" s="6">
        <v>3</v>
      </c>
      <c r="B227">
        <v>5</v>
      </c>
      <c r="C227" s="7">
        <v>2</v>
      </c>
      <c r="D227" s="6">
        <v>2</v>
      </c>
      <c r="E227" s="7">
        <v>143</v>
      </c>
      <c r="F227" s="6" t="s">
        <v>763</v>
      </c>
      <c r="G227" s="7" t="s">
        <v>764</v>
      </c>
      <c r="H227" s="12">
        <v>45272</v>
      </c>
      <c r="I227" t="s">
        <v>13</v>
      </c>
      <c r="J227" s="16">
        <v>84.8</v>
      </c>
      <c r="K227" s="16">
        <v>179.83958999999999</v>
      </c>
      <c r="L227" s="54">
        <f t="shared" si="27"/>
        <v>16.899999999999999</v>
      </c>
      <c r="M227" s="54">
        <f t="shared" si="24"/>
        <v>17.899999999999999</v>
      </c>
      <c r="N227" s="54" t="s">
        <v>1021</v>
      </c>
      <c r="O227" s="52" t="str">
        <f t="shared" si="30"/>
        <v/>
      </c>
      <c r="P227" s="52" t="str">
        <f t="shared" si="28"/>
        <v/>
      </c>
      <c r="Q227" s="52" t="str">
        <f t="shared" si="26"/>
        <v/>
      </c>
      <c r="R227" s="61" t="str">
        <f t="shared" si="29"/>
        <v/>
      </c>
      <c r="S227" s="16">
        <f t="shared" si="31"/>
        <v>10.050000000000001</v>
      </c>
      <c r="U227" s="7"/>
    </row>
    <row r="228" spans="1:21" x14ac:dyDescent="0.2">
      <c r="A228" s="6">
        <v>3</v>
      </c>
      <c r="B228">
        <v>5</v>
      </c>
      <c r="C228" s="7">
        <v>3</v>
      </c>
      <c r="D228" s="6">
        <v>2</v>
      </c>
      <c r="E228" s="7">
        <v>145</v>
      </c>
      <c r="F228" s="6" t="s">
        <v>686</v>
      </c>
      <c r="G228" s="7" t="s">
        <v>687</v>
      </c>
      <c r="H228" s="12">
        <v>45267</v>
      </c>
      <c r="I228" t="s">
        <v>13</v>
      </c>
      <c r="J228" s="16">
        <v>148.9</v>
      </c>
      <c r="K228" s="16">
        <v>100.93384500000001</v>
      </c>
      <c r="L228" s="54" t="str">
        <f t="shared" si="27"/>
        <v/>
      </c>
      <c r="M228" s="54" t="str">
        <f t="shared" si="24"/>
        <v/>
      </c>
      <c r="N228" s="54" t="s">
        <v>889</v>
      </c>
      <c r="O228" s="52">
        <f t="shared" si="30"/>
        <v>1</v>
      </c>
      <c r="P228" s="52">
        <f t="shared" si="28"/>
        <v>9</v>
      </c>
      <c r="Q228" s="52">
        <f t="shared" si="26"/>
        <v>10</v>
      </c>
      <c r="R228" s="61" t="str">
        <f t="shared" si="29"/>
        <v>2_145|1</v>
      </c>
      <c r="S228" s="16">
        <f t="shared" si="31"/>
        <v>10.1</v>
      </c>
      <c r="U228" s="7"/>
    </row>
    <row r="229" spans="1:21" x14ac:dyDescent="0.2">
      <c r="A229" s="6">
        <v>3</v>
      </c>
      <c r="B229">
        <v>5</v>
      </c>
      <c r="C229" s="7">
        <v>4</v>
      </c>
      <c r="D229" s="6">
        <v>2</v>
      </c>
      <c r="E229" s="7">
        <v>150</v>
      </c>
      <c r="F229" s="6" t="s">
        <v>713</v>
      </c>
      <c r="G229" s="7" t="s">
        <v>714</v>
      </c>
      <c r="H229" s="12">
        <v>45275</v>
      </c>
      <c r="I229" t="s">
        <v>13</v>
      </c>
      <c r="J229" s="16">
        <v>89.2</v>
      </c>
      <c r="K229" s="16">
        <v>174.14894699999999</v>
      </c>
      <c r="L229" s="54">
        <f t="shared" si="27"/>
        <v>16.399999999999999</v>
      </c>
      <c r="M229" s="54">
        <f t="shared" si="24"/>
        <v>17.399999999999999</v>
      </c>
      <c r="N229" s="54" t="s">
        <v>1022</v>
      </c>
      <c r="O229" s="52" t="str">
        <f t="shared" si="30"/>
        <v/>
      </c>
      <c r="P229" s="52" t="str">
        <f t="shared" si="28"/>
        <v/>
      </c>
      <c r="Q229" s="52" t="str">
        <f t="shared" si="26"/>
        <v/>
      </c>
      <c r="R229" s="61" t="str">
        <f t="shared" si="29"/>
        <v/>
      </c>
      <c r="S229" s="16">
        <f t="shared" si="31"/>
        <v>10.01</v>
      </c>
      <c r="U229" s="7"/>
    </row>
    <row r="230" spans="1:21" x14ac:dyDescent="0.2">
      <c r="A230" s="6">
        <v>3</v>
      </c>
      <c r="B230">
        <v>5</v>
      </c>
      <c r="C230" s="7">
        <v>5</v>
      </c>
      <c r="D230" s="6">
        <v>2</v>
      </c>
      <c r="E230" s="7">
        <v>151</v>
      </c>
      <c r="F230" s="6" t="s">
        <v>690</v>
      </c>
      <c r="G230" s="7" t="s">
        <v>691</v>
      </c>
      <c r="H230" s="12">
        <v>45267</v>
      </c>
      <c r="I230" t="s">
        <v>59</v>
      </c>
      <c r="J230" s="16">
        <v>36.700000000000003</v>
      </c>
      <c r="K230" s="16">
        <v>16.582402200000001</v>
      </c>
      <c r="L230" s="54" t="str">
        <f t="shared" si="27"/>
        <v/>
      </c>
      <c r="M230" s="54" t="str">
        <f t="shared" si="24"/>
        <v/>
      </c>
      <c r="N230" s="54" t="s">
        <v>889</v>
      </c>
      <c r="O230" s="52">
        <f t="shared" si="30"/>
        <v>6</v>
      </c>
      <c r="P230" s="52">
        <f t="shared" si="28"/>
        <v>4</v>
      </c>
      <c r="Q230" s="52">
        <f t="shared" si="26"/>
        <v>10</v>
      </c>
      <c r="R230" s="61" t="str">
        <f t="shared" si="29"/>
        <v>2_151|6</v>
      </c>
      <c r="S230" s="16">
        <f t="shared" si="31"/>
        <v>9.9</v>
      </c>
      <c r="U230" s="7" t="s">
        <v>692</v>
      </c>
    </row>
    <row r="231" spans="1:21" x14ac:dyDescent="0.2">
      <c r="A231" s="6">
        <v>3</v>
      </c>
      <c r="B231">
        <v>5</v>
      </c>
      <c r="C231" s="7">
        <v>6</v>
      </c>
      <c r="D231" s="6">
        <v>2</v>
      </c>
      <c r="E231" s="7">
        <v>153</v>
      </c>
      <c r="F231" s="6" t="s">
        <v>761</v>
      </c>
      <c r="G231" s="7" t="s">
        <v>762</v>
      </c>
      <c r="H231" s="12">
        <v>45272</v>
      </c>
      <c r="I231" t="s">
        <v>13</v>
      </c>
      <c r="J231" s="16">
        <v>202.5</v>
      </c>
      <c r="K231" s="16">
        <v>320.55703199999999</v>
      </c>
      <c r="L231" s="54">
        <f t="shared" si="27"/>
        <v>31</v>
      </c>
      <c r="M231" s="54">
        <f t="shared" si="24"/>
        <v>32</v>
      </c>
      <c r="N231" s="54" t="s">
        <v>1023</v>
      </c>
      <c r="O231" s="52" t="str">
        <f t="shared" si="30"/>
        <v/>
      </c>
      <c r="P231" s="52" t="str">
        <f t="shared" si="28"/>
        <v/>
      </c>
      <c r="Q231" s="52" t="str">
        <f t="shared" si="26"/>
        <v/>
      </c>
      <c r="R231" s="61" t="str">
        <f t="shared" si="29"/>
        <v/>
      </c>
      <c r="S231" s="16">
        <f t="shared" si="31"/>
        <v>10.02</v>
      </c>
      <c r="U231" s="7"/>
    </row>
    <row r="232" spans="1:21" x14ac:dyDescent="0.2">
      <c r="A232" s="6">
        <v>3</v>
      </c>
      <c r="B232">
        <v>5</v>
      </c>
      <c r="C232" s="7">
        <v>7</v>
      </c>
      <c r="D232" s="6">
        <v>2</v>
      </c>
      <c r="E232" s="7">
        <v>154</v>
      </c>
      <c r="F232" s="6" t="s">
        <v>678</v>
      </c>
      <c r="G232" s="7" t="s">
        <v>679</v>
      </c>
      <c r="H232" s="12">
        <v>45267</v>
      </c>
      <c r="I232" t="s">
        <v>13</v>
      </c>
      <c r="J232" s="16">
        <v>157.6</v>
      </c>
      <c r="K232" s="16">
        <v>184.792125</v>
      </c>
      <c r="L232" s="54">
        <f t="shared" si="27"/>
        <v>17.399999999999999</v>
      </c>
      <c r="M232" s="54">
        <f t="shared" ref="M232:M295" si="32">IF(ISNUMBER(L232),L232+1,"")</f>
        <v>18.399999999999999</v>
      </c>
      <c r="N232" s="54" t="s">
        <v>1024</v>
      </c>
      <c r="O232" s="52" t="str">
        <f t="shared" si="30"/>
        <v/>
      </c>
      <c r="P232" s="52" t="str">
        <f t="shared" si="28"/>
        <v/>
      </c>
      <c r="Q232" s="52" t="str">
        <f t="shared" si="26"/>
        <v/>
      </c>
      <c r="R232" s="61" t="str">
        <f t="shared" si="29"/>
        <v/>
      </c>
      <c r="S232" s="16">
        <f t="shared" si="31"/>
        <v>10.039999999999999</v>
      </c>
      <c r="U232" s="7"/>
    </row>
    <row r="233" spans="1:21" x14ac:dyDescent="0.2">
      <c r="A233" s="8">
        <v>3</v>
      </c>
      <c r="B233" s="9">
        <v>5</v>
      </c>
      <c r="C233" s="10">
        <v>8</v>
      </c>
      <c r="D233" s="8">
        <v>2</v>
      </c>
      <c r="E233" s="10">
        <v>159</v>
      </c>
      <c r="F233" s="8" t="s">
        <v>751</v>
      </c>
      <c r="G233" s="10" t="s">
        <v>752</v>
      </c>
      <c r="H233" s="13">
        <v>45272</v>
      </c>
      <c r="I233" s="9" t="s">
        <v>13</v>
      </c>
      <c r="J233" s="18">
        <v>83.6</v>
      </c>
      <c r="K233" s="18">
        <v>89.529531000000006</v>
      </c>
      <c r="L233" s="54" t="str">
        <f t="shared" si="27"/>
        <v/>
      </c>
      <c r="M233" s="54" t="str">
        <f t="shared" si="32"/>
        <v/>
      </c>
      <c r="N233" s="54" t="s">
        <v>889</v>
      </c>
      <c r="O233" s="52">
        <f t="shared" si="30"/>
        <v>1.1000000000000001</v>
      </c>
      <c r="P233" s="52">
        <f t="shared" si="28"/>
        <v>8.9</v>
      </c>
      <c r="Q233" s="52">
        <f t="shared" si="26"/>
        <v>10</v>
      </c>
      <c r="R233" s="61" t="str">
        <f t="shared" si="29"/>
        <v>2_159|1.1</v>
      </c>
      <c r="S233" s="16">
        <f t="shared" si="31"/>
        <v>9.8000000000000007</v>
      </c>
      <c r="T233" s="9"/>
      <c r="U233" s="10"/>
    </row>
    <row r="234" spans="1:21" x14ac:dyDescent="0.2">
      <c r="A234" s="3">
        <v>3</v>
      </c>
      <c r="B234" s="4">
        <v>6</v>
      </c>
      <c r="C234" s="5">
        <v>1</v>
      </c>
      <c r="D234" s="3">
        <v>2</v>
      </c>
      <c r="E234" s="5">
        <v>160</v>
      </c>
      <c r="F234" s="3" t="s">
        <v>749</v>
      </c>
      <c r="G234" s="5" t="s">
        <v>750</v>
      </c>
      <c r="H234" s="11">
        <v>45272</v>
      </c>
      <c r="I234" s="4" t="s">
        <v>13</v>
      </c>
      <c r="J234" s="17">
        <v>143.80000000000001</v>
      </c>
      <c r="K234" s="17">
        <v>194.63568599999999</v>
      </c>
      <c r="L234" s="54">
        <f t="shared" si="27"/>
        <v>18.399999999999999</v>
      </c>
      <c r="M234" s="54">
        <f t="shared" si="32"/>
        <v>19.399999999999999</v>
      </c>
      <c r="N234" s="54" t="s">
        <v>1025</v>
      </c>
      <c r="O234" s="52" t="str">
        <f t="shared" si="30"/>
        <v/>
      </c>
      <c r="P234" s="52" t="str">
        <f t="shared" si="28"/>
        <v/>
      </c>
      <c r="Q234" s="52" t="str">
        <f t="shared" si="26"/>
        <v/>
      </c>
      <c r="R234" s="61" t="str">
        <f t="shared" si="29"/>
        <v/>
      </c>
      <c r="S234" s="16">
        <f t="shared" si="31"/>
        <v>10.029999999999999</v>
      </c>
      <c r="T234" s="4"/>
      <c r="U234" s="5"/>
    </row>
    <row r="235" spans="1:21" x14ac:dyDescent="0.2">
      <c r="A235" s="6">
        <v>3</v>
      </c>
      <c r="B235">
        <v>6</v>
      </c>
      <c r="C235" s="7">
        <v>2</v>
      </c>
      <c r="D235" s="6">
        <v>2</v>
      </c>
      <c r="E235" s="7">
        <v>162</v>
      </c>
      <c r="F235" s="6" t="s">
        <v>747</v>
      </c>
      <c r="G235" s="7" t="s">
        <v>748</v>
      </c>
      <c r="H235" s="12">
        <v>45272</v>
      </c>
      <c r="I235" t="s">
        <v>13</v>
      </c>
      <c r="J235" s="16">
        <v>55.4</v>
      </c>
      <c r="K235" s="16">
        <v>53.629485000000003</v>
      </c>
      <c r="L235" s="54" t="str">
        <f t="shared" si="27"/>
        <v/>
      </c>
      <c r="M235" s="54" t="str">
        <f t="shared" si="32"/>
        <v/>
      </c>
      <c r="N235" s="54" t="s">
        <v>889</v>
      </c>
      <c r="O235" s="52">
        <f t="shared" si="30"/>
        <v>1.9</v>
      </c>
      <c r="P235" s="52">
        <f t="shared" si="28"/>
        <v>8.1</v>
      </c>
      <c r="Q235" s="52">
        <f t="shared" si="26"/>
        <v>10</v>
      </c>
      <c r="R235" s="61" t="str">
        <f t="shared" si="29"/>
        <v>2_162|1.9</v>
      </c>
      <c r="S235" s="16">
        <f t="shared" si="31"/>
        <v>10.199999999999999</v>
      </c>
      <c r="U235" s="7"/>
    </row>
    <row r="236" spans="1:21" x14ac:dyDescent="0.2">
      <c r="A236" s="6">
        <v>3</v>
      </c>
      <c r="B236">
        <v>6</v>
      </c>
      <c r="C236" s="7">
        <v>3</v>
      </c>
      <c r="D236" s="6">
        <v>2</v>
      </c>
      <c r="E236" s="7">
        <v>165</v>
      </c>
      <c r="F236" s="6" t="s">
        <v>803</v>
      </c>
      <c r="G236" s="7" t="s">
        <v>804</v>
      </c>
      <c r="H236" s="12">
        <v>45265</v>
      </c>
      <c r="I236" t="s">
        <v>13</v>
      </c>
      <c r="J236" s="16">
        <v>151.9</v>
      </c>
      <c r="K236" s="16">
        <v>135.68764200000001</v>
      </c>
      <c r="L236" s="54">
        <f t="shared" si="27"/>
        <v>12.5</v>
      </c>
      <c r="M236" s="54">
        <f t="shared" si="32"/>
        <v>13.5</v>
      </c>
      <c r="N236" s="54" t="s">
        <v>1026</v>
      </c>
      <c r="O236" s="52" t="str">
        <f t="shared" si="30"/>
        <v/>
      </c>
      <c r="P236" s="52" t="str">
        <f t="shared" si="28"/>
        <v/>
      </c>
      <c r="Q236" s="52" t="str">
        <f t="shared" si="26"/>
        <v/>
      </c>
      <c r="R236" s="61" t="str">
        <f t="shared" si="29"/>
        <v/>
      </c>
      <c r="S236" s="16">
        <f t="shared" si="31"/>
        <v>10.050000000000001</v>
      </c>
      <c r="U236" s="7"/>
    </row>
    <row r="237" spans="1:21" x14ac:dyDescent="0.2">
      <c r="A237" s="6">
        <v>3</v>
      </c>
      <c r="B237">
        <v>6</v>
      </c>
      <c r="C237" s="7">
        <v>4</v>
      </c>
      <c r="D237" s="6">
        <v>2</v>
      </c>
      <c r="E237" s="7">
        <v>166</v>
      </c>
      <c r="F237" s="6" t="s">
        <v>303</v>
      </c>
      <c r="G237" s="7" t="s">
        <v>304</v>
      </c>
      <c r="H237" s="12">
        <v>45272</v>
      </c>
      <c r="I237" t="s">
        <v>13</v>
      </c>
      <c r="J237" s="16">
        <v>135.5</v>
      </c>
      <c r="K237" s="16">
        <v>189.031398</v>
      </c>
      <c r="L237" s="54">
        <f t="shared" si="27"/>
        <v>17.899999999999999</v>
      </c>
      <c r="M237" s="54">
        <f t="shared" si="32"/>
        <v>18.899999999999999</v>
      </c>
      <c r="N237" s="54" t="s">
        <v>1027</v>
      </c>
      <c r="O237" s="52" t="str">
        <f t="shared" si="30"/>
        <v/>
      </c>
      <c r="P237" s="52" t="str">
        <f t="shared" si="28"/>
        <v/>
      </c>
      <c r="Q237" s="52" t="str">
        <f t="shared" si="26"/>
        <v/>
      </c>
      <c r="R237" s="61" t="str">
        <f t="shared" si="29"/>
        <v/>
      </c>
      <c r="S237" s="16">
        <f t="shared" si="31"/>
        <v>10</v>
      </c>
      <c r="U237" s="7"/>
    </row>
    <row r="238" spans="1:21" x14ac:dyDescent="0.2">
      <c r="A238" s="6">
        <v>3</v>
      </c>
      <c r="B238">
        <v>6</v>
      </c>
      <c r="C238" s="7">
        <v>5</v>
      </c>
      <c r="D238" s="6">
        <v>2</v>
      </c>
      <c r="E238" s="7">
        <v>172</v>
      </c>
      <c r="F238" s="6" t="s">
        <v>286</v>
      </c>
      <c r="G238" s="7" t="s">
        <v>287</v>
      </c>
      <c r="H238" s="12">
        <v>45268</v>
      </c>
      <c r="I238" t="s">
        <v>59</v>
      </c>
      <c r="J238" s="16">
        <v>87.2</v>
      </c>
      <c r="K238" s="16">
        <v>92.509535999999997</v>
      </c>
      <c r="L238" s="54" t="str">
        <f t="shared" si="27"/>
        <v/>
      </c>
      <c r="M238" s="54" t="str">
        <f t="shared" si="32"/>
        <v/>
      </c>
      <c r="N238" s="54" t="s">
        <v>889</v>
      </c>
      <c r="O238" s="52">
        <f t="shared" si="30"/>
        <v>1.1000000000000001</v>
      </c>
      <c r="P238" s="52">
        <f t="shared" si="28"/>
        <v>8.9</v>
      </c>
      <c r="Q238" s="52">
        <f t="shared" si="26"/>
        <v>10</v>
      </c>
      <c r="R238" s="61" t="str">
        <f t="shared" si="29"/>
        <v>2_172|1.1</v>
      </c>
      <c r="S238" s="16">
        <f t="shared" si="31"/>
        <v>10.199999999999999</v>
      </c>
      <c r="U238" s="7" t="s">
        <v>50</v>
      </c>
    </row>
    <row r="239" spans="1:21" x14ac:dyDescent="0.2">
      <c r="A239" s="6">
        <v>3</v>
      </c>
      <c r="B239">
        <v>6</v>
      </c>
      <c r="C239" s="7">
        <v>6</v>
      </c>
      <c r="D239" s="6">
        <v>2</v>
      </c>
      <c r="E239" s="7">
        <v>173</v>
      </c>
      <c r="F239" s="6" t="s">
        <v>351</v>
      </c>
      <c r="G239" s="7" t="s">
        <v>352</v>
      </c>
      <c r="H239" s="12">
        <v>45272</v>
      </c>
      <c r="I239" t="s">
        <v>13</v>
      </c>
      <c r="J239" s="16">
        <v>111.8</v>
      </c>
      <c r="K239" s="16">
        <v>264.24630000000002</v>
      </c>
      <c r="L239" s="54">
        <f t="shared" si="27"/>
        <v>25.4</v>
      </c>
      <c r="M239" s="54">
        <f t="shared" si="32"/>
        <v>26.4</v>
      </c>
      <c r="N239" s="54" t="s">
        <v>1028</v>
      </c>
      <c r="O239" s="52" t="str">
        <f t="shared" si="30"/>
        <v/>
      </c>
      <c r="P239" s="52" t="str">
        <f t="shared" si="28"/>
        <v/>
      </c>
      <c r="Q239" s="52" t="str">
        <f t="shared" si="26"/>
        <v/>
      </c>
      <c r="R239" s="61" t="str">
        <f t="shared" si="29"/>
        <v/>
      </c>
      <c r="S239" s="16">
        <f t="shared" si="31"/>
        <v>10.01</v>
      </c>
      <c r="U239" s="7"/>
    </row>
    <row r="240" spans="1:21" x14ac:dyDescent="0.2">
      <c r="A240" s="6">
        <v>3</v>
      </c>
      <c r="B240">
        <v>6</v>
      </c>
      <c r="C240" s="7">
        <v>7</v>
      </c>
      <c r="D240" s="6">
        <v>2</v>
      </c>
      <c r="E240" s="7">
        <v>174</v>
      </c>
      <c r="F240" s="6" t="s">
        <v>280</v>
      </c>
      <c r="G240" s="7" t="s">
        <v>281</v>
      </c>
      <c r="H240" s="12">
        <v>45268</v>
      </c>
      <c r="I240" t="s">
        <v>13</v>
      </c>
      <c r="J240" s="16">
        <v>59.8</v>
      </c>
      <c r="K240" s="16">
        <v>125.616225</v>
      </c>
      <c r="L240" s="54">
        <f t="shared" si="27"/>
        <v>11.5</v>
      </c>
      <c r="M240" s="54">
        <f t="shared" si="32"/>
        <v>12.5</v>
      </c>
      <c r="N240" s="54" t="s">
        <v>1029</v>
      </c>
      <c r="O240" s="52" t="str">
        <f t="shared" si="30"/>
        <v/>
      </c>
      <c r="P240" s="52" t="str">
        <f t="shared" si="28"/>
        <v/>
      </c>
      <c r="Q240" s="52" t="str">
        <f t="shared" si="26"/>
        <v/>
      </c>
      <c r="R240" s="61" t="str">
        <f t="shared" si="29"/>
        <v/>
      </c>
      <c r="S240" s="16">
        <f t="shared" si="31"/>
        <v>10.050000000000001</v>
      </c>
      <c r="U240" s="7"/>
    </row>
    <row r="241" spans="1:21" x14ac:dyDescent="0.2">
      <c r="A241" s="8">
        <v>3</v>
      </c>
      <c r="B241" s="9">
        <v>6</v>
      </c>
      <c r="C241" s="10">
        <v>8</v>
      </c>
      <c r="D241" s="8">
        <v>2</v>
      </c>
      <c r="E241" s="10">
        <v>175</v>
      </c>
      <c r="F241" s="8" t="s">
        <v>282</v>
      </c>
      <c r="G241" s="10" t="s">
        <v>283</v>
      </c>
      <c r="H241" s="13">
        <v>45279</v>
      </c>
      <c r="I241" s="9" t="s">
        <v>13</v>
      </c>
      <c r="J241" s="18">
        <v>364.3</v>
      </c>
      <c r="K241" s="18">
        <v>504.47348699999998</v>
      </c>
      <c r="L241" s="54">
        <f t="shared" si="27"/>
        <v>49.4</v>
      </c>
      <c r="M241" s="54">
        <f t="shared" si="32"/>
        <v>50.4</v>
      </c>
      <c r="N241" s="54" t="s">
        <v>900</v>
      </c>
      <c r="O241" s="52" t="str">
        <f t="shared" si="30"/>
        <v/>
      </c>
      <c r="P241" s="52" t="str">
        <f t="shared" si="28"/>
        <v/>
      </c>
      <c r="Q241" s="52" t="str">
        <f t="shared" si="26"/>
        <v/>
      </c>
      <c r="R241" s="61" t="str">
        <f t="shared" si="29"/>
        <v/>
      </c>
      <c r="S241" s="16">
        <f t="shared" si="31"/>
        <v>10.01</v>
      </c>
      <c r="T241" s="9" t="s">
        <v>881</v>
      </c>
      <c r="U241" s="10" t="s">
        <v>47</v>
      </c>
    </row>
    <row r="242" spans="1:21" x14ac:dyDescent="0.2">
      <c r="A242" s="3">
        <v>3</v>
      </c>
      <c r="B242" s="4">
        <v>7</v>
      </c>
      <c r="C242" s="5">
        <v>1</v>
      </c>
      <c r="D242" s="3">
        <v>2</v>
      </c>
      <c r="E242" s="5">
        <v>176</v>
      </c>
      <c r="F242" s="3" t="s">
        <v>421</v>
      </c>
      <c r="G242" s="5" t="s">
        <v>422</v>
      </c>
      <c r="H242" s="11">
        <v>45268</v>
      </c>
      <c r="I242" s="4" t="s">
        <v>13</v>
      </c>
      <c r="J242" s="17">
        <v>35.9</v>
      </c>
      <c r="K242" s="17">
        <v>174.79160999999999</v>
      </c>
      <c r="L242" s="54">
        <f t="shared" si="27"/>
        <v>16.399999999999999</v>
      </c>
      <c r="M242" s="54">
        <f t="shared" si="32"/>
        <v>17.399999999999999</v>
      </c>
      <c r="N242" s="54" t="s">
        <v>1030</v>
      </c>
      <c r="O242" s="52" t="str">
        <f t="shared" si="30"/>
        <v/>
      </c>
      <c r="P242" s="52" t="str">
        <f t="shared" si="28"/>
        <v/>
      </c>
      <c r="Q242" s="52" t="str">
        <f t="shared" si="26"/>
        <v/>
      </c>
      <c r="R242" s="61" t="str">
        <f t="shared" si="29"/>
        <v/>
      </c>
      <c r="S242" s="16">
        <f t="shared" si="31"/>
        <v>10.050000000000001</v>
      </c>
      <c r="T242" s="4"/>
      <c r="U242" s="5"/>
    </row>
    <row r="243" spans="1:21" x14ac:dyDescent="0.2">
      <c r="A243" s="6">
        <v>3</v>
      </c>
      <c r="B243">
        <v>7</v>
      </c>
      <c r="C243" s="7">
        <v>2</v>
      </c>
      <c r="D243" s="6">
        <v>2</v>
      </c>
      <c r="E243" s="7">
        <v>177</v>
      </c>
      <c r="F243" s="6" t="s">
        <v>423</v>
      </c>
      <c r="G243" s="7" t="s">
        <v>424</v>
      </c>
      <c r="H243" s="12">
        <v>45268</v>
      </c>
      <c r="I243" t="s">
        <v>13</v>
      </c>
      <c r="J243" s="16">
        <v>43.8</v>
      </c>
      <c r="K243" s="16">
        <v>82.829291999999995</v>
      </c>
      <c r="L243" s="54" t="str">
        <f t="shared" si="27"/>
        <v/>
      </c>
      <c r="M243" s="54" t="str">
        <f t="shared" si="32"/>
        <v/>
      </c>
      <c r="N243" s="54" t="s">
        <v>889</v>
      </c>
      <c r="O243" s="52">
        <f t="shared" si="30"/>
        <v>1.2</v>
      </c>
      <c r="P243" s="52">
        <f t="shared" si="28"/>
        <v>8.8000000000000007</v>
      </c>
      <c r="Q243" s="52">
        <f t="shared" si="26"/>
        <v>10</v>
      </c>
      <c r="R243" s="61" t="str">
        <f t="shared" si="29"/>
        <v>2_177|1.2</v>
      </c>
      <c r="S243" s="16">
        <f t="shared" si="31"/>
        <v>9.9</v>
      </c>
      <c r="U243" s="7"/>
    </row>
    <row r="244" spans="1:21" x14ac:dyDescent="0.2">
      <c r="A244" s="6">
        <v>3</v>
      </c>
      <c r="B244">
        <v>7</v>
      </c>
      <c r="C244" s="7">
        <v>3</v>
      </c>
      <c r="D244" s="6">
        <v>2</v>
      </c>
      <c r="E244" s="7">
        <v>180</v>
      </c>
      <c r="F244" s="6" t="s">
        <v>451</v>
      </c>
      <c r="G244" s="7" t="s">
        <v>452</v>
      </c>
      <c r="H244" s="12">
        <v>45268</v>
      </c>
      <c r="I244" t="s">
        <v>13</v>
      </c>
      <c r="J244" s="16">
        <v>183.6</v>
      </c>
      <c r="K244" s="16">
        <v>275.789691</v>
      </c>
      <c r="L244" s="54">
        <f t="shared" si="27"/>
        <v>26.5</v>
      </c>
      <c r="M244" s="54">
        <f t="shared" si="32"/>
        <v>27.5</v>
      </c>
      <c r="N244" s="54" t="s">
        <v>1031</v>
      </c>
      <c r="O244" s="52" t="str">
        <f t="shared" si="30"/>
        <v/>
      </c>
      <c r="P244" s="52" t="str">
        <f t="shared" si="28"/>
        <v/>
      </c>
      <c r="Q244" s="52" t="str">
        <f t="shared" si="26"/>
        <v/>
      </c>
      <c r="R244" s="61" t="str">
        <f t="shared" si="29"/>
        <v/>
      </c>
      <c r="S244" s="16">
        <f t="shared" si="31"/>
        <v>10.029999999999999</v>
      </c>
      <c r="U244" s="7"/>
    </row>
    <row r="245" spans="1:21" x14ac:dyDescent="0.2">
      <c r="A245" s="6">
        <v>3</v>
      </c>
      <c r="B245">
        <v>7</v>
      </c>
      <c r="C245" s="7">
        <v>4</v>
      </c>
      <c r="D245" s="6">
        <v>2</v>
      </c>
      <c r="E245" s="7">
        <v>181</v>
      </c>
      <c r="F245" s="6" t="s">
        <v>321</v>
      </c>
      <c r="G245" s="7" t="s">
        <v>322</v>
      </c>
      <c r="H245" s="12">
        <v>45272</v>
      </c>
      <c r="I245" t="s">
        <v>13</v>
      </c>
      <c r="J245" s="16">
        <v>82.2</v>
      </c>
      <c r="K245" s="16">
        <v>67.471131</v>
      </c>
      <c r="L245" s="54" t="str">
        <f t="shared" si="27"/>
        <v/>
      </c>
      <c r="M245" s="54" t="str">
        <f t="shared" si="32"/>
        <v/>
      </c>
      <c r="N245" s="54" t="s">
        <v>889</v>
      </c>
      <c r="O245" s="52">
        <f t="shared" si="30"/>
        <v>1.5</v>
      </c>
      <c r="P245" s="52">
        <f t="shared" si="28"/>
        <v>8.5</v>
      </c>
      <c r="Q245" s="52">
        <f t="shared" si="26"/>
        <v>10</v>
      </c>
      <c r="R245" s="61" t="str">
        <f t="shared" si="29"/>
        <v>2_181|1.5</v>
      </c>
      <c r="S245" s="16">
        <f t="shared" si="31"/>
        <v>10.1</v>
      </c>
      <c r="U245" s="7"/>
    </row>
    <row r="246" spans="1:21" x14ac:dyDescent="0.2">
      <c r="A246" s="6">
        <v>3</v>
      </c>
      <c r="B246">
        <v>7</v>
      </c>
      <c r="C246" s="7">
        <v>5</v>
      </c>
      <c r="D246" s="6">
        <v>2</v>
      </c>
      <c r="E246" s="7">
        <v>185</v>
      </c>
      <c r="F246" s="6" t="s">
        <v>299</v>
      </c>
      <c r="G246" s="7" t="s">
        <v>300</v>
      </c>
      <c r="H246" s="12">
        <v>45279</v>
      </c>
      <c r="I246" t="s">
        <v>13</v>
      </c>
      <c r="J246" s="16">
        <v>203.2</v>
      </c>
      <c r="K246" s="16">
        <v>387.03583800000001</v>
      </c>
      <c r="L246" s="54">
        <f t="shared" si="27"/>
        <v>37.700000000000003</v>
      </c>
      <c r="M246" s="54">
        <f t="shared" si="32"/>
        <v>38.700000000000003</v>
      </c>
      <c r="N246" s="54" t="s">
        <v>1032</v>
      </c>
      <c r="O246" s="52" t="str">
        <f t="shared" si="30"/>
        <v/>
      </c>
      <c r="P246" s="52" t="str">
        <f t="shared" si="28"/>
        <v/>
      </c>
      <c r="Q246" s="52" t="str">
        <f t="shared" si="26"/>
        <v/>
      </c>
      <c r="R246" s="61" t="str">
        <f t="shared" si="29"/>
        <v/>
      </c>
      <c r="S246" s="16">
        <f t="shared" si="31"/>
        <v>10</v>
      </c>
      <c r="U246" s="7" t="s">
        <v>47</v>
      </c>
    </row>
    <row r="247" spans="1:21" x14ac:dyDescent="0.2">
      <c r="A247" s="6">
        <v>3</v>
      </c>
      <c r="B247">
        <v>7</v>
      </c>
      <c r="C247" s="7">
        <v>6</v>
      </c>
      <c r="D247" s="6">
        <v>2</v>
      </c>
      <c r="E247" s="7">
        <v>186</v>
      </c>
      <c r="F247" s="6" t="s">
        <v>301</v>
      </c>
      <c r="G247" s="7" t="s">
        <v>302</v>
      </c>
      <c r="H247" s="12">
        <v>45272</v>
      </c>
      <c r="I247" t="s">
        <v>59</v>
      </c>
      <c r="J247" s="16">
        <v>63.1</v>
      </c>
      <c r="K247" s="16">
        <v>61.578992999999997</v>
      </c>
      <c r="L247" s="54" t="str">
        <f t="shared" si="27"/>
        <v/>
      </c>
      <c r="M247" s="54" t="str">
        <f t="shared" si="32"/>
        <v/>
      </c>
      <c r="N247" s="54" t="s">
        <v>889</v>
      </c>
      <c r="O247" s="52">
        <f t="shared" si="30"/>
        <v>1.6</v>
      </c>
      <c r="P247" s="52">
        <f t="shared" si="28"/>
        <v>8.4</v>
      </c>
      <c r="Q247" s="52">
        <f t="shared" si="26"/>
        <v>10</v>
      </c>
      <c r="R247" s="61" t="str">
        <f t="shared" si="29"/>
        <v>2_186|1.6</v>
      </c>
      <c r="S247" s="16">
        <f t="shared" si="31"/>
        <v>9.9</v>
      </c>
      <c r="U247" s="7"/>
    </row>
    <row r="248" spans="1:21" x14ac:dyDescent="0.2">
      <c r="A248" s="6">
        <v>3</v>
      </c>
      <c r="B248">
        <v>7</v>
      </c>
      <c r="C248" s="7">
        <v>7</v>
      </c>
      <c r="D248" s="6">
        <v>2</v>
      </c>
      <c r="E248" s="7">
        <v>187</v>
      </c>
      <c r="F248" s="6" t="s">
        <v>415</v>
      </c>
      <c r="G248" s="7" t="s">
        <v>416</v>
      </c>
      <c r="H248" s="12">
        <v>45268</v>
      </c>
      <c r="I248" t="s">
        <v>13</v>
      </c>
      <c r="J248" s="16">
        <v>216.6</v>
      </c>
      <c r="K248" s="16">
        <v>319.15080899999998</v>
      </c>
      <c r="L248" s="54">
        <f t="shared" si="27"/>
        <v>30.9</v>
      </c>
      <c r="M248" s="54">
        <f t="shared" si="32"/>
        <v>31.9</v>
      </c>
      <c r="N248" s="54" t="s">
        <v>1033</v>
      </c>
      <c r="O248" s="52" t="str">
        <f t="shared" si="30"/>
        <v/>
      </c>
      <c r="P248" s="52" t="str">
        <f t="shared" si="28"/>
        <v/>
      </c>
      <c r="Q248" s="52" t="str">
        <f t="shared" si="26"/>
        <v/>
      </c>
      <c r="R248" s="61" t="str">
        <f t="shared" si="29"/>
        <v/>
      </c>
      <c r="S248" s="16">
        <f t="shared" si="31"/>
        <v>10</v>
      </c>
      <c r="U248" s="7"/>
    </row>
    <row r="249" spans="1:21" x14ac:dyDescent="0.2">
      <c r="A249" s="8">
        <v>3</v>
      </c>
      <c r="B249" s="9">
        <v>7</v>
      </c>
      <c r="C249" s="10">
        <v>8</v>
      </c>
      <c r="D249" s="8">
        <v>2</v>
      </c>
      <c r="E249" s="10">
        <v>189</v>
      </c>
      <c r="F249" s="8" t="s">
        <v>417</v>
      </c>
      <c r="G249" s="10" t="s">
        <v>418</v>
      </c>
      <c r="H249" s="13">
        <v>45268</v>
      </c>
      <c r="I249" s="9" t="s">
        <v>13</v>
      </c>
      <c r="J249" s="18">
        <v>163</v>
      </c>
      <c r="K249" s="18">
        <v>357.69059099999998</v>
      </c>
      <c r="L249" s="54">
        <f t="shared" si="27"/>
        <v>34.700000000000003</v>
      </c>
      <c r="M249" s="54">
        <f t="shared" si="32"/>
        <v>35.700000000000003</v>
      </c>
      <c r="N249" s="54" t="s">
        <v>1034</v>
      </c>
      <c r="O249" s="52" t="str">
        <f t="shared" si="30"/>
        <v/>
      </c>
      <c r="P249" s="52" t="str">
        <f t="shared" si="28"/>
        <v/>
      </c>
      <c r="Q249" s="52" t="str">
        <f t="shared" si="26"/>
        <v/>
      </c>
      <c r="R249" s="61" t="str">
        <f t="shared" si="29"/>
        <v/>
      </c>
      <c r="S249" s="16">
        <f t="shared" si="31"/>
        <v>10.02</v>
      </c>
      <c r="T249" s="9"/>
      <c r="U249" s="10"/>
    </row>
    <row r="250" spans="1:21" x14ac:dyDescent="0.2">
      <c r="A250" s="3">
        <v>3</v>
      </c>
      <c r="B250" s="4">
        <v>8</v>
      </c>
      <c r="C250" s="5">
        <v>1</v>
      </c>
      <c r="D250" s="3">
        <v>2</v>
      </c>
      <c r="E250" s="5">
        <v>190</v>
      </c>
      <c r="F250" s="3" t="s">
        <v>458</v>
      </c>
      <c r="G250" s="5" t="s">
        <v>459</v>
      </c>
      <c r="H250" s="11">
        <v>45267</v>
      </c>
      <c r="I250" s="4" t="s">
        <v>13</v>
      </c>
      <c r="J250" s="17">
        <v>102.3</v>
      </c>
      <c r="K250" s="17">
        <v>127.37392800000001</v>
      </c>
      <c r="L250" s="54">
        <f t="shared" si="27"/>
        <v>11.7</v>
      </c>
      <c r="M250" s="54">
        <f t="shared" si="32"/>
        <v>12.7</v>
      </c>
      <c r="N250" s="54" t="s">
        <v>1035</v>
      </c>
      <c r="O250" s="52" t="str">
        <f t="shared" si="30"/>
        <v/>
      </c>
      <c r="P250" s="52" t="str">
        <f t="shared" si="28"/>
        <v/>
      </c>
      <c r="Q250" s="52" t="str">
        <f t="shared" si="26"/>
        <v/>
      </c>
      <c r="R250" s="61" t="str">
        <f t="shared" si="29"/>
        <v/>
      </c>
      <c r="S250" s="16">
        <f t="shared" si="31"/>
        <v>10.029999999999999</v>
      </c>
      <c r="T250" s="4"/>
      <c r="U250" s="5"/>
    </row>
    <row r="251" spans="1:21" x14ac:dyDescent="0.2">
      <c r="A251" s="6">
        <v>3</v>
      </c>
      <c r="B251">
        <v>8</v>
      </c>
      <c r="C251" s="7">
        <v>2</v>
      </c>
      <c r="D251" s="6">
        <v>2</v>
      </c>
      <c r="E251" s="7">
        <v>191</v>
      </c>
      <c r="F251" s="6" t="s">
        <v>409</v>
      </c>
      <c r="G251" s="7" t="s">
        <v>410</v>
      </c>
      <c r="H251" s="12">
        <v>45268</v>
      </c>
      <c r="I251" t="s">
        <v>13</v>
      </c>
      <c r="J251" s="16">
        <v>44.3</v>
      </c>
      <c r="K251" s="16">
        <v>83.985236999999998</v>
      </c>
      <c r="L251" s="54" t="str">
        <f t="shared" si="27"/>
        <v/>
      </c>
      <c r="M251" s="54" t="str">
        <f t="shared" si="32"/>
        <v/>
      </c>
      <c r="N251" s="54" t="s">
        <v>889</v>
      </c>
      <c r="O251" s="52">
        <f t="shared" si="30"/>
        <v>1.2</v>
      </c>
      <c r="P251" s="52">
        <f t="shared" si="28"/>
        <v>8.8000000000000007</v>
      </c>
      <c r="Q251" s="52">
        <f t="shared" si="26"/>
        <v>10</v>
      </c>
      <c r="R251" s="61" t="str">
        <f t="shared" si="29"/>
        <v>2_191|1.2</v>
      </c>
      <c r="S251" s="16">
        <f t="shared" si="31"/>
        <v>10.1</v>
      </c>
      <c r="U251" s="7"/>
    </row>
    <row r="252" spans="1:21" x14ac:dyDescent="0.2">
      <c r="A252" s="6">
        <v>3</v>
      </c>
      <c r="B252">
        <v>8</v>
      </c>
      <c r="C252" s="7">
        <v>3</v>
      </c>
      <c r="D252" s="6">
        <v>2</v>
      </c>
      <c r="E252" s="7">
        <v>192</v>
      </c>
      <c r="F252" s="6" t="s">
        <v>411</v>
      </c>
      <c r="G252" s="7" t="s">
        <v>412</v>
      </c>
      <c r="H252" s="12">
        <v>45268</v>
      </c>
      <c r="I252" t="s">
        <v>59</v>
      </c>
      <c r="J252" s="16">
        <v>79.099999999999994</v>
      </c>
      <c r="K252" s="16">
        <v>35.238294000000003</v>
      </c>
      <c r="L252" s="54" t="str">
        <f t="shared" si="27"/>
        <v/>
      </c>
      <c r="M252" s="54" t="str">
        <f t="shared" si="32"/>
        <v/>
      </c>
      <c r="N252" s="54" t="s">
        <v>889</v>
      </c>
      <c r="O252" s="52">
        <f t="shared" si="30"/>
        <v>2.8</v>
      </c>
      <c r="P252" s="52">
        <f t="shared" si="28"/>
        <v>7.2</v>
      </c>
      <c r="Q252" s="52">
        <f t="shared" si="26"/>
        <v>10</v>
      </c>
      <c r="R252" s="61" t="str">
        <f t="shared" si="29"/>
        <v>2_192|2.8</v>
      </c>
      <c r="S252" s="16">
        <f t="shared" si="31"/>
        <v>9.9</v>
      </c>
      <c r="U252" s="7" t="s">
        <v>50</v>
      </c>
    </row>
    <row r="253" spans="1:21" x14ac:dyDescent="0.2">
      <c r="A253" s="6">
        <v>3</v>
      </c>
      <c r="B253">
        <v>8</v>
      </c>
      <c r="C253" s="7">
        <v>4</v>
      </c>
      <c r="D253" s="6">
        <v>2</v>
      </c>
      <c r="E253" s="7">
        <v>193</v>
      </c>
      <c r="F253" s="6" t="s">
        <v>413</v>
      </c>
      <c r="G253" s="7" t="s">
        <v>414</v>
      </c>
      <c r="H253" s="12">
        <v>45268</v>
      </c>
      <c r="I253" t="s">
        <v>59</v>
      </c>
      <c r="J253" s="16">
        <v>105.5</v>
      </c>
      <c r="K253" s="16">
        <v>100.866882</v>
      </c>
      <c r="L253" s="54" t="str">
        <f t="shared" si="27"/>
        <v/>
      </c>
      <c r="M253" s="54" t="str">
        <f t="shared" si="32"/>
        <v/>
      </c>
      <c r="N253" s="54" t="s">
        <v>889</v>
      </c>
      <c r="O253" s="52">
        <f t="shared" si="30"/>
        <v>1</v>
      </c>
      <c r="P253" s="52">
        <f t="shared" si="28"/>
        <v>9</v>
      </c>
      <c r="Q253" s="52">
        <f t="shared" si="26"/>
        <v>10</v>
      </c>
      <c r="R253" s="61" t="str">
        <f t="shared" si="29"/>
        <v>2_193|1</v>
      </c>
      <c r="S253" s="16">
        <f t="shared" si="31"/>
        <v>10.1</v>
      </c>
      <c r="U253" s="7" t="s">
        <v>390</v>
      </c>
    </row>
    <row r="254" spans="1:21" x14ac:dyDescent="0.2">
      <c r="A254" s="6">
        <v>3</v>
      </c>
      <c r="B254">
        <v>8</v>
      </c>
      <c r="C254" s="7">
        <v>5</v>
      </c>
      <c r="D254" s="6">
        <v>2</v>
      </c>
      <c r="E254" s="7">
        <v>194</v>
      </c>
      <c r="F254" s="6" t="s">
        <v>238</v>
      </c>
      <c r="G254" s="7" t="s">
        <v>239</v>
      </c>
      <c r="H254" s="12">
        <v>45273</v>
      </c>
      <c r="I254" t="s">
        <v>59</v>
      </c>
      <c r="J254" s="16">
        <v>78</v>
      </c>
      <c r="K254" s="16">
        <v>52.664430000000003</v>
      </c>
      <c r="L254" s="54" t="str">
        <f t="shared" si="27"/>
        <v/>
      </c>
      <c r="M254" s="54" t="str">
        <f t="shared" si="32"/>
        <v/>
      </c>
      <c r="N254" s="54" t="s">
        <v>889</v>
      </c>
      <c r="O254" s="52">
        <f t="shared" si="30"/>
        <v>1.9</v>
      </c>
      <c r="P254" s="52">
        <f t="shared" si="28"/>
        <v>8.1</v>
      </c>
      <c r="Q254" s="52">
        <f t="shared" si="26"/>
        <v>10</v>
      </c>
      <c r="R254" s="61" t="str">
        <f t="shared" si="29"/>
        <v>2_194|1.9</v>
      </c>
      <c r="S254" s="16">
        <f t="shared" si="31"/>
        <v>10</v>
      </c>
      <c r="U254" s="7" t="s">
        <v>50</v>
      </c>
    </row>
    <row r="255" spans="1:21" x14ac:dyDescent="0.2">
      <c r="A255" s="6">
        <v>3</v>
      </c>
      <c r="B255">
        <v>8</v>
      </c>
      <c r="C255" s="7">
        <v>6</v>
      </c>
      <c r="D255" s="6">
        <v>2</v>
      </c>
      <c r="E255" s="7">
        <v>195</v>
      </c>
      <c r="F255" s="6" t="s">
        <v>297</v>
      </c>
      <c r="G255" s="7" t="s">
        <v>298</v>
      </c>
      <c r="H255" s="12">
        <v>45279</v>
      </c>
      <c r="I255" t="s">
        <v>13</v>
      </c>
      <c r="J255" s="16">
        <v>202.8</v>
      </c>
      <c r="K255" s="16">
        <v>270.08238299999999</v>
      </c>
      <c r="L255" s="54">
        <f t="shared" si="27"/>
        <v>26</v>
      </c>
      <c r="M255" s="54">
        <f t="shared" si="32"/>
        <v>27</v>
      </c>
      <c r="N255" s="54" t="s">
        <v>1036</v>
      </c>
      <c r="O255" s="52" t="str">
        <f t="shared" si="30"/>
        <v/>
      </c>
      <c r="P255" s="52" t="str">
        <f t="shared" si="28"/>
        <v/>
      </c>
      <c r="Q255" s="52" t="str">
        <f t="shared" si="26"/>
        <v/>
      </c>
      <c r="R255" s="61" t="str">
        <f t="shared" si="29"/>
        <v/>
      </c>
      <c r="S255" s="16">
        <f t="shared" si="31"/>
        <v>10</v>
      </c>
      <c r="U255" s="7" t="s">
        <v>255</v>
      </c>
    </row>
    <row r="256" spans="1:21" x14ac:dyDescent="0.2">
      <c r="A256" s="6">
        <v>3</v>
      </c>
      <c r="B256">
        <v>8</v>
      </c>
      <c r="C256" s="7">
        <v>7</v>
      </c>
      <c r="D256" s="6">
        <v>2</v>
      </c>
      <c r="E256" s="7">
        <v>197</v>
      </c>
      <c r="F256" s="6" t="s">
        <v>399</v>
      </c>
      <c r="G256" s="7" t="s">
        <v>400</v>
      </c>
      <c r="H256" s="12">
        <v>45267</v>
      </c>
      <c r="I256" t="s">
        <v>13</v>
      </c>
      <c r="J256" s="16">
        <v>169.8</v>
      </c>
      <c r="K256" s="16">
        <v>188.27935199999999</v>
      </c>
      <c r="L256" s="54">
        <f t="shared" si="27"/>
        <v>17.8</v>
      </c>
      <c r="M256" s="54">
        <f t="shared" si="32"/>
        <v>18.8</v>
      </c>
      <c r="N256" s="54" t="s">
        <v>1037</v>
      </c>
      <c r="O256" s="52" t="str">
        <f t="shared" si="30"/>
        <v/>
      </c>
      <c r="P256" s="52" t="str">
        <f t="shared" si="28"/>
        <v/>
      </c>
      <c r="Q256" s="52" t="str">
        <f t="shared" si="26"/>
        <v/>
      </c>
      <c r="R256" s="61" t="str">
        <f t="shared" si="29"/>
        <v/>
      </c>
      <c r="S256" s="16">
        <f t="shared" si="31"/>
        <v>10.01</v>
      </c>
      <c r="U256" s="7"/>
    </row>
    <row r="257" spans="1:21" x14ac:dyDescent="0.2">
      <c r="A257" s="8">
        <v>3</v>
      </c>
      <c r="B257" s="9">
        <v>8</v>
      </c>
      <c r="C257" s="10">
        <v>8</v>
      </c>
      <c r="D257" s="8">
        <v>2</v>
      </c>
      <c r="E257" s="10">
        <v>199</v>
      </c>
      <c r="F257" s="8" t="s">
        <v>401</v>
      </c>
      <c r="G257" s="10" t="s">
        <v>402</v>
      </c>
      <c r="H257" s="13">
        <v>45267</v>
      </c>
      <c r="I257" s="9" t="s">
        <v>13</v>
      </c>
      <c r="J257" s="18">
        <v>218.7</v>
      </c>
      <c r="K257" s="18">
        <v>341.55250799999999</v>
      </c>
      <c r="L257" s="54">
        <f t="shared" si="27"/>
        <v>33.1</v>
      </c>
      <c r="M257" s="54">
        <f t="shared" si="32"/>
        <v>34.1</v>
      </c>
      <c r="N257" s="54" t="s">
        <v>1038</v>
      </c>
      <c r="O257" s="52" t="str">
        <f t="shared" si="30"/>
        <v/>
      </c>
      <c r="P257" s="52" t="str">
        <f t="shared" si="28"/>
        <v/>
      </c>
      <c r="Q257" s="52" t="str">
        <f t="shared" si="26"/>
        <v/>
      </c>
      <c r="R257" s="61" t="str">
        <f t="shared" si="29"/>
        <v/>
      </c>
      <c r="S257" s="16">
        <f t="shared" si="31"/>
        <v>10.02</v>
      </c>
      <c r="T257" s="9"/>
      <c r="U257" s="10"/>
    </row>
    <row r="258" spans="1:21" x14ac:dyDescent="0.2">
      <c r="A258" s="3">
        <v>3</v>
      </c>
      <c r="B258" s="4">
        <v>9</v>
      </c>
      <c r="C258" s="5">
        <v>1</v>
      </c>
      <c r="D258" s="3">
        <v>2</v>
      </c>
      <c r="E258" s="5">
        <v>200</v>
      </c>
      <c r="F258" s="3" t="s">
        <v>397</v>
      </c>
      <c r="G258" s="5" t="s">
        <v>398</v>
      </c>
      <c r="H258" s="11">
        <v>45267</v>
      </c>
      <c r="I258" s="4" t="s">
        <v>13</v>
      </c>
      <c r="J258" s="17">
        <v>131.80000000000001</v>
      </c>
      <c r="K258" s="17">
        <v>213.94163399999999</v>
      </c>
      <c r="L258" s="54">
        <f t="shared" si="27"/>
        <v>20.3</v>
      </c>
      <c r="M258" s="54">
        <f t="shared" si="32"/>
        <v>21.3</v>
      </c>
      <c r="N258" s="54" t="s">
        <v>1039</v>
      </c>
      <c r="O258" s="52" t="str">
        <f t="shared" si="30"/>
        <v/>
      </c>
      <c r="P258" s="52" t="str">
        <f t="shared" si="28"/>
        <v/>
      </c>
      <c r="Q258" s="52" t="str">
        <f t="shared" ref="Q258:Q321" si="33">IF(ISNUMBER(O258),O258+P258,"")</f>
        <v/>
      </c>
      <c r="R258" s="61" t="str">
        <f t="shared" si="29"/>
        <v/>
      </c>
      <c r="S258" s="16">
        <f t="shared" si="31"/>
        <v>10.039999999999999</v>
      </c>
      <c r="T258" s="4"/>
      <c r="U258" s="5"/>
    </row>
    <row r="259" spans="1:21" x14ac:dyDescent="0.2">
      <c r="A259" s="6">
        <v>3</v>
      </c>
      <c r="B259">
        <v>9</v>
      </c>
      <c r="C259" s="7">
        <v>2</v>
      </c>
      <c r="D259" s="6">
        <v>2</v>
      </c>
      <c r="E259" s="7">
        <v>201</v>
      </c>
      <c r="F259" s="6" t="s">
        <v>407</v>
      </c>
      <c r="G259" s="7" t="s">
        <v>408</v>
      </c>
      <c r="H259" s="12">
        <v>45268</v>
      </c>
      <c r="I259" t="s">
        <v>13</v>
      </c>
      <c r="J259" s="16">
        <v>258.10000000000002</v>
      </c>
      <c r="K259" s="16">
        <v>424.20545399999997</v>
      </c>
      <c r="L259" s="54">
        <f t="shared" ref="L259:L322" si="34">IF(K259 &gt;110, ROUNDDOWN(K259/10-1,1),"")</f>
        <v>41.4</v>
      </c>
      <c r="M259" s="54">
        <f t="shared" si="32"/>
        <v>42.4</v>
      </c>
      <c r="N259" s="54" t="s">
        <v>901</v>
      </c>
      <c r="O259" s="52" t="str">
        <f t="shared" si="30"/>
        <v/>
      </c>
      <c r="P259" s="52" t="str">
        <f t="shared" ref="P259:P322" si="35">IF(ISNUMBER(O259),10-O259,"")</f>
        <v/>
      </c>
      <c r="Q259" s="52" t="str">
        <f t="shared" si="33"/>
        <v/>
      </c>
      <c r="R259" s="61" t="str">
        <f t="shared" si="29"/>
        <v/>
      </c>
      <c r="S259" s="16">
        <f t="shared" si="31"/>
        <v>10</v>
      </c>
      <c r="T259" t="s">
        <v>881</v>
      </c>
      <c r="U259" s="7"/>
    </row>
    <row r="260" spans="1:21" x14ac:dyDescent="0.2">
      <c r="A260" s="6">
        <v>3</v>
      </c>
      <c r="B260">
        <v>9</v>
      </c>
      <c r="C260" s="7">
        <v>3</v>
      </c>
      <c r="D260" s="6">
        <v>2</v>
      </c>
      <c r="E260" s="7">
        <v>202</v>
      </c>
      <c r="F260" s="6" t="s">
        <v>435</v>
      </c>
      <c r="G260" s="7" t="s">
        <v>436</v>
      </c>
      <c r="H260" s="12">
        <v>45268</v>
      </c>
      <c r="I260" t="s">
        <v>13</v>
      </c>
      <c r="J260" s="16">
        <v>124.6</v>
      </c>
      <c r="K260" s="16">
        <v>114.692166</v>
      </c>
      <c r="L260" s="54">
        <f t="shared" si="34"/>
        <v>10.4</v>
      </c>
      <c r="M260" s="54">
        <f t="shared" si="32"/>
        <v>11.4</v>
      </c>
      <c r="N260" s="54" t="s">
        <v>1040</v>
      </c>
      <c r="O260" s="52" t="str">
        <f t="shared" si="30"/>
        <v/>
      </c>
      <c r="P260" s="52" t="str">
        <f t="shared" si="35"/>
        <v/>
      </c>
      <c r="Q260" s="52" t="str">
        <f t="shared" si="33"/>
        <v/>
      </c>
      <c r="R260" s="61" t="str">
        <f t="shared" ref="R260:R323" si="36">IF(ISNUMBER(O260),D260&amp;"_"&amp;E260&amp;"|"&amp;O260,"")</f>
        <v/>
      </c>
      <c r="S260" s="16">
        <f t="shared" si="31"/>
        <v>10.06</v>
      </c>
      <c r="U260" s="7"/>
    </row>
    <row r="261" spans="1:21" x14ac:dyDescent="0.2">
      <c r="A261" s="6">
        <v>3</v>
      </c>
      <c r="B261">
        <v>9</v>
      </c>
      <c r="C261" s="7">
        <v>4</v>
      </c>
      <c r="D261" s="6">
        <v>2</v>
      </c>
      <c r="E261" s="7">
        <v>203</v>
      </c>
      <c r="F261" s="6" t="s">
        <v>437</v>
      </c>
      <c r="G261" s="7" t="s">
        <v>438</v>
      </c>
      <c r="H261" s="12">
        <v>45268</v>
      </c>
      <c r="I261" t="s">
        <v>13</v>
      </c>
      <c r="J261" s="16">
        <v>106.2</v>
      </c>
      <c r="K261" s="16">
        <v>76.873524000000003</v>
      </c>
      <c r="L261" s="54" t="str">
        <f t="shared" si="34"/>
        <v/>
      </c>
      <c r="M261" s="54" t="str">
        <f t="shared" si="32"/>
        <v/>
      </c>
      <c r="N261" s="54" t="s">
        <v>889</v>
      </c>
      <c r="O261" s="52">
        <f t="shared" si="30"/>
        <v>1.3</v>
      </c>
      <c r="P261" s="52">
        <f t="shared" si="35"/>
        <v>8.6999999999999993</v>
      </c>
      <c r="Q261" s="52">
        <f t="shared" si="33"/>
        <v>10</v>
      </c>
      <c r="R261" s="61" t="str">
        <f t="shared" si="36"/>
        <v>2_203|1.3</v>
      </c>
      <c r="S261" s="16">
        <f t="shared" si="31"/>
        <v>10</v>
      </c>
      <c r="U261" s="7"/>
    </row>
    <row r="262" spans="1:21" x14ac:dyDescent="0.2">
      <c r="A262" s="6">
        <v>3</v>
      </c>
      <c r="B262">
        <v>9</v>
      </c>
      <c r="C262" s="7">
        <v>5</v>
      </c>
      <c r="D262" s="6">
        <v>2</v>
      </c>
      <c r="E262" s="7">
        <v>207</v>
      </c>
      <c r="F262" s="6" t="s">
        <v>209</v>
      </c>
      <c r="G262" s="7" t="s">
        <v>210</v>
      </c>
      <c r="H262" s="12">
        <v>45273</v>
      </c>
      <c r="I262" t="s">
        <v>59</v>
      </c>
      <c r="J262" s="16">
        <v>39.5</v>
      </c>
      <c r="K262" s="16">
        <v>30.162741</v>
      </c>
      <c r="L262" s="54" t="str">
        <f t="shared" si="34"/>
        <v/>
      </c>
      <c r="M262" s="54" t="str">
        <f t="shared" si="32"/>
        <v/>
      </c>
      <c r="N262" s="54" t="s">
        <v>889</v>
      </c>
      <c r="O262" s="52">
        <f t="shared" si="30"/>
        <v>3.3</v>
      </c>
      <c r="P262" s="52">
        <f t="shared" si="35"/>
        <v>6.7</v>
      </c>
      <c r="Q262" s="52">
        <f t="shared" si="33"/>
        <v>10</v>
      </c>
      <c r="R262" s="61" t="str">
        <f t="shared" si="36"/>
        <v>2_207|3.3</v>
      </c>
      <c r="S262" s="16">
        <f t="shared" si="31"/>
        <v>10</v>
      </c>
      <c r="U262" s="7" t="s">
        <v>50</v>
      </c>
    </row>
    <row r="263" spans="1:21" x14ac:dyDescent="0.2">
      <c r="A263" s="6">
        <v>3</v>
      </c>
      <c r="B263">
        <v>9</v>
      </c>
      <c r="C263" s="7">
        <v>6</v>
      </c>
      <c r="D263" s="6">
        <v>2</v>
      </c>
      <c r="E263" s="7">
        <v>208</v>
      </c>
      <c r="F263" s="6" t="s">
        <v>10</v>
      </c>
      <c r="G263" s="7" t="s">
        <v>12</v>
      </c>
      <c r="H263" s="12">
        <v>45273</v>
      </c>
      <c r="I263" t="s">
        <v>13</v>
      </c>
      <c r="J263" s="16">
        <v>62.9</v>
      </c>
      <c r="K263" s="16">
        <v>19.6463988</v>
      </c>
      <c r="L263" s="54" t="str">
        <f t="shared" si="34"/>
        <v/>
      </c>
      <c r="M263" s="54" t="str">
        <f t="shared" si="32"/>
        <v/>
      </c>
      <c r="N263" s="54" t="s">
        <v>889</v>
      </c>
      <c r="O263" s="52">
        <f t="shared" si="30"/>
        <v>5.0999999999999996</v>
      </c>
      <c r="P263" s="52">
        <f t="shared" si="35"/>
        <v>4.9000000000000004</v>
      </c>
      <c r="Q263" s="52">
        <f t="shared" si="33"/>
        <v>10</v>
      </c>
      <c r="R263" s="61" t="str">
        <f t="shared" si="36"/>
        <v>2_208|5.1</v>
      </c>
      <c r="S263" s="16">
        <f t="shared" si="31"/>
        <v>10</v>
      </c>
      <c r="U263" s="7" t="s">
        <v>11</v>
      </c>
    </row>
    <row r="264" spans="1:21" x14ac:dyDescent="0.2">
      <c r="A264" s="6">
        <v>3</v>
      </c>
      <c r="B264">
        <v>9</v>
      </c>
      <c r="C264" s="7">
        <v>7</v>
      </c>
      <c r="D264" s="6">
        <v>2</v>
      </c>
      <c r="E264" s="7">
        <v>213</v>
      </c>
      <c r="F264" s="6" t="s">
        <v>311</v>
      </c>
      <c r="G264" s="7" t="s">
        <v>312</v>
      </c>
      <c r="H264" s="12">
        <v>45272</v>
      </c>
      <c r="I264" t="s">
        <v>59</v>
      </c>
      <c r="J264" s="16">
        <v>40</v>
      </c>
      <c r="K264" s="16">
        <v>126.487956</v>
      </c>
      <c r="L264" s="54">
        <f t="shared" si="34"/>
        <v>11.6</v>
      </c>
      <c r="M264" s="54">
        <f t="shared" si="32"/>
        <v>12.6</v>
      </c>
      <c r="N264" s="54" t="s">
        <v>1041</v>
      </c>
      <c r="O264" s="52" t="str">
        <f t="shared" si="30"/>
        <v/>
      </c>
      <c r="P264" s="52" t="str">
        <f t="shared" si="35"/>
        <v/>
      </c>
      <c r="Q264" s="52" t="str">
        <f t="shared" si="33"/>
        <v/>
      </c>
      <c r="R264" s="61" t="str">
        <f t="shared" si="36"/>
        <v/>
      </c>
      <c r="S264" s="16">
        <f t="shared" si="31"/>
        <v>10.039999999999999</v>
      </c>
      <c r="U264" s="7"/>
    </row>
    <row r="265" spans="1:21" x14ac:dyDescent="0.2">
      <c r="A265" s="8">
        <v>3</v>
      </c>
      <c r="B265" s="9">
        <v>9</v>
      </c>
      <c r="C265" s="10">
        <v>8</v>
      </c>
      <c r="D265" s="8">
        <v>2</v>
      </c>
      <c r="E265" s="10">
        <v>214</v>
      </c>
      <c r="F265" s="8" t="s">
        <v>264</v>
      </c>
      <c r="G265" s="10" t="s">
        <v>265</v>
      </c>
      <c r="H265" s="13">
        <v>45268</v>
      </c>
      <c r="I265" s="9" t="s">
        <v>13</v>
      </c>
      <c r="J265" s="18">
        <v>94</v>
      </c>
      <c r="K265" s="18">
        <v>128.502906</v>
      </c>
      <c r="L265" s="54">
        <f t="shared" si="34"/>
        <v>11.8</v>
      </c>
      <c r="M265" s="54">
        <f t="shared" si="32"/>
        <v>12.8</v>
      </c>
      <c r="N265" s="54" t="s">
        <v>1042</v>
      </c>
      <c r="O265" s="52" t="str">
        <f t="shared" si="30"/>
        <v/>
      </c>
      <c r="P265" s="52" t="str">
        <f t="shared" si="35"/>
        <v/>
      </c>
      <c r="Q265" s="52" t="str">
        <f t="shared" si="33"/>
        <v/>
      </c>
      <c r="R265" s="61" t="str">
        <f t="shared" si="36"/>
        <v/>
      </c>
      <c r="S265" s="16">
        <f t="shared" si="31"/>
        <v>10.039999999999999</v>
      </c>
      <c r="T265" s="9"/>
      <c r="U265" s="10" t="s">
        <v>50</v>
      </c>
    </row>
    <row r="266" spans="1:21" s="31" customFormat="1" x14ac:dyDescent="0.2">
      <c r="A266" s="37">
        <v>3</v>
      </c>
      <c r="B266" s="38">
        <v>10</v>
      </c>
      <c r="C266" s="39">
        <v>1</v>
      </c>
      <c r="D266" s="37">
        <v>2</v>
      </c>
      <c r="E266" s="39">
        <v>215</v>
      </c>
      <c r="F266" s="37" t="s">
        <v>377</v>
      </c>
      <c r="G266" s="39" t="s">
        <v>378</v>
      </c>
      <c r="H266" s="40">
        <v>45272</v>
      </c>
      <c r="I266" s="38" t="s">
        <v>13</v>
      </c>
      <c r="J266" s="41">
        <v>75.400000000000006</v>
      </c>
      <c r="K266" s="41">
        <v>7.4188337999999998</v>
      </c>
      <c r="L266" s="54" t="str">
        <f t="shared" si="34"/>
        <v/>
      </c>
      <c r="M266" s="54" t="str">
        <f t="shared" si="32"/>
        <v/>
      </c>
      <c r="N266" s="54" t="s">
        <v>889</v>
      </c>
      <c r="O266" s="55">
        <f>IF(NOT(ISNUMBER(L266)),IF(ROUND(10*12/K266,1) &gt; 12, 12,ROUND(10*12/K266,1)),"")</f>
        <v>12</v>
      </c>
      <c r="P266" s="55">
        <f>IF(ISNUMBER(O266),12-O266,"")</f>
        <v>0</v>
      </c>
      <c r="Q266" s="55">
        <f t="shared" si="33"/>
        <v>12</v>
      </c>
      <c r="R266" s="61" t="str">
        <f t="shared" si="36"/>
        <v>2_215|12</v>
      </c>
      <c r="S266" s="55">
        <f>IF(ISNUMBER(L266),ROUND(K266*1/(L266+1),2),ROUND(O266*K266/12,2))</f>
        <v>7.42</v>
      </c>
      <c r="T266" s="59" t="s">
        <v>881</v>
      </c>
      <c r="U266" s="39" t="s">
        <v>379</v>
      </c>
    </row>
    <row r="267" spans="1:21" x14ac:dyDescent="0.2">
      <c r="A267" s="6">
        <v>3</v>
      </c>
      <c r="B267">
        <v>10</v>
      </c>
      <c r="C267" s="7">
        <v>2</v>
      </c>
      <c r="D267" s="6">
        <v>2</v>
      </c>
      <c r="E267" s="7">
        <v>216</v>
      </c>
      <c r="F267" s="6" t="s">
        <v>395</v>
      </c>
      <c r="G267" s="7" t="s">
        <v>396</v>
      </c>
      <c r="H267" s="12">
        <v>45267</v>
      </c>
      <c r="I267" t="s">
        <v>13</v>
      </c>
      <c r="J267" s="16">
        <v>35</v>
      </c>
      <c r="K267" s="16">
        <v>16.657485600000001</v>
      </c>
      <c r="L267" s="54" t="str">
        <f t="shared" si="34"/>
        <v/>
      </c>
      <c r="M267" s="54" t="str">
        <f t="shared" si="32"/>
        <v/>
      </c>
      <c r="N267" s="54" t="s">
        <v>889</v>
      </c>
      <c r="O267" s="52">
        <f t="shared" ref="O267:O330" si="37">IF(NOT(ISNUMBER(L267)),IF(ROUND(10*10/K267,1) &gt; 10, 10,ROUND(10*10/K267,1)),"")</f>
        <v>6</v>
      </c>
      <c r="P267" s="52">
        <f t="shared" si="35"/>
        <v>4</v>
      </c>
      <c r="Q267" s="52">
        <f t="shared" si="33"/>
        <v>10</v>
      </c>
      <c r="R267" s="61" t="str">
        <f t="shared" si="36"/>
        <v>2_216|6</v>
      </c>
      <c r="S267" s="16">
        <f t="shared" ref="S267:S330" si="38">IF(ISNUMBER(L267),ROUND(K267*1/(L267+1),2),ROUND(O267*K267/10,1))</f>
        <v>10</v>
      </c>
      <c r="U267" s="7"/>
    </row>
    <row r="268" spans="1:21" x14ac:dyDescent="0.2">
      <c r="A268" s="6">
        <v>3</v>
      </c>
      <c r="B268">
        <v>10</v>
      </c>
      <c r="C268" s="7">
        <v>3</v>
      </c>
      <c r="D268" s="6">
        <v>2</v>
      </c>
      <c r="E268" s="7">
        <v>217</v>
      </c>
      <c r="F268" s="6" t="s">
        <v>290</v>
      </c>
      <c r="G268" s="7" t="s">
        <v>291</v>
      </c>
      <c r="H268" s="12">
        <v>45279</v>
      </c>
      <c r="I268" t="s">
        <v>13</v>
      </c>
      <c r="J268" s="16">
        <v>81.3</v>
      </c>
      <c r="K268" s="16">
        <v>35.291319000000001</v>
      </c>
      <c r="L268" s="54" t="str">
        <f t="shared" si="34"/>
        <v/>
      </c>
      <c r="M268" s="54" t="str">
        <f t="shared" si="32"/>
        <v/>
      </c>
      <c r="N268" s="54" t="s">
        <v>889</v>
      </c>
      <c r="O268" s="52">
        <f t="shared" si="37"/>
        <v>2.8</v>
      </c>
      <c r="P268" s="52">
        <f t="shared" si="35"/>
        <v>7.2</v>
      </c>
      <c r="Q268" s="52">
        <f t="shared" si="33"/>
        <v>10</v>
      </c>
      <c r="R268" s="61" t="str">
        <f t="shared" si="36"/>
        <v>2_217|2.8</v>
      </c>
      <c r="S268" s="16">
        <f t="shared" si="38"/>
        <v>9.9</v>
      </c>
      <c r="U268" s="7" t="s">
        <v>47</v>
      </c>
    </row>
    <row r="269" spans="1:21" x14ac:dyDescent="0.2">
      <c r="A269" s="6">
        <v>3</v>
      </c>
      <c r="B269">
        <v>10</v>
      </c>
      <c r="C269" s="7">
        <v>4</v>
      </c>
      <c r="D269" s="6">
        <v>2</v>
      </c>
      <c r="E269" s="7">
        <v>218</v>
      </c>
      <c r="F269" s="6" t="s">
        <v>456</v>
      </c>
      <c r="G269" s="7" t="s">
        <v>457</v>
      </c>
      <c r="H269" s="12">
        <v>45279</v>
      </c>
      <c r="I269" t="s">
        <v>59</v>
      </c>
      <c r="J269" s="16">
        <v>27.6</v>
      </c>
      <c r="K269" s="16">
        <v>12.093517800000001</v>
      </c>
      <c r="L269" s="54" t="str">
        <f t="shared" si="34"/>
        <v/>
      </c>
      <c r="M269" s="54" t="str">
        <f t="shared" si="32"/>
        <v/>
      </c>
      <c r="N269" s="54" t="s">
        <v>889</v>
      </c>
      <c r="O269" s="52">
        <f t="shared" si="37"/>
        <v>8.3000000000000007</v>
      </c>
      <c r="P269" s="52">
        <f t="shared" si="35"/>
        <v>1.6999999999999993</v>
      </c>
      <c r="Q269" s="52">
        <f t="shared" si="33"/>
        <v>10</v>
      </c>
      <c r="R269" s="61" t="str">
        <f t="shared" si="36"/>
        <v>2_218|8.3</v>
      </c>
      <c r="S269" s="16">
        <f t="shared" si="38"/>
        <v>10</v>
      </c>
      <c r="U269" s="7" t="s">
        <v>47</v>
      </c>
    </row>
    <row r="270" spans="1:21" x14ac:dyDescent="0.2">
      <c r="A270" s="6">
        <v>3</v>
      </c>
      <c r="B270">
        <v>10</v>
      </c>
      <c r="C270" s="7">
        <v>5</v>
      </c>
      <c r="D270" s="6">
        <v>2</v>
      </c>
      <c r="E270" s="7">
        <v>220</v>
      </c>
      <c r="F270" s="6" t="s">
        <v>226</v>
      </c>
      <c r="G270" s="7" t="s">
        <v>227</v>
      </c>
      <c r="H270" s="12">
        <v>45273</v>
      </c>
      <c r="I270" t="s">
        <v>13</v>
      </c>
      <c r="J270" s="16">
        <v>69.2</v>
      </c>
      <c r="K270" s="16">
        <v>49.628339699999998</v>
      </c>
      <c r="L270" s="54" t="str">
        <f t="shared" si="34"/>
        <v/>
      </c>
      <c r="M270" s="54" t="str">
        <f t="shared" si="32"/>
        <v/>
      </c>
      <c r="N270" s="54" t="s">
        <v>889</v>
      </c>
      <c r="O270" s="52">
        <f t="shared" si="37"/>
        <v>2</v>
      </c>
      <c r="P270" s="52">
        <f t="shared" si="35"/>
        <v>8</v>
      </c>
      <c r="Q270" s="52">
        <f t="shared" si="33"/>
        <v>10</v>
      </c>
      <c r="R270" s="61" t="str">
        <f t="shared" si="36"/>
        <v>2_220|2</v>
      </c>
      <c r="S270" s="16">
        <f t="shared" si="38"/>
        <v>9.9</v>
      </c>
      <c r="U270" s="7"/>
    </row>
    <row r="271" spans="1:21" x14ac:dyDescent="0.2">
      <c r="A271" s="6">
        <v>3</v>
      </c>
      <c r="B271">
        <v>10</v>
      </c>
      <c r="C271" s="7">
        <v>6</v>
      </c>
      <c r="D271" s="6">
        <v>2</v>
      </c>
      <c r="E271" s="7">
        <v>225</v>
      </c>
      <c r="F271" s="6" t="s">
        <v>258</v>
      </c>
      <c r="G271" s="7" t="s">
        <v>259</v>
      </c>
      <c r="H271" s="12">
        <v>45268</v>
      </c>
      <c r="I271" t="s">
        <v>13</v>
      </c>
      <c r="J271" s="16">
        <v>118.5</v>
      </c>
      <c r="K271" s="16">
        <v>44.752403100000002</v>
      </c>
      <c r="L271" s="54" t="str">
        <f t="shared" si="34"/>
        <v/>
      </c>
      <c r="M271" s="54" t="str">
        <f t="shared" si="32"/>
        <v/>
      </c>
      <c r="N271" s="54" t="s">
        <v>889</v>
      </c>
      <c r="O271" s="52">
        <f t="shared" si="37"/>
        <v>2.2000000000000002</v>
      </c>
      <c r="P271" s="52">
        <f t="shared" si="35"/>
        <v>7.8</v>
      </c>
      <c r="Q271" s="52">
        <f t="shared" si="33"/>
        <v>10</v>
      </c>
      <c r="R271" s="61" t="str">
        <f t="shared" si="36"/>
        <v>2_225|2.2</v>
      </c>
      <c r="S271" s="16">
        <f t="shared" si="38"/>
        <v>9.8000000000000007</v>
      </c>
      <c r="U271" s="7"/>
    </row>
    <row r="272" spans="1:21" x14ac:dyDescent="0.2">
      <c r="A272" s="6">
        <v>3</v>
      </c>
      <c r="B272">
        <v>10</v>
      </c>
      <c r="C272" s="7">
        <v>7</v>
      </c>
      <c r="D272" s="6">
        <v>2</v>
      </c>
      <c r="E272" s="7">
        <v>227</v>
      </c>
      <c r="F272" s="6" t="s">
        <v>221</v>
      </c>
      <c r="G272" s="7" t="s">
        <v>222</v>
      </c>
      <c r="H272" s="12">
        <v>45273</v>
      </c>
      <c r="I272" t="s">
        <v>59</v>
      </c>
      <c r="J272" s="16">
        <v>57.1</v>
      </c>
      <c r="K272" s="16">
        <v>22.122029999999999</v>
      </c>
      <c r="L272" s="54" t="str">
        <f t="shared" si="34"/>
        <v/>
      </c>
      <c r="M272" s="54" t="str">
        <f t="shared" si="32"/>
        <v/>
      </c>
      <c r="N272" s="54" t="s">
        <v>889</v>
      </c>
      <c r="O272" s="52">
        <f t="shared" si="37"/>
        <v>4.5</v>
      </c>
      <c r="P272" s="52">
        <f t="shared" si="35"/>
        <v>5.5</v>
      </c>
      <c r="Q272" s="52">
        <f t="shared" si="33"/>
        <v>10</v>
      </c>
      <c r="R272" s="61" t="str">
        <f t="shared" si="36"/>
        <v>2_227|4.5</v>
      </c>
      <c r="S272" s="16">
        <f t="shared" si="38"/>
        <v>10</v>
      </c>
      <c r="U272" s="7" t="s">
        <v>223</v>
      </c>
    </row>
    <row r="273" spans="1:21" x14ac:dyDescent="0.2">
      <c r="A273" s="8">
        <v>3</v>
      </c>
      <c r="B273" s="9">
        <v>10</v>
      </c>
      <c r="C273" s="10">
        <v>8</v>
      </c>
      <c r="D273" s="8">
        <v>2</v>
      </c>
      <c r="E273" s="10">
        <v>228</v>
      </c>
      <c r="F273" s="8" t="s">
        <v>213</v>
      </c>
      <c r="G273" s="10" t="s">
        <v>214</v>
      </c>
      <c r="H273" s="13">
        <v>45268</v>
      </c>
      <c r="I273" s="9" t="s">
        <v>13</v>
      </c>
      <c r="J273" s="18">
        <v>55.4</v>
      </c>
      <c r="K273" s="18">
        <v>14.835546600000001</v>
      </c>
      <c r="L273" s="54" t="str">
        <f t="shared" si="34"/>
        <v/>
      </c>
      <c r="M273" s="54" t="str">
        <f t="shared" si="32"/>
        <v/>
      </c>
      <c r="N273" s="54" t="s">
        <v>889</v>
      </c>
      <c r="O273" s="52">
        <f t="shared" si="37"/>
        <v>6.7</v>
      </c>
      <c r="P273" s="52">
        <f t="shared" si="35"/>
        <v>3.3</v>
      </c>
      <c r="Q273" s="52">
        <f t="shared" si="33"/>
        <v>10</v>
      </c>
      <c r="R273" s="61" t="str">
        <f t="shared" si="36"/>
        <v>2_228|6.7</v>
      </c>
      <c r="S273" s="16">
        <f t="shared" si="38"/>
        <v>9.9</v>
      </c>
      <c r="T273" s="9"/>
      <c r="U273" s="10"/>
    </row>
    <row r="274" spans="1:21" x14ac:dyDescent="0.2">
      <c r="A274" s="3">
        <v>3</v>
      </c>
      <c r="B274" s="4">
        <v>11</v>
      </c>
      <c r="C274" s="5">
        <v>1</v>
      </c>
      <c r="D274" s="3">
        <v>2</v>
      </c>
      <c r="E274" s="5">
        <v>229</v>
      </c>
      <c r="F274" s="3" t="s">
        <v>219</v>
      </c>
      <c r="G274" s="5" t="s">
        <v>220</v>
      </c>
      <c r="H274" s="11">
        <v>45279</v>
      </c>
      <c r="I274" s="4" t="s">
        <v>13</v>
      </c>
      <c r="J274" s="17">
        <v>75.2</v>
      </c>
      <c r="K274" s="17">
        <v>37.399593000000003</v>
      </c>
      <c r="L274" s="54" t="str">
        <f t="shared" si="34"/>
        <v/>
      </c>
      <c r="M274" s="54" t="str">
        <f t="shared" si="32"/>
        <v/>
      </c>
      <c r="N274" s="54" t="s">
        <v>889</v>
      </c>
      <c r="O274" s="52">
        <f t="shared" si="37"/>
        <v>2.7</v>
      </c>
      <c r="P274" s="52">
        <f t="shared" si="35"/>
        <v>7.3</v>
      </c>
      <c r="Q274" s="52">
        <f t="shared" si="33"/>
        <v>10</v>
      </c>
      <c r="R274" s="61" t="str">
        <f t="shared" si="36"/>
        <v>2_229|2.7</v>
      </c>
      <c r="S274" s="16">
        <f t="shared" si="38"/>
        <v>10.1</v>
      </c>
      <c r="T274" s="4"/>
      <c r="U274" s="5" t="s">
        <v>47</v>
      </c>
    </row>
    <row r="275" spans="1:21" x14ac:dyDescent="0.2">
      <c r="A275" s="6">
        <v>3</v>
      </c>
      <c r="B275">
        <v>11</v>
      </c>
      <c r="C275" s="7">
        <v>2</v>
      </c>
      <c r="D275" s="6">
        <v>2</v>
      </c>
      <c r="E275" s="7">
        <v>233</v>
      </c>
      <c r="F275" s="6" t="s">
        <v>215</v>
      </c>
      <c r="G275" s="7" t="s">
        <v>216</v>
      </c>
      <c r="H275" s="12">
        <v>45273</v>
      </c>
      <c r="I275" t="s">
        <v>13</v>
      </c>
      <c r="J275" s="16">
        <v>71.2</v>
      </c>
      <c r="K275" s="16">
        <v>32.271014999999998</v>
      </c>
      <c r="L275" s="54" t="str">
        <f t="shared" si="34"/>
        <v/>
      </c>
      <c r="M275" s="54" t="str">
        <f t="shared" si="32"/>
        <v/>
      </c>
      <c r="N275" s="54" t="s">
        <v>889</v>
      </c>
      <c r="O275" s="52">
        <f t="shared" si="37"/>
        <v>3.1</v>
      </c>
      <c r="P275" s="52">
        <f t="shared" si="35"/>
        <v>6.9</v>
      </c>
      <c r="Q275" s="52">
        <f t="shared" si="33"/>
        <v>10</v>
      </c>
      <c r="R275" s="61" t="str">
        <f t="shared" si="36"/>
        <v>2_233|3.1</v>
      </c>
      <c r="S275" s="16">
        <f t="shared" si="38"/>
        <v>10</v>
      </c>
      <c r="U275" s="7"/>
    </row>
    <row r="276" spans="1:21" x14ac:dyDescent="0.2">
      <c r="A276" s="6">
        <v>3</v>
      </c>
      <c r="B276">
        <v>11</v>
      </c>
      <c r="C276" s="7">
        <v>3</v>
      </c>
      <c r="D276" s="6">
        <v>2</v>
      </c>
      <c r="E276" s="7">
        <v>235</v>
      </c>
      <c r="F276" s="6" t="s">
        <v>335</v>
      </c>
      <c r="G276" s="7" t="s">
        <v>336</v>
      </c>
      <c r="H276" s="12">
        <v>45273</v>
      </c>
      <c r="I276" t="s">
        <v>13</v>
      </c>
      <c r="J276" s="16">
        <v>100.7</v>
      </c>
      <c r="K276" s="16">
        <v>155.70957899999999</v>
      </c>
      <c r="L276" s="54">
        <f t="shared" si="34"/>
        <v>14.5</v>
      </c>
      <c r="M276" s="54">
        <f t="shared" si="32"/>
        <v>15.5</v>
      </c>
      <c r="N276" s="54" t="s">
        <v>1043</v>
      </c>
      <c r="O276" s="52" t="str">
        <f t="shared" si="37"/>
        <v/>
      </c>
      <c r="P276" s="52" t="str">
        <f t="shared" si="35"/>
        <v/>
      </c>
      <c r="Q276" s="52" t="str">
        <f t="shared" si="33"/>
        <v/>
      </c>
      <c r="R276" s="61" t="str">
        <f t="shared" si="36"/>
        <v/>
      </c>
      <c r="S276" s="16">
        <f t="shared" si="38"/>
        <v>10.050000000000001</v>
      </c>
      <c r="U276" s="7"/>
    </row>
    <row r="277" spans="1:21" x14ac:dyDescent="0.2">
      <c r="A277" s="6">
        <v>3</v>
      </c>
      <c r="B277">
        <v>11</v>
      </c>
      <c r="C277" s="7">
        <v>4</v>
      </c>
      <c r="D277" s="6">
        <v>2</v>
      </c>
      <c r="E277" s="7">
        <v>236</v>
      </c>
      <c r="F277" s="6" t="s">
        <v>217</v>
      </c>
      <c r="G277" s="7" t="s">
        <v>218</v>
      </c>
      <c r="H277" s="12">
        <v>45273</v>
      </c>
      <c r="I277" t="s">
        <v>13</v>
      </c>
      <c r="J277" s="16">
        <v>82.4</v>
      </c>
      <c r="K277" s="16">
        <v>173.972904</v>
      </c>
      <c r="L277" s="54">
        <f t="shared" si="34"/>
        <v>16.3</v>
      </c>
      <c r="M277" s="54">
        <f t="shared" si="32"/>
        <v>17.3</v>
      </c>
      <c r="N277" s="54" t="s">
        <v>1044</v>
      </c>
      <c r="O277" s="52" t="str">
        <f t="shared" si="37"/>
        <v/>
      </c>
      <c r="P277" s="52" t="str">
        <f t="shared" si="35"/>
        <v/>
      </c>
      <c r="Q277" s="52" t="str">
        <f t="shared" si="33"/>
        <v/>
      </c>
      <c r="R277" s="61" t="str">
        <f t="shared" si="36"/>
        <v/>
      </c>
      <c r="S277" s="16">
        <f t="shared" si="38"/>
        <v>10.06</v>
      </c>
      <c r="U277" s="7"/>
    </row>
    <row r="278" spans="1:21" x14ac:dyDescent="0.2">
      <c r="A278" s="6">
        <v>3</v>
      </c>
      <c r="B278">
        <v>11</v>
      </c>
      <c r="C278" s="7">
        <v>5</v>
      </c>
      <c r="D278" s="6"/>
      <c r="E278" s="7"/>
      <c r="F278" s="6"/>
      <c r="G278" s="7"/>
      <c r="H278" s="12"/>
      <c r="L278" s="54" t="str">
        <f t="shared" si="34"/>
        <v/>
      </c>
      <c r="M278" s="54" t="str">
        <f t="shared" si="32"/>
        <v/>
      </c>
      <c r="N278" s="54" t="s">
        <v>889</v>
      </c>
      <c r="O278" s="52" t="e">
        <f t="shared" si="37"/>
        <v>#DIV/0!</v>
      </c>
      <c r="P278" s="52" t="str">
        <f t="shared" si="35"/>
        <v/>
      </c>
      <c r="Q278" s="52" t="str">
        <f t="shared" si="33"/>
        <v/>
      </c>
      <c r="R278" s="61" t="str">
        <f t="shared" si="36"/>
        <v/>
      </c>
      <c r="S278" s="16" t="e">
        <f t="shared" si="38"/>
        <v>#DIV/0!</v>
      </c>
      <c r="U278" s="7"/>
    </row>
    <row r="279" spans="1:21" x14ac:dyDescent="0.2">
      <c r="A279" s="6">
        <v>3</v>
      </c>
      <c r="B279">
        <v>11</v>
      </c>
      <c r="C279" s="7">
        <v>6</v>
      </c>
      <c r="D279" s="6"/>
      <c r="E279" s="7"/>
      <c r="F279" s="6"/>
      <c r="G279" s="7"/>
      <c r="H279" s="12"/>
      <c r="L279" s="54" t="str">
        <f t="shared" si="34"/>
        <v/>
      </c>
      <c r="M279" s="54" t="str">
        <f t="shared" si="32"/>
        <v/>
      </c>
      <c r="N279" s="54" t="s">
        <v>889</v>
      </c>
      <c r="O279" s="52" t="e">
        <f t="shared" si="37"/>
        <v>#DIV/0!</v>
      </c>
      <c r="P279" s="52" t="str">
        <f t="shared" si="35"/>
        <v/>
      </c>
      <c r="Q279" s="52" t="str">
        <f t="shared" si="33"/>
        <v/>
      </c>
      <c r="R279" s="61" t="str">
        <f t="shared" si="36"/>
        <v/>
      </c>
      <c r="S279" s="16" t="e">
        <f t="shared" si="38"/>
        <v>#DIV/0!</v>
      </c>
      <c r="U279" s="7"/>
    </row>
    <row r="280" spans="1:21" x14ac:dyDescent="0.2">
      <c r="A280" s="6">
        <v>3</v>
      </c>
      <c r="B280">
        <v>11</v>
      </c>
      <c r="C280" s="7">
        <v>7</v>
      </c>
      <c r="D280" s="6"/>
      <c r="E280" s="7"/>
      <c r="F280" s="6"/>
      <c r="G280" s="7"/>
      <c r="H280" s="12"/>
      <c r="L280" s="54" t="str">
        <f t="shared" si="34"/>
        <v/>
      </c>
      <c r="M280" s="54" t="str">
        <f t="shared" si="32"/>
        <v/>
      </c>
      <c r="N280" s="54" t="s">
        <v>889</v>
      </c>
      <c r="O280" s="52" t="e">
        <f t="shared" si="37"/>
        <v>#DIV/0!</v>
      </c>
      <c r="P280" s="52" t="str">
        <f t="shared" si="35"/>
        <v/>
      </c>
      <c r="Q280" s="52" t="str">
        <f t="shared" si="33"/>
        <v/>
      </c>
      <c r="R280" s="61" t="str">
        <f t="shared" si="36"/>
        <v/>
      </c>
      <c r="S280" s="16" t="e">
        <f t="shared" si="38"/>
        <v>#DIV/0!</v>
      </c>
      <c r="U280" s="7"/>
    </row>
    <row r="281" spans="1:21" x14ac:dyDescent="0.2">
      <c r="A281" s="8">
        <v>3</v>
      </c>
      <c r="B281" s="9">
        <v>11</v>
      </c>
      <c r="C281" s="10">
        <v>8</v>
      </c>
      <c r="D281" s="8"/>
      <c r="E281" s="10"/>
      <c r="F281" s="8"/>
      <c r="G281" s="10"/>
      <c r="H281" s="13"/>
      <c r="I281" s="9"/>
      <c r="J281" s="18"/>
      <c r="K281" s="18"/>
      <c r="L281" s="54" t="str">
        <f t="shared" si="34"/>
        <v/>
      </c>
      <c r="M281" s="54" t="str">
        <f t="shared" si="32"/>
        <v/>
      </c>
      <c r="N281" s="54" t="s">
        <v>889</v>
      </c>
      <c r="O281" s="52" t="e">
        <f t="shared" si="37"/>
        <v>#DIV/0!</v>
      </c>
      <c r="P281" s="52" t="str">
        <f t="shared" si="35"/>
        <v/>
      </c>
      <c r="Q281" s="52" t="str">
        <f t="shared" si="33"/>
        <v/>
      </c>
      <c r="R281" s="61" t="str">
        <f t="shared" si="36"/>
        <v/>
      </c>
      <c r="S281" s="16" t="e">
        <f t="shared" si="38"/>
        <v>#DIV/0!</v>
      </c>
      <c r="T281" s="9"/>
      <c r="U281" s="10"/>
    </row>
    <row r="282" spans="1:21" x14ac:dyDescent="0.2">
      <c r="A282" s="3">
        <v>3</v>
      </c>
      <c r="B282" s="4">
        <v>12</v>
      </c>
      <c r="C282" s="5">
        <v>1</v>
      </c>
      <c r="D282" s="3"/>
      <c r="E282" s="5"/>
      <c r="F282" s="3"/>
      <c r="G282" s="5"/>
      <c r="H282" s="11"/>
      <c r="I282" s="4"/>
      <c r="J282" s="17"/>
      <c r="K282" s="17"/>
      <c r="L282" s="54" t="str">
        <f t="shared" si="34"/>
        <v/>
      </c>
      <c r="M282" s="54" t="str">
        <f t="shared" si="32"/>
        <v/>
      </c>
      <c r="N282" s="54" t="s">
        <v>889</v>
      </c>
      <c r="O282" s="52" t="e">
        <f t="shared" si="37"/>
        <v>#DIV/0!</v>
      </c>
      <c r="P282" s="52" t="str">
        <f t="shared" si="35"/>
        <v/>
      </c>
      <c r="Q282" s="52" t="str">
        <f t="shared" si="33"/>
        <v/>
      </c>
      <c r="R282" s="61" t="str">
        <f t="shared" si="36"/>
        <v/>
      </c>
      <c r="S282" s="16" t="e">
        <f t="shared" si="38"/>
        <v>#DIV/0!</v>
      </c>
      <c r="T282" s="4"/>
      <c r="U282" s="5"/>
    </row>
    <row r="283" spans="1:21" x14ac:dyDescent="0.2">
      <c r="A283" s="6">
        <v>3</v>
      </c>
      <c r="B283">
        <v>12</v>
      </c>
      <c r="C283" s="7">
        <v>2</v>
      </c>
      <c r="D283" s="6"/>
      <c r="E283" s="7"/>
      <c r="F283" s="6"/>
      <c r="G283" s="7"/>
      <c r="H283" s="12"/>
      <c r="L283" s="54" t="str">
        <f t="shared" si="34"/>
        <v/>
      </c>
      <c r="M283" s="54" t="str">
        <f t="shared" si="32"/>
        <v/>
      </c>
      <c r="N283" s="54" t="s">
        <v>889</v>
      </c>
      <c r="O283" s="52" t="e">
        <f t="shared" si="37"/>
        <v>#DIV/0!</v>
      </c>
      <c r="P283" s="52" t="str">
        <f t="shared" si="35"/>
        <v/>
      </c>
      <c r="Q283" s="52" t="str">
        <f t="shared" si="33"/>
        <v/>
      </c>
      <c r="R283" s="61" t="str">
        <f t="shared" si="36"/>
        <v/>
      </c>
      <c r="S283" s="16" t="e">
        <f t="shared" si="38"/>
        <v>#DIV/0!</v>
      </c>
      <c r="U283" s="7"/>
    </row>
    <row r="284" spans="1:21" x14ac:dyDescent="0.2">
      <c r="A284" s="6">
        <v>3</v>
      </c>
      <c r="B284">
        <v>12</v>
      </c>
      <c r="C284" s="7">
        <v>3</v>
      </c>
      <c r="D284" s="6"/>
      <c r="E284" s="7"/>
      <c r="F284" s="6"/>
      <c r="G284" s="7"/>
      <c r="H284" s="12"/>
      <c r="L284" s="54" t="str">
        <f t="shared" si="34"/>
        <v/>
      </c>
      <c r="M284" s="54" t="str">
        <f t="shared" si="32"/>
        <v/>
      </c>
      <c r="N284" s="54" t="s">
        <v>889</v>
      </c>
      <c r="O284" s="52" t="e">
        <f t="shared" si="37"/>
        <v>#DIV/0!</v>
      </c>
      <c r="P284" s="52" t="str">
        <f t="shared" si="35"/>
        <v/>
      </c>
      <c r="Q284" s="52" t="str">
        <f t="shared" si="33"/>
        <v/>
      </c>
      <c r="R284" s="61" t="str">
        <f t="shared" si="36"/>
        <v/>
      </c>
      <c r="S284" s="16" t="e">
        <f t="shared" si="38"/>
        <v>#DIV/0!</v>
      </c>
      <c r="U284" s="7"/>
    </row>
    <row r="285" spans="1:21" x14ac:dyDescent="0.2">
      <c r="A285" s="6">
        <v>3</v>
      </c>
      <c r="B285">
        <v>12</v>
      </c>
      <c r="C285" s="7">
        <v>4</v>
      </c>
      <c r="D285" s="6"/>
      <c r="E285" s="7"/>
      <c r="F285" s="6"/>
      <c r="G285" s="7"/>
      <c r="H285" s="12"/>
      <c r="L285" s="54" t="str">
        <f t="shared" si="34"/>
        <v/>
      </c>
      <c r="M285" s="54" t="str">
        <f t="shared" si="32"/>
        <v/>
      </c>
      <c r="N285" s="54" t="s">
        <v>889</v>
      </c>
      <c r="O285" s="52" t="e">
        <f t="shared" si="37"/>
        <v>#DIV/0!</v>
      </c>
      <c r="P285" s="52" t="str">
        <f t="shared" si="35"/>
        <v/>
      </c>
      <c r="Q285" s="52" t="str">
        <f t="shared" si="33"/>
        <v/>
      </c>
      <c r="R285" s="61" t="str">
        <f t="shared" si="36"/>
        <v/>
      </c>
      <c r="S285" s="16" t="e">
        <f t="shared" si="38"/>
        <v>#DIV/0!</v>
      </c>
      <c r="U285" s="7"/>
    </row>
    <row r="286" spans="1:21" x14ac:dyDescent="0.2">
      <c r="A286" s="6">
        <v>3</v>
      </c>
      <c r="B286">
        <v>12</v>
      </c>
      <c r="C286" s="7">
        <v>5</v>
      </c>
      <c r="D286" s="6"/>
      <c r="E286" s="7"/>
      <c r="F286" s="6"/>
      <c r="G286" s="7"/>
      <c r="H286" s="12"/>
      <c r="L286" s="54" t="str">
        <f t="shared" si="34"/>
        <v/>
      </c>
      <c r="M286" s="54" t="str">
        <f t="shared" si="32"/>
        <v/>
      </c>
      <c r="N286" s="54" t="s">
        <v>889</v>
      </c>
      <c r="O286" s="52" t="e">
        <f t="shared" si="37"/>
        <v>#DIV/0!</v>
      </c>
      <c r="P286" s="52" t="str">
        <f t="shared" si="35"/>
        <v/>
      </c>
      <c r="Q286" s="52" t="str">
        <f t="shared" si="33"/>
        <v/>
      </c>
      <c r="R286" s="61" t="str">
        <f t="shared" si="36"/>
        <v/>
      </c>
      <c r="S286" s="16" t="e">
        <f t="shared" si="38"/>
        <v>#DIV/0!</v>
      </c>
      <c r="U286" s="7"/>
    </row>
    <row r="287" spans="1:21" x14ac:dyDescent="0.2">
      <c r="A287" s="6">
        <v>3</v>
      </c>
      <c r="B287">
        <v>12</v>
      </c>
      <c r="C287" s="7">
        <v>6</v>
      </c>
      <c r="D287" s="6"/>
      <c r="E287" s="7"/>
      <c r="F287" s="6"/>
      <c r="G287" s="7"/>
      <c r="H287" s="12"/>
      <c r="L287" s="54" t="str">
        <f t="shared" si="34"/>
        <v/>
      </c>
      <c r="M287" s="54" t="str">
        <f t="shared" si="32"/>
        <v/>
      </c>
      <c r="N287" s="54" t="s">
        <v>889</v>
      </c>
      <c r="O287" s="52" t="e">
        <f t="shared" si="37"/>
        <v>#DIV/0!</v>
      </c>
      <c r="P287" s="52" t="str">
        <f t="shared" si="35"/>
        <v/>
      </c>
      <c r="Q287" s="52" t="str">
        <f t="shared" si="33"/>
        <v/>
      </c>
      <c r="R287" s="61" t="str">
        <f t="shared" si="36"/>
        <v/>
      </c>
      <c r="S287" s="16" t="e">
        <f t="shared" si="38"/>
        <v>#DIV/0!</v>
      </c>
      <c r="U287" s="7"/>
    </row>
    <row r="288" spans="1:21" x14ac:dyDescent="0.2">
      <c r="A288" s="6">
        <v>3</v>
      </c>
      <c r="B288">
        <v>12</v>
      </c>
      <c r="C288" s="7">
        <v>7</v>
      </c>
      <c r="D288" s="6"/>
      <c r="E288" s="7"/>
      <c r="F288" s="6"/>
      <c r="G288" s="7"/>
      <c r="H288" s="12"/>
      <c r="L288" s="54" t="str">
        <f t="shared" si="34"/>
        <v/>
      </c>
      <c r="M288" s="54" t="str">
        <f t="shared" si="32"/>
        <v/>
      </c>
      <c r="N288" s="54" t="s">
        <v>889</v>
      </c>
      <c r="O288" s="52" t="e">
        <f t="shared" si="37"/>
        <v>#DIV/0!</v>
      </c>
      <c r="P288" s="52" t="str">
        <f t="shared" si="35"/>
        <v/>
      </c>
      <c r="Q288" s="52" t="str">
        <f t="shared" si="33"/>
        <v/>
      </c>
      <c r="R288" s="61" t="str">
        <f t="shared" si="36"/>
        <v/>
      </c>
      <c r="S288" s="16" t="e">
        <f t="shared" si="38"/>
        <v>#DIV/0!</v>
      </c>
      <c r="U288" s="7"/>
    </row>
    <row r="289" spans="1:21" x14ac:dyDescent="0.2">
      <c r="A289" s="8">
        <v>3</v>
      </c>
      <c r="B289" s="9">
        <v>12</v>
      </c>
      <c r="C289" s="10">
        <v>8</v>
      </c>
      <c r="D289" s="8"/>
      <c r="E289" s="10"/>
      <c r="F289" s="8"/>
      <c r="G289" s="10"/>
      <c r="H289" s="13"/>
      <c r="I289" s="9"/>
      <c r="J289" s="18"/>
      <c r="K289" s="18"/>
      <c r="L289" s="54" t="str">
        <f t="shared" si="34"/>
        <v/>
      </c>
      <c r="M289" s="54" t="str">
        <f t="shared" si="32"/>
        <v/>
      </c>
      <c r="N289" s="54" t="s">
        <v>889</v>
      </c>
      <c r="O289" s="52" t="e">
        <f t="shared" si="37"/>
        <v>#DIV/0!</v>
      </c>
      <c r="P289" s="52" t="str">
        <f t="shared" si="35"/>
        <v/>
      </c>
      <c r="Q289" s="52" t="str">
        <f t="shared" si="33"/>
        <v/>
      </c>
      <c r="R289" s="61" t="str">
        <f t="shared" si="36"/>
        <v/>
      </c>
      <c r="S289" s="16" t="e">
        <f t="shared" si="38"/>
        <v>#DIV/0!</v>
      </c>
      <c r="T289" s="9"/>
      <c r="U289" s="10"/>
    </row>
    <row r="290" spans="1:21" x14ac:dyDescent="0.2">
      <c r="A290" s="3">
        <v>4</v>
      </c>
      <c r="B290" s="4">
        <v>1</v>
      </c>
      <c r="C290" s="5">
        <v>1</v>
      </c>
      <c r="D290" s="3">
        <v>2</v>
      </c>
      <c r="E290" s="5">
        <v>237</v>
      </c>
      <c r="F290" s="3" t="s">
        <v>211</v>
      </c>
      <c r="G290" s="5" t="s">
        <v>212</v>
      </c>
      <c r="H290" s="11">
        <v>45268</v>
      </c>
      <c r="I290" s="4" t="s">
        <v>13</v>
      </c>
      <c r="J290" s="17">
        <v>59.7</v>
      </c>
      <c r="K290" s="17">
        <v>22.872864</v>
      </c>
      <c r="L290" s="54" t="str">
        <f t="shared" si="34"/>
        <v/>
      </c>
      <c r="M290" s="54" t="str">
        <f t="shared" si="32"/>
        <v/>
      </c>
      <c r="N290" s="54" t="s">
        <v>889</v>
      </c>
      <c r="O290" s="52">
        <f t="shared" si="37"/>
        <v>4.4000000000000004</v>
      </c>
      <c r="P290" s="52">
        <f t="shared" si="35"/>
        <v>5.6</v>
      </c>
      <c r="Q290" s="52">
        <f t="shared" si="33"/>
        <v>10</v>
      </c>
      <c r="R290" s="61" t="str">
        <f t="shared" si="36"/>
        <v>2_237|4.4</v>
      </c>
      <c r="S290" s="16">
        <f t="shared" si="38"/>
        <v>10.1</v>
      </c>
      <c r="T290" s="4"/>
      <c r="U290" s="5"/>
    </row>
    <row r="291" spans="1:21" x14ac:dyDescent="0.2">
      <c r="A291" s="6">
        <v>4</v>
      </c>
      <c r="B291">
        <v>1</v>
      </c>
      <c r="C291" s="7">
        <v>2</v>
      </c>
      <c r="D291" s="6">
        <v>2</v>
      </c>
      <c r="E291" s="7">
        <v>239</v>
      </c>
      <c r="F291" s="6" t="s">
        <v>821</v>
      </c>
      <c r="G291" s="7" t="s">
        <v>822</v>
      </c>
      <c r="H291" s="12">
        <v>45265</v>
      </c>
      <c r="I291" t="s">
        <v>13</v>
      </c>
      <c r="J291" s="16">
        <v>256.39999999999998</v>
      </c>
      <c r="K291" s="16">
        <v>390.945447</v>
      </c>
      <c r="L291" s="54">
        <f t="shared" si="34"/>
        <v>38</v>
      </c>
      <c r="M291" s="54">
        <f t="shared" si="32"/>
        <v>39</v>
      </c>
      <c r="N291" s="54" t="s">
        <v>1045</v>
      </c>
      <c r="O291" s="52" t="str">
        <f t="shared" si="37"/>
        <v/>
      </c>
      <c r="P291" s="52" t="str">
        <f t="shared" si="35"/>
        <v/>
      </c>
      <c r="Q291" s="52" t="str">
        <f t="shared" si="33"/>
        <v/>
      </c>
      <c r="R291" s="61" t="str">
        <f t="shared" si="36"/>
        <v/>
      </c>
      <c r="S291" s="16">
        <f t="shared" si="38"/>
        <v>10.02</v>
      </c>
      <c r="U291" s="7"/>
    </row>
    <row r="292" spans="1:21" x14ac:dyDescent="0.2">
      <c r="A292" s="6">
        <v>4</v>
      </c>
      <c r="B292">
        <v>1</v>
      </c>
      <c r="C292" s="7">
        <v>3</v>
      </c>
      <c r="D292" s="6">
        <v>2</v>
      </c>
      <c r="E292" s="7">
        <v>240</v>
      </c>
      <c r="F292" s="6" t="s">
        <v>819</v>
      </c>
      <c r="G292" s="7" t="s">
        <v>820</v>
      </c>
      <c r="H292" s="12">
        <v>45265</v>
      </c>
      <c r="I292" t="s">
        <v>13</v>
      </c>
      <c r="J292" s="16">
        <v>190.7</v>
      </c>
      <c r="K292" s="16">
        <v>230.66693100000001</v>
      </c>
      <c r="L292" s="54">
        <f t="shared" si="34"/>
        <v>22</v>
      </c>
      <c r="M292" s="54">
        <f t="shared" si="32"/>
        <v>23</v>
      </c>
      <c r="N292" s="54" t="s">
        <v>1046</v>
      </c>
      <c r="O292" s="52" t="str">
        <f t="shared" si="37"/>
        <v/>
      </c>
      <c r="P292" s="52" t="str">
        <f t="shared" si="35"/>
        <v/>
      </c>
      <c r="Q292" s="52" t="str">
        <f t="shared" si="33"/>
        <v/>
      </c>
      <c r="R292" s="61" t="str">
        <f t="shared" si="36"/>
        <v/>
      </c>
      <c r="S292" s="16">
        <f t="shared" si="38"/>
        <v>10.029999999999999</v>
      </c>
      <c r="U292" s="7"/>
    </row>
    <row r="293" spans="1:21" x14ac:dyDescent="0.2">
      <c r="A293" s="6">
        <v>4</v>
      </c>
      <c r="B293">
        <v>1</v>
      </c>
      <c r="C293" s="7">
        <v>4</v>
      </c>
      <c r="D293" s="6">
        <v>2</v>
      </c>
      <c r="E293" s="7">
        <v>241</v>
      </c>
      <c r="F293" s="6" t="s">
        <v>807</v>
      </c>
      <c r="G293" s="7" t="s">
        <v>808</v>
      </c>
      <c r="H293" s="12">
        <v>45265</v>
      </c>
      <c r="I293" t="s">
        <v>13</v>
      </c>
      <c r="J293" s="16">
        <v>199.8</v>
      </c>
      <c r="K293" s="16">
        <v>77.131073999999998</v>
      </c>
      <c r="L293" s="54" t="str">
        <f t="shared" si="34"/>
        <v/>
      </c>
      <c r="M293" s="54" t="str">
        <f t="shared" si="32"/>
        <v/>
      </c>
      <c r="N293" s="54" t="s">
        <v>889</v>
      </c>
      <c r="O293" s="52">
        <f t="shared" si="37"/>
        <v>1.3</v>
      </c>
      <c r="P293" s="52">
        <f t="shared" si="35"/>
        <v>8.6999999999999993</v>
      </c>
      <c r="Q293" s="52">
        <f t="shared" si="33"/>
        <v>10</v>
      </c>
      <c r="R293" s="61" t="str">
        <f t="shared" si="36"/>
        <v>2_241|1.3</v>
      </c>
      <c r="S293" s="16">
        <f t="shared" si="38"/>
        <v>10</v>
      </c>
      <c r="U293" s="7"/>
    </row>
    <row r="294" spans="1:21" x14ac:dyDescent="0.2">
      <c r="A294" s="6">
        <v>4</v>
      </c>
      <c r="B294">
        <v>1</v>
      </c>
      <c r="C294" s="7">
        <v>5</v>
      </c>
      <c r="D294" s="6">
        <v>2</v>
      </c>
      <c r="E294" s="7">
        <v>242</v>
      </c>
      <c r="F294" s="6" t="s">
        <v>809</v>
      </c>
      <c r="G294" s="7" t="s">
        <v>810</v>
      </c>
      <c r="H294" s="12">
        <v>45265</v>
      </c>
      <c r="I294" t="s">
        <v>13</v>
      </c>
      <c r="J294" s="16">
        <v>115</v>
      </c>
      <c r="K294" s="16">
        <v>74.787368999999998</v>
      </c>
      <c r="L294" s="54" t="str">
        <f t="shared" si="34"/>
        <v/>
      </c>
      <c r="M294" s="54" t="str">
        <f t="shared" si="32"/>
        <v/>
      </c>
      <c r="N294" s="54" t="s">
        <v>889</v>
      </c>
      <c r="O294" s="52">
        <f t="shared" si="37"/>
        <v>1.3</v>
      </c>
      <c r="P294" s="52">
        <f t="shared" si="35"/>
        <v>8.6999999999999993</v>
      </c>
      <c r="Q294" s="52">
        <f t="shared" si="33"/>
        <v>10</v>
      </c>
      <c r="R294" s="61" t="str">
        <f t="shared" si="36"/>
        <v>2_242|1.3</v>
      </c>
      <c r="S294" s="16">
        <f t="shared" si="38"/>
        <v>9.6999999999999993</v>
      </c>
      <c r="U294" s="7"/>
    </row>
    <row r="295" spans="1:21" x14ac:dyDescent="0.2">
      <c r="A295" s="6">
        <v>4</v>
      </c>
      <c r="B295">
        <v>1</v>
      </c>
      <c r="C295" s="7">
        <v>6</v>
      </c>
      <c r="D295" s="6">
        <v>2</v>
      </c>
      <c r="E295" s="7">
        <v>243</v>
      </c>
      <c r="F295" s="6" t="s">
        <v>715</v>
      </c>
      <c r="G295" s="7" t="s">
        <v>716</v>
      </c>
      <c r="H295" s="12">
        <v>45273</v>
      </c>
      <c r="I295" t="s">
        <v>13</v>
      </c>
      <c r="J295" s="16">
        <v>72.099999999999994</v>
      </c>
      <c r="K295" s="16">
        <v>114.890328</v>
      </c>
      <c r="L295" s="54">
        <f t="shared" si="34"/>
        <v>10.4</v>
      </c>
      <c r="M295" s="54">
        <f t="shared" si="32"/>
        <v>11.4</v>
      </c>
      <c r="N295" s="54" t="s">
        <v>1047</v>
      </c>
      <c r="O295" s="52" t="str">
        <f t="shared" si="37"/>
        <v/>
      </c>
      <c r="P295" s="52" t="str">
        <f t="shared" si="35"/>
        <v/>
      </c>
      <c r="Q295" s="52" t="str">
        <f t="shared" si="33"/>
        <v/>
      </c>
      <c r="R295" s="61" t="str">
        <f t="shared" si="36"/>
        <v/>
      </c>
      <c r="S295" s="16">
        <f t="shared" si="38"/>
        <v>10.08</v>
      </c>
      <c r="U295" s="7"/>
    </row>
    <row r="296" spans="1:21" x14ac:dyDescent="0.2">
      <c r="A296" s="6">
        <v>4</v>
      </c>
      <c r="B296">
        <v>1</v>
      </c>
      <c r="C296" s="7">
        <v>7</v>
      </c>
      <c r="D296" s="6">
        <v>2</v>
      </c>
      <c r="E296" s="7">
        <v>244</v>
      </c>
      <c r="F296" s="6" t="s">
        <v>823</v>
      </c>
      <c r="G296" s="7" t="s">
        <v>824</v>
      </c>
      <c r="H296" s="12">
        <v>45265</v>
      </c>
      <c r="I296" t="s">
        <v>13</v>
      </c>
      <c r="J296" s="16">
        <v>89.2</v>
      </c>
      <c r="K296" s="16">
        <v>36.137597999999997</v>
      </c>
      <c r="L296" s="54" t="str">
        <f t="shared" si="34"/>
        <v/>
      </c>
      <c r="M296" s="54" t="str">
        <f t="shared" ref="M296:M359" si="39">IF(ISNUMBER(L296),L296+1,"")</f>
        <v/>
      </c>
      <c r="N296" s="54" t="s">
        <v>889</v>
      </c>
      <c r="O296" s="52">
        <f t="shared" si="37"/>
        <v>2.8</v>
      </c>
      <c r="P296" s="52">
        <f t="shared" si="35"/>
        <v>7.2</v>
      </c>
      <c r="Q296" s="52">
        <f t="shared" si="33"/>
        <v>10</v>
      </c>
      <c r="R296" s="61" t="str">
        <f t="shared" si="36"/>
        <v>2_244|2.8</v>
      </c>
      <c r="S296" s="16">
        <f t="shared" si="38"/>
        <v>10.1</v>
      </c>
      <c r="U296" s="7"/>
    </row>
    <row r="297" spans="1:21" x14ac:dyDescent="0.2">
      <c r="A297" s="8">
        <v>4</v>
      </c>
      <c r="B297" s="9">
        <v>1</v>
      </c>
      <c r="C297" s="10">
        <v>8</v>
      </c>
      <c r="D297" s="8">
        <v>2</v>
      </c>
      <c r="E297" s="10">
        <v>245</v>
      </c>
      <c r="F297" s="8" t="s">
        <v>755</v>
      </c>
      <c r="G297" s="10" t="s">
        <v>756</v>
      </c>
      <c r="H297" s="13">
        <v>45273</v>
      </c>
      <c r="I297" s="9" t="s">
        <v>13</v>
      </c>
      <c r="J297" s="18">
        <v>66</v>
      </c>
      <c r="K297" s="18">
        <v>155.392944</v>
      </c>
      <c r="L297" s="54">
        <f t="shared" si="34"/>
        <v>14.5</v>
      </c>
      <c r="M297" s="54">
        <f t="shared" si="39"/>
        <v>15.5</v>
      </c>
      <c r="N297" s="54" t="s">
        <v>1048</v>
      </c>
      <c r="O297" s="52" t="str">
        <f t="shared" si="37"/>
        <v/>
      </c>
      <c r="P297" s="52" t="str">
        <f t="shared" si="35"/>
        <v/>
      </c>
      <c r="Q297" s="52" t="str">
        <f t="shared" si="33"/>
        <v/>
      </c>
      <c r="R297" s="61" t="str">
        <f t="shared" si="36"/>
        <v/>
      </c>
      <c r="S297" s="16">
        <f t="shared" si="38"/>
        <v>10.029999999999999</v>
      </c>
      <c r="T297" s="9"/>
      <c r="U297" s="10" t="s">
        <v>50</v>
      </c>
    </row>
    <row r="298" spans="1:21" x14ac:dyDescent="0.2">
      <c r="A298" s="3">
        <v>4</v>
      </c>
      <c r="B298" s="4">
        <v>2</v>
      </c>
      <c r="C298" s="5">
        <v>1</v>
      </c>
      <c r="D298" s="3">
        <v>2</v>
      </c>
      <c r="E298" s="5">
        <v>246</v>
      </c>
      <c r="F298" s="3" t="s">
        <v>230</v>
      </c>
      <c r="G298" s="5" t="s">
        <v>231</v>
      </c>
      <c r="H298" s="11">
        <v>45273</v>
      </c>
      <c r="I298" s="4" t="s">
        <v>59</v>
      </c>
      <c r="J298" s="17">
        <v>49.3</v>
      </c>
      <c r="K298" s="17">
        <v>25.343828999999999</v>
      </c>
      <c r="L298" s="54" t="str">
        <f t="shared" si="34"/>
        <v/>
      </c>
      <c r="M298" s="54" t="str">
        <f t="shared" si="39"/>
        <v/>
      </c>
      <c r="N298" s="54" t="s">
        <v>889</v>
      </c>
      <c r="O298" s="52">
        <f t="shared" si="37"/>
        <v>3.9</v>
      </c>
      <c r="P298" s="52">
        <f t="shared" si="35"/>
        <v>6.1</v>
      </c>
      <c r="Q298" s="52">
        <f t="shared" si="33"/>
        <v>10</v>
      </c>
      <c r="R298" s="61" t="str">
        <f t="shared" si="36"/>
        <v>2_246|3.9</v>
      </c>
      <c r="S298" s="16">
        <f t="shared" si="38"/>
        <v>9.9</v>
      </c>
      <c r="T298" s="4"/>
      <c r="U298" s="5" t="s">
        <v>223</v>
      </c>
    </row>
    <row r="299" spans="1:21" x14ac:dyDescent="0.2">
      <c r="A299" s="6">
        <v>4</v>
      </c>
      <c r="B299">
        <v>2</v>
      </c>
      <c r="C299" s="7">
        <v>2</v>
      </c>
      <c r="D299" s="6">
        <v>2</v>
      </c>
      <c r="E299" s="7">
        <v>247</v>
      </c>
      <c r="F299" s="6" t="s">
        <v>388</v>
      </c>
      <c r="G299" s="7" t="s">
        <v>389</v>
      </c>
      <c r="H299" s="12">
        <v>45267</v>
      </c>
      <c r="I299" t="s">
        <v>59</v>
      </c>
      <c r="J299" s="16">
        <v>69.3</v>
      </c>
      <c r="K299" s="16">
        <v>46.918641000000001</v>
      </c>
      <c r="L299" s="54" t="str">
        <f t="shared" si="34"/>
        <v/>
      </c>
      <c r="M299" s="54" t="str">
        <f t="shared" si="39"/>
        <v/>
      </c>
      <c r="N299" s="54" t="s">
        <v>889</v>
      </c>
      <c r="O299" s="52">
        <f t="shared" si="37"/>
        <v>2.1</v>
      </c>
      <c r="P299" s="52">
        <f t="shared" si="35"/>
        <v>7.9</v>
      </c>
      <c r="Q299" s="52">
        <f t="shared" si="33"/>
        <v>10</v>
      </c>
      <c r="R299" s="61" t="str">
        <f t="shared" si="36"/>
        <v>2_247|2.1</v>
      </c>
      <c r="S299" s="16">
        <f t="shared" si="38"/>
        <v>9.9</v>
      </c>
      <c r="U299" s="7" t="s">
        <v>390</v>
      </c>
    </row>
    <row r="300" spans="1:21" x14ac:dyDescent="0.2">
      <c r="A300" s="6">
        <v>4</v>
      </c>
      <c r="B300">
        <v>2</v>
      </c>
      <c r="C300" s="7">
        <v>3</v>
      </c>
      <c r="D300" s="6">
        <v>2</v>
      </c>
      <c r="E300" s="7">
        <v>248</v>
      </c>
      <c r="F300" s="6" t="s">
        <v>391</v>
      </c>
      <c r="G300" s="7" t="s">
        <v>392</v>
      </c>
      <c r="H300" s="12">
        <v>45267</v>
      </c>
      <c r="I300" t="s">
        <v>13</v>
      </c>
      <c r="J300" s="16">
        <v>116.7</v>
      </c>
      <c r="K300" s="16">
        <v>108.17100000000001</v>
      </c>
      <c r="L300" s="54" t="str">
        <f t="shared" si="34"/>
        <v/>
      </c>
      <c r="M300" s="54" t="str">
        <f t="shared" si="39"/>
        <v/>
      </c>
      <c r="N300" s="54" t="s">
        <v>889</v>
      </c>
      <c r="O300" s="52">
        <f t="shared" si="37"/>
        <v>0.9</v>
      </c>
      <c r="P300" s="52">
        <f t="shared" si="35"/>
        <v>9.1</v>
      </c>
      <c r="Q300" s="52">
        <f t="shared" si="33"/>
        <v>10</v>
      </c>
      <c r="R300" s="61" t="str">
        <f t="shared" si="36"/>
        <v>2_248|0.9</v>
      </c>
      <c r="S300" s="16">
        <f t="shared" si="38"/>
        <v>9.6999999999999993</v>
      </c>
      <c r="U300" s="7"/>
    </row>
    <row r="301" spans="1:21" x14ac:dyDescent="0.2">
      <c r="A301" s="6">
        <v>4</v>
      </c>
      <c r="B301">
        <v>2</v>
      </c>
      <c r="C301" s="7">
        <v>4</v>
      </c>
      <c r="D301" s="6">
        <v>2</v>
      </c>
      <c r="E301" s="7">
        <v>250</v>
      </c>
      <c r="F301" s="6" t="s">
        <v>449</v>
      </c>
      <c r="G301" s="7" t="s">
        <v>450</v>
      </c>
      <c r="H301" s="12">
        <v>45268</v>
      </c>
      <c r="I301" t="s">
        <v>13</v>
      </c>
      <c r="J301" s="16">
        <v>53.1</v>
      </c>
      <c r="K301" s="16">
        <v>177.83948699999999</v>
      </c>
      <c r="L301" s="54">
        <f t="shared" si="34"/>
        <v>16.7</v>
      </c>
      <c r="M301" s="54">
        <f t="shared" si="39"/>
        <v>17.7</v>
      </c>
      <c r="N301" s="54" t="s">
        <v>1049</v>
      </c>
      <c r="O301" s="52" t="str">
        <f t="shared" si="37"/>
        <v/>
      </c>
      <c r="P301" s="52" t="str">
        <f t="shared" si="35"/>
        <v/>
      </c>
      <c r="Q301" s="52" t="str">
        <f t="shared" si="33"/>
        <v/>
      </c>
      <c r="R301" s="61" t="str">
        <f t="shared" si="36"/>
        <v/>
      </c>
      <c r="S301" s="16">
        <f t="shared" si="38"/>
        <v>10.050000000000001</v>
      </c>
      <c r="U301" s="7"/>
    </row>
    <row r="302" spans="1:21" x14ac:dyDescent="0.2">
      <c r="A302" s="6">
        <v>4</v>
      </c>
      <c r="B302">
        <v>2</v>
      </c>
      <c r="C302" s="7">
        <v>5</v>
      </c>
      <c r="D302" s="6">
        <v>2</v>
      </c>
      <c r="E302" s="7">
        <v>251</v>
      </c>
      <c r="F302" s="6" t="s">
        <v>337</v>
      </c>
      <c r="G302" s="7" t="s">
        <v>338</v>
      </c>
      <c r="H302" s="12">
        <v>45273</v>
      </c>
      <c r="I302" t="s">
        <v>13</v>
      </c>
      <c r="J302" s="16">
        <v>132.4</v>
      </c>
      <c r="K302" s="16">
        <v>60.992991000000004</v>
      </c>
      <c r="L302" s="54" t="str">
        <f t="shared" si="34"/>
        <v/>
      </c>
      <c r="M302" s="54" t="str">
        <f t="shared" si="39"/>
        <v/>
      </c>
      <c r="N302" s="54" t="s">
        <v>889</v>
      </c>
      <c r="O302" s="52">
        <f t="shared" si="37"/>
        <v>1.6</v>
      </c>
      <c r="P302" s="52">
        <f t="shared" si="35"/>
        <v>8.4</v>
      </c>
      <c r="Q302" s="52">
        <f t="shared" si="33"/>
        <v>10</v>
      </c>
      <c r="R302" s="61" t="str">
        <f t="shared" si="36"/>
        <v>2_251|1.6</v>
      </c>
      <c r="S302" s="16">
        <f t="shared" si="38"/>
        <v>9.8000000000000007</v>
      </c>
      <c r="U302" s="7"/>
    </row>
    <row r="303" spans="1:21" x14ac:dyDescent="0.2">
      <c r="A303" s="6">
        <v>4</v>
      </c>
      <c r="B303">
        <v>2</v>
      </c>
      <c r="C303" s="7">
        <v>6</v>
      </c>
      <c r="D303" s="6">
        <v>2</v>
      </c>
      <c r="E303" s="7">
        <v>252</v>
      </c>
      <c r="F303" s="6" t="s">
        <v>256</v>
      </c>
      <c r="G303" s="7" t="s">
        <v>257</v>
      </c>
      <c r="H303" s="12">
        <v>45268</v>
      </c>
      <c r="I303" t="s">
        <v>59</v>
      </c>
      <c r="J303" s="16">
        <v>40.700000000000003</v>
      </c>
      <c r="K303" s="16">
        <v>99.706089000000006</v>
      </c>
      <c r="L303" s="54" t="str">
        <f t="shared" si="34"/>
        <v/>
      </c>
      <c r="M303" s="54" t="str">
        <f t="shared" si="39"/>
        <v/>
      </c>
      <c r="N303" s="54" t="s">
        <v>889</v>
      </c>
      <c r="O303" s="52">
        <f t="shared" si="37"/>
        <v>1</v>
      </c>
      <c r="P303" s="52">
        <f t="shared" si="35"/>
        <v>9</v>
      </c>
      <c r="Q303" s="52">
        <f t="shared" si="33"/>
        <v>10</v>
      </c>
      <c r="R303" s="61" t="str">
        <f t="shared" si="36"/>
        <v>2_252|1</v>
      </c>
      <c r="S303" s="16">
        <f t="shared" si="38"/>
        <v>10</v>
      </c>
      <c r="U303" s="7" t="s">
        <v>50</v>
      </c>
    </row>
    <row r="304" spans="1:21" x14ac:dyDescent="0.2">
      <c r="A304" s="6">
        <v>4</v>
      </c>
      <c r="B304">
        <v>2</v>
      </c>
      <c r="C304" s="7">
        <v>7</v>
      </c>
      <c r="D304" s="6">
        <v>2</v>
      </c>
      <c r="E304" s="7">
        <v>253</v>
      </c>
      <c r="F304" s="6" t="s">
        <v>260</v>
      </c>
      <c r="G304" s="7" t="s">
        <v>261</v>
      </c>
      <c r="H304" s="12">
        <v>45268</v>
      </c>
      <c r="I304" t="s">
        <v>13</v>
      </c>
      <c r="J304" s="16">
        <v>206.3</v>
      </c>
      <c r="K304" s="16">
        <v>166.89240000000001</v>
      </c>
      <c r="L304" s="54">
        <f t="shared" si="34"/>
        <v>15.6</v>
      </c>
      <c r="M304" s="54">
        <f t="shared" si="39"/>
        <v>16.600000000000001</v>
      </c>
      <c r="N304" s="54" t="s">
        <v>1050</v>
      </c>
      <c r="O304" s="52" t="str">
        <f t="shared" si="37"/>
        <v/>
      </c>
      <c r="P304" s="52" t="str">
        <f t="shared" si="35"/>
        <v/>
      </c>
      <c r="Q304" s="52" t="str">
        <f t="shared" si="33"/>
        <v/>
      </c>
      <c r="R304" s="61" t="str">
        <f t="shared" si="36"/>
        <v/>
      </c>
      <c r="S304" s="16">
        <f t="shared" si="38"/>
        <v>10.050000000000001</v>
      </c>
      <c r="U304" s="7"/>
    </row>
    <row r="305" spans="1:21" x14ac:dyDescent="0.2">
      <c r="A305" s="8">
        <v>4</v>
      </c>
      <c r="B305" s="9">
        <v>2</v>
      </c>
      <c r="C305" s="10">
        <v>8</v>
      </c>
      <c r="D305" s="8">
        <v>2</v>
      </c>
      <c r="E305" s="10">
        <v>254</v>
      </c>
      <c r="F305" s="8" t="s">
        <v>445</v>
      </c>
      <c r="G305" s="10" t="s">
        <v>446</v>
      </c>
      <c r="H305" s="13">
        <v>45268</v>
      </c>
      <c r="I305" s="9" t="s">
        <v>13</v>
      </c>
      <c r="J305" s="18">
        <v>91.1</v>
      </c>
      <c r="K305" s="18">
        <v>65.284379999999999</v>
      </c>
      <c r="L305" s="54" t="str">
        <f t="shared" si="34"/>
        <v/>
      </c>
      <c r="M305" s="54" t="str">
        <f t="shared" si="39"/>
        <v/>
      </c>
      <c r="N305" s="54" t="s">
        <v>889</v>
      </c>
      <c r="O305" s="52">
        <f t="shared" si="37"/>
        <v>1.5</v>
      </c>
      <c r="P305" s="52">
        <f t="shared" si="35"/>
        <v>8.5</v>
      </c>
      <c r="Q305" s="52">
        <f t="shared" si="33"/>
        <v>10</v>
      </c>
      <c r="R305" s="61" t="str">
        <f t="shared" si="36"/>
        <v>2_254|1.5</v>
      </c>
      <c r="S305" s="16">
        <f t="shared" si="38"/>
        <v>9.8000000000000007</v>
      </c>
      <c r="T305" s="9"/>
      <c r="U305" s="10"/>
    </row>
    <row r="306" spans="1:21" x14ac:dyDescent="0.2">
      <c r="A306" s="3">
        <v>4</v>
      </c>
      <c r="B306" s="4">
        <v>3</v>
      </c>
      <c r="C306" s="5">
        <v>1</v>
      </c>
      <c r="D306" s="3">
        <v>2</v>
      </c>
      <c r="E306" s="5">
        <v>255</v>
      </c>
      <c r="F306" s="3" t="s">
        <v>460</v>
      </c>
      <c r="G306" s="5" t="s">
        <v>461</v>
      </c>
      <c r="H306" s="11">
        <v>45267</v>
      </c>
      <c r="I306" s="4" t="s">
        <v>59</v>
      </c>
      <c r="J306" s="17">
        <v>47.5</v>
      </c>
      <c r="K306" s="17">
        <v>58.946832000000001</v>
      </c>
      <c r="L306" s="54" t="str">
        <f t="shared" si="34"/>
        <v/>
      </c>
      <c r="M306" s="54" t="str">
        <f t="shared" si="39"/>
        <v/>
      </c>
      <c r="N306" s="54" t="s">
        <v>889</v>
      </c>
      <c r="O306" s="52">
        <f t="shared" si="37"/>
        <v>1.7</v>
      </c>
      <c r="P306" s="52">
        <f t="shared" si="35"/>
        <v>8.3000000000000007</v>
      </c>
      <c r="Q306" s="52">
        <f t="shared" si="33"/>
        <v>10</v>
      </c>
      <c r="R306" s="61" t="str">
        <f t="shared" si="36"/>
        <v>2_255|1.7</v>
      </c>
      <c r="S306" s="16">
        <f t="shared" si="38"/>
        <v>10</v>
      </c>
      <c r="T306" s="4"/>
      <c r="U306" s="5" t="s">
        <v>50</v>
      </c>
    </row>
    <row r="307" spans="1:21" x14ac:dyDescent="0.2">
      <c r="A307" s="6">
        <v>4</v>
      </c>
      <c r="B307">
        <v>3</v>
      </c>
      <c r="C307" s="7">
        <v>2</v>
      </c>
      <c r="D307" s="6">
        <v>2</v>
      </c>
      <c r="E307" s="7">
        <v>256</v>
      </c>
      <c r="F307" s="6" t="s">
        <v>386</v>
      </c>
      <c r="G307" s="7" t="s">
        <v>387</v>
      </c>
      <c r="H307" s="12">
        <v>45267</v>
      </c>
      <c r="I307" t="s">
        <v>13</v>
      </c>
      <c r="J307" s="16">
        <v>31.4</v>
      </c>
      <c r="K307" s="16">
        <v>64.705347000000003</v>
      </c>
      <c r="L307" s="54" t="str">
        <f t="shared" si="34"/>
        <v/>
      </c>
      <c r="M307" s="54" t="str">
        <f t="shared" si="39"/>
        <v/>
      </c>
      <c r="N307" s="54" t="s">
        <v>889</v>
      </c>
      <c r="O307" s="52">
        <f t="shared" si="37"/>
        <v>1.5</v>
      </c>
      <c r="P307" s="52">
        <f t="shared" si="35"/>
        <v>8.5</v>
      </c>
      <c r="Q307" s="52">
        <f t="shared" si="33"/>
        <v>10</v>
      </c>
      <c r="R307" s="61" t="str">
        <f t="shared" si="36"/>
        <v>2_256|1.5</v>
      </c>
      <c r="S307" s="16">
        <f t="shared" si="38"/>
        <v>9.6999999999999993</v>
      </c>
      <c r="U307" s="7"/>
    </row>
    <row r="308" spans="1:21" x14ac:dyDescent="0.2">
      <c r="A308" s="6">
        <v>4</v>
      </c>
      <c r="B308">
        <v>3</v>
      </c>
      <c r="C308" s="7">
        <v>3</v>
      </c>
      <c r="D308" s="6">
        <v>2</v>
      </c>
      <c r="E308" s="7">
        <v>257</v>
      </c>
      <c r="F308" s="6" t="s">
        <v>443</v>
      </c>
      <c r="G308" s="7" t="s">
        <v>444</v>
      </c>
      <c r="H308" s="12">
        <v>45268</v>
      </c>
      <c r="I308" t="s">
        <v>13</v>
      </c>
      <c r="J308" s="16">
        <v>191.9</v>
      </c>
      <c r="K308" s="16">
        <v>176.57628</v>
      </c>
      <c r="L308" s="54">
        <f t="shared" si="34"/>
        <v>16.600000000000001</v>
      </c>
      <c r="M308" s="54">
        <f t="shared" si="39"/>
        <v>17.600000000000001</v>
      </c>
      <c r="N308" s="54" t="s">
        <v>1051</v>
      </c>
      <c r="O308" s="52" t="str">
        <f t="shared" si="37"/>
        <v/>
      </c>
      <c r="P308" s="52" t="str">
        <f t="shared" si="35"/>
        <v/>
      </c>
      <c r="Q308" s="52" t="str">
        <f t="shared" si="33"/>
        <v/>
      </c>
      <c r="R308" s="61" t="str">
        <f t="shared" si="36"/>
        <v/>
      </c>
      <c r="S308" s="16">
        <f t="shared" si="38"/>
        <v>10.029999999999999</v>
      </c>
      <c r="U308" s="7"/>
    </row>
    <row r="309" spans="1:21" x14ac:dyDescent="0.2">
      <c r="A309" s="6">
        <v>4</v>
      </c>
      <c r="B309">
        <v>3</v>
      </c>
      <c r="C309" s="7">
        <v>4</v>
      </c>
      <c r="D309" s="6">
        <v>2</v>
      </c>
      <c r="E309" s="7">
        <v>260</v>
      </c>
      <c r="F309" s="6" t="s">
        <v>371</v>
      </c>
      <c r="G309" s="7" t="s">
        <v>372</v>
      </c>
      <c r="H309" s="12">
        <v>45273</v>
      </c>
      <c r="I309" t="s">
        <v>59</v>
      </c>
      <c r="J309" s="16">
        <v>105.4</v>
      </c>
      <c r="K309" s="16">
        <v>625.89801</v>
      </c>
      <c r="L309" s="54">
        <f t="shared" si="34"/>
        <v>61.5</v>
      </c>
      <c r="M309" s="54">
        <f t="shared" si="39"/>
        <v>62.5</v>
      </c>
      <c r="N309" s="54" t="s">
        <v>1052</v>
      </c>
      <c r="O309" s="52" t="str">
        <f t="shared" si="37"/>
        <v/>
      </c>
      <c r="P309" s="52" t="str">
        <f t="shared" si="35"/>
        <v/>
      </c>
      <c r="Q309" s="52" t="str">
        <f t="shared" si="33"/>
        <v/>
      </c>
      <c r="R309" s="61" t="str">
        <f t="shared" si="36"/>
        <v/>
      </c>
      <c r="S309" s="16">
        <f t="shared" si="38"/>
        <v>10.01</v>
      </c>
      <c r="U309" s="7" t="s">
        <v>50</v>
      </c>
    </row>
    <row r="310" spans="1:21" x14ac:dyDescent="0.2">
      <c r="A310" s="6">
        <v>4</v>
      </c>
      <c r="B310">
        <v>3</v>
      </c>
      <c r="C310" s="7">
        <v>5</v>
      </c>
      <c r="D310" s="6">
        <v>2</v>
      </c>
      <c r="E310" s="7">
        <v>261</v>
      </c>
      <c r="F310" s="6" t="s">
        <v>373</v>
      </c>
      <c r="G310" s="7" t="s">
        <v>374</v>
      </c>
      <c r="H310" s="12">
        <v>45273</v>
      </c>
      <c r="I310" t="s">
        <v>59</v>
      </c>
      <c r="J310" s="16">
        <v>119</v>
      </c>
      <c r="K310" s="16">
        <v>158.31598500000001</v>
      </c>
      <c r="L310" s="54">
        <f t="shared" si="34"/>
        <v>14.8</v>
      </c>
      <c r="M310" s="54">
        <f t="shared" si="39"/>
        <v>15.8</v>
      </c>
      <c r="N310" s="54" t="s">
        <v>1053</v>
      </c>
      <c r="O310" s="52" t="str">
        <f t="shared" si="37"/>
        <v/>
      </c>
      <c r="P310" s="52" t="str">
        <f t="shared" si="35"/>
        <v/>
      </c>
      <c r="Q310" s="52" t="str">
        <f t="shared" si="33"/>
        <v/>
      </c>
      <c r="R310" s="61" t="str">
        <f t="shared" si="36"/>
        <v/>
      </c>
      <c r="S310" s="16">
        <f t="shared" si="38"/>
        <v>10.02</v>
      </c>
      <c r="U310" s="7" t="s">
        <v>50</v>
      </c>
    </row>
    <row r="311" spans="1:21" x14ac:dyDescent="0.2">
      <c r="A311" s="6">
        <v>4</v>
      </c>
      <c r="B311">
        <v>3</v>
      </c>
      <c r="C311" s="7">
        <v>6</v>
      </c>
      <c r="D311" s="6">
        <v>2</v>
      </c>
      <c r="E311" s="7">
        <v>262</v>
      </c>
      <c r="F311" s="6" t="s">
        <v>228</v>
      </c>
      <c r="G311" s="7" t="s">
        <v>229</v>
      </c>
      <c r="H311" s="12">
        <v>45265</v>
      </c>
      <c r="I311" t="s">
        <v>13</v>
      </c>
      <c r="J311" s="16">
        <v>262</v>
      </c>
      <c r="K311" s="16">
        <v>93.727596000000005</v>
      </c>
      <c r="L311" s="54" t="str">
        <f t="shared" si="34"/>
        <v/>
      </c>
      <c r="M311" s="54" t="str">
        <f t="shared" si="39"/>
        <v/>
      </c>
      <c r="N311" s="54" t="s">
        <v>889</v>
      </c>
      <c r="O311" s="52">
        <f t="shared" si="37"/>
        <v>1.1000000000000001</v>
      </c>
      <c r="P311" s="52">
        <f t="shared" si="35"/>
        <v>8.9</v>
      </c>
      <c r="Q311" s="52">
        <f t="shared" si="33"/>
        <v>10</v>
      </c>
      <c r="R311" s="61" t="str">
        <f t="shared" si="36"/>
        <v>2_262|1.1</v>
      </c>
      <c r="S311" s="16">
        <f t="shared" si="38"/>
        <v>10.3</v>
      </c>
      <c r="U311" s="7"/>
    </row>
    <row r="312" spans="1:21" x14ac:dyDescent="0.2">
      <c r="A312" s="6">
        <v>4</v>
      </c>
      <c r="B312">
        <v>3</v>
      </c>
      <c r="C312" s="7">
        <v>7</v>
      </c>
      <c r="D312" s="6">
        <v>2</v>
      </c>
      <c r="E312" s="7">
        <v>264</v>
      </c>
      <c r="F312" s="6" t="s">
        <v>805</v>
      </c>
      <c r="G312" s="7" t="s">
        <v>806</v>
      </c>
      <c r="H312" s="12">
        <v>45275</v>
      </c>
      <c r="I312" t="s">
        <v>13</v>
      </c>
      <c r="J312" s="16">
        <v>178</v>
      </c>
      <c r="K312" s="16">
        <v>186.58467300000001</v>
      </c>
      <c r="L312" s="54">
        <f t="shared" si="34"/>
        <v>17.600000000000001</v>
      </c>
      <c r="M312" s="54">
        <f t="shared" si="39"/>
        <v>18.600000000000001</v>
      </c>
      <c r="N312" s="54" t="s">
        <v>1054</v>
      </c>
      <c r="O312" s="52" t="str">
        <f t="shared" si="37"/>
        <v/>
      </c>
      <c r="P312" s="52" t="str">
        <f t="shared" si="35"/>
        <v/>
      </c>
      <c r="Q312" s="52" t="str">
        <f t="shared" si="33"/>
        <v/>
      </c>
      <c r="R312" s="61" t="str">
        <f t="shared" si="36"/>
        <v/>
      </c>
      <c r="S312" s="16">
        <f t="shared" si="38"/>
        <v>10.029999999999999</v>
      </c>
      <c r="U312" s="7"/>
    </row>
    <row r="313" spans="1:21" x14ac:dyDescent="0.2">
      <c r="A313" s="8">
        <v>4</v>
      </c>
      <c r="B313" s="9">
        <v>3</v>
      </c>
      <c r="C313" s="10">
        <v>8</v>
      </c>
      <c r="D313" s="8">
        <v>2</v>
      </c>
      <c r="E313" s="10">
        <v>265</v>
      </c>
      <c r="F313" s="8" t="s">
        <v>745</v>
      </c>
      <c r="G313" s="10" t="s">
        <v>746</v>
      </c>
      <c r="H313" s="13">
        <v>45273</v>
      </c>
      <c r="I313" s="9" t="s">
        <v>13</v>
      </c>
      <c r="J313" s="18">
        <v>211.2</v>
      </c>
      <c r="K313" s="18">
        <v>332.424936</v>
      </c>
      <c r="L313" s="54">
        <f t="shared" si="34"/>
        <v>32.200000000000003</v>
      </c>
      <c r="M313" s="54">
        <f t="shared" si="39"/>
        <v>33.200000000000003</v>
      </c>
      <c r="N313" s="54" t="s">
        <v>1055</v>
      </c>
      <c r="O313" s="52" t="str">
        <f t="shared" si="37"/>
        <v/>
      </c>
      <c r="P313" s="52" t="str">
        <f t="shared" si="35"/>
        <v/>
      </c>
      <c r="Q313" s="52" t="str">
        <f t="shared" si="33"/>
        <v/>
      </c>
      <c r="R313" s="61" t="str">
        <f t="shared" si="36"/>
        <v/>
      </c>
      <c r="S313" s="16">
        <f t="shared" si="38"/>
        <v>10.01</v>
      </c>
      <c r="T313" s="9"/>
      <c r="U313" s="10"/>
    </row>
    <row r="314" spans="1:21" x14ac:dyDescent="0.2">
      <c r="A314" s="3">
        <v>4</v>
      </c>
      <c r="B314" s="4">
        <v>4</v>
      </c>
      <c r="C314" s="5">
        <v>1</v>
      </c>
      <c r="D314" s="3">
        <v>2</v>
      </c>
      <c r="E314" s="5">
        <v>266</v>
      </c>
      <c r="F314" s="3" t="s">
        <v>743</v>
      </c>
      <c r="G314" s="5" t="s">
        <v>744</v>
      </c>
      <c r="H314" s="11">
        <v>45273</v>
      </c>
      <c r="I314" s="4" t="s">
        <v>13</v>
      </c>
      <c r="J314" s="17">
        <v>120.9</v>
      </c>
      <c r="K314" s="17">
        <v>937.17294000000004</v>
      </c>
      <c r="L314" s="54">
        <f t="shared" si="34"/>
        <v>92.7</v>
      </c>
      <c r="M314" s="54">
        <f t="shared" si="39"/>
        <v>93.7</v>
      </c>
      <c r="N314" s="54" t="s">
        <v>903</v>
      </c>
      <c r="O314" s="52" t="str">
        <f t="shared" si="37"/>
        <v/>
      </c>
      <c r="P314" s="52" t="str">
        <f t="shared" si="35"/>
        <v/>
      </c>
      <c r="Q314" s="52" t="str">
        <f t="shared" si="33"/>
        <v/>
      </c>
      <c r="R314" s="61" t="str">
        <f t="shared" si="36"/>
        <v/>
      </c>
      <c r="S314" s="16">
        <f t="shared" si="38"/>
        <v>10</v>
      </c>
      <c r="T314" s="4" t="s">
        <v>881</v>
      </c>
      <c r="U314" s="5" t="s">
        <v>50</v>
      </c>
    </row>
    <row r="315" spans="1:21" x14ac:dyDescent="0.2">
      <c r="A315" s="6">
        <v>4</v>
      </c>
      <c r="B315">
        <v>4</v>
      </c>
      <c r="C315" s="7">
        <v>2</v>
      </c>
      <c r="D315" s="6">
        <v>2</v>
      </c>
      <c r="E315" s="7">
        <v>267</v>
      </c>
      <c r="F315" s="6" t="s">
        <v>695</v>
      </c>
      <c r="G315" s="7" t="s">
        <v>696</v>
      </c>
      <c r="H315" s="12">
        <v>45279</v>
      </c>
      <c r="I315" t="s">
        <v>13</v>
      </c>
      <c r="J315" s="16">
        <v>211.2</v>
      </c>
      <c r="K315" s="16">
        <v>84.373379999999997</v>
      </c>
      <c r="L315" s="54" t="str">
        <f t="shared" si="34"/>
        <v/>
      </c>
      <c r="M315" s="54" t="str">
        <f t="shared" si="39"/>
        <v/>
      </c>
      <c r="N315" s="54" t="s">
        <v>889</v>
      </c>
      <c r="O315" s="52">
        <f t="shared" si="37"/>
        <v>1.2</v>
      </c>
      <c r="P315" s="52">
        <f t="shared" si="35"/>
        <v>8.8000000000000007</v>
      </c>
      <c r="Q315" s="52">
        <f t="shared" si="33"/>
        <v>10</v>
      </c>
      <c r="R315" s="61" t="str">
        <f t="shared" si="36"/>
        <v>2_267|1.2</v>
      </c>
      <c r="S315" s="16">
        <f t="shared" si="38"/>
        <v>10.1</v>
      </c>
      <c r="U315" s="7" t="s">
        <v>255</v>
      </c>
    </row>
    <row r="316" spans="1:21" x14ac:dyDescent="0.2">
      <c r="A316" s="6">
        <v>4</v>
      </c>
      <c r="B316">
        <v>4</v>
      </c>
      <c r="C316" s="7">
        <v>3</v>
      </c>
      <c r="D316" s="6">
        <v>2</v>
      </c>
      <c r="E316" s="7">
        <v>268</v>
      </c>
      <c r="F316" s="6" t="s">
        <v>801</v>
      </c>
      <c r="G316" s="7" t="s">
        <v>802</v>
      </c>
      <c r="H316" s="12">
        <v>45265</v>
      </c>
      <c r="I316" t="s">
        <v>13</v>
      </c>
      <c r="J316" s="16">
        <v>130.5</v>
      </c>
      <c r="K316" s="16">
        <v>175.86029099999999</v>
      </c>
      <c r="L316" s="54">
        <f t="shared" si="34"/>
        <v>16.5</v>
      </c>
      <c r="M316" s="54">
        <f t="shared" si="39"/>
        <v>17.5</v>
      </c>
      <c r="N316" s="54" t="s">
        <v>1056</v>
      </c>
      <c r="O316" s="52" t="str">
        <f t="shared" si="37"/>
        <v/>
      </c>
      <c r="P316" s="52" t="str">
        <f t="shared" si="35"/>
        <v/>
      </c>
      <c r="Q316" s="52" t="str">
        <f t="shared" si="33"/>
        <v/>
      </c>
      <c r="R316" s="61" t="str">
        <f t="shared" si="36"/>
        <v/>
      </c>
      <c r="S316" s="16">
        <f t="shared" si="38"/>
        <v>10.050000000000001</v>
      </c>
      <c r="U316" s="7"/>
    </row>
    <row r="317" spans="1:21" x14ac:dyDescent="0.2">
      <c r="A317" s="6">
        <v>4</v>
      </c>
      <c r="B317">
        <v>4</v>
      </c>
      <c r="C317" s="7">
        <v>4</v>
      </c>
      <c r="D317" s="6">
        <v>2</v>
      </c>
      <c r="E317" s="7">
        <v>269</v>
      </c>
      <c r="F317" s="6" t="s">
        <v>693</v>
      </c>
      <c r="G317" s="7" t="s">
        <v>694</v>
      </c>
      <c r="H317" s="12">
        <v>45279</v>
      </c>
      <c r="I317" t="s">
        <v>13</v>
      </c>
      <c r="J317" s="16">
        <v>345.1</v>
      </c>
      <c r="K317" s="16">
        <v>380.90614799999997</v>
      </c>
      <c r="L317" s="54">
        <f t="shared" si="34"/>
        <v>37</v>
      </c>
      <c r="M317" s="54">
        <f t="shared" si="39"/>
        <v>38</v>
      </c>
      <c r="N317" s="54" t="s">
        <v>1057</v>
      </c>
      <c r="O317" s="52" t="str">
        <f t="shared" si="37"/>
        <v/>
      </c>
      <c r="P317" s="52" t="str">
        <f t="shared" si="35"/>
        <v/>
      </c>
      <c r="Q317" s="52" t="str">
        <f t="shared" si="33"/>
        <v/>
      </c>
      <c r="R317" s="61" t="str">
        <f t="shared" si="36"/>
        <v/>
      </c>
      <c r="S317" s="16">
        <f t="shared" si="38"/>
        <v>10.02</v>
      </c>
      <c r="U317" s="7" t="s">
        <v>255</v>
      </c>
    </row>
    <row r="318" spans="1:21" x14ac:dyDescent="0.2">
      <c r="A318" s="6">
        <v>4</v>
      </c>
      <c r="B318">
        <v>4</v>
      </c>
      <c r="C318" s="7">
        <v>5</v>
      </c>
      <c r="D318" s="6">
        <v>2</v>
      </c>
      <c r="E318" s="7">
        <v>270</v>
      </c>
      <c r="F318" s="6" t="s">
        <v>739</v>
      </c>
      <c r="G318" s="7" t="s">
        <v>740</v>
      </c>
      <c r="H318" s="12">
        <v>45273</v>
      </c>
      <c r="I318" t="s">
        <v>59</v>
      </c>
      <c r="J318" s="16">
        <v>110.8</v>
      </c>
      <c r="K318" s="16">
        <v>576.08784000000003</v>
      </c>
      <c r="L318" s="54">
        <f t="shared" si="34"/>
        <v>56.6</v>
      </c>
      <c r="M318" s="54">
        <f t="shared" si="39"/>
        <v>57.6</v>
      </c>
      <c r="N318" s="54" t="s">
        <v>1058</v>
      </c>
      <c r="O318" s="52" t="str">
        <f t="shared" si="37"/>
        <v/>
      </c>
      <c r="P318" s="52" t="str">
        <f t="shared" si="35"/>
        <v/>
      </c>
      <c r="Q318" s="52" t="str">
        <f t="shared" si="33"/>
        <v/>
      </c>
      <c r="R318" s="61" t="str">
        <f t="shared" si="36"/>
        <v/>
      </c>
      <c r="S318" s="16">
        <f t="shared" si="38"/>
        <v>10</v>
      </c>
      <c r="U318" s="7" t="s">
        <v>50</v>
      </c>
    </row>
    <row r="319" spans="1:21" x14ac:dyDescent="0.2">
      <c r="A319" s="6">
        <v>4</v>
      </c>
      <c r="B319">
        <v>4</v>
      </c>
      <c r="C319" s="7">
        <v>6</v>
      </c>
      <c r="D319" s="6">
        <v>2</v>
      </c>
      <c r="E319" s="7">
        <v>271</v>
      </c>
      <c r="F319" s="6" t="s">
        <v>765</v>
      </c>
      <c r="G319" s="7" t="s">
        <v>766</v>
      </c>
      <c r="H319" s="12">
        <v>45273</v>
      </c>
      <c r="I319" t="s">
        <v>13</v>
      </c>
      <c r="J319" s="16">
        <v>374.5</v>
      </c>
      <c r="K319" s="16">
        <v>455.43596700000001</v>
      </c>
      <c r="L319" s="54">
        <f t="shared" si="34"/>
        <v>44.5</v>
      </c>
      <c r="M319" s="54">
        <f t="shared" si="39"/>
        <v>45.5</v>
      </c>
      <c r="N319" s="54" t="s">
        <v>1059</v>
      </c>
      <c r="O319" s="52" t="str">
        <f t="shared" si="37"/>
        <v/>
      </c>
      <c r="P319" s="52" t="str">
        <f t="shared" si="35"/>
        <v/>
      </c>
      <c r="Q319" s="52" t="str">
        <f t="shared" si="33"/>
        <v/>
      </c>
      <c r="R319" s="61" t="str">
        <f t="shared" si="36"/>
        <v/>
      </c>
      <c r="S319" s="16">
        <f t="shared" si="38"/>
        <v>10.01</v>
      </c>
      <c r="U319" s="7"/>
    </row>
    <row r="320" spans="1:21" x14ac:dyDescent="0.2">
      <c r="A320" s="6">
        <v>4</v>
      </c>
      <c r="B320">
        <v>4</v>
      </c>
      <c r="C320" s="7">
        <v>7</v>
      </c>
      <c r="D320" s="6">
        <v>2</v>
      </c>
      <c r="E320" s="7">
        <v>272</v>
      </c>
      <c r="F320" s="6" t="s">
        <v>799</v>
      </c>
      <c r="G320" s="7" t="s">
        <v>800</v>
      </c>
      <c r="H320" s="12">
        <v>45265</v>
      </c>
      <c r="I320" t="s">
        <v>13</v>
      </c>
      <c r="J320" s="16">
        <v>160.9</v>
      </c>
      <c r="K320" s="16">
        <v>150.42465300000001</v>
      </c>
      <c r="L320" s="54">
        <f t="shared" si="34"/>
        <v>14</v>
      </c>
      <c r="M320" s="54">
        <f t="shared" si="39"/>
        <v>15</v>
      </c>
      <c r="N320" s="54" t="s">
        <v>1060</v>
      </c>
      <c r="O320" s="52" t="str">
        <f t="shared" si="37"/>
        <v/>
      </c>
      <c r="P320" s="52" t="str">
        <f t="shared" si="35"/>
        <v/>
      </c>
      <c r="Q320" s="52" t="str">
        <f t="shared" si="33"/>
        <v/>
      </c>
      <c r="R320" s="61" t="str">
        <f t="shared" si="36"/>
        <v/>
      </c>
      <c r="S320" s="16">
        <f t="shared" si="38"/>
        <v>10.029999999999999</v>
      </c>
      <c r="U320" s="7"/>
    </row>
    <row r="321" spans="1:21" x14ac:dyDescent="0.2">
      <c r="A321" s="8">
        <v>4</v>
      </c>
      <c r="B321" s="9">
        <v>4</v>
      </c>
      <c r="C321" s="10">
        <v>8</v>
      </c>
      <c r="D321" s="8">
        <v>2</v>
      </c>
      <c r="E321" s="10">
        <v>273</v>
      </c>
      <c r="F321" s="8" t="s">
        <v>741</v>
      </c>
      <c r="G321" s="10" t="s">
        <v>742</v>
      </c>
      <c r="H321" s="13">
        <v>45273</v>
      </c>
      <c r="I321" s="9" t="s">
        <v>59</v>
      </c>
      <c r="J321" s="18">
        <v>105.8</v>
      </c>
      <c r="K321" s="18">
        <v>165.39345900000001</v>
      </c>
      <c r="L321" s="54">
        <f t="shared" si="34"/>
        <v>15.5</v>
      </c>
      <c r="M321" s="54">
        <f t="shared" si="39"/>
        <v>16.5</v>
      </c>
      <c r="N321" s="54" t="s">
        <v>1061</v>
      </c>
      <c r="O321" s="52" t="str">
        <f t="shared" si="37"/>
        <v/>
      </c>
      <c r="P321" s="52" t="str">
        <f t="shared" si="35"/>
        <v/>
      </c>
      <c r="Q321" s="52" t="str">
        <f t="shared" si="33"/>
        <v/>
      </c>
      <c r="R321" s="61" t="str">
        <f t="shared" si="36"/>
        <v/>
      </c>
      <c r="S321" s="16">
        <f t="shared" si="38"/>
        <v>10.02</v>
      </c>
      <c r="T321" s="9"/>
      <c r="U321" s="10" t="s">
        <v>50</v>
      </c>
    </row>
    <row r="322" spans="1:21" x14ac:dyDescent="0.2">
      <c r="A322" s="3">
        <v>4</v>
      </c>
      <c r="B322" s="4">
        <v>5</v>
      </c>
      <c r="C322" s="5">
        <v>1</v>
      </c>
      <c r="D322" s="3">
        <v>2</v>
      </c>
      <c r="E322" s="5">
        <v>274</v>
      </c>
      <c r="F322" s="3" t="s">
        <v>829</v>
      </c>
      <c r="G322" s="5" t="s">
        <v>830</v>
      </c>
      <c r="H322" s="11">
        <v>45265</v>
      </c>
      <c r="I322" s="4" t="s">
        <v>13</v>
      </c>
      <c r="J322" s="17">
        <v>65.7</v>
      </c>
      <c r="K322" s="17">
        <v>34.016598000000002</v>
      </c>
      <c r="L322" s="54" t="str">
        <f t="shared" si="34"/>
        <v/>
      </c>
      <c r="M322" s="54" t="str">
        <f t="shared" si="39"/>
        <v/>
      </c>
      <c r="N322" s="54" t="s">
        <v>889</v>
      </c>
      <c r="O322" s="52">
        <f t="shared" si="37"/>
        <v>2.9</v>
      </c>
      <c r="P322" s="52">
        <f t="shared" si="35"/>
        <v>7.1</v>
      </c>
      <c r="Q322" s="52">
        <f t="shared" ref="Q322:Q385" si="40">IF(ISNUMBER(O322),O322+P322,"")</f>
        <v>10</v>
      </c>
      <c r="R322" s="61" t="str">
        <f t="shared" si="36"/>
        <v>2_274|2.9</v>
      </c>
      <c r="S322" s="16">
        <f t="shared" si="38"/>
        <v>9.9</v>
      </c>
      <c r="T322" s="4"/>
      <c r="U322" s="5"/>
    </row>
    <row r="323" spans="1:21" x14ac:dyDescent="0.2">
      <c r="A323" s="6">
        <v>4</v>
      </c>
      <c r="B323">
        <v>5</v>
      </c>
      <c r="C323" s="7">
        <v>2</v>
      </c>
      <c r="D323" s="6">
        <v>2</v>
      </c>
      <c r="E323" s="7">
        <v>275</v>
      </c>
      <c r="F323" s="6" t="s">
        <v>827</v>
      </c>
      <c r="G323" s="7" t="s">
        <v>828</v>
      </c>
      <c r="H323" s="12">
        <v>45265</v>
      </c>
      <c r="I323" t="s">
        <v>13</v>
      </c>
      <c r="J323" s="16">
        <v>120.7</v>
      </c>
      <c r="K323" s="16">
        <v>99.012522000000004</v>
      </c>
      <c r="L323" s="54" t="str">
        <f t="shared" ref="L323:L386" si="41">IF(K323 &gt;110, ROUNDDOWN(K323/10-1,1),"")</f>
        <v/>
      </c>
      <c r="M323" s="54" t="str">
        <f t="shared" si="39"/>
        <v/>
      </c>
      <c r="N323" s="54" t="s">
        <v>889</v>
      </c>
      <c r="O323" s="52">
        <f t="shared" si="37"/>
        <v>1</v>
      </c>
      <c r="P323" s="52">
        <f t="shared" ref="P323:P386" si="42">IF(ISNUMBER(O323),10-O323,"")</f>
        <v>9</v>
      </c>
      <c r="Q323" s="52">
        <f t="shared" si="40"/>
        <v>10</v>
      </c>
      <c r="R323" s="61" t="str">
        <f t="shared" si="36"/>
        <v>2_275|1</v>
      </c>
      <c r="S323" s="16">
        <f t="shared" si="38"/>
        <v>9.9</v>
      </c>
      <c r="U323" s="7"/>
    </row>
    <row r="324" spans="1:21" x14ac:dyDescent="0.2">
      <c r="A324" s="6">
        <v>4</v>
      </c>
      <c r="B324">
        <v>5</v>
      </c>
      <c r="C324" s="7">
        <v>3</v>
      </c>
      <c r="D324" s="6">
        <v>2</v>
      </c>
      <c r="E324" s="7">
        <v>277</v>
      </c>
      <c r="F324" s="6" t="s">
        <v>717</v>
      </c>
      <c r="G324" s="7" t="s">
        <v>718</v>
      </c>
      <c r="H324" s="12">
        <v>45273</v>
      </c>
      <c r="I324" t="s">
        <v>13</v>
      </c>
      <c r="J324" s="16">
        <v>70.3</v>
      </c>
      <c r="K324" s="16">
        <v>219.58713</v>
      </c>
      <c r="L324" s="54">
        <f t="shared" si="41"/>
        <v>20.9</v>
      </c>
      <c r="M324" s="54">
        <f t="shared" si="39"/>
        <v>21.9</v>
      </c>
      <c r="N324" s="54" t="s">
        <v>904</v>
      </c>
      <c r="O324" s="52" t="str">
        <f t="shared" si="37"/>
        <v/>
      </c>
      <c r="P324" s="52" t="str">
        <f t="shared" si="42"/>
        <v/>
      </c>
      <c r="Q324" s="52" t="str">
        <f t="shared" si="40"/>
        <v/>
      </c>
      <c r="R324" s="61" t="str">
        <f t="shared" ref="R324:R387" si="43">IF(ISNUMBER(O324),D324&amp;"_"&amp;E324&amp;"|"&amp;O324,"")</f>
        <v/>
      </c>
      <c r="S324" s="16">
        <f t="shared" si="38"/>
        <v>10.029999999999999</v>
      </c>
      <c r="T324" t="s">
        <v>881</v>
      </c>
      <c r="U324" s="7"/>
    </row>
    <row r="325" spans="1:21" x14ac:dyDescent="0.2">
      <c r="A325" s="6">
        <v>4</v>
      </c>
      <c r="B325">
        <v>5</v>
      </c>
      <c r="C325" s="7">
        <v>4</v>
      </c>
      <c r="D325" s="6">
        <v>2</v>
      </c>
      <c r="E325" s="7">
        <v>278</v>
      </c>
      <c r="F325" s="6" t="s">
        <v>703</v>
      </c>
      <c r="G325" s="7" t="s">
        <v>704</v>
      </c>
      <c r="H325" s="12">
        <v>45273</v>
      </c>
      <c r="I325" t="s">
        <v>13</v>
      </c>
      <c r="J325" s="16">
        <v>100.1</v>
      </c>
      <c r="K325" s="16">
        <v>278.92149899999998</v>
      </c>
      <c r="L325" s="54">
        <f t="shared" si="41"/>
        <v>26.8</v>
      </c>
      <c r="M325" s="54">
        <f t="shared" si="39"/>
        <v>27.8</v>
      </c>
      <c r="N325" s="54" t="s">
        <v>1062</v>
      </c>
      <c r="O325" s="52" t="str">
        <f t="shared" si="37"/>
        <v/>
      </c>
      <c r="P325" s="52" t="str">
        <f t="shared" si="42"/>
        <v/>
      </c>
      <c r="Q325" s="52" t="str">
        <f t="shared" si="40"/>
        <v/>
      </c>
      <c r="R325" s="61" t="str">
        <f t="shared" si="43"/>
        <v/>
      </c>
      <c r="S325" s="16">
        <f t="shared" si="38"/>
        <v>10.029999999999999</v>
      </c>
      <c r="U325" s="7"/>
    </row>
    <row r="326" spans="1:21" x14ac:dyDescent="0.2">
      <c r="A326" s="6">
        <v>4</v>
      </c>
      <c r="B326">
        <v>5</v>
      </c>
      <c r="C326" s="7">
        <v>5</v>
      </c>
      <c r="D326" s="6">
        <v>2</v>
      </c>
      <c r="E326" s="7">
        <v>279</v>
      </c>
      <c r="F326" s="6" t="s">
        <v>825</v>
      </c>
      <c r="G326" s="7" t="s">
        <v>826</v>
      </c>
      <c r="H326" s="12">
        <v>45265</v>
      </c>
      <c r="I326" t="s">
        <v>13</v>
      </c>
      <c r="J326" s="16">
        <v>211.2</v>
      </c>
      <c r="K326" s="16">
        <v>471.187725</v>
      </c>
      <c r="L326" s="54">
        <f t="shared" si="41"/>
        <v>46.1</v>
      </c>
      <c r="M326" s="54">
        <f t="shared" si="39"/>
        <v>47.1</v>
      </c>
      <c r="N326" s="54" t="s">
        <v>905</v>
      </c>
      <c r="O326" s="52" t="str">
        <f t="shared" si="37"/>
        <v/>
      </c>
      <c r="P326" s="52" t="str">
        <f t="shared" si="42"/>
        <v/>
      </c>
      <c r="Q326" s="52" t="str">
        <f t="shared" si="40"/>
        <v/>
      </c>
      <c r="R326" s="61" t="str">
        <f t="shared" si="43"/>
        <v/>
      </c>
      <c r="S326" s="16">
        <f t="shared" si="38"/>
        <v>10</v>
      </c>
      <c r="T326" t="s">
        <v>881</v>
      </c>
      <c r="U326" s="7"/>
    </row>
    <row r="327" spans="1:21" x14ac:dyDescent="0.2">
      <c r="A327" s="6">
        <v>4</v>
      </c>
      <c r="B327">
        <v>5</v>
      </c>
      <c r="C327" s="7">
        <v>6</v>
      </c>
      <c r="D327" s="6">
        <v>2</v>
      </c>
      <c r="E327" s="7">
        <v>280</v>
      </c>
      <c r="F327" s="6" t="s">
        <v>769</v>
      </c>
      <c r="G327" s="7" t="s">
        <v>770</v>
      </c>
      <c r="H327" s="12">
        <v>45273</v>
      </c>
      <c r="I327" t="s">
        <v>59</v>
      </c>
      <c r="J327" s="16">
        <v>124.2</v>
      </c>
      <c r="K327" s="16">
        <v>223.100112</v>
      </c>
      <c r="L327" s="54">
        <f t="shared" si="41"/>
        <v>21.3</v>
      </c>
      <c r="M327" s="54">
        <f t="shared" si="39"/>
        <v>22.3</v>
      </c>
      <c r="N327" s="54" t="s">
        <v>1063</v>
      </c>
      <c r="O327" s="52" t="str">
        <f t="shared" si="37"/>
        <v/>
      </c>
      <c r="P327" s="52" t="str">
        <f t="shared" si="42"/>
        <v/>
      </c>
      <c r="Q327" s="52" t="str">
        <f t="shared" si="40"/>
        <v/>
      </c>
      <c r="R327" s="61" t="str">
        <f t="shared" si="43"/>
        <v/>
      </c>
      <c r="S327" s="16">
        <f t="shared" si="38"/>
        <v>10</v>
      </c>
      <c r="U327" s="7" t="s">
        <v>50</v>
      </c>
    </row>
    <row r="328" spans="1:21" x14ac:dyDescent="0.2">
      <c r="A328" s="6">
        <v>4</v>
      </c>
      <c r="B328">
        <v>5</v>
      </c>
      <c r="C328" s="7">
        <v>7</v>
      </c>
      <c r="D328" s="6">
        <v>2</v>
      </c>
      <c r="E328" s="7">
        <v>281</v>
      </c>
      <c r="F328" s="6" t="s">
        <v>771</v>
      </c>
      <c r="G328" s="7" t="s">
        <v>772</v>
      </c>
      <c r="H328" s="12">
        <v>45273</v>
      </c>
      <c r="I328" t="s">
        <v>13</v>
      </c>
      <c r="J328" s="16">
        <v>195</v>
      </c>
      <c r="K328" s="16">
        <v>620.33492999999999</v>
      </c>
      <c r="L328" s="54">
        <f t="shared" si="41"/>
        <v>61</v>
      </c>
      <c r="M328" s="54">
        <f t="shared" si="39"/>
        <v>62</v>
      </c>
      <c r="N328" s="54" t="s">
        <v>1064</v>
      </c>
      <c r="O328" s="52" t="str">
        <f t="shared" si="37"/>
        <v/>
      </c>
      <c r="P328" s="52" t="str">
        <f t="shared" si="42"/>
        <v/>
      </c>
      <c r="Q328" s="52" t="str">
        <f t="shared" si="40"/>
        <v/>
      </c>
      <c r="R328" s="61" t="str">
        <f t="shared" si="43"/>
        <v/>
      </c>
      <c r="S328" s="16">
        <f t="shared" si="38"/>
        <v>10.01</v>
      </c>
      <c r="U328" s="7"/>
    </row>
    <row r="329" spans="1:21" x14ac:dyDescent="0.2">
      <c r="A329" s="8">
        <v>4</v>
      </c>
      <c r="B329" s="9">
        <v>5</v>
      </c>
      <c r="C329" s="10">
        <v>8</v>
      </c>
      <c r="D329" s="8">
        <v>2</v>
      </c>
      <c r="E329" s="10">
        <v>282</v>
      </c>
      <c r="F329" s="8" t="s">
        <v>767</v>
      </c>
      <c r="G329" s="10" t="s">
        <v>768</v>
      </c>
      <c r="H329" s="13">
        <v>45273</v>
      </c>
      <c r="I329" s="9" t="s">
        <v>13</v>
      </c>
      <c r="J329" s="18">
        <v>126.9</v>
      </c>
      <c r="K329" s="18">
        <v>848.98782000000006</v>
      </c>
      <c r="L329" s="54">
        <f t="shared" si="41"/>
        <v>83.8</v>
      </c>
      <c r="M329" s="54">
        <f t="shared" si="39"/>
        <v>84.8</v>
      </c>
      <c r="N329" s="54" t="s">
        <v>906</v>
      </c>
      <c r="O329" s="52" t="str">
        <f t="shared" si="37"/>
        <v/>
      </c>
      <c r="P329" s="52" t="str">
        <f t="shared" si="42"/>
        <v/>
      </c>
      <c r="Q329" s="52" t="str">
        <f t="shared" si="40"/>
        <v/>
      </c>
      <c r="R329" s="61" t="str">
        <f t="shared" si="43"/>
        <v/>
      </c>
      <c r="S329" s="16">
        <f t="shared" si="38"/>
        <v>10.01</v>
      </c>
      <c r="T329" s="9" t="s">
        <v>881</v>
      </c>
      <c r="U329" s="10" t="s">
        <v>50</v>
      </c>
    </row>
    <row r="330" spans="1:21" x14ac:dyDescent="0.2">
      <c r="A330" s="3">
        <v>4</v>
      </c>
      <c r="B330" s="4">
        <v>6</v>
      </c>
      <c r="C330" s="5">
        <v>1</v>
      </c>
      <c r="D330" s="3">
        <v>2</v>
      </c>
      <c r="E330" s="5">
        <v>283</v>
      </c>
      <c r="F330" s="3" t="s">
        <v>811</v>
      </c>
      <c r="G330" s="5" t="s">
        <v>812</v>
      </c>
      <c r="H330" s="11">
        <v>45265</v>
      </c>
      <c r="I330" s="4" t="s">
        <v>13</v>
      </c>
      <c r="J330" s="17">
        <v>188.6</v>
      </c>
      <c r="K330" s="17">
        <v>155.18932799999999</v>
      </c>
      <c r="L330" s="54">
        <f t="shared" si="41"/>
        <v>14.5</v>
      </c>
      <c r="M330" s="54">
        <f t="shared" si="39"/>
        <v>15.5</v>
      </c>
      <c r="N330" s="54" t="s">
        <v>1065</v>
      </c>
      <c r="O330" s="52" t="str">
        <f t="shared" si="37"/>
        <v/>
      </c>
      <c r="P330" s="52" t="str">
        <f t="shared" si="42"/>
        <v/>
      </c>
      <c r="Q330" s="52" t="str">
        <f t="shared" si="40"/>
        <v/>
      </c>
      <c r="R330" s="61" t="str">
        <f t="shared" si="43"/>
        <v/>
      </c>
      <c r="S330" s="16">
        <f t="shared" si="38"/>
        <v>10.01</v>
      </c>
      <c r="T330" s="4"/>
      <c r="U330" s="5"/>
    </row>
    <row r="331" spans="1:21" x14ac:dyDescent="0.2">
      <c r="A331" s="6">
        <v>4</v>
      </c>
      <c r="B331">
        <v>6</v>
      </c>
      <c r="C331" s="7">
        <v>2</v>
      </c>
      <c r="D331" s="6">
        <v>2</v>
      </c>
      <c r="E331" s="7">
        <v>284</v>
      </c>
      <c r="F331" s="6" t="s">
        <v>813</v>
      </c>
      <c r="G331" s="7" t="s">
        <v>814</v>
      </c>
      <c r="H331" s="12">
        <v>45265</v>
      </c>
      <c r="I331" t="s">
        <v>13</v>
      </c>
      <c r="J331" s="16">
        <v>180.1</v>
      </c>
      <c r="K331" s="16">
        <v>222.48199199999999</v>
      </c>
      <c r="L331" s="54">
        <f t="shared" si="41"/>
        <v>21.2</v>
      </c>
      <c r="M331" s="54">
        <f t="shared" si="39"/>
        <v>22.2</v>
      </c>
      <c r="N331" s="54" t="s">
        <v>1066</v>
      </c>
      <c r="O331" s="52" t="str">
        <f t="shared" ref="O331:O394" si="44">IF(NOT(ISNUMBER(L331)),IF(ROUND(10*10/K331,1) &gt; 10, 10,ROUND(10*10/K331,1)),"")</f>
        <v/>
      </c>
      <c r="P331" s="52" t="str">
        <f t="shared" si="42"/>
        <v/>
      </c>
      <c r="Q331" s="52" t="str">
        <f t="shared" si="40"/>
        <v/>
      </c>
      <c r="R331" s="61" t="str">
        <f t="shared" si="43"/>
        <v/>
      </c>
      <c r="S331" s="16">
        <f t="shared" ref="S331:S394" si="45">IF(ISNUMBER(L331),ROUND(K331*1/(L331+1),2),ROUND(O331*K331/10,1))</f>
        <v>10.02</v>
      </c>
      <c r="U331" s="7"/>
    </row>
    <row r="332" spans="1:21" x14ac:dyDescent="0.2">
      <c r="A332" s="6">
        <v>4</v>
      </c>
      <c r="B332">
        <v>6</v>
      </c>
      <c r="C332" s="7">
        <v>3</v>
      </c>
      <c r="D332" s="6">
        <v>2</v>
      </c>
      <c r="E332" s="7">
        <v>285</v>
      </c>
      <c r="F332" s="6" t="s">
        <v>815</v>
      </c>
      <c r="G332" s="7" t="s">
        <v>816</v>
      </c>
      <c r="H332" s="12">
        <v>45265</v>
      </c>
      <c r="I332" t="s">
        <v>13</v>
      </c>
      <c r="J332" s="16">
        <v>112.2</v>
      </c>
      <c r="K332" s="16">
        <v>127.01850899999999</v>
      </c>
      <c r="L332" s="54">
        <f t="shared" si="41"/>
        <v>11.7</v>
      </c>
      <c r="M332" s="54">
        <f t="shared" si="39"/>
        <v>12.7</v>
      </c>
      <c r="N332" s="54" t="s">
        <v>1067</v>
      </c>
      <c r="O332" s="52" t="str">
        <f t="shared" si="44"/>
        <v/>
      </c>
      <c r="P332" s="52" t="str">
        <f t="shared" si="42"/>
        <v/>
      </c>
      <c r="Q332" s="52" t="str">
        <f t="shared" si="40"/>
        <v/>
      </c>
      <c r="R332" s="61" t="str">
        <f t="shared" si="43"/>
        <v/>
      </c>
      <c r="S332" s="16">
        <f t="shared" si="45"/>
        <v>10</v>
      </c>
      <c r="U332" s="7"/>
    </row>
    <row r="333" spans="1:21" x14ac:dyDescent="0.2">
      <c r="A333" s="6">
        <v>4</v>
      </c>
      <c r="B333">
        <v>6</v>
      </c>
      <c r="C333" s="7">
        <v>4</v>
      </c>
      <c r="D333" s="6">
        <v>2</v>
      </c>
      <c r="E333" s="7">
        <v>287</v>
      </c>
      <c r="F333" s="6" t="s">
        <v>817</v>
      </c>
      <c r="G333" s="7" t="s">
        <v>818</v>
      </c>
      <c r="H333" s="12">
        <v>45265</v>
      </c>
      <c r="I333" t="s">
        <v>13</v>
      </c>
      <c r="J333" s="16">
        <v>129</v>
      </c>
      <c r="K333" s="16">
        <v>238.32646800000001</v>
      </c>
      <c r="L333" s="54">
        <f t="shared" si="41"/>
        <v>22.8</v>
      </c>
      <c r="M333" s="54">
        <f t="shared" si="39"/>
        <v>23.8</v>
      </c>
      <c r="N333" s="54" t="s">
        <v>1068</v>
      </c>
      <c r="O333" s="52" t="str">
        <f t="shared" si="44"/>
        <v/>
      </c>
      <c r="P333" s="52" t="str">
        <f t="shared" si="42"/>
        <v/>
      </c>
      <c r="Q333" s="52" t="str">
        <f t="shared" si="40"/>
        <v/>
      </c>
      <c r="R333" s="61" t="str">
        <f t="shared" si="43"/>
        <v/>
      </c>
      <c r="S333" s="16">
        <f t="shared" si="45"/>
        <v>10.01</v>
      </c>
      <c r="U333" s="7"/>
    </row>
    <row r="334" spans="1:21" x14ac:dyDescent="0.2">
      <c r="A334" s="6">
        <v>4</v>
      </c>
      <c r="B334">
        <v>6</v>
      </c>
      <c r="C334" s="7">
        <v>5</v>
      </c>
      <c r="D334" s="6">
        <v>2</v>
      </c>
      <c r="E334" s="7">
        <v>288</v>
      </c>
      <c r="F334" s="6" t="s">
        <v>632</v>
      </c>
      <c r="G334" s="7" t="s">
        <v>633</v>
      </c>
      <c r="H334" s="12">
        <v>45267</v>
      </c>
      <c r="I334" t="s">
        <v>13</v>
      </c>
      <c r="J334" s="16">
        <v>201.9</v>
      </c>
      <c r="K334" s="16">
        <v>386.93796900000001</v>
      </c>
      <c r="L334" s="54">
        <f t="shared" si="41"/>
        <v>37.6</v>
      </c>
      <c r="M334" s="54">
        <f t="shared" si="39"/>
        <v>38.6</v>
      </c>
      <c r="N334" s="54" t="s">
        <v>1069</v>
      </c>
      <c r="O334" s="52" t="str">
        <f t="shared" si="44"/>
        <v/>
      </c>
      <c r="P334" s="52" t="str">
        <f t="shared" si="42"/>
        <v/>
      </c>
      <c r="Q334" s="52" t="str">
        <f t="shared" si="40"/>
        <v/>
      </c>
      <c r="R334" s="61" t="str">
        <f t="shared" si="43"/>
        <v/>
      </c>
      <c r="S334" s="16">
        <f t="shared" si="45"/>
        <v>10.02</v>
      </c>
      <c r="U334" s="7"/>
    </row>
    <row r="335" spans="1:21" x14ac:dyDescent="0.2">
      <c r="A335" s="6">
        <v>4</v>
      </c>
      <c r="B335">
        <v>6</v>
      </c>
      <c r="C335" s="7">
        <v>6</v>
      </c>
      <c r="D335" s="6">
        <v>2</v>
      </c>
      <c r="E335" s="7">
        <v>289</v>
      </c>
      <c r="F335" s="6" t="s">
        <v>705</v>
      </c>
      <c r="G335" s="7" t="s">
        <v>706</v>
      </c>
      <c r="H335" s="12">
        <v>45273</v>
      </c>
      <c r="I335" t="s">
        <v>13</v>
      </c>
      <c r="J335" s="16">
        <v>131.6</v>
      </c>
      <c r="K335" s="16">
        <v>163.46698499999999</v>
      </c>
      <c r="L335" s="54">
        <f t="shared" si="41"/>
        <v>15.3</v>
      </c>
      <c r="M335" s="54">
        <f t="shared" si="39"/>
        <v>16.3</v>
      </c>
      <c r="N335" s="54" t="s">
        <v>1070</v>
      </c>
      <c r="O335" s="52" t="str">
        <f t="shared" si="44"/>
        <v/>
      </c>
      <c r="P335" s="52" t="str">
        <f t="shared" si="42"/>
        <v/>
      </c>
      <c r="Q335" s="52" t="str">
        <f t="shared" si="40"/>
        <v/>
      </c>
      <c r="R335" s="61" t="str">
        <f t="shared" si="43"/>
        <v/>
      </c>
      <c r="S335" s="16">
        <f t="shared" si="45"/>
        <v>10.029999999999999</v>
      </c>
      <c r="U335" s="7" t="s">
        <v>50</v>
      </c>
    </row>
    <row r="336" spans="1:21" x14ac:dyDescent="0.2">
      <c r="A336" s="6">
        <v>4</v>
      </c>
      <c r="B336">
        <v>6</v>
      </c>
      <c r="C336" s="7">
        <v>7</v>
      </c>
      <c r="D336" s="6">
        <v>2</v>
      </c>
      <c r="E336" s="7">
        <v>290</v>
      </c>
      <c r="F336" s="6" t="s">
        <v>701</v>
      </c>
      <c r="G336" s="7" t="s">
        <v>702</v>
      </c>
      <c r="H336" s="12">
        <v>45279</v>
      </c>
      <c r="I336" t="s">
        <v>13</v>
      </c>
      <c r="J336" s="16">
        <v>99.2</v>
      </c>
      <c r="K336" s="16">
        <v>71.095920000000007</v>
      </c>
      <c r="L336" s="54" t="str">
        <f t="shared" si="41"/>
        <v/>
      </c>
      <c r="M336" s="54" t="str">
        <f t="shared" si="39"/>
        <v/>
      </c>
      <c r="N336" s="54" t="s">
        <v>889</v>
      </c>
      <c r="O336" s="52">
        <f t="shared" si="44"/>
        <v>1.4</v>
      </c>
      <c r="P336" s="52">
        <f t="shared" si="42"/>
        <v>8.6</v>
      </c>
      <c r="Q336" s="52">
        <f t="shared" si="40"/>
        <v>10</v>
      </c>
      <c r="R336" s="61" t="str">
        <f t="shared" si="43"/>
        <v>2_290|1.4</v>
      </c>
      <c r="S336" s="16">
        <f t="shared" si="45"/>
        <v>10</v>
      </c>
      <c r="U336" s="7" t="s">
        <v>47</v>
      </c>
    </row>
    <row r="337" spans="1:21" x14ac:dyDescent="0.2">
      <c r="A337" s="8">
        <v>4</v>
      </c>
      <c r="B337" s="9">
        <v>6</v>
      </c>
      <c r="C337" s="10">
        <v>8</v>
      </c>
      <c r="D337" s="8">
        <v>2</v>
      </c>
      <c r="E337" s="10">
        <v>291</v>
      </c>
      <c r="F337" s="8" t="s">
        <v>224</v>
      </c>
      <c r="G337" s="10" t="s">
        <v>225</v>
      </c>
      <c r="H337" s="13">
        <v>45273</v>
      </c>
      <c r="I337" s="9" t="s">
        <v>13</v>
      </c>
      <c r="J337" s="18">
        <v>144.19999999999999</v>
      </c>
      <c r="K337" s="18">
        <v>238.264656</v>
      </c>
      <c r="L337" s="54">
        <f t="shared" si="41"/>
        <v>22.8</v>
      </c>
      <c r="M337" s="54">
        <f t="shared" si="39"/>
        <v>23.8</v>
      </c>
      <c r="N337" s="54" t="s">
        <v>1071</v>
      </c>
      <c r="O337" s="52" t="str">
        <f t="shared" si="44"/>
        <v/>
      </c>
      <c r="P337" s="52" t="str">
        <f t="shared" si="42"/>
        <v/>
      </c>
      <c r="Q337" s="52" t="str">
        <f t="shared" si="40"/>
        <v/>
      </c>
      <c r="R337" s="61" t="str">
        <f t="shared" si="43"/>
        <v/>
      </c>
      <c r="S337" s="16">
        <f t="shared" si="45"/>
        <v>10.01</v>
      </c>
      <c r="T337" s="9"/>
      <c r="U337" s="10" t="s">
        <v>50</v>
      </c>
    </row>
    <row r="338" spans="1:21" x14ac:dyDescent="0.2">
      <c r="A338" s="3">
        <v>4</v>
      </c>
      <c r="B338" s="4">
        <v>7</v>
      </c>
      <c r="C338" s="5">
        <v>1</v>
      </c>
      <c r="D338" s="3">
        <v>2</v>
      </c>
      <c r="E338" s="5">
        <v>293</v>
      </c>
      <c r="F338" s="3" t="s">
        <v>253</v>
      </c>
      <c r="G338" s="5" t="s">
        <v>254</v>
      </c>
      <c r="H338" s="11">
        <v>45279</v>
      </c>
      <c r="I338" s="4" t="s">
        <v>13</v>
      </c>
      <c r="J338" s="17">
        <v>136.6</v>
      </c>
      <c r="K338" s="17">
        <v>55.254776999999997</v>
      </c>
      <c r="L338" s="54" t="str">
        <f t="shared" si="41"/>
        <v/>
      </c>
      <c r="M338" s="54" t="str">
        <f t="shared" si="39"/>
        <v/>
      </c>
      <c r="N338" s="54" t="s">
        <v>889</v>
      </c>
      <c r="O338" s="52">
        <f t="shared" si="44"/>
        <v>1.8</v>
      </c>
      <c r="P338" s="52">
        <f t="shared" si="42"/>
        <v>8.1999999999999993</v>
      </c>
      <c r="Q338" s="52">
        <f t="shared" si="40"/>
        <v>10</v>
      </c>
      <c r="R338" s="61" t="str">
        <f t="shared" si="43"/>
        <v>2_293|1.8</v>
      </c>
      <c r="S338" s="16">
        <f t="shared" si="45"/>
        <v>9.9</v>
      </c>
      <c r="T338" s="4"/>
      <c r="U338" s="5" t="s">
        <v>255</v>
      </c>
    </row>
    <row r="339" spans="1:21" x14ac:dyDescent="0.2">
      <c r="A339" s="6">
        <v>4</v>
      </c>
      <c r="B339">
        <v>7</v>
      </c>
      <c r="C339" s="7">
        <v>2</v>
      </c>
      <c r="D339" s="6">
        <v>2</v>
      </c>
      <c r="E339" s="7">
        <v>295</v>
      </c>
      <c r="F339" s="6" t="s">
        <v>333</v>
      </c>
      <c r="G339" s="7" t="s">
        <v>334</v>
      </c>
      <c r="H339" s="12">
        <v>45273</v>
      </c>
      <c r="I339" t="s">
        <v>13</v>
      </c>
      <c r="J339" s="16">
        <v>121</v>
      </c>
      <c r="K339" s="16">
        <v>89.261679000000001</v>
      </c>
      <c r="L339" s="54" t="str">
        <f t="shared" si="41"/>
        <v/>
      </c>
      <c r="M339" s="54" t="str">
        <f t="shared" si="39"/>
        <v/>
      </c>
      <c r="N339" s="54" t="s">
        <v>889</v>
      </c>
      <c r="O339" s="52">
        <f t="shared" si="44"/>
        <v>1.1000000000000001</v>
      </c>
      <c r="P339" s="52">
        <f t="shared" si="42"/>
        <v>8.9</v>
      </c>
      <c r="Q339" s="52">
        <f t="shared" si="40"/>
        <v>10</v>
      </c>
      <c r="R339" s="61" t="str">
        <f t="shared" si="43"/>
        <v>2_295|1.1</v>
      </c>
      <c r="S339" s="16">
        <f t="shared" si="45"/>
        <v>9.8000000000000007</v>
      </c>
      <c r="U339" s="7" t="s">
        <v>50</v>
      </c>
    </row>
    <row r="340" spans="1:21" x14ac:dyDescent="0.2">
      <c r="A340" s="6">
        <v>4</v>
      </c>
      <c r="B340">
        <v>7</v>
      </c>
      <c r="C340" s="7">
        <v>3</v>
      </c>
      <c r="D340" s="6">
        <v>2</v>
      </c>
      <c r="E340" s="7">
        <v>302</v>
      </c>
      <c r="F340" s="6" t="s">
        <v>393</v>
      </c>
      <c r="G340" s="7" t="s">
        <v>394</v>
      </c>
      <c r="H340" s="12">
        <v>45267</v>
      </c>
      <c r="I340" t="s">
        <v>13</v>
      </c>
      <c r="J340" s="16">
        <v>92</v>
      </c>
      <c r="K340" s="16">
        <v>40.528067999999998</v>
      </c>
      <c r="L340" s="54" t="str">
        <f t="shared" si="41"/>
        <v/>
      </c>
      <c r="M340" s="54" t="str">
        <f t="shared" si="39"/>
        <v/>
      </c>
      <c r="N340" s="54" t="s">
        <v>889</v>
      </c>
      <c r="O340" s="52">
        <f t="shared" si="44"/>
        <v>2.5</v>
      </c>
      <c r="P340" s="52">
        <f t="shared" si="42"/>
        <v>7.5</v>
      </c>
      <c r="Q340" s="52">
        <f t="shared" si="40"/>
        <v>10</v>
      </c>
      <c r="R340" s="61" t="str">
        <f t="shared" si="43"/>
        <v>2_302|2.5</v>
      </c>
      <c r="S340" s="16">
        <f t="shared" si="45"/>
        <v>10.1</v>
      </c>
      <c r="U340" s="7"/>
    </row>
    <row r="341" spans="1:21" x14ac:dyDescent="0.2">
      <c r="A341" s="6">
        <v>4</v>
      </c>
      <c r="B341">
        <v>7</v>
      </c>
      <c r="C341" s="7">
        <v>4</v>
      </c>
      <c r="D341" s="6">
        <v>2</v>
      </c>
      <c r="E341" s="7">
        <v>304</v>
      </c>
      <c r="F341" s="6" t="s">
        <v>251</v>
      </c>
      <c r="G341" s="7" t="s">
        <v>252</v>
      </c>
      <c r="H341" s="12">
        <v>45273</v>
      </c>
      <c r="I341" t="s">
        <v>13</v>
      </c>
      <c r="J341" s="16">
        <v>104.3</v>
      </c>
      <c r="K341" s="16">
        <v>201.780123</v>
      </c>
      <c r="L341" s="54">
        <f t="shared" si="41"/>
        <v>19.100000000000001</v>
      </c>
      <c r="M341" s="54">
        <f t="shared" si="39"/>
        <v>20.100000000000001</v>
      </c>
      <c r="N341" s="54" t="s">
        <v>1072</v>
      </c>
      <c r="O341" s="52" t="str">
        <f t="shared" si="44"/>
        <v/>
      </c>
      <c r="P341" s="52" t="str">
        <f t="shared" si="42"/>
        <v/>
      </c>
      <c r="Q341" s="52" t="str">
        <f t="shared" si="40"/>
        <v/>
      </c>
      <c r="R341" s="61" t="str">
        <f t="shared" si="43"/>
        <v/>
      </c>
      <c r="S341" s="16">
        <f t="shared" si="45"/>
        <v>10.039999999999999</v>
      </c>
      <c r="U341" s="7" t="s">
        <v>50</v>
      </c>
    </row>
    <row r="342" spans="1:21" x14ac:dyDescent="0.2">
      <c r="A342" s="6">
        <v>4</v>
      </c>
      <c r="B342">
        <v>7</v>
      </c>
      <c r="C342" s="7">
        <v>5</v>
      </c>
      <c r="D342" s="6">
        <v>2</v>
      </c>
      <c r="E342" s="7">
        <v>306</v>
      </c>
      <c r="F342" s="6" t="s">
        <v>439</v>
      </c>
      <c r="G342" s="7" t="s">
        <v>440</v>
      </c>
      <c r="H342" s="12">
        <v>45268</v>
      </c>
      <c r="I342" t="s">
        <v>13</v>
      </c>
      <c r="J342" s="16">
        <v>270.39999999999998</v>
      </c>
      <c r="K342" s="16">
        <v>132.04073399999999</v>
      </c>
      <c r="L342" s="54">
        <f t="shared" si="41"/>
        <v>12.2</v>
      </c>
      <c r="M342" s="54">
        <f t="shared" si="39"/>
        <v>13.2</v>
      </c>
      <c r="N342" s="54" t="s">
        <v>1073</v>
      </c>
      <c r="O342" s="52" t="str">
        <f t="shared" si="44"/>
        <v/>
      </c>
      <c r="P342" s="52" t="str">
        <f t="shared" si="42"/>
        <v/>
      </c>
      <c r="Q342" s="52" t="str">
        <f t="shared" si="40"/>
        <v/>
      </c>
      <c r="R342" s="61" t="str">
        <f t="shared" si="43"/>
        <v/>
      </c>
      <c r="S342" s="16">
        <f t="shared" si="45"/>
        <v>10</v>
      </c>
      <c r="U342" s="7"/>
    </row>
    <row r="343" spans="1:21" x14ac:dyDescent="0.2">
      <c r="A343" s="6">
        <v>4</v>
      </c>
      <c r="B343">
        <v>7</v>
      </c>
      <c r="C343" s="7">
        <v>6</v>
      </c>
      <c r="D343" s="6">
        <v>2</v>
      </c>
      <c r="E343" s="7">
        <v>307</v>
      </c>
      <c r="F343" s="6" t="s">
        <v>441</v>
      </c>
      <c r="G343" s="7" t="s">
        <v>442</v>
      </c>
      <c r="H343" s="12">
        <v>45268</v>
      </c>
      <c r="I343" t="s">
        <v>13</v>
      </c>
      <c r="J343" s="16">
        <v>70.2</v>
      </c>
      <c r="K343" s="16">
        <v>74.372865000000004</v>
      </c>
      <c r="L343" s="54" t="str">
        <f t="shared" si="41"/>
        <v/>
      </c>
      <c r="M343" s="54" t="str">
        <f t="shared" si="39"/>
        <v/>
      </c>
      <c r="N343" s="54" t="s">
        <v>889</v>
      </c>
      <c r="O343" s="52">
        <f t="shared" si="44"/>
        <v>1.3</v>
      </c>
      <c r="P343" s="52">
        <f t="shared" si="42"/>
        <v>8.6999999999999993</v>
      </c>
      <c r="Q343" s="52">
        <f t="shared" si="40"/>
        <v>10</v>
      </c>
      <c r="R343" s="61" t="str">
        <f t="shared" si="43"/>
        <v>2_307|1.3</v>
      </c>
      <c r="S343" s="16">
        <f t="shared" si="45"/>
        <v>9.6999999999999993</v>
      </c>
      <c r="U343" s="7"/>
    </row>
    <row r="344" spans="1:21" x14ac:dyDescent="0.2">
      <c r="A344" s="6">
        <v>4</v>
      </c>
      <c r="B344">
        <v>7</v>
      </c>
      <c r="C344" s="7">
        <v>7</v>
      </c>
      <c r="D344" s="6">
        <v>2</v>
      </c>
      <c r="E344" s="7">
        <v>308</v>
      </c>
      <c r="F344" s="6" t="s">
        <v>331</v>
      </c>
      <c r="G344" s="7" t="s">
        <v>332</v>
      </c>
      <c r="H344" s="12">
        <v>45273</v>
      </c>
      <c r="I344" t="s">
        <v>13</v>
      </c>
      <c r="J344" s="16">
        <v>81.599999999999994</v>
      </c>
      <c r="K344" s="16">
        <v>84.509124</v>
      </c>
      <c r="L344" s="54" t="str">
        <f t="shared" si="41"/>
        <v/>
      </c>
      <c r="M344" s="54" t="str">
        <f t="shared" si="39"/>
        <v/>
      </c>
      <c r="N344" s="54" t="s">
        <v>889</v>
      </c>
      <c r="O344" s="52">
        <f t="shared" si="44"/>
        <v>1.2</v>
      </c>
      <c r="P344" s="52">
        <f t="shared" si="42"/>
        <v>8.8000000000000007</v>
      </c>
      <c r="Q344" s="52">
        <f t="shared" si="40"/>
        <v>10</v>
      </c>
      <c r="R344" s="61" t="str">
        <f t="shared" si="43"/>
        <v>2_308|1.2</v>
      </c>
      <c r="S344" s="16">
        <f t="shared" si="45"/>
        <v>10.1</v>
      </c>
      <c r="U344" s="7" t="s">
        <v>50</v>
      </c>
    </row>
    <row r="345" spans="1:21" x14ac:dyDescent="0.2">
      <c r="A345" s="8">
        <v>4</v>
      </c>
      <c r="B345" s="9">
        <v>7</v>
      </c>
      <c r="C345" s="10">
        <v>8</v>
      </c>
      <c r="D345" s="8">
        <v>2</v>
      </c>
      <c r="E345" s="10">
        <v>309</v>
      </c>
      <c r="F345" s="8" t="s">
        <v>753</v>
      </c>
      <c r="G345" s="10" t="s">
        <v>754</v>
      </c>
      <c r="H345" s="13">
        <v>45273</v>
      </c>
      <c r="I345" s="9" t="s">
        <v>13</v>
      </c>
      <c r="J345" s="18">
        <v>333</v>
      </c>
      <c r="K345" s="18">
        <v>188.768697</v>
      </c>
      <c r="L345" s="54">
        <f t="shared" si="41"/>
        <v>17.8</v>
      </c>
      <c r="M345" s="54">
        <f t="shared" si="39"/>
        <v>18.8</v>
      </c>
      <c r="N345" s="54" t="s">
        <v>1074</v>
      </c>
      <c r="O345" s="52" t="str">
        <f t="shared" si="44"/>
        <v/>
      </c>
      <c r="P345" s="52" t="str">
        <f t="shared" si="42"/>
        <v/>
      </c>
      <c r="Q345" s="52" t="str">
        <f t="shared" si="40"/>
        <v/>
      </c>
      <c r="R345" s="61" t="str">
        <f t="shared" si="43"/>
        <v/>
      </c>
      <c r="S345" s="16">
        <f t="shared" si="45"/>
        <v>10.039999999999999</v>
      </c>
      <c r="T345" s="9"/>
      <c r="U345" s="10"/>
    </row>
    <row r="346" spans="1:21" x14ac:dyDescent="0.2">
      <c r="A346" s="3">
        <v>4</v>
      </c>
      <c r="B346" s="4">
        <v>8</v>
      </c>
      <c r="C346" s="5">
        <v>1</v>
      </c>
      <c r="D346" s="3">
        <v>2</v>
      </c>
      <c r="E346" s="5">
        <v>310</v>
      </c>
      <c r="F346" s="3" t="s">
        <v>773</v>
      </c>
      <c r="G346" s="5" t="s">
        <v>774</v>
      </c>
      <c r="H346" s="11">
        <v>45273</v>
      </c>
      <c r="I346" s="4" t="s">
        <v>13</v>
      </c>
      <c r="J346" s="17">
        <v>474</v>
      </c>
      <c r="K346" s="17">
        <v>967.58303000000001</v>
      </c>
      <c r="L346" s="54">
        <f t="shared" si="41"/>
        <v>95.7</v>
      </c>
      <c r="M346" s="54">
        <f t="shared" si="39"/>
        <v>96.7</v>
      </c>
      <c r="N346" s="54" t="s">
        <v>907</v>
      </c>
      <c r="O346" s="52" t="str">
        <f t="shared" si="44"/>
        <v/>
      </c>
      <c r="P346" s="52" t="str">
        <f t="shared" si="42"/>
        <v/>
      </c>
      <c r="Q346" s="52" t="str">
        <f t="shared" si="40"/>
        <v/>
      </c>
      <c r="R346" s="61" t="str">
        <f t="shared" si="43"/>
        <v/>
      </c>
      <c r="S346" s="16">
        <f t="shared" si="45"/>
        <v>10.01</v>
      </c>
      <c r="T346" s="4" t="s">
        <v>881</v>
      </c>
      <c r="U346" s="5"/>
    </row>
    <row r="347" spans="1:21" x14ac:dyDescent="0.2">
      <c r="A347" s="6">
        <v>4</v>
      </c>
      <c r="B347">
        <v>8</v>
      </c>
      <c r="C347" s="7">
        <v>2</v>
      </c>
      <c r="D347" s="6">
        <v>2</v>
      </c>
      <c r="E347" s="7">
        <v>311</v>
      </c>
      <c r="F347" s="6" t="s">
        <v>699</v>
      </c>
      <c r="G347" s="7" t="s">
        <v>700</v>
      </c>
      <c r="H347" s="12">
        <v>45273</v>
      </c>
      <c r="I347" t="s">
        <v>13</v>
      </c>
      <c r="J347" s="16">
        <v>259.5</v>
      </c>
      <c r="K347" s="16">
        <v>615.54449999999997</v>
      </c>
      <c r="L347" s="54">
        <f t="shared" si="41"/>
        <v>60.5</v>
      </c>
      <c r="M347" s="54">
        <f t="shared" si="39"/>
        <v>61.5</v>
      </c>
      <c r="N347" s="54" t="s">
        <v>908</v>
      </c>
      <c r="O347" s="52" t="str">
        <f t="shared" si="44"/>
        <v/>
      </c>
      <c r="P347" s="52" t="str">
        <f t="shared" si="42"/>
        <v/>
      </c>
      <c r="Q347" s="52" t="str">
        <f t="shared" si="40"/>
        <v/>
      </c>
      <c r="R347" s="61" t="str">
        <f t="shared" si="43"/>
        <v/>
      </c>
      <c r="S347" s="16">
        <f t="shared" si="45"/>
        <v>10.01</v>
      </c>
      <c r="T347" t="s">
        <v>881</v>
      </c>
      <c r="U347" s="7"/>
    </row>
    <row r="348" spans="1:21" x14ac:dyDescent="0.2">
      <c r="A348" s="6">
        <v>4</v>
      </c>
      <c r="B348">
        <v>8</v>
      </c>
      <c r="C348" s="7">
        <v>3</v>
      </c>
      <c r="D348" s="6">
        <v>2</v>
      </c>
      <c r="E348" s="7">
        <v>312</v>
      </c>
      <c r="F348" s="6" t="s">
        <v>775</v>
      </c>
      <c r="G348" s="7" t="s">
        <v>776</v>
      </c>
      <c r="H348" s="12">
        <v>45273</v>
      </c>
      <c r="I348" t="s">
        <v>13</v>
      </c>
      <c r="J348" s="16">
        <v>178.2</v>
      </c>
      <c r="K348" s="16">
        <v>347.93974800000001</v>
      </c>
      <c r="L348" s="54">
        <f t="shared" si="41"/>
        <v>33.700000000000003</v>
      </c>
      <c r="M348" s="54">
        <f t="shared" si="39"/>
        <v>34.700000000000003</v>
      </c>
      <c r="N348" s="54" t="s">
        <v>909</v>
      </c>
      <c r="O348" s="52" t="str">
        <f t="shared" si="44"/>
        <v/>
      </c>
      <c r="P348" s="52" t="str">
        <f t="shared" si="42"/>
        <v/>
      </c>
      <c r="Q348" s="52" t="str">
        <f t="shared" si="40"/>
        <v/>
      </c>
      <c r="R348" s="61" t="str">
        <f t="shared" si="43"/>
        <v/>
      </c>
      <c r="S348" s="16">
        <f t="shared" si="45"/>
        <v>10.029999999999999</v>
      </c>
      <c r="T348" t="s">
        <v>881</v>
      </c>
      <c r="U348" s="7"/>
    </row>
    <row r="349" spans="1:21" x14ac:dyDescent="0.2">
      <c r="A349" s="6">
        <v>4</v>
      </c>
      <c r="B349">
        <v>8</v>
      </c>
      <c r="C349" s="7">
        <v>4</v>
      </c>
      <c r="D349" s="6">
        <v>2</v>
      </c>
      <c r="E349" s="7">
        <v>313</v>
      </c>
      <c r="F349" s="6" t="s">
        <v>697</v>
      </c>
      <c r="G349" s="7" t="s">
        <v>698</v>
      </c>
      <c r="H349" s="12">
        <v>45273</v>
      </c>
      <c r="I349" t="s">
        <v>59</v>
      </c>
      <c r="J349" s="16">
        <v>47.1</v>
      </c>
      <c r="K349" s="16">
        <v>82.025433000000007</v>
      </c>
      <c r="L349" s="54" t="str">
        <f t="shared" si="41"/>
        <v/>
      </c>
      <c r="M349" s="54" t="str">
        <f t="shared" si="39"/>
        <v/>
      </c>
      <c r="N349" s="54" t="s">
        <v>889</v>
      </c>
      <c r="O349" s="52">
        <f t="shared" si="44"/>
        <v>1.2</v>
      </c>
      <c r="P349" s="52">
        <f t="shared" si="42"/>
        <v>8.8000000000000007</v>
      </c>
      <c r="Q349" s="52">
        <f t="shared" si="40"/>
        <v>10</v>
      </c>
      <c r="R349" s="61" t="str">
        <f t="shared" si="43"/>
        <v>2_313|1.2</v>
      </c>
      <c r="S349" s="16">
        <f t="shared" si="45"/>
        <v>9.8000000000000007</v>
      </c>
      <c r="U349" s="7" t="s">
        <v>50</v>
      </c>
    </row>
    <row r="350" spans="1:21" x14ac:dyDescent="0.2">
      <c r="A350" s="6">
        <v>4</v>
      </c>
      <c r="B350">
        <v>8</v>
      </c>
      <c r="C350" s="7">
        <v>5</v>
      </c>
      <c r="D350" s="6">
        <v>2</v>
      </c>
      <c r="E350" s="7">
        <v>314</v>
      </c>
      <c r="F350" s="6" t="s">
        <v>630</v>
      </c>
      <c r="G350" s="7" t="s">
        <v>631</v>
      </c>
      <c r="H350" s="12">
        <v>45267</v>
      </c>
      <c r="I350" t="s">
        <v>13</v>
      </c>
      <c r="J350" s="16">
        <v>126.6</v>
      </c>
      <c r="K350" s="16">
        <v>308.55520200000001</v>
      </c>
      <c r="L350" s="54">
        <f t="shared" si="41"/>
        <v>29.8</v>
      </c>
      <c r="M350" s="54">
        <f t="shared" si="39"/>
        <v>30.8</v>
      </c>
      <c r="N350" s="54" t="s">
        <v>910</v>
      </c>
      <c r="O350" s="52" t="str">
        <f t="shared" si="44"/>
        <v/>
      </c>
      <c r="P350" s="52" t="str">
        <f t="shared" si="42"/>
        <v/>
      </c>
      <c r="Q350" s="52" t="str">
        <f t="shared" si="40"/>
        <v/>
      </c>
      <c r="R350" s="61" t="str">
        <f t="shared" si="43"/>
        <v/>
      </c>
      <c r="S350" s="16">
        <f t="shared" si="45"/>
        <v>10.02</v>
      </c>
      <c r="T350" t="s">
        <v>881</v>
      </c>
      <c r="U350" s="7"/>
    </row>
    <row r="351" spans="1:21" x14ac:dyDescent="0.2">
      <c r="A351" s="6">
        <v>4</v>
      </c>
      <c r="B351">
        <v>8</v>
      </c>
      <c r="C351" s="7">
        <v>6</v>
      </c>
      <c r="D351" s="6">
        <v>2</v>
      </c>
      <c r="E351" s="7">
        <v>315</v>
      </c>
      <c r="F351" s="6" t="s">
        <v>757</v>
      </c>
      <c r="G351" s="7" t="s">
        <v>758</v>
      </c>
      <c r="H351" s="12">
        <v>45273</v>
      </c>
      <c r="I351" t="s">
        <v>13</v>
      </c>
      <c r="J351" s="16">
        <v>77.599999999999994</v>
      </c>
      <c r="K351" s="16">
        <v>136.51816500000001</v>
      </c>
      <c r="L351" s="54">
        <f t="shared" si="41"/>
        <v>12.6</v>
      </c>
      <c r="M351" s="54">
        <f t="shared" si="39"/>
        <v>13.6</v>
      </c>
      <c r="N351" s="54" t="s">
        <v>1075</v>
      </c>
      <c r="O351" s="52" t="str">
        <f t="shared" si="44"/>
        <v/>
      </c>
      <c r="P351" s="52" t="str">
        <f t="shared" si="42"/>
        <v/>
      </c>
      <c r="Q351" s="52" t="str">
        <f t="shared" si="40"/>
        <v/>
      </c>
      <c r="R351" s="61" t="str">
        <f t="shared" si="43"/>
        <v/>
      </c>
      <c r="S351" s="16">
        <f t="shared" si="45"/>
        <v>10.039999999999999</v>
      </c>
      <c r="U351" s="7"/>
    </row>
    <row r="352" spans="1:21" x14ac:dyDescent="0.2">
      <c r="A352" s="6">
        <v>4</v>
      </c>
      <c r="B352">
        <v>8</v>
      </c>
      <c r="C352" s="7">
        <v>7</v>
      </c>
      <c r="D352" s="6">
        <v>2</v>
      </c>
      <c r="E352" s="7">
        <v>317</v>
      </c>
      <c r="F352" s="6" t="s">
        <v>249</v>
      </c>
      <c r="G352" s="7" t="s">
        <v>250</v>
      </c>
      <c r="H352" s="12">
        <v>45273</v>
      </c>
      <c r="I352" t="s">
        <v>13</v>
      </c>
      <c r="J352" s="16">
        <v>70.599999999999994</v>
      </c>
      <c r="K352" s="16">
        <v>106.17726</v>
      </c>
      <c r="L352" s="54" t="str">
        <f t="shared" si="41"/>
        <v/>
      </c>
      <c r="M352" s="54" t="str">
        <f t="shared" si="39"/>
        <v/>
      </c>
      <c r="N352" s="54" t="s">
        <v>889</v>
      </c>
      <c r="O352" s="52">
        <f t="shared" si="44"/>
        <v>0.9</v>
      </c>
      <c r="P352" s="52">
        <f t="shared" si="42"/>
        <v>9.1</v>
      </c>
      <c r="Q352" s="52">
        <f t="shared" si="40"/>
        <v>10</v>
      </c>
      <c r="R352" s="61" t="str">
        <f t="shared" si="43"/>
        <v>2_317|0.9</v>
      </c>
      <c r="S352" s="16">
        <f t="shared" si="45"/>
        <v>9.6</v>
      </c>
      <c r="U352" s="7"/>
    </row>
    <row r="353" spans="1:21" x14ac:dyDescent="0.2">
      <c r="A353" s="8">
        <v>4</v>
      </c>
      <c r="B353" s="9">
        <v>8</v>
      </c>
      <c r="C353" s="10">
        <v>8</v>
      </c>
      <c r="D353" s="8">
        <v>2</v>
      </c>
      <c r="E353" s="10">
        <v>318</v>
      </c>
      <c r="F353" s="8" t="s">
        <v>309</v>
      </c>
      <c r="G353" s="10" t="s">
        <v>310</v>
      </c>
      <c r="H353" s="13">
        <v>45273</v>
      </c>
      <c r="I353" s="9" t="s">
        <v>13</v>
      </c>
      <c r="J353" s="18">
        <v>67.900000000000006</v>
      </c>
      <c r="K353" s="18">
        <v>61.080558000000003</v>
      </c>
      <c r="L353" s="54" t="str">
        <f t="shared" si="41"/>
        <v/>
      </c>
      <c r="M353" s="54" t="str">
        <f t="shared" si="39"/>
        <v/>
      </c>
      <c r="N353" s="54" t="s">
        <v>889</v>
      </c>
      <c r="O353" s="52">
        <f t="shared" si="44"/>
        <v>1.6</v>
      </c>
      <c r="P353" s="52">
        <f t="shared" si="42"/>
        <v>8.4</v>
      </c>
      <c r="Q353" s="52">
        <f t="shared" si="40"/>
        <v>10</v>
      </c>
      <c r="R353" s="61" t="str">
        <f t="shared" si="43"/>
        <v>2_318|1.6</v>
      </c>
      <c r="S353" s="16">
        <f t="shared" si="45"/>
        <v>9.8000000000000007</v>
      </c>
      <c r="T353" s="9"/>
      <c r="U353" s="10"/>
    </row>
    <row r="354" spans="1:21" x14ac:dyDescent="0.2">
      <c r="A354" s="3">
        <v>4</v>
      </c>
      <c r="B354" s="4">
        <v>9</v>
      </c>
      <c r="C354" s="5">
        <v>1</v>
      </c>
      <c r="D354" s="3">
        <v>2</v>
      </c>
      <c r="E354" s="5">
        <v>319</v>
      </c>
      <c r="F354" s="3" t="s">
        <v>315</v>
      </c>
      <c r="G354" s="5" t="s">
        <v>316</v>
      </c>
      <c r="H354" s="11">
        <v>45273</v>
      </c>
      <c r="I354" s="4" t="s">
        <v>13</v>
      </c>
      <c r="J354" s="17">
        <v>92.1</v>
      </c>
      <c r="K354" s="17">
        <v>79.823835000000003</v>
      </c>
      <c r="L354" s="54" t="str">
        <f t="shared" si="41"/>
        <v/>
      </c>
      <c r="M354" s="54" t="str">
        <f t="shared" si="39"/>
        <v/>
      </c>
      <c r="N354" s="54" t="s">
        <v>889</v>
      </c>
      <c r="O354" s="52">
        <f t="shared" si="44"/>
        <v>1.3</v>
      </c>
      <c r="P354" s="52">
        <f t="shared" si="42"/>
        <v>8.6999999999999993</v>
      </c>
      <c r="Q354" s="52">
        <f t="shared" si="40"/>
        <v>10</v>
      </c>
      <c r="R354" s="61" t="str">
        <f t="shared" si="43"/>
        <v>2_319|1.3</v>
      </c>
      <c r="S354" s="16">
        <f t="shared" si="45"/>
        <v>10.4</v>
      </c>
      <c r="T354" s="4"/>
      <c r="U354" s="5" t="s">
        <v>50</v>
      </c>
    </row>
    <row r="355" spans="1:21" x14ac:dyDescent="0.2">
      <c r="A355" s="6">
        <v>4</v>
      </c>
      <c r="B355">
        <v>9</v>
      </c>
      <c r="C355" s="7">
        <v>2</v>
      </c>
      <c r="D355" s="6">
        <v>2</v>
      </c>
      <c r="E355" s="7">
        <v>327</v>
      </c>
      <c r="F355" s="6" t="s">
        <v>243</v>
      </c>
      <c r="G355" s="7" t="s">
        <v>244</v>
      </c>
      <c r="H355" s="12">
        <v>45273</v>
      </c>
      <c r="I355" t="s">
        <v>13</v>
      </c>
      <c r="J355" s="16">
        <v>58.4</v>
      </c>
      <c r="K355" s="16">
        <v>19.8056859</v>
      </c>
      <c r="L355" s="54" t="str">
        <f t="shared" si="41"/>
        <v/>
      </c>
      <c r="M355" s="54" t="str">
        <f t="shared" si="39"/>
        <v/>
      </c>
      <c r="N355" s="54" t="s">
        <v>889</v>
      </c>
      <c r="O355" s="52">
        <f t="shared" si="44"/>
        <v>5</v>
      </c>
      <c r="P355" s="52">
        <f t="shared" si="42"/>
        <v>5</v>
      </c>
      <c r="Q355" s="52">
        <f t="shared" si="40"/>
        <v>10</v>
      </c>
      <c r="R355" s="61" t="str">
        <f t="shared" si="43"/>
        <v>2_327|5</v>
      </c>
      <c r="S355" s="16">
        <f t="shared" si="45"/>
        <v>9.9</v>
      </c>
      <c r="U355" s="7" t="s">
        <v>223</v>
      </c>
    </row>
    <row r="356" spans="1:21" x14ac:dyDescent="0.2">
      <c r="A356" s="6">
        <v>4</v>
      </c>
      <c r="B356">
        <v>9</v>
      </c>
      <c r="C356" s="7">
        <v>3</v>
      </c>
      <c r="D356" s="6">
        <v>2</v>
      </c>
      <c r="E356" s="7">
        <v>328</v>
      </c>
      <c r="F356" s="6" t="s">
        <v>245</v>
      </c>
      <c r="G356" s="7" t="s">
        <v>246</v>
      </c>
      <c r="H356" s="12">
        <v>45273</v>
      </c>
      <c r="I356" t="s">
        <v>59</v>
      </c>
      <c r="J356" s="16">
        <v>51.3</v>
      </c>
      <c r="K356" s="16">
        <v>50.193465000000003</v>
      </c>
      <c r="L356" s="54" t="str">
        <f t="shared" si="41"/>
        <v/>
      </c>
      <c r="M356" s="54" t="str">
        <f t="shared" si="39"/>
        <v/>
      </c>
      <c r="N356" s="54" t="s">
        <v>889</v>
      </c>
      <c r="O356" s="52">
        <f t="shared" si="44"/>
        <v>2</v>
      </c>
      <c r="P356" s="52">
        <f t="shared" si="42"/>
        <v>8</v>
      </c>
      <c r="Q356" s="52">
        <f t="shared" si="40"/>
        <v>10</v>
      </c>
      <c r="R356" s="61" t="str">
        <f t="shared" si="43"/>
        <v>2_328|2</v>
      </c>
      <c r="S356" s="16">
        <f t="shared" si="45"/>
        <v>10</v>
      </c>
      <c r="U356" s="7" t="s">
        <v>50</v>
      </c>
    </row>
    <row r="357" spans="1:21" x14ac:dyDescent="0.2">
      <c r="A357" s="6">
        <v>4</v>
      </c>
      <c r="B357">
        <v>9</v>
      </c>
      <c r="C357" s="7">
        <v>4</v>
      </c>
      <c r="D357" s="6">
        <v>2</v>
      </c>
      <c r="E357" s="7">
        <v>330</v>
      </c>
      <c r="F357" s="6" t="s">
        <v>88</v>
      </c>
      <c r="G357" s="7" t="s">
        <v>18</v>
      </c>
      <c r="H357" s="12">
        <v>45275</v>
      </c>
      <c r="I357" t="s">
        <v>13</v>
      </c>
      <c r="J357" s="16">
        <v>240.3</v>
      </c>
      <c r="K357" s="16">
        <v>289.18744199999998</v>
      </c>
      <c r="L357" s="54">
        <f t="shared" si="41"/>
        <v>27.9</v>
      </c>
      <c r="M357" s="54">
        <f t="shared" si="39"/>
        <v>28.9</v>
      </c>
      <c r="N357" s="54" t="s">
        <v>1076</v>
      </c>
      <c r="O357" s="52" t="str">
        <f t="shared" si="44"/>
        <v/>
      </c>
      <c r="P357" s="52" t="str">
        <f t="shared" si="42"/>
        <v/>
      </c>
      <c r="Q357" s="52" t="str">
        <f t="shared" si="40"/>
        <v/>
      </c>
      <c r="R357" s="61" t="str">
        <f t="shared" si="43"/>
        <v/>
      </c>
      <c r="S357" s="16">
        <f t="shared" si="45"/>
        <v>10.01</v>
      </c>
      <c r="U357" s="7"/>
    </row>
    <row r="358" spans="1:21" x14ac:dyDescent="0.2">
      <c r="A358" s="6">
        <v>4</v>
      </c>
      <c r="B358">
        <v>9</v>
      </c>
      <c r="C358" s="7">
        <v>5</v>
      </c>
      <c r="D358" s="6">
        <v>2</v>
      </c>
      <c r="E358" s="7">
        <v>333</v>
      </c>
      <c r="F358" s="6" t="s">
        <v>89</v>
      </c>
      <c r="G358" s="7" t="s">
        <v>19</v>
      </c>
      <c r="H358" s="12">
        <v>45275</v>
      </c>
      <c r="I358" t="s">
        <v>13</v>
      </c>
      <c r="J358" s="16">
        <v>187.6</v>
      </c>
      <c r="K358" s="16">
        <v>34.7574027</v>
      </c>
      <c r="L358" s="54" t="str">
        <f t="shared" si="41"/>
        <v/>
      </c>
      <c r="M358" s="54" t="str">
        <f t="shared" si="39"/>
        <v/>
      </c>
      <c r="N358" s="54" t="s">
        <v>889</v>
      </c>
      <c r="O358" s="52">
        <f t="shared" si="44"/>
        <v>2.9</v>
      </c>
      <c r="P358" s="52">
        <f t="shared" si="42"/>
        <v>7.1</v>
      </c>
      <c r="Q358" s="52">
        <f t="shared" si="40"/>
        <v>10</v>
      </c>
      <c r="R358" s="61" t="str">
        <f t="shared" si="43"/>
        <v>2_333|2.9</v>
      </c>
      <c r="S358" s="16">
        <f t="shared" si="45"/>
        <v>10.1</v>
      </c>
      <c r="U358" s="7"/>
    </row>
    <row r="359" spans="1:21" x14ac:dyDescent="0.2">
      <c r="A359" s="6">
        <v>4</v>
      </c>
      <c r="B359">
        <v>9</v>
      </c>
      <c r="C359" s="7">
        <v>6</v>
      </c>
      <c r="D359" s="6">
        <v>2</v>
      </c>
      <c r="E359" s="7">
        <v>335</v>
      </c>
      <c r="F359" s="6" t="s">
        <v>86</v>
      </c>
      <c r="G359" s="7" t="s">
        <v>87</v>
      </c>
      <c r="H359" s="12">
        <v>45273</v>
      </c>
      <c r="I359" t="s">
        <v>13</v>
      </c>
      <c r="J359" s="16">
        <v>45.2</v>
      </c>
      <c r="K359" s="16">
        <v>211.41703799999999</v>
      </c>
      <c r="L359" s="54">
        <f t="shared" si="41"/>
        <v>20.100000000000001</v>
      </c>
      <c r="M359" s="54">
        <f t="shared" si="39"/>
        <v>21.1</v>
      </c>
      <c r="N359" s="54" t="s">
        <v>1077</v>
      </c>
      <c r="O359" s="52" t="str">
        <f t="shared" si="44"/>
        <v/>
      </c>
      <c r="P359" s="52" t="str">
        <f t="shared" si="42"/>
        <v/>
      </c>
      <c r="Q359" s="52" t="str">
        <f t="shared" si="40"/>
        <v/>
      </c>
      <c r="R359" s="61" t="str">
        <f t="shared" si="43"/>
        <v/>
      </c>
      <c r="S359" s="16">
        <f t="shared" si="45"/>
        <v>10.02</v>
      </c>
      <c r="U359" s="7"/>
    </row>
    <row r="360" spans="1:21" x14ac:dyDescent="0.2">
      <c r="A360" s="6">
        <v>4</v>
      </c>
      <c r="B360">
        <v>9</v>
      </c>
      <c r="C360" s="7">
        <v>7</v>
      </c>
      <c r="D360" s="6">
        <v>2</v>
      </c>
      <c r="E360" s="7">
        <v>336</v>
      </c>
      <c r="F360" s="6" t="s">
        <v>90</v>
      </c>
      <c r="G360" s="7" t="s">
        <v>91</v>
      </c>
      <c r="H360" s="12">
        <v>45275</v>
      </c>
      <c r="I360" t="s">
        <v>13</v>
      </c>
      <c r="J360" s="16">
        <v>369</v>
      </c>
      <c r="K360" s="16">
        <v>500.857485</v>
      </c>
      <c r="L360" s="54">
        <f t="shared" si="41"/>
        <v>49</v>
      </c>
      <c r="M360" s="54">
        <f t="shared" ref="M360:M423" si="46">IF(ISNUMBER(L360),L360+1,"")</f>
        <v>50</v>
      </c>
      <c r="N360" s="54" t="s">
        <v>1078</v>
      </c>
      <c r="O360" s="52" t="str">
        <f t="shared" si="44"/>
        <v/>
      </c>
      <c r="P360" s="52" t="str">
        <f t="shared" si="42"/>
        <v/>
      </c>
      <c r="Q360" s="52" t="str">
        <f t="shared" si="40"/>
        <v/>
      </c>
      <c r="R360" s="61" t="str">
        <f t="shared" si="43"/>
        <v/>
      </c>
      <c r="S360" s="16">
        <f t="shared" si="45"/>
        <v>10.02</v>
      </c>
      <c r="U360" s="7"/>
    </row>
    <row r="361" spans="1:21" x14ac:dyDescent="0.2">
      <c r="A361" s="8">
        <v>4</v>
      </c>
      <c r="B361" s="9">
        <v>9</v>
      </c>
      <c r="C361" s="10">
        <v>8</v>
      </c>
      <c r="D361" s="8">
        <v>2</v>
      </c>
      <c r="E361" s="10">
        <v>338</v>
      </c>
      <c r="F361" s="8" t="s">
        <v>841</v>
      </c>
      <c r="G361" s="10" t="s">
        <v>842</v>
      </c>
      <c r="H361" s="13">
        <v>45265</v>
      </c>
      <c r="I361" s="9" t="s">
        <v>13</v>
      </c>
      <c r="J361" s="18">
        <v>180.2</v>
      </c>
      <c r="K361" s="18">
        <v>151.109736</v>
      </c>
      <c r="L361" s="54">
        <f t="shared" si="41"/>
        <v>14.1</v>
      </c>
      <c r="M361" s="54">
        <f t="shared" si="46"/>
        <v>15.1</v>
      </c>
      <c r="N361" s="54" t="s">
        <v>1079</v>
      </c>
      <c r="O361" s="52" t="str">
        <f t="shared" si="44"/>
        <v/>
      </c>
      <c r="P361" s="52" t="str">
        <f t="shared" si="42"/>
        <v/>
      </c>
      <c r="Q361" s="52" t="str">
        <f t="shared" si="40"/>
        <v/>
      </c>
      <c r="R361" s="61" t="str">
        <f t="shared" si="43"/>
        <v/>
      </c>
      <c r="S361" s="16">
        <f t="shared" si="45"/>
        <v>10.01</v>
      </c>
      <c r="T361" s="9"/>
      <c r="U361" s="10"/>
    </row>
    <row r="362" spans="1:21" x14ac:dyDescent="0.2">
      <c r="A362" s="3">
        <v>4</v>
      </c>
      <c r="B362" s="4">
        <v>10</v>
      </c>
      <c r="C362" s="5">
        <v>1</v>
      </c>
      <c r="D362" s="3">
        <v>2</v>
      </c>
      <c r="E362" s="5">
        <v>339</v>
      </c>
      <c r="F362" s="3" t="s">
        <v>843</v>
      </c>
      <c r="G362" s="5" t="s">
        <v>844</v>
      </c>
      <c r="H362" s="11">
        <v>45265</v>
      </c>
      <c r="I362" s="4" t="s">
        <v>13</v>
      </c>
      <c r="J362" s="17">
        <v>219.1</v>
      </c>
      <c r="K362" s="17">
        <v>408.22705200000001</v>
      </c>
      <c r="L362" s="54">
        <f t="shared" si="41"/>
        <v>39.799999999999997</v>
      </c>
      <c r="M362" s="54">
        <f t="shared" si="46"/>
        <v>40.799999999999997</v>
      </c>
      <c r="N362" s="54" t="s">
        <v>911</v>
      </c>
      <c r="O362" s="52" t="str">
        <f t="shared" si="44"/>
        <v/>
      </c>
      <c r="P362" s="52" t="str">
        <f t="shared" si="42"/>
        <v/>
      </c>
      <c r="Q362" s="52" t="str">
        <f t="shared" si="40"/>
        <v/>
      </c>
      <c r="R362" s="61" t="str">
        <f t="shared" si="43"/>
        <v/>
      </c>
      <c r="S362" s="16">
        <f t="shared" si="45"/>
        <v>10.01</v>
      </c>
      <c r="T362" s="4" t="s">
        <v>881</v>
      </c>
      <c r="U362" s="5"/>
    </row>
    <row r="363" spans="1:21" x14ac:dyDescent="0.2">
      <c r="A363" s="6">
        <v>4</v>
      </c>
      <c r="B363">
        <v>10</v>
      </c>
      <c r="C363" s="7">
        <v>2</v>
      </c>
      <c r="D363" s="6">
        <v>2</v>
      </c>
      <c r="E363" s="7">
        <v>341</v>
      </c>
      <c r="F363" s="6" t="s">
        <v>837</v>
      </c>
      <c r="G363" s="7" t="s">
        <v>838</v>
      </c>
      <c r="H363" s="12">
        <v>45265</v>
      </c>
      <c r="I363" t="s">
        <v>13</v>
      </c>
      <c r="J363" s="16">
        <v>281.2</v>
      </c>
      <c r="K363" s="16">
        <v>857.22942</v>
      </c>
      <c r="L363" s="54">
        <f t="shared" si="41"/>
        <v>84.7</v>
      </c>
      <c r="M363" s="54">
        <f t="shared" si="46"/>
        <v>85.7</v>
      </c>
      <c r="N363" s="54" t="s">
        <v>912</v>
      </c>
      <c r="O363" s="52" t="str">
        <f t="shared" si="44"/>
        <v/>
      </c>
      <c r="P363" s="52" t="str">
        <f t="shared" si="42"/>
        <v/>
      </c>
      <c r="Q363" s="52" t="str">
        <f t="shared" si="40"/>
        <v/>
      </c>
      <c r="R363" s="61" t="str">
        <f t="shared" si="43"/>
        <v/>
      </c>
      <c r="S363" s="16">
        <f t="shared" si="45"/>
        <v>10</v>
      </c>
      <c r="T363" t="s">
        <v>881</v>
      </c>
      <c r="U363" s="7"/>
    </row>
    <row r="364" spans="1:21" x14ac:dyDescent="0.2">
      <c r="A364" s="6">
        <v>4</v>
      </c>
      <c r="B364">
        <v>10</v>
      </c>
      <c r="C364" s="7">
        <v>3</v>
      </c>
      <c r="D364" s="6">
        <v>2</v>
      </c>
      <c r="E364" s="7">
        <v>343</v>
      </c>
      <c r="F364" s="6" t="s">
        <v>839</v>
      </c>
      <c r="G364" s="7" t="s">
        <v>840</v>
      </c>
      <c r="H364" s="12">
        <v>45265</v>
      </c>
      <c r="I364" t="s">
        <v>13</v>
      </c>
      <c r="J364" s="16">
        <v>236.5</v>
      </c>
      <c r="K364" s="16">
        <v>384.06886200000002</v>
      </c>
      <c r="L364" s="54">
        <f t="shared" si="41"/>
        <v>37.4</v>
      </c>
      <c r="M364" s="54">
        <f t="shared" si="46"/>
        <v>38.4</v>
      </c>
      <c r="N364" s="54" t="s">
        <v>1080</v>
      </c>
      <c r="O364" s="52" t="str">
        <f t="shared" si="44"/>
        <v/>
      </c>
      <c r="P364" s="52" t="str">
        <f t="shared" si="42"/>
        <v/>
      </c>
      <c r="Q364" s="52" t="str">
        <f t="shared" si="40"/>
        <v/>
      </c>
      <c r="R364" s="61" t="str">
        <f t="shared" si="43"/>
        <v/>
      </c>
      <c r="S364" s="16">
        <f t="shared" si="45"/>
        <v>10</v>
      </c>
      <c r="U364" s="7"/>
    </row>
    <row r="365" spans="1:21" x14ac:dyDescent="0.2">
      <c r="A365" s="6">
        <v>4</v>
      </c>
      <c r="B365">
        <v>10</v>
      </c>
      <c r="C365" s="7">
        <v>4</v>
      </c>
      <c r="D365" s="6">
        <v>2</v>
      </c>
      <c r="E365" s="7">
        <v>345</v>
      </c>
      <c r="F365" s="6" t="s">
        <v>835</v>
      </c>
      <c r="G365" s="7" t="s">
        <v>836</v>
      </c>
      <c r="H365" s="12">
        <v>45265</v>
      </c>
      <c r="I365" t="s">
        <v>13</v>
      </c>
      <c r="J365" s="16">
        <v>233.3</v>
      </c>
      <c r="K365" s="16">
        <v>470.46658500000001</v>
      </c>
      <c r="L365" s="54">
        <f t="shared" si="41"/>
        <v>46</v>
      </c>
      <c r="M365" s="54">
        <f t="shared" si="46"/>
        <v>47</v>
      </c>
      <c r="N365" s="54" t="s">
        <v>1081</v>
      </c>
      <c r="O365" s="52" t="str">
        <f t="shared" si="44"/>
        <v/>
      </c>
      <c r="P365" s="52" t="str">
        <f t="shared" si="42"/>
        <v/>
      </c>
      <c r="Q365" s="52" t="str">
        <f t="shared" si="40"/>
        <v/>
      </c>
      <c r="R365" s="61" t="str">
        <f t="shared" si="43"/>
        <v/>
      </c>
      <c r="S365" s="16">
        <f t="shared" si="45"/>
        <v>10.01</v>
      </c>
      <c r="U365" s="7"/>
    </row>
    <row r="366" spans="1:21" x14ac:dyDescent="0.2">
      <c r="A366" s="6">
        <v>4</v>
      </c>
      <c r="B366">
        <v>10</v>
      </c>
      <c r="C366" s="7">
        <v>5</v>
      </c>
      <c r="D366" s="6">
        <v>2</v>
      </c>
      <c r="E366" s="7">
        <v>346</v>
      </c>
      <c r="F366" s="6" t="s">
        <v>831</v>
      </c>
      <c r="G366" s="7" t="s">
        <v>832</v>
      </c>
      <c r="H366" s="12">
        <v>45265</v>
      </c>
      <c r="I366" t="s">
        <v>13</v>
      </c>
      <c r="J366" s="16">
        <v>317.5</v>
      </c>
      <c r="K366" s="16">
        <v>284.23218000000003</v>
      </c>
      <c r="L366" s="54">
        <f t="shared" si="41"/>
        <v>27.4</v>
      </c>
      <c r="M366" s="54">
        <f t="shared" si="46"/>
        <v>28.4</v>
      </c>
      <c r="N366" s="54" t="s">
        <v>1082</v>
      </c>
      <c r="O366" s="52" t="str">
        <f t="shared" si="44"/>
        <v/>
      </c>
      <c r="P366" s="52" t="str">
        <f t="shared" si="42"/>
        <v/>
      </c>
      <c r="Q366" s="52" t="str">
        <f t="shared" si="40"/>
        <v/>
      </c>
      <c r="R366" s="61" t="str">
        <f t="shared" si="43"/>
        <v/>
      </c>
      <c r="S366" s="16">
        <f t="shared" si="45"/>
        <v>10.01</v>
      </c>
      <c r="U366" s="7"/>
    </row>
    <row r="367" spans="1:21" x14ac:dyDescent="0.2">
      <c r="A367" s="6">
        <v>4</v>
      </c>
      <c r="B367">
        <v>10</v>
      </c>
      <c r="C367" s="7">
        <v>6</v>
      </c>
      <c r="D367" s="6">
        <v>2</v>
      </c>
      <c r="E367" s="7">
        <v>348</v>
      </c>
      <c r="F367" s="6" t="s">
        <v>833</v>
      </c>
      <c r="G367" s="7" t="s">
        <v>834</v>
      </c>
      <c r="H367" s="12">
        <v>45265</v>
      </c>
      <c r="I367" t="s">
        <v>13</v>
      </c>
      <c r="J367" s="16">
        <v>272.8</v>
      </c>
      <c r="K367" s="16">
        <v>365.80856699999998</v>
      </c>
      <c r="L367" s="54">
        <f t="shared" si="41"/>
        <v>35.5</v>
      </c>
      <c r="M367" s="54">
        <f t="shared" si="46"/>
        <v>36.5</v>
      </c>
      <c r="N367" s="54" t="s">
        <v>1083</v>
      </c>
      <c r="O367" s="52" t="str">
        <f t="shared" si="44"/>
        <v/>
      </c>
      <c r="P367" s="52" t="str">
        <f t="shared" si="42"/>
        <v/>
      </c>
      <c r="Q367" s="52" t="str">
        <f t="shared" si="40"/>
        <v/>
      </c>
      <c r="R367" s="61" t="str">
        <f t="shared" si="43"/>
        <v/>
      </c>
      <c r="S367" s="16">
        <f t="shared" si="45"/>
        <v>10.02</v>
      </c>
      <c r="U367" s="7"/>
    </row>
    <row r="368" spans="1:21" x14ac:dyDescent="0.2">
      <c r="A368" s="6">
        <v>4</v>
      </c>
      <c r="B368">
        <v>10</v>
      </c>
      <c r="C368" s="7">
        <v>7</v>
      </c>
      <c r="D368" s="6">
        <v>2</v>
      </c>
      <c r="E368" s="7">
        <v>352</v>
      </c>
      <c r="F368" s="6" t="s">
        <v>853</v>
      </c>
      <c r="G368" s="7" t="s">
        <v>854</v>
      </c>
      <c r="H368" s="12">
        <v>45265</v>
      </c>
      <c r="I368" t="s">
        <v>13</v>
      </c>
      <c r="J368" s="16">
        <v>319.7</v>
      </c>
      <c r="K368" s="16">
        <v>692.70648000000006</v>
      </c>
      <c r="L368" s="54">
        <f t="shared" si="41"/>
        <v>68.2</v>
      </c>
      <c r="M368" s="54">
        <f t="shared" si="46"/>
        <v>69.2</v>
      </c>
      <c r="N368" s="54" t="s">
        <v>913</v>
      </c>
      <c r="O368" s="52" t="str">
        <f t="shared" si="44"/>
        <v/>
      </c>
      <c r="P368" s="52" t="str">
        <f t="shared" si="42"/>
        <v/>
      </c>
      <c r="Q368" s="52" t="str">
        <f t="shared" si="40"/>
        <v/>
      </c>
      <c r="R368" s="61" t="str">
        <f t="shared" si="43"/>
        <v/>
      </c>
      <c r="S368" s="16">
        <f t="shared" si="45"/>
        <v>10.01</v>
      </c>
      <c r="T368" t="s">
        <v>881</v>
      </c>
      <c r="U368" s="7"/>
    </row>
    <row r="369" spans="1:21" x14ac:dyDescent="0.2">
      <c r="A369" s="8">
        <v>4</v>
      </c>
      <c r="B369" s="9">
        <v>10</v>
      </c>
      <c r="C369" s="10">
        <v>8</v>
      </c>
      <c r="D369" s="8">
        <v>2</v>
      </c>
      <c r="E369" s="10">
        <v>355</v>
      </c>
      <c r="F369" s="8" t="s">
        <v>849</v>
      </c>
      <c r="G369" s="10" t="s">
        <v>850</v>
      </c>
      <c r="H369" s="13">
        <v>45265</v>
      </c>
      <c r="I369" s="9" t="s">
        <v>13</v>
      </c>
      <c r="J369" s="18">
        <v>211.5</v>
      </c>
      <c r="K369" s="18">
        <v>446.89560899999998</v>
      </c>
      <c r="L369" s="54">
        <f t="shared" si="41"/>
        <v>43.6</v>
      </c>
      <c r="M369" s="54">
        <f t="shared" si="46"/>
        <v>44.6</v>
      </c>
      <c r="N369" s="54" t="s">
        <v>1084</v>
      </c>
      <c r="O369" s="52" t="str">
        <f t="shared" si="44"/>
        <v/>
      </c>
      <c r="P369" s="52" t="str">
        <f t="shared" si="42"/>
        <v/>
      </c>
      <c r="Q369" s="52" t="str">
        <f t="shared" si="40"/>
        <v/>
      </c>
      <c r="R369" s="61" t="str">
        <f t="shared" si="43"/>
        <v/>
      </c>
      <c r="S369" s="16">
        <f t="shared" si="45"/>
        <v>10.02</v>
      </c>
      <c r="T369" s="9"/>
      <c r="U369" s="10"/>
    </row>
    <row r="370" spans="1:21" x14ac:dyDescent="0.2">
      <c r="A370" s="3">
        <v>4</v>
      </c>
      <c r="B370" s="4">
        <v>11</v>
      </c>
      <c r="C370" s="5">
        <v>1</v>
      </c>
      <c r="D370" s="3">
        <v>2</v>
      </c>
      <c r="E370" s="5">
        <v>356</v>
      </c>
      <c r="F370" s="3" t="s">
        <v>855</v>
      </c>
      <c r="G370" s="5" t="s">
        <v>856</v>
      </c>
      <c r="H370" s="11">
        <v>45265</v>
      </c>
      <c r="I370" s="4" t="s">
        <v>13</v>
      </c>
      <c r="J370" s="17">
        <v>324.8</v>
      </c>
      <c r="K370" s="17">
        <v>536.37363000000005</v>
      </c>
      <c r="L370" s="54">
        <f t="shared" si="41"/>
        <v>52.6</v>
      </c>
      <c r="M370" s="54">
        <f t="shared" si="46"/>
        <v>53.6</v>
      </c>
      <c r="N370" s="54" t="s">
        <v>1085</v>
      </c>
      <c r="O370" s="52" t="str">
        <f t="shared" si="44"/>
        <v/>
      </c>
      <c r="P370" s="52" t="str">
        <f t="shared" si="42"/>
        <v/>
      </c>
      <c r="Q370" s="52" t="str">
        <f t="shared" si="40"/>
        <v/>
      </c>
      <c r="R370" s="61" t="str">
        <f t="shared" si="43"/>
        <v/>
      </c>
      <c r="S370" s="16">
        <f t="shared" si="45"/>
        <v>10.01</v>
      </c>
      <c r="T370" s="4"/>
      <c r="U370" s="5"/>
    </row>
    <row r="371" spans="1:21" x14ac:dyDescent="0.2">
      <c r="A371" s="6">
        <v>4</v>
      </c>
      <c r="B371">
        <v>11</v>
      </c>
      <c r="C371" s="7">
        <v>2</v>
      </c>
      <c r="D371" s="6">
        <v>2</v>
      </c>
      <c r="E371" s="7">
        <v>357</v>
      </c>
      <c r="F371" s="6" t="s">
        <v>851</v>
      </c>
      <c r="G371" s="7" t="s">
        <v>852</v>
      </c>
      <c r="H371" s="12">
        <v>45265</v>
      </c>
      <c r="I371" t="s">
        <v>13</v>
      </c>
      <c r="J371" s="16">
        <v>206.1</v>
      </c>
      <c r="K371" s="16">
        <v>230.23939799999999</v>
      </c>
      <c r="L371" s="54">
        <f t="shared" si="41"/>
        <v>22</v>
      </c>
      <c r="M371" s="54">
        <f t="shared" si="46"/>
        <v>23</v>
      </c>
      <c r="N371" s="54" t="s">
        <v>1086</v>
      </c>
      <c r="O371" s="52" t="str">
        <f t="shared" si="44"/>
        <v/>
      </c>
      <c r="P371" s="52" t="str">
        <f t="shared" si="42"/>
        <v/>
      </c>
      <c r="Q371" s="52" t="str">
        <f t="shared" si="40"/>
        <v/>
      </c>
      <c r="R371" s="61" t="str">
        <f t="shared" si="43"/>
        <v/>
      </c>
      <c r="S371" s="16">
        <f t="shared" si="45"/>
        <v>10.01</v>
      </c>
      <c r="U371" s="7"/>
    </row>
    <row r="372" spans="1:21" x14ac:dyDescent="0.2">
      <c r="A372" s="6">
        <v>4</v>
      </c>
      <c r="B372">
        <v>11</v>
      </c>
      <c r="C372" s="7">
        <v>3</v>
      </c>
      <c r="D372" s="6">
        <v>2</v>
      </c>
      <c r="E372" s="7">
        <v>358</v>
      </c>
      <c r="F372" s="6" t="s">
        <v>847</v>
      </c>
      <c r="G372" s="7" t="s">
        <v>848</v>
      </c>
      <c r="H372" s="12">
        <v>45265</v>
      </c>
      <c r="I372" t="s">
        <v>13</v>
      </c>
      <c r="J372" s="16">
        <v>418.5</v>
      </c>
      <c r="K372" s="16">
        <v>904.76507000000004</v>
      </c>
      <c r="L372" s="54">
        <f t="shared" si="41"/>
        <v>89.4</v>
      </c>
      <c r="M372" s="54">
        <f t="shared" si="46"/>
        <v>90.4</v>
      </c>
      <c r="N372" s="54" t="s">
        <v>914</v>
      </c>
      <c r="O372" s="52" t="str">
        <f t="shared" si="44"/>
        <v/>
      </c>
      <c r="P372" s="52" t="str">
        <f t="shared" si="42"/>
        <v/>
      </c>
      <c r="Q372" s="52" t="str">
        <f t="shared" si="40"/>
        <v/>
      </c>
      <c r="R372" s="61" t="str">
        <f t="shared" si="43"/>
        <v/>
      </c>
      <c r="S372" s="16">
        <f t="shared" si="45"/>
        <v>10.01</v>
      </c>
      <c r="T372" t="s">
        <v>881</v>
      </c>
      <c r="U372" s="7"/>
    </row>
    <row r="373" spans="1:21" x14ac:dyDescent="0.2">
      <c r="A373" s="6">
        <v>4</v>
      </c>
      <c r="B373">
        <v>11</v>
      </c>
      <c r="C373" s="7">
        <v>4</v>
      </c>
      <c r="D373" s="6">
        <v>2</v>
      </c>
      <c r="E373" s="7">
        <v>360</v>
      </c>
      <c r="F373" s="6" t="s">
        <v>857</v>
      </c>
      <c r="G373" s="7" t="s">
        <v>858</v>
      </c>
      <c r="H373" s="12">
        <v>45265</v>
      </c>
      <c r="I373" t="s">
        <v>13</v>
      </c>
      <c r="J373" s="16">
        <v>255</v>
      </c>
      <c r="K373" s="16">
        <v>469.55485800000002</v>
      </c>
      <c r="L373" s="54">
        <f t="shared" si="41"/>
        <v>45.9</v>
      </c>
      <c r="M373" s="54">
        <f t="shared" si="46"/>
        <v>46.9</v>
      </c>
      <c r="N373" s="54" t="s">
        <v>1087</v>
      </c>
      <c r="O373" s="52" t="str">
        <f t="shared" si="44"/>
        <v/>
      </c>
      <c r="P373" s="52" t="str">
        <f t="shared" si="42"/>
        <v/>
      </c>
      <c r="Q373" s="52" t="str">
        <f t="shared" si="40"/>
        <v/>
      </c>
      <c r="R373" s="61" t="str">
        <f t="shared" si="43"/>
        <v/>
      </c>
      <c r="S373" s="16">
        <f t="shared" si="45"/>
        <v>10.01</v>
      </c>
      <c r="U373" s="7"/>
    </row>
    <row r="374" spans="1:21" x14ac:dyDescent="0.2">
      <c r="A374" s="6">
        <v>4</v>
      </c>
      <c r="B374">
        <v>11</v>
      </c>
      <c r="C374" s="7">
        <v>5</v>
      </c>
      <c r="D374" s="6"/>
      <c r="E374" s="7"/>
      <c r="F374" s="6"/>
      <c r="G374" s="7"/>
      <c r="H374" s="12"/>
      <c r="L374" s="54" t="str">
        <f t="shared" si="41"/>
        <v/>
      </c>
      <c r="M374" s="54" t="str">
        <f t="shared" si="46"/>
        <v/>
      </c>
      <c r="N374" s="54" t="s">
        <v>889</v>
      </c>
      <c r="O374" s="52" t="e">
        <f t="shared" si="44"/>
        <v>#DIV/0!</v>
      </c>
      <c r="P374" s="52" t="str">
        <f t="shared" si="42"/>
        <v/>
      </c>
      <c r="Q374" s="52" t="str">
        <f t="shared" si="40"/>
        <v/>
      </c>
      <c r="R374" s="61" t="str">
        <f t="shared" si="43"/>
        <v/>
      </c>
      <c r="S374" s="16" t="e">
        <f t="shared" si="45"/>
        <v>#DIV/0!</v>
      </c>
      <c r="U374" s="7"/>
    </row>
    <row r="375" spans="1:21" x14ac:dyDescent="0.2">
      <c r="A375" s="6">
        <v>4</v>
      </c>
      <c r="B375">
        <v>11</v>
      </c>
      <c r="C375" s="7">
        <v>6</v>
      </c>
      <c r="D375" s="6"/>
      <c r="E375" s="7"/>
      <c r="F375" s="6"/>
      <c r="G375" s="7"/>
      <c r="H375" s="12"/>
      <c r="L375" s="54" t="str">
        <f t="shared" si="41"/>
        <v/>
      </c>
      <c r="M375" s="54" t="str">
        <f t="shared" si="46"/>
        <v/>
      </c>
      <c r="N375" s="54" t="s">
        <v>889</v>
      </c>
      <c r="O375" s="52" t="e">
        <f t="shared" si="44"/>
        <v>#DIV/0!</v>
      </c>
      <c r="P375" s="52" t="str">
        <f t="shared" si="42"/>
        <v/>
      </c>
      <c r="Q375" s="52" t="str">
        <f t="shared" si="40"/>
        <v/>
      </c>
      <c r="R375" s="61" t="str">
        <f t="shared" si="43"/>
        <v/>
      </c>
      <c r="S375" s="16" t="e">
        <f t="shared" si="45"/>
        <v>#DIV/0!</v>
      </c>
      <c r="U375" s="7"/>
    </row>
    <row r="376" spans="1:21" x14ac:dyDescent="0.2">
      <c r="A376" s="6">
        <v>4</v>
      </c>
      <c r="B376">
        <v>11</v>
      </c>
      <c r="C376" s="7">
        <v>7</v>
      </c>
      <c r="D376" s="6"/>
      <c r="E376" s="7"/>
      <c r="F376" s="6"/>
      <c r="G376" s="7"/>
      <c r="H376" s="12"/>
      <c r="L376" s="54" t="str">
        <f t="shared" si="41"/>
        <v/>
      </c>
      <c r="M376" s="54" t="str">
        <f t="shared" si="46"/>
        <v/>
      </c>
      <c r="N376" s="54" t="s">
        <v>889</v>
      </c>
      <c r="O376" s="52" t="e">
        <f t="shared" si="44"/>
        <v>#DIV/0!</v>
      </c>
      <c r="P376" s="52" t="str">
        <f t="shared" si="42"/>
        <v/>
      </c>
      <c r="Q376" s="52" t="str">
        <f t="shared" si="40"/>
        <v/>
      </c>
      <c r="R376" s="61" t="str">
        <f t="shared" si="43"/>
        <v/>
      </c>
      <c r="S376" s="16" t="e">
        <f t="shared" si="45"/>
        <v>#DIV/0!</v>
      </c>
      <c r="U376" s="7"/>
    </row>
    <row r="377" spans="1:21" x14ac:dyDescent="0.2">
      <c r="A377" s="8">
        <v>4</v>
      </c>
      <c r="B377" s="9">
        <v>11</v>
      </c>
      <c r="C377" s="10">
        <v>8</v>
      </c>
      <c r="D377" s="8"/>
      <c r="E377" s="10"/>
      <c r="F377" s="8"/>
      <c r="G377" s="10"/>
      <c r="H377" s="13"/>
      <c r="I377" s="9"/>
      <c r="J377" s="18"/>
      <c r="K377" s="18"/>
      <c r="L377" s="54" t="str">
        <f t="shared" si="41"/>
        <v/>
      </c>
      <c r="M377" s="54" t="str">
        <f t="shared" si="46"/>
        <v/>
      </c>
      <c r="N377" s="54" t="s">
        <v>889</v>
      </c>
      <c r="O377" s="52" t="e">
        <f t="shared" si="44"/>
        <v>#DIV/0!</v>
      </c>
      <c r="P377" s="52" t="str">
        <f t="shared" si="42"/>
        <v/>
      </c>
      <c r="Q377" s="52" t="str">
        <f t="shared" si="40"/>
        <v/>
      </c>
      <c r="R377" s="61" t="str">
        <f t="shared" si="43"/>
        <v/>
      </c>
      <c r="S377" s="16" t="e">
        <f t="shared" si="45"/>
        <v>#DIV/0!</v>
      </c>
      <c r="T377" s="9"/>
      <c r="U377" s="10"/>
    </row>
    <row r="378" spans="1:21" x14ac:dyDescent="0.2">
      <c r="A378" s="3">
        <v>4</v>
      </c>
      <c r="B378" s="4">
        <v>12</v>
      </c>
      <c r="C378" s="5">
        <v>1</v>
      </c>
      <c r="D378" s="3"/>
      <c r="E378" s="5"/>
      <c r="F378" s="3"/>
      <c r="G378" s="5"/>
      <c r="H378" s="11"/>
      <c r="I378" s="4"/>
      <c r="J378" s="17"/>
      <c r="K378" s="17"/>
      <c r="L378" s="54" t="str">
        <f t="shared" si="41"/>
        <v/>
      </c>
      <c r="M378" s="54" t="str">
        <f t="shared" si="46"/>
        <v/>
      </c>
      <c r="N378" s="54" t="s">
        <v>889</v>
      </c>
      <c r="O378" s="52" t="e">
        <f t="shared" si="44"/>
        <v>#DIV/0!</v>
      </c>
      <c r="P378" s="52" t="str">
        <f t="shared" si="42"/>
        <v/>
      </c>
      <c r="Q378" s="52" t="str">
        <f t="shared" si="40"/>
        <v/>
      </c>
      <c r="R378" s="61" t="str">
        <f t="shared" si="43"/>
        <v/>
      </c>
      <c r="S378" s="16" t="e">
        <f t="shared" si="45"/>
        <v>#DIV/0!</v>
      </c>
      <c r="T378" s="4"/>
      <c r="U378" s="5"/>
    </row>
    <row r="379" spans="1:21" x14ac:dyDescent="0.2">
      <c r="A379" s="6">
        <v>4</v>
      </c>
      <c r="B379">
        <v>12</v>
      </c>
      <c r="C379" s="7">
        <v>2</v>
      </c>
      <c r="D379" s="6"/>
      <c r="E379" s="7"/>
      <c r="F379" s="6"/>
      <c r="G379" s="7"/>
      <c r="H379" s="12"/>
      <c r="L379" s="54" t="str">
        <f t="shared" si="41"/>
        <v/>
      </c>
      <c r="M379" s="54" t="str">
        <f t="shared" si="46"/>
        <v/>
      </c>
      <c r="N379" s="54" t="s">
        <v>889</v>
      </c>
      <c r="O379" s="52" t="e">
        <f t="shared" si="44"/>
        <v>#DIV/0!</v>
      </c>
      <c r="P379" s="52" t="str">
        <f t="shared" si="42"/>
        <v/>
      </c>
      <c r="Q379" s="52" t="str">
        <f t="shared" si="40"/>
        <v/>
      </c>
      <c r="R379" s="61" t="str">
        <f t="shared" si="43"/>
        <v/>
      </c>
      <c r="S379" s="16" t="e">
        <f t="shared" si="45"/>
        <v>#DIV/0!</v>
      </c>
      <c r="U379" s="7"/>
    </row>
    <row r="380" spans="1:21" x14ac:dyDescent="0.2">
      <c r="A380" s="6">
        <v>4</v>
      </c>
      <c r="B380">
        <v>12</v>
      </c>
      <c r="C380" s="7">
        <v>3</v>
      </c>
      <c r="D380" s="6"/>
      <c r="E380" s="7"/>
      <c r="F380" s="6"/>
      <c r="G380" s="7"/>
      <c r="H380" s="12"/>
      <c r="L380" s="54" t="str">
        <f t="shared" si="41"/>
        <v/>
      </c>
      <c r="M380" s="54" t="str">
        <f t="shared" si="46"/>
        <v/>
      </c>
      <c r="N380" s="54" t="s">
        <v>889</v>
      </c>
      <c r="O380" s="52" t="e">
        <f t="shared" si="44"/>
        <v>#DIV/0!</v>
      </c>
      <c r="P380" s="52" t="str">
        <f t="shared" si="42"/>
        <v/>
      </c>
      <c r="Q380" s="52" t="str">
        <f t="shared" si="40"/>
        <v/>
      </c>
      <c r="R380" s="61" t="str">
        <f t="shared" si="43"/>
        <v/>
      </c>
      <c r="S380" s="16" t="e">
        <f t="shared" si="45"/>
        <v>#DIV/0!</v>
      </c>
      <c r="U380" s="7"/>
    </row>
    <row r="381" spans="1:21" x14ac:dyDescent="0.2">
      <c r="A381" s="6">
        <v>4</v>
      </c>
      <c r="B381">
        <v>12</v>
      </c>
      <c r="C381" s="7">
        <v>4</v>
      </c>
      <c r="D381" s="6"/>
      <c r="E381" s="7"/>
      <c r="F381" s="6"/>
      <c r="G381" s="7"/>
      <c r="H381" s="12"/>
      <c r="L381" s="54" t="str">
        <f t="shared" si="41"/>
        <v/>
      </c>
      <c r="M381" s="54" t="str">
        <f t="shared" si="46"/>
        <v/>
      </c>
      <c r="N381" s="54" t="s">
        <v>889</v>
      </c>
      <c r="O381" s="52" t="e">
        <f t="shared" si="44"/>
        <v>#DIV/0!</v>
      </c>
      <c r="P381" s="52" t="str">
        <f t="shared" si="42"/>
        <v/>
      </c>
      <c r="Q381" s="52" t="str">
        <f t="shared" si="40"/>
        <v/>
      </c>
      <c r="R381" s="61" t="str">
        <f t="shared" si="43"/>
        <v/>
      </c>
      <c r="S381" s="16" t="e">
        <f t="shared" si="45"/>
        <v>#DIV/0!</v>
      </c>
      <c r="U381" s="7"/>
    </row>
    <row r="382" spans="1:21" x14ac:dyDescent="0.2">
      <c r="A382" s="6">
        <v>4</v>
      </c>
      <c r="B382">
        <v>12</v>
      </c>
      <c r="C382" s="7">
        <v>5</v>
      </c>
      <c r="D382" s="6"/>
      <c r="E382" s="7"/>
      <c r="F382" s="6"/>
      <c r="G382" s="7"/>
      <c r="H382" s="12"/>
      <c r="L382" s="54" t="str">
        <f t="shared" si="41"/>
        <v/>
      </c>
      <c r="M382" s="54" t="str">
        <f t="shared" si="46"/>
        <v/>
      </c>
      <c r="N382" s="54" t="s">
        <v>889</v>
      </c>
      <c r="O382" s="52" t="e">
        <f t="shared" si="44"/>
        <v>#DIV/0!</v>
      </c>
      <c r="P382" s="52" t="str">
        <f t="shared" si="42"/>
        <v/>
      </c>
      <c r="Q382" s="52" t="str">
        <f t="shared" si="40"/>
        <v/>
      </c>
      <c r="R382" s="61" t="str">
        <f t="shared" si="43"/>
        <v/>
      </c>
      <c r="S382" s="16" t="e">
        <f t="shared" si="45"/>
        <v>#DIV/0!</v>
      </c>
      <c r="U382" s="7"/>
    </row>
    <row r="383" spans="1:21" x14ac:dyDescent="0.2">
      <c r="A383" s="6">
        <v>4</v>
      </c>
      <c r="B383">
        <v>12</v>
      </c>
      <c r="C383" s="7">
        <v>6</v>
      </c>
      <c r="D383" s="6"/>
      <c r="E383" s="7"/>
      <c r="F383" s="6"/>
      <c r="G383" s="7"/>
      <c r="H383" s="12"/>
      <c r="L383" s="54" t="str">
        <f t="shared" si="41"/>
        <v/>
      </c>
      <c r="M383" s="54" t="str">
        <f t="shared" si="46"/>
        <v/>
      </c>
      <c r="N383" s="54" t="s">
        <v>889</v>
      </c>
      <c r="O383" s="52" t="e">
        <f t="shared" si="44"/>
        <v>#DIV/0!</v>
      </c>
      <c r="P383" s="52" t="str">
        <f t="shared" si="42"/>
        <v/>
      </c>
      <c r="Q383" s="52" t="str">
        <f t="shared" si="40"/>
        <v/>
      </c>
      <c r="R383" s="61" t="str">
        <f t="shared" si="43"/>
        <v/>
      </c>
      <c r="S383" s="16" t="e">
        <f t="shared" si="45"/>
        <v>#DIV/0!</v>
      </c>
      <c r="U383" s="7"/>
    </row>
    <row r="384" spans="1:21" x14ac:dyDescent="0.2">
      <c r="A384" s="6">
        <v>4</v>
      </c>
      <c r="B384">
        <v>12</v>
      </c>
      <c r="C384" s="7">
        <v>7</v>
      </c>
      <c r="D384" s="6"/>
      <c r="E384" s="7"/>
      <c r="F384" s="6"/>
      <c r="G384" s="7"/>
      <c r="H384" s="12"/>
      <c r="L384" s="54" t="str">
        <f t="shared" si="41"/>
        <v/>
      </c>
      <c r="M384" s="54" t="str">
        <f t="shared" si="46"/>
        <v/>
      </c>
      <c r="N384" s="54" t="s">
        <v>889</v>
      </c>
      <c r="O384" s="52" t="e">
        <f t="shared" si="44"/>
        <v>#DIV/0!</v>
      </c>
      <c r="P384" s="52" t="str">
        <f t="shared" si="42"/>
        <v/>
      </c>
      <c r="Q384" s="52" t="str">
        <f t="shared" si="40"/>
        <v/>
      </c>
      <c r="R384" s="61" t="str">
        <f t="shared" si="43"/>
        <v/>
      </c>
      <c r="S384" s="16" t="e">
        <f t="shared" si="45"/>
        <v>#DIV/0!</v>
      </c>
      <c r="U384" s="7"/>
    </row>
    <row r="385" spans="1:21" x14ac:dyDescent="0.2">
      <c r="A385" s="8">
        <v>4</v>
      </c>
      <c r="B385" s="9">
        <v>12</v>
      </c>
      <c r="C385" s="10">
        <v>8</v>
      </c>
      <c r="D385" s="8"/>
      <c r="E385" s="10"/>
      <c r="F385" s="8"/>
      <c r="G385" s="10"/>
      <c r="H385" s="13"/>
      <c r="I385" s="9"/>
      <c r="J385" s="18"/>
      <c r="K385" s="18"/>
      <c r="L385" s="54" t="str">
        <f t="shared" si="41"/>
        <v/>
      </c>
      <c r="M385" s="54" t="str">
        <f t="shared" si="46"/>
        <v/>
      </c>
      <c r="N385" s="54" t="s">
        <v>889</v>
      </c>
      <c r="O385" s="52" t="e">
        <f t="shared" si="44"/>
        <v>#DIV/0!</v>
      </c>
      <c r="P385" s="52" t="str">
        <f t="shared" si="42"/>
        <v/>
      </c>
      <c r="Q385" s="52" t="str">
        <f t="shared" si="40"/>
        <v/>
      </c>
      <c r="R385" s="61" t="str">
        <f t="shared" si="43"/>
        <v/>
      </c>
      <c r="S385" s="16" t="e">
        <f t="shared" si="45"/>
        <v>#DIV/0!</v>
      </c>
      <c r="T385" s="9"/>
      <c r="U385" s="10"/>
    </row>
    <row r="386" spans="1:21" x14ac:dyDescent="0.2">
      <c r="A386" s="3">
        <v>5</v>
      </c>
      <c r="B386" s="4">
        <v>1</v>
      </c>
      <c r="C386" s="5">
        <v>1</v>
      </c>
      <c r="D386" s="3">
        <v>2</v>
      </c>
      <c r="E386" s="5">
        <v>362</v>
      </c>
      <c r="F386" s="3" t="s">
        <v>845</v>
      </c>
      <c r="G386" s="5" t="s">
        <v>846</v>
      </c>
      <c r="H386" s="11">
        <v>45265</v>
      </c>
      <c r="I386" s="4" t="s">
        <v>13</v>
      </c>
      <c r="J386" s="17">
        <v>308.3</v>
      </c>
      <c r="K386" s="17">
        <v>175.273077</v>
      </c>
      <c r="L386" s="54">
        <f t="shared" si="41"/>
        <v>16.5</v>
      </c>
      <c r="M386" s="54">
        <f t="shared" si="46"/>
        <v>17.5</v>
      </c>
      <c r="N386" s="54" t="s">
        <v>1088</v>
      </c>
      <c r="O386" s="52" t="str">
        <f t="shared" si="44"/>
        <v/>
      </c>
      <c r="P386" s="52" t="str">
        <f t="shared" si="42"/>
        <v/>
      </c>
      <c r="Q386" s="52" t="str">
        <f t="shared" ref="Q386:Q423" si="47">IF(ISNUMBER(O386),O386+P386,"")</f>
        <v/>
      </c>
      <c r="R386" s="61" t="str">
        <f t="shared" si="43"/>
        <v/>
      </c>
      <c r="S386" s="16">
        <f t="shared" si="45"/>
        <v>10.02</v>
      </c>
      <c r="T386" s="4"/>
      <c r="U386" s="5"/>
    </row>
    <row r="387" spans="1:21" x14ac:dyDescent="0.2">
      <c r="A387" s="6">
        <v>5</v>
      </c>
      <c r="B387">
        <v>1</v>
      </c>
      <c r="C387" s="7">
        <v>2</v>
      </c>
      <c r="D387" s="6">
        <v>2</v>
      </c>
      <c r="E387" s="7">
        <v>364</v>
      </c>
      <c r="F387" s="6" t="s">
        <v>468</v>
      </c>
      <c r="G387" s="7" t="s">
        <v>469</v>
      </c>
      <c r="H387" s="12">
        <v>45313</v>
      </c>
      <c r="I387" t="s">
        <v>13</v>
      </c>
      <c r="J387" s="16">
        <v>211.2</v>
      </c>
      <c r="K387" s="16">
        <v>211.2</v>
      </c>
      <c r="L387" s="54">
        <f t="shared" ref="L387:L450" si="48">IF(K387 &gt;110, ROUNDDOWN(K387/10-1,1),"")</f>
        <v>20.100000000000001</v>
      </c>
      <c r="M387" s="54">
        <f t="shared" si="46"/>
        <v>21.1</v>
      </c>
      <c r="N387" s="54" t="s">
        <v>915</v>
      </c>
      <c r="O387" s="52" t="str">
        <f t="shared" si="44"/>
        <v/>
      </c>
      <c r="P387" s="52" t="str">
        <f t="shared" ref="P387:P450" si="49">IF(ISNUMBER(O387),10-O387,"")</f>
        <v/>
      </c>
      <c r="Q387" s="52" t="str">
        <f t="shared" si="47"/>
        <v/>
      </c>
      <c r="R387" s="61" t="str">
        <f t="shared" si="43"/>
        <v/>
      </c>
      <c r="S387" s="16">
        <f t="shared" si="45"/>
        <v>10.01</v>
      </c>
      <c r="T387" t="s">
        <v>881</v>
      </c>
      <c r="U387" s="7"/>
    </row>
    <row r="388" spans="1:21" x14ac:dyDescent="0.2">
      <c r="A388" s="6">
        <v>5</v>
      </c>
      <c r="B388">
        <v>1</v>
      </c>
      <c r="C388" s="7">
        <v>3</v>
      </c>
      <c r="D388" s="6">
        <v>2</v>
      </c>
      <c r="E388" s="7">
        <v>365</v>
      </c>
      <c r="F388" s="6" t="s">
        <v>470</v>
      </c>
      <c r="G388" s="7" t="s">
        <v>471</v>
      </c>
      <c r="H388" s="12">
        <v>45313</v>
      </c>
      <c r="I388" t="s">
        <v>13</v>
      </c>
      <c r="J388" s="16">
        <v>158.30000000000001</v>
      </c>
      <c r="K388" s="16">
        <v>158.30000000000001</v>
      </c>
      <c r="L388" s="54">
        <f t="shared" si="48"/>
        <v>14.8</v>
      </c>
      <c r="M388" s="54">
        <f t="shared" si="46"/>
        <v>15.8</v>
      </c>
      <c r="N388" s="54" t="s">
        <v>916</v>
      </c>
      <c r="O388" s="52" t="str">
        <f t="shared" si="44"/>
        <v/>
      </c>
      <c r="P388" s="52" t="str">
        <f t="shared" si="49"/>
        <v/>
      </c>
      <c r="Q388" s="52" t="str">
        <f t="shared" si="47"/>
        <v/>
      </c>
      <c r="R388" s="61" t="str">
        <f t="shared" ref="R388:R451" si="50">IF(ISNUMBER(O388),D388&amp;"_"&amp;E388&amp;"|"&amp;O388,"")</f>
        <v/>
      </c>
      <c r="S388" s="16">
        <f t="shared" si="45"/>
        <v>10.02</v>
      </c>
      <c r="T388" t="s">
        <v>881</v>
      </c>
      <c r="U388" s="7"/>
    </row>
    <row r="389" spans="1:21" x14ac:dyDescent="0.2">
      <c r="A389" s="6">
        <v>5</v>
      </c>
      <c r="B389">
        <v>1</v>
      </c>
      <c r="C389" s="7">
        <v>4</v>
      </c>
      <c r="D389" s="6">
        <v>2</v>
      </c>
      <c r="E389" s="7">
        <v>367</v>
      </c>
      <c r="F389" s="6" t="s">
        <v>464</v>
      </c>
      <c r="G389" s="7" t="s">
        <v>465</v>
      </c>
      <c r="H389" s="12">
        <v>45313</v>
      </c>
      <c r="I389" t="s">
        <v>13</v>
      </c>
      <c r="J389" s="16">
        <v>282.10000000000002</v>
      </c>
      <c r="K389" s="16">
        <v>282.10000000000002</v>
      </c>
      <c r="L389" s="54">
        <f t="shared" si="48"/>
        <v>27.2</v>
      </c>
      <c r="M389" s="54">
        <f t="shared" si="46"/>
        <v>28.2</v>
      </c>
      <c r="N389" s="54" t="s">
        <v>917</v>
      </c>
      <c r="O389" s="52" t="str">
        <f t="shared" si="44"/>
        <v/>
      </c>
      <c r="P389" s="52" t="str">
        <f t="shared" si="49"/>
        <v/>
      </c>
      <c r="Q389" s="52" t="str">
        <f t="shared" si="47"/>
        <v/>
      </c>
      <c r="R389" s="61" t="str">
        <f t="shared" si="50"/>
        <v/>
      </c>
      <c r="S389" s="16">
        <f t="shared" si="45"/>
        <v>10</v>
      </c>
      <c r="T389" t="s">
        <v>881</v>
      </c>
      <c r="U389" s="7"/>
    </row>
    <row r="390" spans="1:21" x14ac:dyDescent="0.2">
      <c r="A390" s="6">
        <v>5</v>
      </c>
      <c r="B390">
        <v>1</v>
      </c>
      <c r="C390" s="7">
        <v>5</v>
      </c>
      <c r="D390" s="6">
        <v>2</v>
      </c>
      <c r="E390" s="7">
        <v>370</v>
      </c>
      <c r="F390" s="6" t="s">
        <v>634</v>
      </c>
      <c r="G390" s="7" t="s">
        <v>635</v>
      </c>
      <c r="H390" s="12">
        <v>45267</v>
      </c>
      <c r="I390" t="s">
        <v>13</v>
      </c>
      <c r="J390" s="16">
        <v>224.4</v>
      </c>
      <c r="K390" s="16">
        <v>269.62909500000001</v>
      </c>
      <c r="L390" s="54">
        <f t="shared" si="48"/>
        <v>25.9</v>
      </c>
      <c r="M390" s="54">
        <f t="shared" si="46"/>
        <v>26.9</v>
      </c>
      <c r="N390" s="54" t="s">
        <v>1089</v>
      </c>
      <c r="O390" s="52" t="str">
        <f t="shared" si="44"/>
        <v/>
      </c>
      <c r="P390" s="52" t="str">
        <f t="shared" si="49"/>
        <v/>
      </c>
      <c r="Q390" s="52" t="str">
        <f t="shared" si="47"/>
        <v/>
      </c>
      <c r="R390" s="61" t="str">
        <f t="shared" si="50"/>
        <v/>
      </c>
      <c r="S390" s="16">
        <f t="shared" si="45"/>
        <v>10.02</v>
      </c>
      <c r="U390" s="7"/>
    </row>
    <row r="391" spans="1:21" x14ac:dyDescent="0.2">
      <c r="A391" s="6">
        <v>5</v>
      </c>
      <c r="B391">
        <v>1</v>
      </c>
      <c r="C391" s="7">
        <v>6</v>
      </c>
      <c r="D391" s="6">
        <v>2</v>
      </c>
      <c r="E391" s="7">
        <v>371</v>
      </c>
      <c r="F391" s="6" t="s">
        <v>472</v>
      </c>
      <c r="G391" s="7" t="s">
        <v>473</v>
      </c>
      <c r="H391" s="12">
        <v>45313</v>
      </c>
      <c r="I391" t="s">
        <v>13</v>
      </c>
      <c r="J391" s="16">
        <v>174.1</v>
      </c>
      <c r="K391" s="16">
        <v>174.1</v>
      </c>
      <c r="L391" s="54">
        <f t="shared" si="48"/>
        <v>16.399999999999999</v>
      </c>
      <c r="M391" s="54">
        <f t="shared" si="46"/>
        <v>17.399999999999999</v>
      </c>
      <c r="N391" s="54" t="s">
        <v>918</v>
      </c>
      <c r="O391" s="52" t="str">
        <f t="shared" si="44"/>
        <v/>
      </c>
      <c r="P391" s="52" t="str">
        <f t="shared" si="49"/>
        <v/>
      </c>
      <c r="Q391" s="52" t="str">
        <f t="shared" si="47"/>
        <v/>
      </c>
      <c r="R391" s="61" t="str">
        <f t="shared" si="50"/>
        <v/>
      </c>
      <c r="S391" s="16">
        <f t="shared" si="45"/>
        <v>10.01</v>
      </c>
      <c r="T391" t="s">
        <v>881</v>
      </c>
      <c r="U391" s="7"/>
    </row>
    <row r="392" spans="1:21" x14ac:dyDescent="0.2">
      <c r="A392" s="6">
        <v>5</v>
      </c>
      <c r="B392">
        <v>1</v>
      </c>
      <c r="C392" s="7">
        <v>7</v>
      </c>
      <c r="D392" s="6">
        <v>2</v>
      </c>
      <c r="E392" s="7">
        <v>372</v>
      </c>
      <c r="F392" s="6" t="s">
        <v>636</v>
      </c>
      <c r="G392" s="7" t="s">
        <v>637</v>
      </c>
      <c r="H392" s="12">
        <v>45267</v>
      </c>
      <c r="I392" t="s">
        <v>13</v>
      </c>
      <c r="J392" s="16">
        <v>145.30000000000001</v>
      </c>
      <c r="K392" s="16">
        <v>130.92811800000001</v>
      </c>
      <c r="L392" s="54">
        <f t="shared" si="48"/>
        <v>12</v>
      </c>
      <c r="M392" s="54">
        <f t="shared" si="46"/>
        <v>13</v>
      </c>
      <c r="N392" s="54" t="s">
        <v>1090</v>
      </c>
      <c r="O392" s="52" t="str">
        <f t="shared" si="44"/>
        <v/>
      </c>
      <c r="P392" s="52" t="str">
        <f t="shared" si="49"/>
        <v/>
      </c>
      <c r="Q392" s="52" t="str">
        <f t="shared" si="47"/>
        <v/>
      </c>
      <c r="R392" s="61" t="str">
        <f t="shared" si="50"/>
        <v/>
      </c>
      <c r="S392" s="16">
        <f t="shared" si="45"/>
        <v>10.07</v>
      </c>
      <c r="U392" s="7"/>
    </row>
    <row r="393" spans="1:21" x14ac:dyDescent="0.2">
      <c r="A393" s="8">
        <v>5</v>
      </c>
      <c r="B393" s="9">
        <v>1</v>
      </c>
      <c r="C393" s="10">
        <v>8</v>
      </c>
      <c r="D393" s="8">
        <v>2</v>
      </c>
      <c r="E393" s="10">
        <v>374</v>
      </c>
      <c r="F393" s="8" t="s">
        <v>474</v>
      </c>
      <c r="G393" s="10" t="s">
        <v>475</v>
      </c>
      <c r="H393" s="13">
        <v>45313</v>
      </c>
      <c r="I393" s="9" t="s">
        <v>13</v>
      </c>
      <c r="J393" s="18">
        <v>196.1</v>
      </c>
      <c r="K393" s="18">
        <v>196.1</v>
      </c>
      <c r="L393" s="54">
        <f t="shared" si="48"/>
        <v>18.600000000000001</v>
      </c>
      <c r="M393" s="54">
        <f t="shared" si="46"/>
        <v>19.600000000000001</v>
      </c>
      <c r="N393" s="54" t="s">
        <v>919</v>
      </c>
      <c r="O393" s="52" t="str">
        <f t="shared" si="44"/>
        <v/>
      </c>
      <c r="P393" s="52" t="str">
        <f t="shared" si="49"/>
        <v/>
      </c>
      <c r="Q393" s="52" t="str">
        <f t="shared" si="47"/>
        <v/>
      </c>
      <c r="R393" s="61" t="str">
        <f t="shared" si="50"/>
        <v/>
      </c>
      <c r="S393" s="16">
        <f t="shared" si="45"/>
        <v>10.01</v>
      </c>
      <c r="T393" s="9" t="s">
        <v>881</v>
      </c>
      <c r="U393" s="10"/>
    </row>
    <row r="394" spans="1:21" x14ac:dyDescent="0.2">
      <c r="A394" s="3">
        <v>5</v>
      </c>
      <c r="B394" s="4">
        <v>2</v>
      </c>
      <c r="C394" s="5">
        <v>1</v>
      </c>
      <c r="D394" s="3">
        <v>2</v>
      </c>
      <c r="E394" s="5">
        <v>375</v>
      </c>
      <c r="F394" s="3" t="s">
        <v>476</v>
      </c>
      <c r="G394" s="5" t="s">
        <v>477</v>
      </c>
      <c r="H394" s="11">
        <v>45313</v>
      </c>
      <c r="I394" s="4" t="s">
        <v>13</v>
      </c>
      <c r="J394" s="17">
        <v>228.8</v>
      </c>
      <c r="K394" s="17">
        <v>228.8</v>
      </c>
      <c r="L394" s="54">
        <f t="shared" si="48"/>
        <v>21.8</v>
      </c>
      <c r="M394" s="54">
        <f t="shared" si="46"/>
        <v>22.8</v>
      </c>
      <c r="N394" s="54" t="s">
        <v>920</v>
      </c>
      <c r="O394" s="52" t="str">
        <f t="shared" si="44"/>
        <v/>
      </c>
      <c r="P394" s="52" t="str">
        <f t="shared" si="49"/>
        <v/>
      </c>
      <c r="Q394" s="52" t="str">
        <f t="shared" si="47"/>
        <v/>
      </c>
      <c r="R394" s="61" t="str">
        <f t="shared" si="50"/>
        <v/>
      </c>
      <c r="S394" s="16">
        <f t="shared" si="45"/>
        <v>10.039999999999999</v>
      </c>
      <c r="T394" s="4" t="s">
        <v>881</v>
      </c>
      <c r="U394" s="5"/>
    </row>
    <row r="395" spans="1:21" x14ac:dyDescent="0.2">
      <c r="A395" s="6">
        <v>5</v>
      </c>
      <c r="B395">
        <v>2</v>
      </c>
      <c r="C395" s="7">
        <v>2</v>
      </c>
      <c r="D395" s="6">
        <v>2</v>
      </c>
      <c r="E395" s="7">
        <v>376</v>
      </c>
      <c r="F395" s="6" t="s">
        <v>478</v>
      </c>
      <c r="G395" s="7" t="s">
        <v>479</v>
      </c>
      <c r="H395" s="12">
        <v>45313</v>
      </c>
      <c r="I395" t="s">
        <v>13</v>
      </c>
      <c r="J395" s="16">
        <v>181.8</v>
      </c>
      <c r="K395" s="16">
        <v>181.8</v>
      </c>
      <c r="L395" s="54">
        <f t="shared" si="48"/>
        <v>17.100000000000001</v>
      </c>
      <c r="M395" s="54">
        <f t="shared" si="46"/>
        <v>18.100000000000001</v>
      </c>
      <c r="N395" s="54" t="s">
        <v>921</v>
      </c>
      <c r="O395" s="52" t="str">
        <f t="shared" ref="O395:O406" si="51">IF(NOT(ISNUMBER(L395)),IF(ROUND(10*10/K395,1) &gt; 10, 10,ROUND(10*10/K395,1)),"")</f>
        <v/>
      </c>
      <c r="P395" s="52" t="str">
        <f t="shared" si="49"/>
        <v/>
      </c>
      <c r="Q395" s="52" t="str">
        <f t="shared" si="47"/>
        <v/>
      </c>
      <c r="R395" s="61" t="str">
        <f t="shared" si="50"/>
        <v/>
      </c>
      <c r="S395" s="16">
        <f t="shared" ref="S395:S406" si="52">IF(ISNUMBER(L395),ROUND(K395*1/(L395+1),2),ROUND(O395*K395/10,1))</f>
        <v>10.039999999999999</v>
      </c>
      <c r="T395" t="s">
        <v>881</v>
      </c>
      <c r="U395" s="7"/>
    </row>
    <row r="396" spans="1:21" x14ac:dyDescent="0.2">
      <c r="A396" s="6">
        <v>5</v>
      </c>
      <c r="B396">
        <v>2</v>
      </c>
      <c r="C396" s="7">
        <v>3</v>
      </c>
      <c r="D396" s="6">
        <v>2</v>
      </c>
      <c r="E396" s="7">
        <v>377</v>
      </c>
      <c r="F396" s="6" t="s">
        <v>480</v>
      </c>
      <c r="G396" s="7" t="s">
        <v>481</v>
      </c>
      <c r="H396" s="12">
        <v>45313</v>
      </c>
      <c r="I396" t="s">
        <v>13</v>
      </c>
      <c r="J396" s="16">
        <v>220.3</v>
      </c>
      <c r="K396" s="16">
        <v>220.3</v>
      </c>
      <c r="L396" s="54">
        <f t="shared" si="48"/>
        <v>21</v>
      </c>
      <c r="M396" s="54">
        <f t="shared" si="46"/>
        <v>22</v>
      </c>
      <c r="N396" s="54" t="s">
        <v>922</v>
      </c>
      <c r="O396" s="52" t="str">
        <f t="shared" si="51"/>
        <v/>
      </c>
      <c r="P396" s="52" t="str">
        <f t="shared" si="49"/>
        <v/>
      </c>
      <c r="Q396" s="52" t="str">
        <f t="shared" si="47"/>
        <v/>
      </c>
      <c r="R396" s="61" t="str">
        <f t="shared" si="50"/>
        <v/>
      </c>
      <c r="S396" s="16">
        <f t="shared" si="52"/>
        <v>10.01</v>
      </c>
      <c r="T396" t="s">
        <v>881</v>
      </c>
      <c r="U396" s="7"/>
    </row>
    <row r="397" spans="1:21" x14ac:dyDescent="0.2">
      <c r="A397" s="6">
        <v>5</v>
      </c>
      <c r="B397">
        <v>2</v>
      </c>
      <c r="C397" s="7">
        <v>4</v>
      </c>
      <c r="D397" s="6">
        <v>2</v>
      </c>
      <c r="E397" s="7">
        <v>378</v>
      </c>
      <c r="F397" s="6" t="s">
        <v>482</v>
      </c>
      <c r="G397" s="7" t="s">
        <v>483</v>
      </c>
      <c r="H397" s="12">
        <v>45313</v>
      </c>
      <c r="I397" t="s">
        <v>13</v>
      </c>
      <c r="J397" s="16">
        <v>255.7</v>
      </c>
      <c r="K397" s="16">
        <v>255.7</v>
      </c>
      <c r="L397" s="54">
        <f t="shared" si="48"/>
        <v>24.5</v>
      </c>
      <c r="M397" s="54">
        <f t="shared" si="46"/>
        <v>25.5</v>
      </c>
      <c r="N397" s="54" t="s">
        <v>923</v>
      </c>
      <c r="O397" s="52" t="str">
        <f t="shared" si="51"/>
        <v/>
      </c>
      <c r="P397" s="52" t="str">
        <f t="shared" si="49"/>
        <v/>
      </c>
      <c r="Q397" s="52" t="str">
        <f t="shared" si="47"/>
        <v/>
      </c>
      <c r="R397" s="61" t="str">
        <f t="shared" si="50"/>
        <v/>
      </c>
      <c r="S397" s="16">
        <f t="shared" si="52"/>
        <v>10.029999999999999</v>
      </c>
      <c r="T397" t="s">
        <v>881</v>
      </c>
      <c r="U397" s="7"/>
    </row>
    <row r="398" spans="1:21" x14ac:dyDescent="0.2">
      <c r="A398" s="6">
        <v>5</v>
      </c>
      <c r="B398">
        <v>2</v>
      </c>
      <c r="C398" s="7">
        <v>5</v>
      </c>
      <c r="D398" s="6">
        <v>2</v>
      </c>
      <c r="E398" s="7">
        <v>379</v>
      </c>
      <c r="F398" s="6" t="s">
        <v>484</v>
      </c>
      <c r="G398" s="7" t="s">
        <v>485</v>
      </c>
      <c r="H398" s="12">
        <v>45313</v>
      </c>
      <c r="I398" t="s">
        <v>13</v>
      </c>
      <c r="J398" s="16">
        <v>179.6</v>
      </c>
      <c r="K398" s="16">
        <v>179.6</v>
      </c>
      <c r="L398" s="54">
        <f t="shared" si="48"/>
        <v>16.899999999999999</v>
      </c>
      <c r="M398" s="54">
        <f t="shared" si="46"/>
        <v>17.899999999999999</v>
      </c>
      <c r="N398" s="54" t="s">
        <v>924</v>
      </c>
      <c r="O398" s="52" t="str">
        <f t="shared" si="51"/>
        <v/>
      </c>
      <c r="P398" s="52" t="str">
        <f t="shared" si="49"/>
        <v/>
      </c>
      <c r="Q398" s="52" t="str">
        <f t="shared" si="47"/>
        <v/>
      </c>
      <c r="R398" s="61" t="str">
        <f t="shared" si="50"/>
        <v/>
      </c>
      <c r="S398" s="16">
        <f t="shared" si="52"/>
        <v>10.029999999999999</v>
      </c>
      <c r="T398" t="s">
        <v>881</v>
      </c>
      <c r="U398" s="7"/>
    </row>
    <row r="399" spans="1:21" x14ac:dyDescent="0.2">
      <c r="A399" s="6">
        <v>5</v>
      </c>
      <c r="B399">
        <v>2</v>
      </c>
      <c r="C399" s="7">
        <v>6</v>
      </c>
      <c r="D399" s="6">
        <v>2</v>
      </c>
      <c r="E399" s="7">
        <v>380</v>
      </c>
      <c r="F399" s="6" t="s">
        <v>719</v>
      </c>
      <c r="G399" s="7" t="s">
        <v>720</v>
      </c>
      <c r="H399" s="12">
        <v>45273</v>
      </c>
      <c r="I399" t="s">
        <v>59</v>
      </c>
      <c r="J399" s="16">
        <v>95.7</v>
      </c>
      <c r="K399" s="16">
        <v>87.380958000000007</v>
      </c>
      <c r="L399" s="54" t="str">
        <f t="shared" si="48"/>
        <v/>
      </c>
      <c r="M399" s="54" t="str">
        <f t="shared" si="46"/>
        <v/>
      </c>
      <c r="N399" s="54" t="s">
        <v>889</v>
      </c>
      <c r="O399" s="52">
        <f t="shared" si="51"/>
        <v>1.1000000000000001</v>
      </c>
      <c r="P399" s="52">
        <f t="shared" si="49"/>
        <v>8.9</v>
      </c>
      <c r="Q399" s="52">
        <f t="shared" si="47"/>
        <v>10</v>
      </c>
      <c r="R399" s="61" t="str">
        <f t="shared" si="50"/>
        <v>2_380|1.1</v>
      </c>
      <c r="S399" s="16">
        <f t="shared" si="52"/>
        <v>9.6</v>
      </c>
      <c r="U399" s="7" t="s">
        <v>50</v>
      </c>
    </row>
    <row r="400" spans="1:21" x14ac:dyDescent="0.2">
      <c r="A400" s="6">
        <v>5</v>
      </c>
      <c r="B400">
        <v>2</v>
      </c>
      <c r="C400" s="7">
        <v>7</v>
      </c>
      <c r="D400" s="6">
        <v>2</v>
      </c>
      <c r="E400" s="7">
        <v>381</v>
      </c>
      <c r="F400" s="6" t="s">
        <v>721</v>
      </c>
      <c r="G400" s="7" t="s">
        <v>722</v>
      </c>
      <c r="H400" s="12">
        <v>45273</v>
      </c>
      <c r="I400" t="s">
        <v>59</v>
      </c>
      <c r="J400" s="16">
        <v>125.3</v>
      </c>
      <c r="K400" s="16">
        <v>251.82723899999999</v>
      </c>
      <c r="L400" s="54">
        <f t="shared" si="48"/>
        <v>24.1</v>
      </c>
      <c r="M400" s="54">
        <f t="shared" si="46"/>
        <v>25.1</v>
      </c>
      <c r="N400" s="54" t="s">
        <v>1091</v>
      </c>
      <c r="O400" s="52" t="str">
        <f t="shared" si="51"/>
        <v/>
      </c>
      <c r="P400" s="52" t="str">
        <f t="shared" si="49"/>
        <v/>
      </c>
      <c r="Q400" s="52" t="str">
        <f t="shared" si="47"/>
        <v/>
      </c>
      <c r="R400" s="61" t="str">
        <f t="shared" si="50"/>
        <v/>
      </c>
      <c r="S400" s="16">
        <f t="shared" si="52"/>
        <v>10.029999999999999</v>
      </c>
      <c r="U400" s="7" t="s">
        <v>50</v>
      </c>
    </row>
    <row r="401" spans="1:21" x14ac:dyDescent="0.2">
      <c r="A401" s="8">
        <v>5</v>
      </c>
      <c r="B401" s="9">
        <v>2</v>
      </c>
      <c r="C401" s="10">
        <v>8</v>
      </c>
      <c r="D401" s="8">
        <v>2</v>
      </c>
      <c r="E401" s="10">
        <v>382</v>
      </c>
      <c r="F401" s="8" t="s">
        <v>723</v>
      </c>
      <c r="G401" s="10" t="s">
        <v>724</v>
      </c>
      <c r="H401" s="13">
        <v>45273</v>
      </c>
      <c r="I401" s="9" t="s">
        <v>59</v>
      </c>
      <c r="J401" s="18">
        <v>118.3</v>
      </c>
      <c r="K401" s="18">
        <v>286.514073</v>
      </c>
      <c r="L401" s="54">
        <f t="shared" si="48"/>
        <v>27.6</v>
      </c>
      <c r="M401" s="54">
        <f t="shared" si="46"/>
        <v>28.6</v>
      </c>
      <c r="N401" s="54" t="s">
        <v>1092</v>
      </c>
      <c r="O401" s="52" t="str">
        <f t="shared" si="51"/>
        <v/>
      </c>
      <c r="P401" s="52" t="str">
        <f t="shared" si="49"/>
        <v/>
      </c>
      <c r="Q401" s="52" t="str">
        <f t="shared" si="47"/>
        <v/>
      </c>
      <c r="R401" s="61" t="str">
        <f t="shared" si="50"/>
        <v/>
      </c>
      <c r="S401" s="16">
        <f t="shared" si="52"/>
        <v>10.02</v>
      </c>
      <c r="T401" s="9"/>
      <c r="U401" s="10" t="s">
        <v>50</v>
      </c>
    </row>
    <row r="402" spans="1:21" x14ac:dyDescent="0.2">
      <c r="A402" s="3">
        <v>5</v>
      </c>
      <c r="B402" s="4">
        <v>3</v>
      </c>
      <c r="C402" s="5">
        <v>1</v>
      </c>
      <c r="D402" s="3">
        <v>2</v>
      </c>
      <c r="E402" s="5">
        <v>383</v>
      </c>
      <c r="F402" s="3" t="s">
        <v>725</v>
      </c>
      <c r="G402" s="5" t="s">
        <v>726</v>
      </c>
      <c r="H402" s="11">
        <v>45273</v>
      </c>
      <c r="I402" s="4" t="s">
        <v>13</v>
      </c>
      <c r="J402" s="17">
        <v>78.599999999999994</v>
      </c>
      <c r="K402" s="17">
        <v>74.345292000000001</v>
      </c>
      <c r="L402" s="54" t="str">
        <f t="shared" si="48"/>
        <v/>
      </c>
      <c r="M402" s="54" t="str">
        <f t="shared" si="46"/>
        <v/>
      </c>
      <c r="N402" s="54" t="s">
        <v>889</v>
      </c>
      <c r="O402" s="52">
        <f t="shared" si="51"/>
        <v>1.3</v>
      </c>
      <c r="P402" s="52">
        <f t="shared" si="49"/>
        <v>8.6999999999999993</v>
      </c>
      <c r="Q402" s="52">
        <f t="shared" si="47"/>
        <v>10</v>
      </c>
      <c r="R402" s="61" t="str">
        <f t="shared" si="50"/>
        <v>2_383|1.3</v>
      </c>
      <c r="S402" s="16">
        <f t="shared" si="52"/>
        <v>9.6999999999999993</v>
      </c>
      <c r="T402" s="4"/>
      <c r="U402" s="5"/>
    </row>
    <row r="403" spans="1:21" x14ac:dyDescent="0.2">
      <c r="A403" s="6">
        <v>5</v>
      </c>
      <c r="B403">
        <v>3</v>
      </c>
      <c r="C403" s="7">
        <v>2</v>
      </c>
      <c r="D403" s="6">
        <v>2</v>
      </c>
      <c r="E403" s="7">
        <v>384</v>
      </c>
      <c r="F403" s="6" t="s">
        <v>727</v>
      </c>
      <c r="G403" s="7" t="s">
        <v>728</v>
      </c>
      <c r="H403" s="12">
        <v>45275</v>
      </c>
      <c r="I403" t="s">
        <v>13</v>
      </c>
      <c r="J403" s="16">
        <v>306.10000000000002</v>
      </c>
      <c r="K403" s="16">
        <v>325.44533100000001</v>
      </c>
      <c r="L403" s="54">
        <f t="shared" si="48"/>
        <v>31.5</v>
      </c>
      <c r="M403" s="54">
        <f t="shared" si="46"/>
        <v>32.5</v>
      </c>
      <c r="N403" s="54" t="s">
        <v>1093</v>
      </c>
      <c r="O403" s="52" t="str">
        <f t="shared" si="51"/>
        <v/>
      </c>
      <c r="P403" s="52" t="str">
        <f t="shared" si="49"/>
        <v/>
      </c>
      <c r="Q403" s="52" t="str">
        <f t="shared" si="47"/>
        <v/>
      </c>
      <c r="R403" s="61" t="str">
        <f t="shared" si="50"/>
        <v/>
      </c>
      <c r="S403" s="16">
        <f t="shared" si="52"/>
        <v>10.01</v>
      </c>
      <c r="U403" s="7"/>
    </row>
    <row r="404" spans="1:21" x14ac:dyDescent="0.2">
      <c r="A404" s="6">
        <v>5</v>
      </c>
      <c r="B404">
        <v>3</v>
      </c>
      <c r="C404" s="7">
        <v>3</v>
      </c>
      <c r="D404" s="6">
        <v>2</v>
      </c>
      <c r="E404" s="7">
        <v>385</v>
      </c>
      <c r="F404" s="6" t="s">
        <v>729</v>
      </c>
      <c r="G404" s="7" t="s">
        <v>730</v>
      </c>
      <c r="H404" s="12">
        <v>45275</v>
      </c>
      <c r="I404" t="s">
        <v>13</v>
      </c>
      <c r="J404" s="16">
        <v>261.10000000000002</v>
      </c>
      <c r="K404" s="16">
        <v>178.46669700000001</v>
      </c>
      <c r="L404" s="54">
        <f t="shared" si="48"/>
        <v>16.8</v>
      </c>
      <c r="M404" s="54">
        <f t="shared" si="46"/>
        <v>17.8</v>
      </c>
      <c r="N404" s="54" t="s">
        <v>1094</v>
      </c>
      <c r="O404" s="52" t="str">
        <f t="shared" si="51"/>
        <v/>
      </c>
      <c r="P404" s="52" t="str">
        <f t="shared" si="49"/>
        <v/>
      </c>
      <c r="Q404" s="52" t="str">
        <f t="shared" si="47"/>
        <v/>
      </c>
      <c r="R404" s="61" t="str">
        <f t="shared" si="50"/>
        <v/>
      </c>
      <c r="S404" s="16">
        <f t="shared" si="52"/>
        <v>10.029999999999999</v>
      </c>
      <c r="U404" s="7"/>
    </row>
    <row r="405" spans="1:21" x14ac:dyDescent="0.2">
      <c r="A405" s="6">
        <v>5</v>
      </c>
      <c r="B405">
        <v>3</v>
      </c>
      <c r="C405" s="7">
        <v>4</v>
      </c>
      <c r="D405" s="6">
        <v>2</v>
      </c>
      <c r="E405" s="7">
        <v>388</v>
      </c>
      <c r="F405" s="6" t="s">
        <v>486</v>
      </c>
      <c r="G405" s="7" t="s">
        <v>487</v>
      </c>
      <c r="H405" s="12">
        <v>45313</v>
      </c>
      <c r="I405" t="s">
        <v>13</v>
      </c>
      <c r="J405" s="16">
        <v>163.30000000000001</v>
      </c>
      <c r="K405" s="16">
        <v>163.30000000000001</v>
      </c>
      <c r="L405" s="54">
        <f t="shared" si="48"/>
        <v>15.3</v>
      </c>
      <c r="M405" s="54">
        <f t="shared" si="46"/>
        <v>16.3</v>
      </c>
      <c r="N405" s="54" t="s">
        <v>925</v>
      </c>
      <c r="O405" s="52" t="str">
        <f t="shared" si="51"/>
        <v/>
      </c>
      <c r="P405" s="52" t="str">
        <f t="shared" si="49"/>
        <v/>
      </c>
      <c r="Q405" s="52" t="str">
        <f t="shared" si="47"/>
        <v/>
      </c>
      <c r="R405" s="61" t="str">
        <f t="shared" si="50"/>
        <v/>
      </c>
      <c r="S405" s="16">
        <f t="shared" si="52"/>
        <v>10.02</v>
      </c>
      <c r="T405" t="s">
        <v>881</v>
      </c>
      <c r="U405" s="7"/>
    </row>
    <row r="406" spans="1:21" x14ac:dyDescent="0.2">
      <c r="A406" s="6">
        <v>5</v>
      </c>
      <c r="B406">
        <v>3</v>
      </c>
      <c r="C406" s="7">
        <v>5</v>
      </c>
      <c r="D406" s="6">
        <v>2</v>
      </c>
      <c r="E406" s="7">
        <v>389</v>
      </c>
      <c r="F406" s="6" t="s">
        <v>488</v>
      </c>
      <c r="G406" s="7" t="s">
        <v>489</v>
      </c>
      <c r="H406" s="12">
        <v>45313</v>
      </c>
      <c r="I406" t="s">
        <v>13</v>
      </c>
      <c r="J406" s="16">
        <v>192.3</v>
      </c>
      <c r="K406" s="16">
        <v>192.3</v>
      </c>
      <c r="L406" s="54">
        <f t="shared" si="48"/>
        <v>18.2</v>
      </c>
      <c r="M406" s="54">
        <f t="shared" si="46"/>
        <v>19.2</v>
      </c>
      <c r="N406" s="54" t="s">
        <v>926</v>
      </c>
      <c r="O406" s="52" t="str">
        <f t="shared" si="51"/>
        <v/>
      </c>
      <c r="P406" s="52" t="str">
        <f t="shared" si="49"/>
        <v/>
      </c>
      <c r="Q406" s="52" t="str">
        <f t="shared" si="47"/>
        <v/>
      </c>
      <c r="R406" s="61" t="str">
        <f t="shared" si="50"/>
        <v/>
      </c>
      <c r="S406" s="16">
        <f t="shared" si="52"/>
        <v>10.02</v>
      </c>
      <c r="T406" t="s">
        <v>881</v>
      </c>
      <c r="U406" s="7"/>
    </row>
    <row r="407" spans="1:21" x14ac:dyDescent="0.2">
      <c r="A407" s="6">
        <v>5</v>
      </c>
      <c r="B407">
        <v>3</v>
      </c>
      <c r="C407" s="7">
        <v>6</v>
      </c>
      <c r="D407" s="6">
        <v>2</v>
      </c>
      <c r="E407" s="7">
        <v>391</v>
      </c>
      <c r="F407" s="6" t="s">
        <v>490</v>
      </c>
      <c r="G407" s="7" t="s">
        <v>491</v>
      </c>
      <c r="H407" s="12">
        <v>45313</v>
      </c>
      <c r="I407" t="s">
        <v>13</v>
      </c>
      <c r="J407" s="16">
        <v>138.1</v>
      </c>
      <c r="K407" s="16">
        <v>138.1</v>
      </c>
      <c r="L407" s="56">
        <f>IF(K407 &gt;110, ROUNDDOWN(K407*1.2/10-1,1),"")</f>
        <v>15.5</v>
      </c>
      <c r="M407" s="56">
        <f t="shared" si="46"/>
        <v>16.5</v>
      </c>
      <c r="N407" s="54" t="s">
        <v>927</v>
      </c>
      <c r="O407" s="55" t="str">
        <f>IF(NOT(ISNUMBER(L407)),IF(ROUNDUP(10*10/K407,2) &gt; 10, 10,ROUNDUP(10*10/K407,2)),"")</f>
        <v/>
      </c>
      <c r="P407" s="55" t="str">
        <f t="shared" ref="P407:P412" si="53">IF(ISNUMBER(O407),10-O407,"")</f>
        <v/>
      </c>
      <c r="Q407" s="55" t="str">
        <f t="shared" si="47"/>
        <v/>
      </c>
      <c r="R407" s="61" t="str">
        <f t="shared" si="50"/>
        <v/>
      </c>
      <c r="S407" s="55">
        <f>IF(ISNUMBER(L407),ROUND(K407*1.2/(L407+1),2),ROUND(O407*K407/10,2))</f>
        <v>10.039999999999999</v>
      </c>
      <c r="T407" t="s">
        <v>881</v>
      </c>
      <c r="U407" s="7"/>
    </row>
    <row r="408" spans="1:21" x14ac:dyDescent="0.2">
      <c r="A408" s="6">
        <v>5</v>
      </c>
      <c r="B408">
        <v>3</v>
      </c>
      <c r="C408" s="7">
        <v>7</v>
      </c>
      <c r="D408" s="6">
        <v>2</v>
      </c>
      <c r="E408" s="7">
        <v>392</v>
      </c>
      <c r="F408" s="6" t="s">
        <v>492</v>
      </c>
      <c r="G408" s="7" t="s">
        <v>493</v>
      </c>
      <c r="H408" s="12">
        <v>45313</v>
      </c>
      <c r="I408" t="s">
        <v>13</v>
      </c>
      <c r="J408" s="16">
        <v>202.9</v>
      </c>
      <c r="K408" s="16">
        <v>202.9</v>
      </c>
      <c r="L408" s="54">
        <f t="shared" si="48"/>
        <v>19.2</v>
      </c>
      <c r="M408" s="54">
        <f t="shared" si="46"/>
        <v>20.2</v>
      </c>
      <c r="N408" s="54" t="s">
        <v>928</v>
      </c>
      <c r="O408" s="52" t="str">
        <f t="shared" ref="O408:O411" si="54">IF(NOT(ISNUMBER(L408)),IF(ROUND(10*10/K408,1) &gt; 10, 10,ROUND(10*10/K408,1)),"")</f>
        <v/>
      </c>
      <c r="P408" s="52" t="str">
        <f t="shared" si="49"/>
        <v/>
      </c>
      <c r="Q408" s="52" t="str">
        <f t="shared" si="47"/>
        <v/>
      </c>
      <c r="R408" s="61" t="str">
        <f t="shared" si="50"/>
        <v/>
      </c>
      <c r="S408" s="16">
        <f t="shared" ref="S408:S411" si="55">IF(ISNUMBER(L408),ROUND(K408*1/(L408+1),2),ROUND(O408*K408/10,1))</f>
        <v>10.039999999999999</v>
      </c>
      <c r="T408" t="s">
        <v>881</v>
      </c>
      <c r="U408" s="7"/>
    </row>
    <row r="409" spans="1:21" x14ac:dyDescent="0.2">
      <c r="A409" s="8">
        <v>5</v>
      </c>
      <c r="B409" s="9">
        <v>3</v>
      </c>
      <c r="C409" s="10">
        <v>8</v>
      </c>
      <c r="D409" s="8">
        <v>2</v>
      </c>
      <c r="E409" s="10">
        <v>394</v>
      </c>
      <c r="F409" s="8" t="s">
        <v>494</v>
      </c>
      <c r="G409" s="10" t="s">
        <v>495</v>
      </c>
      <c r="H409" s="13">
        <v>45313</v>
      </c>
      <c r="I409" s="9" t="s">
        <v>13</v>
      </c>
      <c r="J409" s="18">
        <v>243.6</v>
      </c>
      <c r="K409" s="18">
        <v>243.6</v>
      </c>
      <c r="L409" s="54">
        <f t="shared" si="48"/>
        <v>23.3</v>
      </c>
      <c r="M409" s="54">
        <f t="shared" si="46"/>
        <v>24.3</v>
      </c>
      <c r="N409" s="54" t="s">
        <v>929</v>
      </c>
      <c r="O409" s="52" t="str">
        <f t="shared" si="54"/>
        <v/>
      </c>
      <c r="P409" s="52" t="str">
        <f t="shared" si="49"/>
        <v/>
      </c>
      <c r="Q409" s="52" t="str">
        <f t="shared" si="47"/>
        <v/>
      </c>
      <c r="R409" s="61" t="str">
        <f t="shared" si="50"/>
        <v/>
      </c>
      <c r="S409" s="16">
        <f t="shared" si="55"/>
        <v>10.02</v>
      </c>
      <c r="T409" s="9" t="s">
        <v>881</v>
      </c>
      <c r="U409" s="10"/>
    </row>
    <row r="410" spans="1:21" x14ac:dyDescent="0.2">
      <c r="A410" s="3">
        <v>5</v>
      </c>
      <c r="B410" s="4">
        <v>4</v>
      </c>
      <c r="C410" s="5">
        <v>1</v>
      </c>
      <c r="D410" s="3">
        <v>2</v>
      </c>
      <c r="E410" s="5">
        <v>395</v>
      </c>
      <c r="F410" s="3" t="s">
        <v>496</v>
      </c>
      <c r="G410" s="5" t="s">
        <v>497</v>
      </c>
      <c r="H410" s="11">
        <v>45313</v>
      </c>
      <c r="I410" s="4" t="s">
        <v>13</v>
      </c>
      <c r="J410" s="17">
        <v>229</v>
      </c>
      <c r="K410" s="17">
        <v>229</v>
      </c>
      <c r="L410" s="54">
        <f t="shared" si="48"/>
        <v>21.9</v>
      </c>
      <c r="M410" s="54">
        <f t="shared" si="46"/>
        <v>22.9</v>
      </c>
      <c r="N410" s="54" t="s">
        <v>930</v>
      </c>
      <c r="O410" s="52" t="str">
        <f t="shared" si="54"/>
        <v/>
      </c>
      <c r="P410" s="52" t="str">
        <f t="shared" si="49"/>
        <v/>
      </c>
      <c r="Q410" s="52" t="str">
        <f t="shared" si="47"/>
        <v/>
      </c>
      <c r="R410" s="61" t="str">
        <f t="shared" si="50"/>
        <v/>
      </c>
      <c r="S410" s="16">
        <f t="shared" si="55"/>
        <v>10</v>
      </c>
      <c r="T410" s="4" t="s">
        <v>881</v>
      </c>
      <c r="U410" s="5"/>
    </row>
    <row r="411" spans="1:21" x14ac:dyDescent="0.2">
      <c r="A411" s="6">
        <v>5</v>
      </c>
      <c r="B411">
        <v>4</v>
      </c>
      <c r="C411" s="7">
        <v>2</v>
      </c>
      <c r="D411" s="6">
        <v>2</v>
      </c>
      <c r="E411" s="7">
        <v>396</v>
      </c>
      <c r="F411" s="6" t="s">
        <v>498</v>
      </c>
      <c r="G411" s="7" t="s">
        <v>499</v>
      </c>
      <c r="H411" s="12">
        <v>45313</v>
      </c>
      <c r="I411" t="s">
        <v>13</v>
      </c>
      <c r="J411" s="16">
        <v>168.1</v>
      </c>
      <c r="K411" s="16">
        <v>168.1</v>
      </c>
      <c r="L411" s="54">
        <f t="shared" si="48"/>
        <v>15.8</v>
      </c>
      <c r="M411" s="54">
        <f t="shared" si="46"/>
        <v>16.8</v>
      </c>
      <c r="N411" s="54" t="s">
        <v>931</v>
      </c>
      <c r="O411" s="52" t="str">
        <f t="shared" si="54"/>
        <v/>
      </c>
      <c r="P411" s="52" t="str">
        <f t="shared" si="49"/>
        <v/>
      </c>
      <c r="Q411" s="52" t="str">
        <f t="shared" si="47"/>
        <v/>
      </c>
      <c r="R411" s="61" t="str">
        <f t="shared" si="50"/>
        <v/>
      </c>
      <c r="S411" s="16">
        <f t="shared" si="55"/>
        <v>10.01</v>
      </c>
      <c r="T411" t="s">
        <v>881</v>
      </c>
      <c r="U411" s="7"/>
    </row>
    <row r="412" spans="1:21" x14ac:dyDescent="0.2">
      <c r="A412" s="6">
        <v>5</v>
      </c>
      <c r="B412">
        <v>4</v>
      </c>
      <c r="C412" s="7">
        <v>3</v>
      </c>
      <c r="D412" s="6">
        <v>2</v>
      </c>
      <c r="E412" s="7">
        <v>397</v>
      </c>
      <c r="F412" s="6" t="s">
        <v>500</v>
      </c>
      <c r="G412" s="7" t="s">
        <v>501</v>
      </c>
      <c r="H412" s="12">
        <v>45313</v>
      </c>
      <c r="I412" t="s">
        <v>13</v>
      </c>
      <c r="J412" s="16">
        <v>125.3</v>
      </c>
      <c r="K412" s="16">
        <v>125.3</v>
      </c>
      <c r="L412" s="56">
        <f>IF(K412 &gt;110, ROUNDDOWN(K412*1.2/10-1,1),"")</f>
        <v>14</v>
      </c>
      <c r="M412" s="56">
        <f t="shared" si="46"/>
        <v>15</v>
      </c>
      <c r="N412" s="54" t="s">
        <v>932</v>
      </c>
      <c r="O412" s="55" t="str">
        <f>IF(NOT(ISNUMBER(L412)),IF(ROUNDUP(10*10/K412,2) &gt; 10, 10,ROUNDUP(10*10/K412,2)),"")</f>
        <v/>
      </c>
      <c r="P412" s="55" t="str">
        <f t="shared" si="53"/>
        <v/>
      </c>
      <c r="Q412" s="55" t="str">
        <f t="shared" si="47"/>
        <v/>
      </c>
      <c r="R412" s="61" t="str">
        <f t="shared" si="50"/>
        <v/>
      </c>
      <c r="S412" s="55">
        <f>IF(ISNUMBER(L412),ROUND(K412*1.2/(L412+1),2),ROUND(O412*K412/10,2))</f>
        <v>10.02</v>
      </c>
      <c r="T412" s="56" t="s">
        <v>881</v>
      </c>
      <c r="U412" s="7"/>
    </row>
    <row r="413" spans="1:21" x14ac:dyDescent="0.2">
      <c r="A413" s="6">
        <v>5</v>
      </c>
      <c r="B413">
        <v>4</v>
      </c>
      <c r="C413" s="7">
        <v>4</v>
      </c>
      <c r="D413" s="6">
        <v>2</v>
      </c>
      <c r="E413" s="7">
        <v>398</v>
      </c>
      <c r="F413" s="6" t="s">
        <v>502</v>
      </c>
      <c r="G413" s="7" t="s">
        <v>503</v>
      </c>
      <c r="H413" s="12">
        <v>45313</v>
      </c>
      <c r="I413" t="s">
        <v>13</v>
      </c>
      <c r="J413" s="16">
        <v>172.2</v>
      </c>
      <c r="K413" s="16">
        <v>172.2</v>
      </c>
      <c r="L413" s="54">
        <f t="shared" si="48"/>
        <v>16.2</v>
      </c>
      <c r="M413" s="54">
        <f t="shared" si="46"/>
        <v>17.2</v>
      </c>
      <c r="N413" s="54" t="s">
        <v>933</v>
      </c>
      <c r="O413" s="52" t="str">
        <f t="shared" ref="O413:O423" si="56">IF(NOT(ISNUMBER(L413)),IF(ROUND(10*10/K413,1) &gt; 10, 10,ROUND(10*10/K413,1)),"")</f>
        <v/>
      </c>
      <c r="P413" s="52" t="str">
        <f t="shared" si="49"/>
        <v/>
      </c>
      <c r="Q413" s="52" t="str">
        <f t="shared" si="47"/>
        <v/>
      </c>
      <c r="R413" s="61" t="str">
        <f t="shared" si="50"/>
        <v/>
      </c>
      <c r="S413" s="16">
        <f t="shared" ref="S413:S423" si="57">IF(ISNUMBER(L413),ROUND(K413*1/(L413+1),2),ROUND(O413*K413/10,1))</f>
        <v>10.01</v>
      </c>
      <c r="T413" t="s">
        <v>881</v>
      </c>
      <c r="U413" s="7"/>
    </row>
    <row r="414" spans="1:21" x14ac:dyDescent="0.2">
      <c r="A414" s="6">
        <v>5</v>
      </c>
      <c r="B414">
        <v>4</v>
      </c>
      <c r="C414" s="7">
        <v>5</v>
      </c>
      <c r="D414" s="6">
        <v>2</v>
      </c>
      <c r="E414" s="7">
        <v>402</v>
      </c>
      <c r="F414" s="6" t="s">
        <v>638</v>
      </c>
      <c r="G414" s="7" t="s">
        <v>639</v>
      </c>
      <c r="H414" s="12">
        <v>45267</v>
      </c>
      <c r="I414" t="s">
        <v>59</v>
      </c>
      <c r="J414" s="16">
        <v>109.9</v>
      </c>
      <c r="K414" s="16">
        <v>498.08624700000001</v>
      </c>
      <c r="L414" s="54">
        <f t="shared" si="48"/>
        <v>48.8</v>
      </c>
      <c r="M414" s="54">
        <f t="shared" si="46"/>
        <v>49.8</v>
      </c>
      <c r="N414" s="54" t="s">
        <v>1095</v>
      </c>
      <c r="O414" s="52" t="str">
        <f t="shared" si="56"/>
        <v/>
      </c>
      <c r="P414" s="52" t="str">
        <f t="shared" si="49"/>
        <v/>
      </c>
      <c r="Q414" s="52" t="str">
        <f t="shared" si="47"/>
        <v/>
      </c>
      <c r="R414" s="61" t="str">
        <f t="shared" si="50"/>
        <v/>
      </c>
      <c r="S414" s="16">
        <f t="shared" si="57"/>
        <v>10</v>
      </c>
      <c r="U414" s="7" t="s">
        <v>50</v>
      </c>
    </row>
    <row r="415" spans="1:21" x14ac:dyDescent="0.2">
      <c r="A415" s="6">
        <v>5</v>
      </c>
      <c r="B415">
        <v>4</v>
      </c>
      <c r="C415" s="7">
        <v>6</v>
      </c>
      <c r="D415" s="6">
        <v>2</v>
      </c>
      <c r="E415" s="7">
        <v>403</v>
      </c>
      <c r="F415" s="6" t="s">
        <v>640</v>
      </c>
      <c r="G415" s="7" t="s">
        <v>641</v>
      </c>
      <c r="H415" s="12">
        <v>45267</v>
      </c>
      <c r="I415" t="s">
        <v>59</v>
      </c>
      <c r="J415" s="16">
        <v>59.5</v>
      </c>
      <c r="K415" s="16">
        <v>73.728081000000003</v>
      </c>
      <c r="L415" s="54" t="str">
        <f t="shared" si="48"/>
        <v/>
      </c>
      <c r="M415" s="54" t="str">
        <f t="shared" si="46"/>
        <v/>
      </c>
      <c r="N415" s="54" t="s">
        <v>889</v>
      </c>
      <c r="O415" s="52">
        <f t="shared" si="56"/>
        <v>1.4</v>
      </c>
      <c r="P415" s="52">
        <f t="shared" si="49"/>
        <v>8.6</v>
      </c>
      <c r="Q415" s="52">
        <f t="shared" si="47"/>
        <v>10</v>
      </c>
      <c r="R415" s="61" t="str">
        <f t="shared" si="50"/>
        <v>2_403|1.4</v>
      </c>
      <c r="S415" s="16">
        <f t="shared" si="57"/>
        <v>10.3</v>
      </c>
      <c r="U415" s="7" t="s">
        <v>50</v>
      </c>
    </row>
    <row r="416" spans="1:21" x14ac:dyDescent="0.2">
      <c r="A416" s="6">
        <v>5</v>
      </c>
      <c r="B416">
        <v>4</v>
      </c>
      <c r="C416" s="7">
        <v>7</v>
      </c>
      <c r="D416" s="6">
        <v>2</v>
      </c>
      <c r="E416" s="7">
        <v>404</v>
      </c>
      <c r="F416" s="6" t="s">
        <v>642</v>
      </c>
      <c r="G416" s="7" t="s">
        <v>643</v>
      </c>
      <c r="H416" s="12">
        <v>45267</v>
      </c>
      <c r="I416" t="s">
        <v>59</v>
      </c>
      <c r="J416" s="16">
        <v>98.3</v>
      </c>
      <c r="K416" s="16">
        <v>83.970389999999995</v>
      </c>
      <c r="L416" s="54" t="str">
        <f t="shared" si="48"/>
        <v/>
      </c>
      <c r="M416" s="54" t="str">
        <f t="shared" si="46"/>
        <v/>
      </c>
      <c r="N416" s="54" t="s">
        <v>889</v>
      </c>
      <c r="O416" s="52">
        <f t="shared" si="56"/>
        <v>1.2</v>
      </c>
      <c r="P416" s="52">
        <f t="shared" si="49"/>
        <v>8.8000000000000007</v>
      </c>
      <c r="Q416" s="52">
        <f t="shared" si="47"/>
        <v>10</v>
      </c>
      <c r="R416" s="61" t="str">
        <f t="shared" si="50"/>
        <v>2_404|1.2</v>
      </c>
      <c r="S416" s="16">
        <f t="shared" si="57"/>
        <v>10.1</v>
      </c>
      <c r="U416" s="7" t="s">
        <v>50</v>
      </c>
    </row>
    <row r="417" spans="1:21" x14ac:dyDescent="0.2">
      <c r="A417" s="8">
        <v>5</v>
      </c>
      <c r="B417" s="9">
        <v>4</v>
      </c>
      <c r="C417" s="10">
        <v>8</v>
      </c>
      <c r="D417" s="8">
        <v>2</v>
      </c>
      <c r="E417" s="10">
        <v>406</v>
      </c>
      <c r="F417" s="8" t="s">
        <v>92</v>
      </c>
      <c r="G417" s="10" t="s">
        <v>93</v>
      </c>
      <c r="H417" s="13">
        <v>45275</v>
      </c>
      <c r="I417" s="9" t="s">
        <v>13</v>
      </c>
      <c r="J417" s="18">
        <v>109.8</v>
      </c>
      <c r="K417" s="18">
        <v>148.43636699999999</v>
      </c>
      <c r="L417" s="54">
        <f t="shared" si="48"/>
        <v>13.8</v>
      </c>
      <c r="M417" s="54">
        <f t="shared" si="46"/>
        <v>14.8</v>
      </c>
      <c r="N417" s="54" t="s">
        <v>1096</v>
      </c>
      <c r="O417" s="52" t="str">
        <f t="shared" si="56"/>
        <v/>
      </c>
      <c r="P417" s="52" t="str">
        <f t="shared" si="49"/>
        <v/>
      </c>
      <c r="Q417" s="52" t="str">
        <f t="shared" si="47"/>
        <v/>
      </c>
      <c r="R417" s="61" t="str">
        <f t="shared" si="50"/>
        <v/>
      </c>
      <c r="S417" s="16">
        <f t="shared" si="57"/>
        <v>10.029999999999999</v>
      </c>
      <c r="T417" s="9"/>
      <c r="U417" s="10"/>
    </row>
    <row r="418" spans="1:21" x14ac:dyDescent="0.2">
      <c r="A418" s="3">
        <v>5</v>
      </c>
      <c r="B418" s="4">
        <v>5</v>
      </c>
      <c r="C418" s="5">
        <v>1</v>
      </c>
      <c r="D418" s="3">
        <v>2</v>
      </c>
      <c r="E418" s="5">
        <v>407</v>
      </c>
      <c r="F418" s="3" t="s">
        <v>127</v>
      </c>
      <c r="G418" s="5" t="s">
        <v>128</v>
      </c>
      <c r="H418" s="11">
        <v>45275</v>
      </c>
      <c r="I418" s="4" t="s">
        <v>13</v>
      </c>
      <c r="J418" s="17">
        <v>131.9</v>
      </c>
      <c r="K418" s="17">
        <v>106.409358</v>
      </c>
      <c r="L418" s="54" t="str">
        <f t="shared" si="48"/>
        <v/>
      </c>
      <c r="M418" s="54" t="str">
        <f t="shared" si="46"/>
        <v/>
      </c>
      <c r="N418" s="54" t="s">
        <v>889</v>
      </c>
      <c r="O418" s="52">
        <f t="shared" si="56"/>
        <v>0.9</v>
      </c>
      <c r="P418" s="52">
        <f t="shared" si="49"/>
        <v>9.1</v>
      </c>
      <c r="Q418" s="52">
        <f t="shared" si="47"/>
        <v>10</v>
      </c>
      <c r="R418" s="61" t="str">
        <f t="shared" si="50"/>
        <v>2_407|0.9</v>
      </c>
      <c r="S418" s="16">
        <f t="shared" si="57"/>
        <v>9.6</v>
      </c>
      <c r="T418" s="4"/>
      <c r="U418" s="5"/>
    </row>
    <row r="419" spans="1:21" x14ac:dyDescent="0.2">
      <c r="A419" s="6">
        <v>5</v>
      </c>
      <c r="B419">
        <v>5</v>
      </c>
      <c r="C419" s="7">
        <v>2</v>
      </c>
      <c r="D419" s="6">
        <v>2</v>
      </c>
      <c r="E419" s="7">
        <v>408</v>
      </c>
      <c r="F419" s="6" t="s">
        <v>94</v>
      </c>
      <c r="G419" s="7" t="s">
        <v>95</v>
      </c>
      <c r="H419" s="12">
        <v>45275</v>
      </c>
      <c r="I419" t="s">
        <v>13</v>
      </c>
      <c r="J419" s="16">
        <v>222.3</v>
      </c>
      <c r="K419" s="16">
        <v>149.41505699999999</v>
      </c>
      <c r="L419" s="54">
        <f t="shared" si="48"/>
        <v>13.9</v>
      </c>
      <c r="M419" s="54">
        <f t="shared" si="46"/>
        <v>14.9</v>
      </c>
      <c r="N419" s="54" t="s">
        <v>1097</v>
      </c>
      <c r="O419" s="52" t="str">
        <f t="shared" si="56"/>
        <v/>
      </c>
      <c r="P419" s="52" t="str">
        <f t="shared" si="49"/>
        <v/>
      </c>
      <c r="Q419" s="52" t="str">
        <f t="shared" si="47"/>
        <v/>
      </c>
      <c r="R419" s="61" t="str">
        <f t="shared" si="50"/>
        <v/>
      </c>
      <c r="S419" s="16">
        <f t="shared" si="57"/>
        <v>10.029999999999999</v>
      </c>
      <c r="U419" s="7"/>
    </row>
    <row r="420" spans="1:21" x14ac:dyDescent="0.2">
      <c r="A420" s="6">
        <v>5</v>
      </c>
      <c r="B420">
        <v>5</v>
      </c>
      <c r="C420" s="7">
        <v>3</v>
      </c>
      <c r="D420" s="6">
        <v>2</v>
      </c>
      <c r="E420" s="7">
        <v>409</v>
      </c>
      <c r="F420" s="6" t="s">
        <v>133</v>
      </c>
      <c r="G420" s="7" t="s">
        <v>134</v>
      </c>
      <c r="H420" s="12">
        <v>45275</v>
      </c>
      <c r="I420" t="s">
        <v>13</v>
      </c>
      <c r="J420" s="16">
        <v>196.2</v>
      </c>
      <c r="K420" s="16">
        <v>359.80765200000002</v>
      </c>
      <c r="L420" s="54">
        <f t="shared" si="48"/>
        <v>34.9</v>
      </c>
      <c r="M420" s="54">
        <f t="shared" si="46"/>
        <v>35.9</v>
      </c>
      <c r="N420" s="54" t="s">
        <v>1098</v>
      </c>
      <c r="O420" s="52" t="str">
        <f t="shared" si="56"/>
        <v/>
      </c>
      <c r="P420" s="52" t="str">
        <f t="shared" si="49"/>
        <v/>
      </c>
      <c r="Q420" s="52" t="str">
        <f t="shared" si="47"/>
        <v/>
      </c>
      <c r="R420" s="61" t="str">
        <f t="shared" si="50"/>
        <v/>
      </c>
      <c r="S420" s="16">
        <f t="shared" si="57"/>
        <v>10.02</v>
      </c>
      <c r="U420" s="7"/>
    </row>
    <row r="421" spans="1:21" x14ac:dyDescent="0.2">
      <c r="A421" s="6">
        <v>5</v>
      </c>
      <c r="B421">
        <v>5</v>
      </c>
      <c r="C421" s="7">
        <v>4</v>
      </c>
      <c r="D421" s="6">
        <v>2</v>
      </c>
      <c r="E421" s="7">
        <v>411</v>
      </c>
      <c r="F421" s="6" t="s">
        <v>96</v>
      </c>
      <c r="G421" s="7" t="s">
        <v>97</v>
      </c>
      <c r="H421" s="12">
        <v>45275</v>
      </c>
      <c r="I421" t="s">
        <v>13</v>
      </c>
      <c r="J421" s="16">
        <v>341.4</v>
      </c>
      <c r="K421" s="16">
        <v>363.72241200000002</v>
      </c>
      <c r="L421" s="54">
        <f t="shared" si="48"/>
        <v>35.299999999999997</v>
      </c>
      <c r="M421" s="54">
        <f t="shared" si="46"/>
        <v>36.299999999999997</v>
      </c>
      <c r="N421" s="54" t="s">
        <v>1099</v>
      </c>
      <c r="O421" s="52" t="str">
        <f t="shared" si="56"/>
        <v/>
      </c>
      <c r="P421" s="52" t="str">
        <f t="shared" si="49"/>
        <v/>
      </c>
      <c r="Q421" s="52" t="str">
        <f t="shared" si="47"/>
        <v/>
      </c>
      <c r="R421" s="61" t="str">
        <f t="shared" si="50"/>
        <v/>
      </c>
      <c r="S421" s="16">
        <f t="shared" si="57"/>
        <v>10.02</v>
      </c>
      <c r="U421" s="7"/>
    </row>
    <row r="422" spans="1:21" x14ac:dyDescent="0.2">
      <c r="A422" s="6">
        <v>5</v>
      </c>
      <c r="B422">
        <v>5</v>
      </c>
      <c r="C422" s="7">
        <v>5</v>
      </c>
      <c r="D422" s="6">
        <v>2</v>
      </c>
      <c r="E422" s="7">
        <v>412</v>
      </c>
      <c r="F422" s="6" t="s">
        <v>129</v>
      </c>
      <c r="G422" s="7" t="s">
        <v>130</v>
      </c>
      <c r="H422" s="12">
        <v>45275</v>
      </c>
      <c r="I422" t="s">
        <v>13</v>
      </c>
      <c r="J422" s="16">
        <v>253.5</v>
      </c>
      <c r="K422" s="16">
        <v>125.94195000000001</v>
      </c>
      <c r="L422" s="54">
        <f t="shared" si="48"/>
        <v>11.5</v>
      </c>
      <c r="M422" s="54">
        <f t="shared" si="46"/>
        <v>12.5</v>
      </c>
      <c r="N422" s="54" t="s">
        <v>1100</v>
      </c>
      <c r="O422" s="52" t="str">
        <f t="shared" si="56"/>
        <v/>
      </c>
      <c r="P422" s="52" t="str">
        <f t="shared" si="49"/>
        <v/>
      </c>
      <c r="Q422" s="52" t="str">
        <f t="shared" si="47"/>
        <v/>
      </c>
      <c r="R422" s="61" t="str">
        <f t="shared" si="50"/>
        <v/>
      </c>
      <c r="S422" s="16">
        <f t="shared" si="57"/>
        <v>10.08</v>
      </c>
      <c r="U422" s="7"/>
    </row>
    <row r="423" spans="1:21" x14ac:dyDescent="0.2">
      <c r="A423" s="6">
        <v>5</v>
      </c>
      <c r="B423">
        <v>5</v>
      </c>
      <c r="C423" s="7">
        <v>6</v>
      </c>
      <c r="D423" s="6">
        <v>2</v>
      </c>
      <c r="E423" s="7">
        <v>413</v>
      </c>
      <c r="F423" s="6" t="s">
        <v>98</v>
      </c>
      <c r="G423" s="7" t="s">
        <v>99</v>
      </c>
      <c r="H423" s="12">
        <v>45275</v>
      </c>
      <c r="I423" t="s">
        <v>13</v>
      </c>
      <c r="J423" s="16">
        <v>314.39999999999998</v>
      </c>
      <c r="K423" s="16">
        <v>15.6647061</v>
      </c>
      <c r="L423" s="54" t="str">
        <f t="shared" si="48"/>
        <v/>
      </c>
      <c r="M423" s="54" t="str">
        <f t="shared" si="46"/>
        <v/>
      </c>
      <c r="N423" s="54" t="s">
        <v>889</v>
      </c>
      <c r="O423" s="52">
        <f t="shared" si="56"/>
        <v>6.4</v>
      </c>
      <c r="P423" s="52">
        <f t="shared" si="49"/>
        <v>3.5999999999999996</v>
      </c>
      <c r="Q423" s="52">
        <f t="shared" si="47"/>
        <v>10</v>
      </c>
      <c r="R423" s="61" t="str">
        <f t="shared" si="50"/>
        <v>2_413|6.4</v>
      </c>
      <c r="S423" s="16">
        <f t="shared" si="57"/>
        <v>10</v>
      </c>
      <c r="U423" s="7"/>
    </row>
    <row r="424" spans="1:21" s="31" customFormat="1" x14ac:dyDescent="0.2">
      <c r="A424" s="30">
        <v>5</v>
      </c>
      <c r="B424" s="31">
        <v>5</v>
      </c>
      <c r="C424" s="32">
        <v>7</v>
      </c>
      <c r="D424" s="30">
        <v>2</v>
      </c>
      <c r="E424" s="32">
        <v>415</v>
      </c>
      <c r="F424" s="30" t="s">
        <v>100</v>
      </c>
      <c r="G424" s="32" t="s">
        <v>101</v>
      </c>
      <c r="H424" s="33">
        <v>45275</v>
      </c>
      <c r="I424" s="31" t="s">
        <v>13</v>
      </c>
      <c r="J424" s="34">
        <v>231.3</v>
      </c>
      <c r="K424" s="34">
        <v>4.6424417699999996</v>
      </c>
      <c r="L424" s="54" t="str">
        <f t="shared" si="48"/>
        <v/>
      </c>
      <c r="M424" s="54" t="str">
        <f t="shared" ref="M424:M481" si="58">IF(ISNUMBER(L424),L424+1,"")</f>
        <v/>
      </c>
      <c r="N424" s="54" t="s">
        <v>889</v>
      </c>
      <c r="O424" s="52" t="s">
        <v>887</v>
      </c>
      <c r="P424" s="52" t="s">
        <v>887</v>
      </c>
      <c r="Q424" s="52" t="s">
        <v>887</v>
      </c>
      <c r="R424" s="52" t="s">
        <v>887</v>
      </c>
      <c r="S424" s="55" t="e">
        <f>IF(ISNUMBER(L424),ROUND(J424*1/(L424+1),2),ROUND(O424*J424/12,2))</f>
        <v>#VALUE!</v>
      </c>
      <c r="T424" s="59" t="s">
        <v>881</v>
      </c>
      <c r="U424" s="32" t="s">
        <v>102</v>
      </c>
    </row>
    <row r="425" spans="1:21" x14ac:dyDescent="0.2">
      <c r="A425" s="8">
        <v>5</v>
      </c>
      <c r="B425" s="9">
        <v>5</v>
      </c>
      <c r="C425" s="10">
        <v>8</v>
      </c>
      <c r="D425" s="8">
        <v>2</v>
      </c>
      <c r="E425" s="10">
        <v>416</v>
      </c>
      <c r="F425" s="8" t="s">
        <v>103</v>
      </c>
      <c r="G425" s="10" t="s">
        <v>104</v>
      </c>
      <c r="H425" s="13">
        <v>45275</v>
      </c>
      <c r="I425" s="9" t="s">
        <v>13</v>
      </c>
      <c r="J425" s="18">
        <v>151</v>
      </c>
      <c r="K425" s="18">
        <v>71.949168</v>
      </c>
      <c r="L425" s="54" t="str">
        <f t="shared" si="48"/>
        <v/>
      </c>
      <c r="M425" s="54" t="str">
        <f t="shared" si="58"/>
        <v/>
      </c>
      <c r="N425" s="54" t="s">
        <v>889</v>
      </c>
      <c r="O425" s="52">
        <f>IF(NOT(ISNUMBER(L425)),IF(ROUNDUP(10*10/K425,1) &gt; 10, 10,ROUNDUP(10*10/K425,1)),"")</f>
        <v>1.4000000000000001</v>
      </c>
      <c r="P425" s="52">
        <f t="shared" si="49"/>
        <v>8.6</v>
      </c>
      <c r="Q425" s="52">
        <f t="shared" ref="Q425:Q456" si="59">IF(ISNUMBER(O425),O425+P425,"")</f>
        <v>10</v>
      </c>
      <c r="R425" s="61" t="str">
        <f t="shared" si="50"/>
        <v>2_416|1.4</v>
      </c>
      <c r="S425" s="16">
        <f>IF(ISNUMBER(L425),ROUND(K425*1/(L425+1),1),ROUND(O425*K425/10,1))</f>
        <v>10.1</v>
      </c>
      <c r="T425" s="9"/>
      <c r="U425" s="10"/>
    </row>
    <row r="426" spans="1:21" x14ac:dyDescent="0.2">
      <c r="A426" s="3">
        <v>5</v>
      </c>
      <c r="B426" s="4">
        <v>6</v>
      </c>
      <c r="C426" s="5">
        <v>1</v>
      </c>
      <c r="D426" s="3">
        <v>2</v>
      </c>
      <c r="E426" s="5">
        <v>417</v>
      </c>
      <c r="F426" s="3" t="s">
        <v>105</v>
      </c>
      <c r="G426" s="5" t="s">
        <v>106</v>
      </c>
      <c r="H426" s="11">
        <v>45275</v>
      </c>
      <c r="I426" s="4" t="s">
        <v>13</v>
      </c>
      <c r="J426" s="17">
        <v>189.6</v>
      </c>
      <c r="K426" s="17">
        <v>194.24936099999999</v>
      </c>
      <c r="L426" s="54">
        <f t="shared" si="48"/>
        <v>18.399999999999999</v>
      </c>
      <c r="M426" s="54">
        <f t="shared" si="58"/>
        <v>19.399999999999999</v>
      </c>
      <c r="N426" s="54" t="s">
        <v>1101</v>
      </c>
      <c r="O426" s="52" t="str">
        <f t="shared" ref="O426:O481" si="60">IF(NOT(ISNUMBER(L426)),IF(ROUNDUP(10*10/K426,1) &gt; 10, 10,ROUNDUP(10*10/K426,1)),"")</f>
        <v/>
      </c>
      <c r="P426" s="52" t="str">
        <f t="shared" si="49"/>
        <v/>
      </c>
      <c r="Q426" s="52" t="str">
        <f t="shared" si="59"/>
        <v/>
      </c>
      <c r="R426" s="61" t="str">
        <f t="shared" si="50"/>
        <v/>
      </c>
      <c r="S426" s="16">
        <f t="shared" ref="S426:S481" si="61">IF(ISNUMBER(L426),ROUND(K426*1/(L426+1),1),ROUND(O426*K426/10,1))</f>
        <v>10</v>
      </c>
      <c r="T426" s="4"/>
      <c r="U426" s="5"/>
    </row>
    <row r="427" spans="1:21" x14ac:dyDescent="0.2">
      <c r="A427" s="6">
        <v>5</v>
      </c>
      <c r="B427">
        <v>6</v>
      </c>
      <c r="C427" s="7">
        <v>2</v>
      </c>
      <c r="D427" s="6">
        <v>2</v>
      </c>
      <c r="E427" s="7">
        <v>418</v>
      </c>
      <c r="F427" s="6" t="s">
        <v>131</v>
      </c>
      <c r="G427" s="7" t="s">
        <v>132</v>
      </c>
      <c r="H427" s="12">
        <v>45275</v>
      </c>
      <c r="I427" t="s">
        <v>13</v>
      </c>
      <c r="J427" s="16">
        <v>288.7</v>
      </c>
      <c r="K427" s="16">
        <v>311.13070199999999</v>
      </c>
      <c r="L427" s="54">
        <f t="shared" si="48"/>
        <v>30.1</v>
      </c>
      <c r="M427" s="54">
        <f t="shared" si="58"/>
        <v>31.1</v>
      </c>
      <c r="N427" s="54" t="s">
        <v>1102</v>
      </c>
      <c r="O427" s="52" t="str">
        <f t="shared" si="60"/>
        <v/>
      </c>
      <c r="P427" s="52" t="str">
        <f t="shared" si="49"/>
        <v/>
      </c>
      <c r="Q427" s="52" t="str">
        <f t="shared" si="59"/>
        <v/>
      </c>
      <c r="R427" s="61" t="str">
        <f t="shared" si="50"/>
        <v/>
      </c>
      <c r="S427" s="16">
        <f t="shared" si="61"/>
        <v>10</v>
      </c>
      <c r="U427" s="7"/>
    </row>
    <row r="428" spans="1:21" x14ac:dyDescent="0.2">
      <c r="A428" s="6">
        <v>5</v>
      </c>
      <c r="B428">
        <v>6</v>
      </c>
      <c r="C428" s="7">
        <v>3</v>
      </c>
      <c r="D428" s="6">
        <v>2</v>
      </c>
      <c r="E428" s="7">
        <v>419</v>
      </c>
      <c r="F428" s="6" t="s">
        <v>107</v>
      </c>
      <c r="G428" s="7" t="s">
        <v>108</v>
      </c>
      <c r="H428" s="12">
        <v>45275</v>
      </c>
      <c r="I428" t="s">
        <v>13</v>
      </c>
      <c r="J428" s="16">
        <v>219.6</v>
      </c>
      <c r="K428" s="16">
        <v>210.19170600000001</v>
      </c>
      <c r="L428" s="54">
        <f t="shared" si="48"/>
        <v>20</v>
      </c>
      <c r="M428" s="54">
        <f t="shared" si="58"/>
        <v>21</v>
      </c>
      <c r="N428" s="54" t="s">
        <v>1103</v>
      </c>
      <c r="O428" s="52" t="str">
        <f t="shared" si="60"/>
        <v/>
      </c>
      <c r="P428" s="52" t="str">
        <f t="shared" si="49"/>
        <v/>
      </c>
      <c r="Q428" s="52" t="str">
        <f t="shared" si="59"/>
        <v/>
      </c>
      <c r="R428" s="61" t="str">
        <f t="shared" si="50"/>
        <v/>
      </c>
      <c r="S428" s="16">
        <f t="shared" si="61"/>
        <v>10</v>
      </c>
      <c r="U428" s="7"/>
    </row>
    <row r="429" spans="1:21" x14ac:dyDescent="0.2">
      <c r="A429" s="6">
        <v>5</v>
      </c>
      <c r="B429">
        <v>6</v>
      </c>
      <c r="C429" s="7">
        <v>4</v>
      </c>
      <c r="D429" s="6">
        <v>2</v>
      </c>
      <c r="E429" s="7">
        <v>420</v>
      </c>
      <c r="F429" s="6" t="s">
        <v>109</v>
      </c>
      <c r="G429" s="7" t="s">
        <v>110</v>
      </c>
      <c r="H429" s="12">
        <v>45275</v>
      </c>
      <c r="I429" t="s">
        <v>13</v>
      </c>
      <c r="J429" s="16">
        <v>279.2</v>
      </c>
      <c r="K429" s="16">
        <v>375.32761499999998</v>
      </c>
      <c r="L429" s="54">
        <f t="shared" si="48"/>
        <v>36.5</v>
      </c>
      <c r="M429" s="54">
        <f t="shared" si="58"/>
        <v>37.5</v>
      </c>
      <c r="N429" s="54" t="s">
        <v>1104</v>
      </c>
      <c r="O429" s="52" t="str">
        <f t="shared" si="60"/>
        <v/>
      </c>
      <c r="P429" s="52" t="str">
        <f t="shared" si="49"/>
        <v/>
      </c>
      <c r="Q429" s="52" t="str">
        <f t="shared" si="59"/>
        <v/>
      </c>
      <c r="R429" s="61" t="str">
        <f t="shared" si="50"/>
        <v/>
      </c>
      <c r="S429" s="16">
        <f t="shared" si="61"/>
        <v>10</v>
      </c>
      <c r="U429" s="7"/>
    </row>
    <row r="430" spans="1:21" x14ac:dyDescent="0.2">
      <c r="A430" s="6">
        <v>5</v>
      </c>
      <c r="B430">
        <v>6</v>
      </c>
      <c r="C430" s="7">
        <v>5</v>
      </c>
      <c r="D430" s="6">
        <v>2</v>
      </c>
      <c r="E430" s="7">
        <v>421</v>
      </c>
      <c r="F430" s="6" t="s">
        <v>135</v>
      </c>
      <c r="G430" s="7" t="s">
        <v>136</v>
      </c>
      <c r="H430" s="12">
        <v>45275</v>
      </c>
      <c r="I430" t="s">
        <v>13</v>
      </c>
      <c r="J430" s="16">
        <v>251.3</v>
      </c>
      <c r="K430" s="16">
        <v>210.61408800000001</v>
      </c>
      <c r="L430" s="54">
        <f t="shared" si="48"/>
        <v>20</v>
      </c>
      <c r="M430" s="54">
        <f t="shared" si="58"/>
        <v>21</v>
      </c>
      <c r="N430" s="54" t="s">
        <v>1105</v>
      </c>
      <c r="O430" s="52" t="str">
        <f t="shared" si="60"/>
        <v/>
      </c>
      <c r="P430" s="52" t="str">
        <f t="shared" si="49"/>
        <v/>
      </c>
      <c r="Q430" s="52" t="str">
        <f t="shared" si="59"/>
        <v/>
      </c>
      <c r="R430" s="61" t="str">
        <f t="shared" si="50"/>
        <v/>
      </c>
      <c r="S430" s="16">
        <f t="shared" si="61"/>
        <v>10</v>
      </c>
      <c r="U430" s="7"/>
    </row>
    <row r="431" spans="1:21" x14ac:dyDescent="0.2">
      <c r="A431" s="6">
        <v>5</v>
      </c>
      <c r="B431">
        <v>6</v>
      </c>
      <c r="C431" s="7">
        <v>6</v>
      </c>
      <c r="D431" s="6">
        <v>2</v>
      </c>
      <c r="E431" s="7">
        <v>422</v>
      </c>
      <c r="F431" s="6" t="s">
        <v>111</v>
      </c>
      <c r="G431" s="7" t="s">
        <v>112</v>
      </c>
      <c r="H431" s="12">
        <v>45275</v>
      </c>
      <c r="I431" t="s">
        <v>13</v>
      </c>
      <c r="J431" s="16">
        <v>245.5</v>
      </c>
      <c r="K431" s="16">
        <v>120.27069899999999</v>
      </c>
      <c r="L431" s="54">
        <f t="shared" si="48"/>
        <v>11</v>
      </c>
      <c r="M431" s="54">
        <f t="shared" si="58"/>
        <v>12</v>
      </c>
      <c r="N431" s="54" t="s">
        <v>1106</v>
      </c>
      <c r="O431" s="52" t="str">
        <f t="shared" si="60"/>
        <v/>
      </c>
      <c r="P431" s="52" t="str">
        <f t="shared" si="49"/>
        <v/>
      </c>
      <c r="Q431" s="52" t="str">
        <f t="shared" si="59"/>
        <v/>
      </c>
      <c r="R431" s="61" t="str">
        <f t="shared" si="50"/>
        <v/>
      </c>
      <c r="S431" s="16">
        <f t="shared" si="61"/>
        <v>10</v>
      </c>
      <c r="U431" s="7"/>
    </row>
    <row r="432" spans="1:21" x14ac:dyDescent="0.2">
      <c r="A432" s="6">
        <v>5</v>
      </c>
      <c r="B432">
        <v>6</v>
      </c>
      <c r="C432" s="7">
        <v>7</v>
      </c>
      <c r="D432" s="6">
        <v>2</v>
      </c>
      <c r="E432" s="7">
        <v>423</v>
      </c>
      <c r="F432" s="6" t="s">
        <v>113</v>
      </c>
      <c r="G432" s="7" t="s">
        <v>114</v>
      </c>
      <c r="H432" s="12">
        <v>45275</v>
      </c>
      <c r="I432" t="s">
        <v>13</v>
      </c>
      <c r="J432" s="16">
        <v>175.4</v>
      </c>
      <c r="K432" s="16">
        <v>92.882831999999993</v>
      </c>
      <c r="L432" s="54" t="str">
        <f t="shared" si="48"/>
        <v/>
      </c>
      <c r="M432" s="54" t="str">
        <f t="shared" si="58"/>
        <v/>
      </c>
      <c r="N432" s="54" t="s">
        <v>889</v>
      </c>
      <c r="O432" s="52">
        <f t="shared" si="60"/>
        <v>1.1000000000000001</v>
      </c>
      <c r="P432" s="52">
        <f t="shared" si="49"/>
        <v>8.9</v>
      </c>
      <c r="Q432" s="52">
        <f t="shared" si="59"/>
        <v>10</v>
      </c>
      <c r="R432" s="61" t="str">
        <f t="shared" si="50"/>
        <v>2_423|1.1</v>
      </c>
      <c r="S432" s="16">
        <f t="shared" si="61"/>
        <v>10.199999999999999</v>
      </c>
      <c r="U432" s="7"/>
    </row>
    <row r="433" spans="1:21" x14ac:dyDescent="0.2">
      <c r="A433" s="8">
        <v>5</v>
      </c>
      <c r="B433" s="9">
        <v>6</v>
      </c>
      <c r="C433" s="10">
        <v>8</v>
      </c>
      <c r="D433" s="8">
        <v>2</v>
      </c>
      <c r="E433" s="10">
        <v>425</v>
      </c>
      <c r="F433" s="8" t="s">
        <v>115</v>
      </c>
      <c r="G433" s="10" t="s">
        <v>116</v>
      </c>
      <c r="H433" s="13">
        <v>45275</v>
      </c>
      <c r="I433" s="9" t="s">
        <v>13</v>
      </c>
      <c r="J433" s="18">
        <v>320</v>
      </c>
      <c r="K433" s="18">
        <v>191.63780399999999</v>
      </c>
      <c r="L433" s="54">
        <f t="shared" si="48"/>
        <v>18.100000000000001</v>
      </c>
      <c r="M433" s="54">
        <f t="shared" si="58"/>
        <v>19.100000000000001</v>
      </c>
      <c r="N433" s="54" t="s">
        <v>1107</v>
      </c>
      <c r="O433" s="52" t="str">
        <f t="shared" si="60"/>
        <v/>
      </c>
      <c r="P433" s="52" t="str">
        <f t="shared" si="49"/>
        <v/>
      </c>
      <c r="Q433" s="52" t="str">
        <f t="shared" si="59"/>
        <v/>
      </c>
      <c r="R433" s="61" t="str">
        <f t="shared" si="50"/>
        <v/>
      </c>
      <c r="S433" s="16">
        <f t="shared" si="61"/>
        <v>10</v>
      </c>
      <c r="T433" s="9"/>
      <c r="U433" s="10"/>
    </row>
    <row r="434" spans="1:21" x14ac:dyDescent="0.2">
      <c r="A434" s="3">
        <v>5</v>
      </c>
      <c r="B434" s="4">
        <v>7</v>
      </c>
      <c r="C434" s="5">
        <v>1</v>
      </c>
      <c r="D434" s="3">
        <v>2</v>
      </c>
      <c r="E434" s="5">
        <v>426</v>
      </c>
      <c r="F434" s="3" t="s">
        <v>117</v>
      </c>
      <c r="G434" s="5" t="s">
        <v>118</v>
      </c>
      <c r="H434" s="11">
        <v>45275</v>
      </c>
      <c r="I434" s="4" t="s">
        <v>13</v>
      </c>
      <c r="J434" s="17">
        <v>215.6</v>
      </c>
      <c r="K434" s="17">
        <v>350.45343600000001</v>
      </c>
      <c r="L434" s="54">
        <f t="shared" si="48"/>
        <v>34</v>
      </c>
      <c r="M434" s="54">
        <f t="shared" si="58"/>
        <v>35</v>
      </c>
      <c r="N434" s="54" t="s">
        <v>1108</v>
      </c>
      <c r="O434" s="52" t="str">
        <f t="shared" si="60"/>
        <v/>
      </c>
      <c r="P434" s="52" t="str">
        <f t="shared" si="49"/>
        <v/>
      </c>
      <c r="Q434" s="52" t="str">
        <f t="shared" si="59"/>
        <v/>
      </c>
      <c r="R434" s="61" t="str">
        <f t="shared" si="50"/>
        <v/>
      </c>
      <c r="S434" s="16">
        <f t="shared" si="61"/>
        <v>10</v>
      </c>
      <c r="T434" s="4"/>
      <c r="U434" s="5"/>
    </row>
    <row r="435" spans="1:21" x14ac:dyDescent="0.2">
      <c r="A435" s="6">
        <v>5</v>
      </c>
      <c r="B435">
        <v>7</v>
      </c>
      <c r="C435" s="7">
        <v>2</v>
      </c>
      <c r="D435" s="6">
        <v>2</v>
      </c>
      <c r="E435" s="7">
        <v>427</v>
      </c>
      <c r="F435" s="6" t="s">
        <v>119</v>
      </c>
      <c r="G435" s="7" t="s">
        <v>120</v>
      </c>
      <c r="H435" s="12">
        <v>45275</v>
      </c>
      <c r="I435" t="s">
        <v>13</v>
      </c>
      <c r="J435" s="16">
        <v>226.3</v>
      </c>
      <c r="K435" s="16">
        <v>357.26820900000001</v>
      </c>
      <c r="L435" s="54">
        <f t="shared" si="48"/>
        <v>34.700000000000003</v>
      </c>
      <c r="M435" s="54">
        <f t="shared" si="58"/>
        <v>35.700000000000003</v>
      </c>
      <c r="N435" s="54" t="s">
        <v>1109</v>
      </c>
      <c r="O435" s="52" t="str">
        <f t="shared" si="60"/>
        <v/>
      </c>
      <c r="P435" s="52" t="str">
        <f t="shared" si="49"/>
        <v/>
      </c>
      <c r="Q435" s="52" t="str">
        <f t="shared" si="59"/>
        <v/>
      </c>
      <c r="R435" s="61" t="str">
        <f t="shared" si="50"/>
        <v/>
      </c>
      <c r="S435" s="16">
        <f t="shared" si="61"/>
        <v>10</v>
      </c>
      <c r="U435" s="7"/>
    </row>
    <row r="436" spans="1:21" x14ac:dyDescent="0.2">
      <c r="A436" s="6">
        <v>5</v>
      </c>
      <c r="B436">
        <v>7</v>
      </c>
      <c r="C436" s="7">
        <v>3</v>
      </c>
      <c r="D436" s="6">
        <v>2</v>
      </c>
      <c r="E436" s="7">
        <v>428</v>
      </c>
      <c r="F436" s="6" t="s">
        <v>121</v>
      </c>
      <c r="G436" s="7" t="s">
        <v>122</v>
      </c>
      <c r="H436" s="12">
        <v>45275</v>
      </c>
      <c r="I436" t="s">
        <v>13</v>
      </c>
      <c r="J436" s="16">
        <v>211.3</v>
      </c>
      <c r="K436" s="16">
        <v>286.41620399999999</v>
      </c>
      <c r="L436" s="54">
        <f t="shared" si="48"/>
        <v>27.6</v>
      </c>
      <c r="M436" s="54">
        <f t="shared" si="58"/>
        <v>28.6</v>
      </c>
      <c r="N436" s="54" t="s">
        <v>1110</v>
      </c>
      <c r="O436" s="52" t="str">
        <f t="shared" si="60"/>
        <v/>
      </c>
      <c r="P436" s="52" t="str">
        <f t="shared" si="49"/>
        <v/>
      </c>
      <c r="Q436" s="52" t="str">
        <f t="shared" si="59"/>
        <v/>
      </c>
      <c r="R436" s="61" t="str">
        <f t="shared" si="50"/>
        <v/>
      </c>
      <c r="S436" s="16">
        <f t="shared" si="61"/>
        <v>10</v>
      </c>
      <c r="U436" s="7"/>
    </row>
    <row r="437" spans="1:21" x14ac:dyDescent="0.2">
      <c r="A437" s="6">
        <v>5</v>
      </c>
      <c r="B437">
        <v>7</v>
      </c>
      <c r="C437" s="7">
        <v>4</v>
      </c>
      <c r="D437" s="6">
        <v>2</v>
      </c>
      <c r="E437" s="7">
        <v>429</v>
      </c>
      <c r="F437" s="6" t="s">
        <v>123</v>
      </c>
      <c r="G437" s="7" t="s">
        <v>124</v>
      </c>
      <c r="H437" s="12">
        <v>45275</v>
      </c>
      <c r="I437" t="s">
        <v>13</v>
      </c>
      <c r="J437" s="16">
        <v>172</v>
      </c>
      <c r="K437" s="16">
        <v>74.426799000000003</v>
      </c>
      <c r="L437" s="54" t="str">
        <f t="shared" si="48"/>
        <v/>
      </c>
      <c r="M437" s="54" t="str">
        <f t="shared" si="58"/>
        <v/>
      </c>
      <c r="N437" s="54" t="s">
        <v>889</v>
      </c>
      <c r="O437" s="52">
        <f t="shared" si="60"/>
        <v>1.4000000000000001</v>
      </c>
      <c r="P437" s="52">
        <f t="shared" si="49"/>
        <v>8.6</v>
      </c>
      <c r="Q437" s="52">
        <f t="shared" si="59"/>
        <v>10</v>
      </c>
      <c r="R437" s="61" t="str">
        <f t="shared" si="50"/>
        <v>2_429|1.4</v>
      </c>
      <c r="S437" s="16">
        <f t="shared" si="61"/>
        <v>10.4</v>
      </c>
      <c r="U437" s="7"/>
    </row>
    <row r="438" spans="1:21" x14ac:dyDescent="0.2">
      <c r="A438" s="6">
        <v>5</v>
      </c>
      <c r="B438">
        <v>7</v>
      </c>
      <c r="C438" s="7">
        <v>5</v>
      </c>
      <c r="D438" s="6">
        <v>2</v>
      </c>
      <c r="E438" s="7">
        <v>430</v>
      </c>
      <c r="F438" s="6" t="s">
        <v>125</v>
      </c>
      <c r="G438" s="7" t="s">
        <v>126</v>
      </c>
      <c r="H438" s="12">
        <v>45275</v>
      </c>
      <c r="I438" t="s">
        <v>13</v>
      </c>
      <c r="J438" s="16">
        <v>151.4</v>
      </c>
      <c r="K438" s="16">
        <v>115.310286</v>
      </c>
      <c r="L438" s="54">
        <f t="shared" si="48"/>
        <v>10.5</v>
      </c>
      <c r="M438" s="54">
        <f t="shared" si="58"/>
        <v>11.5</v>
      </c>
      <c r="N438" s="54" t="s">
        <v>1111</v>
      </c>
      <c r="O438" s="52" t="str">
        <f t="shared" si="60"/>
        <v/>
      </c>
      <c r="P438" s="52" t="str">
        <f t="shared" si="49"/>
        <v/>
      </c>
      <c r="Q438" s="52" t="str">
        <f t="shared" si="59"/>
        <v/>
      </c>
      <c r="R438" s="61" t="str">
        <f t="shared" si="50"/>
        <v/>
      </c>
      <c r="S438" s="16">
        <f t="shared" si="61"/>
        <v>10</v>
      </c>
      <c r="U438" s="7"/>
    </row>
    <row r="439" spans="1:21" x14ac:dyDescent="0.2">
      <c r="A439" s="6">
        <v>5</v>
      </c>
      <c r="B439">
        <v>7</v>
      </c>
      <c r="C439" s="7">
        <v>6</v>
      </c>
      <c r="D439" s="6">
        <v>2</v>
      </c>
      <c r="E439" s="7">
        <v>431</v>
      </c>
      <c r="F439" s="6" t="s">
        <v>447</v>
      </c>
      <c r="G439" s="7" t="s">
        <v>448</v>
      </c>
      <c r="H439" s="12">
        <v>45268</v>
      </c>
      <c r="I439" t="s">
        <v>13</v>
      </c>
      <c r="J439" s="16">
        <v>126.7</v>
      </c>
      <c r="K439" s="16">
        <v>252.41445300000001</v>
      </c>
      <c r="L439" s="54">
        <f t="shared" si="48"/>
        <v>24.2</v>
      </c>
      <c r="M439" s="54">
        <f t="shared" si="58"/>
        <v>25.2</v>
      </c>
      <c r="N439" s="54" t="s">
        <v>1112</v>
      </c>
      <c r="O439" s="52" t="str">
        <f t="shared" si="60"/>
        <v/>
      </c>
      <c r="P439" s="52" t="str">
        <f t="shared" si="49"/>
        <v/>
      </c>
      <c r="Q439" s="52" t="str">
        <f t="shared" si="59"/>
        <v/>
      </c>
      <c r="R439" s="61" t="str">
        <f t="shared" si="50"/>
        <v/>
      </c>
      <c r="S439" s="16">
        <f t="shared" si="61"/>
        <v>10</v>
      </c>
      <c r="U439" s="7"/>
    </row>
    <row r="440" spans="1:21" x14ac:dyDescent="0.2">
      <c r="A440" s="6">
        <v>5</v>
      </c>
      <c r="B440">
        <v>7</v>
      </c>
      <c r="C440" s="7">
        <v>7</v>
      </c>
      <c r="D440" s="6">
        <v>2</v>
      </c>
      <c r="E440" s="7">
        <v>432</v>
      </c>
      <c r="F440" s="6" t="s">
        <v>137</v>
      </c>
      <c r="G440" s="7" t="s">
        <v>138</v>
      </c>
      <c r="H440" s="12">
        <v>45275</v>
      </c>
      <c r="I440" t="s">
        <v>13</v>
      </c>
      <c r="J440" s="16">
        <v>224.6</v>
      </c>
      <c r="K440" s="16">
        <v>172.63061400000001</v>
      </c>
      <c r="L440" s="54">
        <f t="shared" si="48"/>
        <v>16.2</v>
      </c>
      <c r="M440" s="54">
        <f t="shared" si="58"/>
        <v>17.2</v>
      </c>
      <c r="N440" s="54" t="s">
        <v>1113</v>
      </c>
      <c r="O440" s="52" t="str">
        <f t="shared" si="60"/>
        <v/>
      </c>
      <c r="P440" s="52" t="str">
        <f t="shared" si="49"/>
        <v/>
      </c>
      <c r="Q440" s="52" t="str">
        <f t="shared" si="59"/>
        <v/>
      </c>
      <c r="R440" s="61" t="str">
        <f t="shared" si="50"/>
        <v/>
      </c>
      <c r="S440" s="16">
        <f t="shared" si="61"/>
        <v>10</v>
      </c>
      <c r="U440" s="7"/>
    </row>
    <row r="441" spans="1:21" x14ac:dyDescent="0.2">
      <c r="A441" s="8">
        <v>5</v>
      </c>
      <c r="B441" s="9">
        <v>7</v>
      </c>
      <c r="C441" s="10">
        <v>8</v>
      </c>
      <c r="D441" s="8">
        <v>2</v>
      </c>
      <c r="E441" s="10">
        <v>433</v>
      </c>
      <c r="F441" s="8" t="s">
        <v>139</v>
      </c>
      <c r="G441" s="10" t="s">
        <v>140</v>
      </c>
      <c r="H441" s="13">
        <v>45275</v>
      </c>
      <c r="I441" s="9" t="s">
        <v>13</v>
      </c>
      <c r="J441" s="18">
        <v>187.7</v>
      </c>
      <c r="K441" s="18">
        <v>211.98425399999999</v>
      </c>
      <c r="L441" s="54">
        <f t="shared" si="48"/>
        <v>20.100000000000001</v>
      </c>
      <c r="M441" s="54">
        <f t="shared" si="58"/>
        <v>21.1</v>
      </c>
      <c r="N441" s="54" t="s">
        <v>1114</v>
      </c>
      <c r="O441" s="52" t="str">
        <f t="shared" si="60"/>
        <v/>
      </c>
      <c r="P441" s="52" t="str">
        <f t="shared" si="49"/>
        <v/>
      </c>
      <c r="Q441" s="52" t="str">
        <f t="shared" si="59"/>
        <v/>
      </c>
      <c r="R441" s="61" t="str">
        <f t="shared" si="50"/>
        <v/>
      </c>
      <c r="S441" s="16">
        <f t="shared" si="61"/>
        <v>10</v>
      </c>
      <c r="T441" s="9"/>
      <c r="U441" s="10"/>
    </row>
    <row r="442" spans="1:21" x14ac:dyDescent="0.2">
      <c r="A442" s="3">
        <v>5</v>
      </c>
      <c r="B442" s="4">
        <v>8</v>
      </c>
      <c r="C442" s="5">
        <v>1</v>
      </c>
      <c r="D442" s="3">
        <v>2</v>
      </c>
      <c r="E442" s="5">
        <v>434</v>
      </c>
      <c r="F442" s="3" t="s">
        <v>141</v>
      </c>
      <c r="G442" s="5" t="s">
        <v>142</v>
      </c>
      <c r="H442" s="11">
        <v>45275</v>
      </c>
      <c r="I442" s="4" t="s">
        <v>13</v>
      </c>
      <c r="J442" s="17">
        <v>240.1</v>
      </c>
      <c r="K442" s="17">
        <v>424.23635999999999</v>
      </c>
      <c r="L442" s="54">
        <f t="shared" si="48"/>
        <v>41.4</v>
      </c>
      <c r="M442" s="54">
        <f t="shared" si="58"/>
        <v>42.4</v>
      </c>
      <c r="N442" s="54" t="s">
        <v>1115</v>
      </c>
      <c r="O442" s="52" t="str">
        <f t="shared" si="60"/>
        <v/>
      </c>
      <c r="P442" s="52" t="str">
        <f t="shared" si="49"/>
        <v/>
      </c>
      <c r="Q442" s="52" t="str">
        <f t="shared" si="59"/>
        <v/>
      </c>
      <c r="R442" s="61" t="str">
        <f t="shared" si="50"/>
        <v/>
      </c>
      <c r="S442" s="16">
        <f t="shared" si="61"/>
        <v>10</v>
      </c>
      <c r="T442" s="4"/>
      <c r="U442" s="5"/>
    </row>
    <row r="443" spans="1:21" x14ac:dyDescent="0.2">
      <c r="A443" s="6">
        <v>5</v>
      </c>
      <c r="B443">
        <v>8</v>
      </c>
      <c r="C443" s="7">
        <v>2</v>
      </c>
      <c r="D443" s="6">
        <v>2</v>
      </c>
      <c r="E443" s="7">
        <v>435</v>
      </c>
      <c r="F443" s="6" t="s">
        <v>143</v>
      </c>
      <c r="G443" s="7" t="s">
        <v>144</v>
      </c>
      <c r="H443" s="12">
        <v>45275</v>
      </c>
      <c r="I443" t="s">
        <v>13</v>
      </c>
      <c r="J443" s="16">
        <v>152.5</v>
      </c>
      <c r="K443" s="16">
        <v>704.65679999999998</v>
      </c>
      <c r="L443" s="54">
        <f t="shared" si="48"/>
        <v>69.400000000000006</v>
      </c>
      <c r="M443" s="54">
        <f t="shared" si="58"/>
        <v>70.400000000000006</v>
      </c>
      <c r="N443" s="54" t="s">
        <v>1116</v>
      </c>
      <c r="O443" s="52" t="str">
        <f t="shared" si="60"/>
        <v/>
      </c>
      <c r="P443" s="52" t="str">
        <f t="shared" si="49"/>
        <v/>
      </c>
      <c r="Q443" s="52" t="str">
        <f t="shared" si="59"/>
        <v/>
      </c>
      <c r="R443" s="61" t="str">
        <f t="shared" si="50"/>
        <v/>
      </c>
      <c r="S443" s="16">
        <f t="shared" si="61"/>
        <v>10</v>
      </c>
      <c r="U443" s="7"/>
    </row>
    <row r="444" spans="1:21" x14ac:dyDescent="0.2">
      <c r="A444" s="6">
        <v>5</v>
      </c>
      <c r="B444">
        <v>8</v>
      </c>
      <c r="C444" s="7">
        <v>3</v>
      </c>
      <c r="D444" s="6">
        <v>2</v>
      </c>
      <c r="E444" s="7">
        <v>436</v>
      </c>
      <c r="F444" s="6" t="s">
        <v>145</v>
      </c>
      <c r="G444" s="7" t="s">
        <v>146</v>
      </c>
      <c r="H444" s="12">
        <v>45279</v>
      </c>
      <c r="I444" t="s">
        <v>13</v>
      </c>
      <c r="J444" s="16">
        <v>87.1</v>
      </c>
      <c r="K444" s="16">
        <v>56.972180999999999</v>
      </c>
      <c r="L444" s="54" t="str">
        <f t="shared" si="48"/>
        <v/>
      </c>
      <c r="M444" s="54" t="str">
        <f t="shared" si="58"/>
        <v/>
      </c>
      <c r="N444" s="54" t="s">
        <v>889</v>
      </c>
      <c r="O444" s="52">
        <f t="shared" si="60"/>
        <v>1.8</v>
      </c>
      <c r="P444" s="52">
        <f t="shared" si="49"/>
        <v>8.1999999999999993</v>
      </c>
      <c r="Q444" s="52">
        <f t="shared" si="59"/>
        <v>10</v>
      </c>
      <c r="R444" s="61" t="str">
        <f t="shared" si="50"/>
        <v>2_436|1.8</v>
      </c>
      <c r="S444" s="16">
        <f t="shared" si="61"/>
        <v>10.3</v>
      </c>
      <c r="U444" s="7" t="s">
        <v>47</v>
      </c>
    </row>
    <row r="445" spans="1:21" x14ac:dyDescent="0.2">
      <c r="A445" s="6">
        <v>5</v>
      </c>
      <c r="B445">
        <v>8</v>
      </c>
      <c r="C445" s="7">
        <v>4</v>
      </c>
      <c r="D445" s="6">
        <v>2</v>
      </c>
      <c r="E445" s="7">
        <v>437</v>
      </c>
      <c r="F445" s="6" t="s">
        <v>147</v>
      </c>
      <c r="G445" s="7" t="s">
        <v>148</v>
      </c>
      <c r="H445" s="12">
        <v>45275</v>
      </c>
      <c r="I445" t="s">
        <v>13</v>
      </c>
      <c r="J445" s="16">
        <v>209.9</v>
      </c>
      <c r="K445" s="16">
        <v>270.99926099999999</v>
      </c>
      <c r="L445" s="54">
        <f t="shared" si="48"/>
        <v>26</v>
      </c>
      <c r="M445" s="54">
        <f t="shared" si="58"/>
        <v>27</v>
      </c>
      <c r="N445" s="54" t="s">
        <v>1117</v>
      </c>
      <c r="O445" s="52" t="str">
        <f t="shared" si="60"/>
        <v/>
      </c>
      <c r="P445" s="52" t="str">
        <f t="shared" si="49"/>
        <v/>
      </c>
      <c r="Q445" s="52" t="str">
        <f t="shared" si="59"/>
        <v/>
      </c>
      <c r="R445" s="61" t="str">
        <f t="shared" si="50"/>
        <v/>
      </c>
      <c r="S445" s="16">
        <f t="shared" si="61"/>
        <v>10</v>
      </c>
      <c r="U445" s="7"/>
    </row>
    <row r="446" spans="1:21" x14ac:dyDescent="0.2">
      <c r="A446" s="6">
        <v>5</v>
      </c>
      <c r="B446">
        <v>8</v>
      </c>
      <c r="C446" s="7">
        <v>5</v>
      </c>
      <c r="D446" s="6">
        <v>2</v>
      </c>
      <c r="E446" s="7">
        <v>439</v>
      </c>
      <c r="F446" s="6" t="s">
        <v>149</v>
      </c>
      <c r="G446" s="7" t="s">
        <v>150</v>
      </c>
      <c r="H446" s="12">
        <v>45275</v>
      </c>
      <c r="I446" t="s">
        <v>13</v>
      </c>
      <c r="J446" s="16">
        <v>179.1</v>
      </c>
      <c r="K446" s="16">
        <v>224.20757699999999</v>
      </c>
      <c r="L446" s="54">
        <f t="shared" si="48"/>
        <v>21.4</v>
      </c>
      <c r="M446" s="54">
        <f t="shared" si="58"/>
        <v>22.4</v>
      </c>
      <c r="N446" s="54" t="s">
        <v>1118</v>
      </c>
      <c r="O446" s="52" t="str">
        <f t="shared" si="60"/>
        <v/>
      </c>
      <c r="P446" s="52" t="str">
        <f t="shared" si="49"/>
        <v/>
      </c>
      <c r="Q446" s="52" t="str">
        <f t="shared" si="59"/>
        <v/>
      </c>
      <c r="R446" s="61" t="str">
        <f t="shared" si="50"/>
        <v/>
      </c>
      <c r="S446" s="16">
        <f t="shared" si="61"/>
        <v>10</v>
      </c>
      <c r="U446" s="7"/>
    </row>
    <row r="447" spans="1:21" x14ac:dyDescent="0.2">
      <c r="A447" s="6">
        <v>5</v>
      </c>
      <c r="B447">
        <v>8</v>
      </c>
      <c r="C447" s="7">
        <v>6</v>
      </c>
      <c r="D447" s="6">
        <v>2</v>
      </c>
      <c r="E447" s="7">
        <v>441</v>
      </c>
      <c r="F447" s="6" t="s">
        <v>859</v>
      </c>
      <c r="G447" s="7" t="s">
        <v>860</v>
      </c>
      <c r="H447" s="12">
        <v>45265</v>
      </c>
      <c r="I447" t="s">
        <v>13</v>
      </c>
      <c r="J447" s="16">
        <v>319.89999999999998</v>
      </c>
      <c r="K447" s="16">
        <v>360.82239900000002</v>
      </c>
      <c r="L447" s="54">
        <f t="shared" si="48"/>
        <v>35</v>
      </c>
      <c r="M447" s="54">
        <f t="shared" si="58"/>
        <v>36</v>
      </c>
      <c r="N447" s="54" t="s">
        <v>1119</v>
      </c>
      <c r="O447" s="52" t="str">
        <f t="shared" si="60"/>
        <v/>
      </c>
      <c r="P447" s="52" t="str">
        <f t="shared" si="49"/>
        <v/>
      </c>
      <c r="Q447" s="52" t="str">
        <f t="shared" si="59"/>
        <v/>
      </c>
      <c r="R447" s="61" t="str">
        <f t="shared" si="50"/>
        <v/>
      </c>
      <c r="S447" s="16">
        <f t="shared" si="61"/>
        <v>10</v>
      </c>
      <c r="U447" s="7"/>
    </row>
    <row r="448" spans="1:21" x14ac:dyDescent="0.2">
      <c r="A448" s="6">
        <v>5</v>
      </c>
      <c r="B448">
        <v>8</v>
      </c>
      <c r="C448" s="7">
        <v>7</v>
      </c>
      <c r="D448" s="6">
        <v>2</v>
      </c>
      <c r="E448" s="7">
        <v>442</v>
      </c>
      <c r="F448" s="6" t="s">
        <v>861</v>
      </c>
      <c r="G448" s="7" t="s">
        <v>862</v>
      </c>
      <c r="H448" s="12">
        <v>45265</v>
      </c>
      <c r="I448" t="s">
        <v>13</v>
      </c>
      <c r="J448" s="16">
        <v>300.10000000000002</v>
      </c>
      <c r="K448" s="16">
        <v>230.893575</v>
      </c>
      <c r="L448" s="54">
        <f t="shared" si="48"/>
        <v>22</v>
      </c>
      <c r="M448" s="54">
        <f t="shared" si="58"/>
        <v>23</v>
      </c>
      <c r="N448" s="54" t="s">
        <v>1120</v>
      </c>
      <c r="O448" s="52" t="str">
        <f t="shared" si="60"/>
        <v/>
      </c>
      <c r="P448" s="52" t="str">
        <f t="shared" si="49"/>
        <v/>
      </c>
      <c r="Q448" s="52" t="str">
        <f t="shared" si="59"/>
        <v/>
      </c>
      <c r="R448" s="61" t="str">
        <f t="shared" si="50"/>
        <v/>
      </c>
      <c r="S448" s="16">
        <f t="shared" si="61"/>
        <v>10</v>
      </c>
      <c r="U448" s="7"/>
    </row>
    <row r="449" spans="1:21" x14ac:dyDescent="0.2">
      <c r="A449" s="8">
        <v>5</v>
      </c>
      <c r="B449" s="9">
        <v>8</v>
      </c>
      <c r="C449" s="10">
        <v>8</v>
      </c>
      <c r="D449" s="8">
        <v>2</v>
      </c>
      <c r="E449" s="10">
        <v>444</v>
      </c>
      <c r="F449" s="8" t="s">
        <v>644</v>
      </c>
      <c r="G449" s="10" t="s">
        <v>645</v>
      </c>
      <c r="H449" s="13">
        <v>45267</v>
      </c>
      <c r="I449" s="9" t="s">
        <v>13</v>
      </c>
      <c r="J449" s="18">
        <v>190.2</v>
      </c>
      <c r="K449" s="18">
        <v>133.14819900000001</v>
      </c>
      <c r="L449" s="54">
        <f t="shared" si="48"/>
        <v>12.3</v>
      </c>
      <c r="M449" s="54">
        <f t="shared" si="58"/>
        <v>13.3</v>
      </c>
      <c r="N449" s="54" t="s">
        <v>1121</v>
      </c>
      <c r="O449" s="52" t="str">
        <f t="shared" si="60"/>
        <v/>
      </c>
      <c r="P449" s="52" t="str">
        <f t="shared" si="49"/>
        <v/>
      </c>
      <c r="Q449" s="52" t="str">
        <f t="shared" si="59"/>
        <v/>
      </c>
      <c r="R449" s="61" t="str">
        <f t="shared" si="50"/>
        <v/>
      </c>
      <c r="S449" s="16">
        <f t="shared" si="61"/>
        <v>10</v>
      </c>
      <c r="T449" s="9"/>
      <c r="U449" s="10"/>
    </row>
    <row r="450" spans="1:21" x14ac:dyDescent="0.2">
      <c r="A450" s="3">
        <v>5</v>
      </c>
      <c r="B450" s="4">
        <v>9</v>
      </c>
      <c r="C450" s="5">
        <v>1</v>
      </c>
      <c r="D450" s="3">
        <v>2</v>
      </c>
      <c r="E450" s="5">
        <v>446</v>
      </c>
      <c r="F450" s="3" t="s">
        <v>863</v>
      </c>
      <c r="G450" s="5" t="s">
        <v>864</v>
      </c>
      <c r="H450" s="11">
        <v>45265</v>
      </c>
      <c r="I450" s="4" t="s">
        <v>13</v>
      </c>
      <c r="J450" s="17">
        <v>221.5</v>
      </c>
      <c r="K450" s="17">
        <v>209.80023</v>
      </c>
      <c r="L450" s="54">
        <f t="shared" si="48"/>
        <v>19.899999999999999</v>
      </c>
      <c r="M450" s="54">
        <f t="shared" si="58"/>
        <v>20.9</v>
      </c>
      <c r="N450" s="54" t="s">
        <v>1122</v>
      </c>
      <c r="O450" s="52" t="str">
        <f t="shared" si="60"/>
        <v/>
      </c>
      <c r="P450" s="52" t="str">
        <f t="shared" si="49"/>
        <v/>
      </c>
      <c r="Q450" s="52" t="str">
        <f t="shared" si="59"/>
        <v/>
      </c>
      <c r="R450" s="61" t="str">
        <f t="shared" si="50"/>
        <v/>
      </c>
      <c r="S450" s="16">
        <f t="shared" si="61"/>
        <v>10</v>
      </c>
      <c r="T450" s="4"/>
      <c r="U450" s="5"/>
    </row>
    <row r="451" spans="1:21" x14ac:dyDescent="0.2">
      <c r="A451" s="6">
        <v>5</v>
      </c>
      <c r="B451">
        <v>9</v>
      </c>
      <c r="C451" s="7">
        <v>2</v>
      </c>
      <c r="D451" s="6">
        <v>2</v>
      </c>
      <c r="E451" s="7">
        <v>447</v>
      </c>
      <c r="F451" s="6" t="s">
        <v>646</v>
      </c>
      <c r="G451" s="7" t="s">
        <v>647</v>
      </c>
      <c r="H451" s="12">
        <v>45267</v>
      </c>
      <c r="I451" t="s">
        <v>13</v>
      </c>
      <c r="J451" s="16">
        <v>285.3</v>
      </c>
      <c r="K451" s="16">
        <v>208.55883900000001</v>
      </c>
      <c r="L451" s="54">
        <f t="shared" ref="L451:L481" si="62">IF(K451 &gt;110, ROUNDDOWN(K451/10-1,1),"")</f>
        <v>19.8</v>
      </c>
      <c r="M451" s="54">
        <f t="shared" si="58"/>
        <v>20.8</v>
      </c>
      <c r="N451" s="54" t="s">
        <v>1123</v>
      </c>
      <c r="O451" s="52" t="str">
        <f t="shared" si="60"/>
        <v/>
      </c>
      <c r="P451" s="52" t="str">
        <f t="shared" ref="P451:P481" si="63">IF(ISNUMBER(O451),10-O451,"")</f>
        <v/>
      </c>
      <c r="Q451" s="52" t="str">
        <f t="shared" si="59"/>
        <v/>
      </c>
      <c r="R451" s="61" t="str">
        <f t="shared" si="50"/>
        <v/>
      </c>
      <c r="S451" s="16">
        <f t="shared" si="61"/>
        <v>10</v>
      </c>
      <c r="U451" s="7"/>
    </row>
    <row r="452" spans="1:21" x14ac:dyDescent="0.2">
      <c r="A452" s="6">
        <v>5</v>
      </c>
      <c r="B452">
        <v>9</v>
      </c>
      <c r="C452" s="7">
        <v>3</v>
      </c>
      <c r="D452" s="6">
        <v>2</v>
      </c>
      <c r="E452" s="7">
        <v>448</v>
      </c>
      <c r="F452" s="6" t="s">
        <v>865</v>
      </c>
      <c r="G452" s="7" t="s">
        <v>866</v>
      </c>
      <c r="H452" s="12">
        <v>45265</v>
      </c>
      <c r="I452" t="s">
        <v>13</v>
      </c>
      <c r="J452" s="16">
        <v>251.7</v>
      </c>
      <c r="K452" s="16">
        <v>474.11864400000002</v>
      </c>
      <c r="L452" s="54">
        <f t="shared" si="62"/>
        <v>46.4</v>
      </c>
      <c r="M452" s="54">
        <f t="shared" si="58"/>
        <v>47.4</v>
      </c>
      <c r="N452" s="54" t="s">
        <v>1124</v>
      </c>
      <c r="O452" s="52" t="str">
        <f t="shared" si="60"/>
        <v/>
      </c>
      <c r="P452" s="52" t="str">
        <f t="shared" si="63"/>
        <v/>
      </c>
      <c r="Q452" s="52" t="str">
        <f t="shared" si="59"/>
        <v/>
      </c>
      <c r="R452" s="61" t="str">
        <f t="shared" ref="R452:R481" si="64">IF(ISNUMBER(O452),D452&amp;"_"&amp;E452&amp;"|"&amp;O452,"")</f>
        <v/>
      </c>
      <c r="S452" s="16">
        <f t="shared" si="61"/>
        <v>10</v>
      </c>
      <c r="U452" s="7"/>
    </row>
    <row r="453" spans="1:21" x14ac:dyDescent="0.2">
      <c r="A453" s="6">
        <v>5</v>
      </c>
      <c r="B453">
        <v>9</v>
      </c>
      <c r="C453" s="7">
        <v>4</v>
      </c>
      <c r="D453" s="6">
        <v>2</v>
      </c>
      <c r="E453" s="7">
        <v>449</v>
      </c>
      <c r="F453" s="6" t="s">
        <v>867</v>
      </c>
      <c r="G453" s="7" t="s">
        <v>868</v>
      </c>
      <c r="H453" s="12">
        <v>45265</v>
      </c>
      <c r="I453" t="s">
        <v>13</v>
      </c>
      <c r="J453" s="16">
        <v>301.5</v>
      </c>
      <c r="K453" s="16">
        <v>400.37177700000001</v>
      </c>
      <c r="L453" s="54">
        <f t="shared" si="62"/>
        <v>39</v>
      </c>
      <c r="M453" s="54">
        <f t="shared" si="58"/>
        <v>40</v>
      </c>
      <c r="N453" s="54" t="s">
        <v>1125</v>
      </c>
      <c r="O453" s="52" t="str">
        <f t="shared" si="60"/>
        <v/>
      </c>
      <c r="P453" s="52" t="str">
        <f t="shared" si="63"/>
        <v/>
      </c>
      <c r="Q453" s="52" t="str">
        <f t="shared" si="59"/>
        <v/>
      </c>
      <c r="R453" s="61" t="str">
        <f t="shared" si="64"/>
        <v/>
      </c>
      <c r="S453" s="16">
        <f t="shared" si="61"/>
        <v>10</v>
      </c>
      <c r="U453" s="7"/>
    </row>
    <row r="454" spans="1:21" x14ac:dyDescent="0.2">
      <c r="A454" s="6">
        <v>5</v>
      </c>
      <c r="B454">
        <v>9</v>
      </c>
      <c r="C454" s="7">
        <v>5</v>
      </c>
      <c r="D454" s="6">
        <v>2</v>
      </c>
      <c r="E454" s="7">
        <v>454</v>
      </c>
      <c r="F454" s="6" t="s">
        <v>731</v>
      </c>
      <c r="G454" s="7" t="s">
        <v>732</v>
      </c>
      <c r="H454" s="12">
        <v>45275</v>
      </c>
      <c r="I454" t="s">
        <v>13</v>
      </c>
      <c r="J454" s="16">
        <v>299.2</v>
      </c>
      <c r="K454" s="16">
        <v>421.52693399999998</v>
      </c>
      <c r="L454" s="54">
        <f t="shared" si="62"/>
        <v>41.1</v>
      </c>
      <c r="M454" s="54">
        <f t="shared" si="58"/>
        <v>42.1</v>
      </c>
      <c r="N454" s="54" t="s">
        <v>1126</v>
      </c>
      <c r="O454" s="52" t="str">
        <f t="shared" si="60"/>
        <v/>
      </c>
      <c r="P454" s="52" t="str">
        <f t="shared" si="63"/>
        <v/>
      </c>
      <c r="Q454" s="52" t="str">
        <f t="shared" si="59"/>
        <v/>
      </c>
      <c r="R454" s="61" t="str">
        <f t="shared" si="64"/>
        <v/>
      </c>
      <c r="S454" s="16">
        <f t="shared" si="61"/>
        <v>10</v>
      </c>
      <c r="U454" s="7"/>
    </row>
    <row r="455" spans="1:21" x14ac:dyDescent="0.2">
      <c r="A455" s="6">
        <v>5</v>
      </c>
      <c r="B455">
        <v>9</v>
      </c>
      <c r="C455" s="7">
        <v>6</v>
      </c>
      <c r="D455" s="6">
        <v>2</v>
      </c>
      <c r="E455" s="7">
        <v>455</v>
      </c>
      <c r="F455" s="6" t="s">
        <v>733</v>
      </c>
      <c r="G455" s="7" t="s">
        <v>734</v>
      </c>
      <c r="H455" s="12">
        <v>45275</v>
      </c>
      <c r="I455" t="s">
        <v>13</v>
      </c>
      <c r="J455" s="16">
        <v>85</v>
      </c>
      <c r="K455" s="16">
        <v>60.236400000000003</v>
      </c>
      <c r="L455" s="54" t="str">
        <f t="shared" si="62"/>
        <v/>
      </c>
      <c r="M455" s="54" t="str">
        <f t="shared" si="58"/>
        <v/>
      </c>
      <c r="N455" s="54" t="s">
        <v>889</v>
      </c>
      <c r="O455" s="52">
        <f t="shared" si="60"/>
        <v>1.7000000000000002</v>
      </c>
      <c r="P455" s="52">
        <f t="shared" si="63"/>
        <v>8.3000000000000007</v>
      </c>
      <c r="Q455" s="52">
        <f t="shared" si="59"/>
        <v>10</v>
      </c>
      <c r="R455" s="61" t="str">
        <f t="shared" si="64"/>
        <v>2_455|1.7</v>
      </c>
      <c r="S455" s="16">
        <f t="shared" si="61"/>
        <v>10.199999999999999</v>
      </c>
      <c r="U455" s="7"/>
    </row>
    <row r="456" spans="1:21" x14ac:dyDescent="0.2">
      <c r="A456" s="6">
        <v>5</v>
      </c>
      <c r="B456">
        <v>9</v>
      </c>
      <c r="C456" s="7">
        <v>7</v>
      </c>
      <c r="D456" s="6">
        <v>2</v>
      </c>
      <c r="E456" s="7">
        <v>456</v>
      </c>
      <c r="F456" s="6" t="s">
        <v>648</v>
      </c>
      <c r="G456" s="7" t="s">
        <v>649</v>
      </c>
      <c r="H456" s="12">
        <v>45267</v>
      </c>
      <c r="I456" t="s">
        <v>13</v>
      </c>
      <c r="J456" s="16">
        <v>45.6</v>
      </c>
      <c r="K456" s="16">
        <v>12.643705199999999</v>
      </c>
      <c r="L456" s="54" t="str">
        <f t="shared" si="62"/>
        <v/>
      </c>
      <c r="M456" s="54" t="str">
        <f t="shared" si="58"/>
        <v/>
      </c>
      <c r="N456" s="54" t="s">
        <v>889</v>
      </c>
      <c r="O456" s="52">
        <f t="shared" si="60"/>
        <v>8</v>
      </c>
      <c r="P456" s="52">
        <f t="shared" si="63"/>
        <v>2</v>
      </c>
      <c r="Q456" s="52">
        <f t="shared" si="59"/>
        <v>10</v>
      </c>
      <c r="R456" s="61" t="str">
        <f t="shared" si="64"/>
        <v>2_456|8</v>
      </c>
      <c r="S456" s="16">
        <f t="shared" si="61"/>
        <v>10.1</v>
      </c>
      <c r="U456" s="7"/>
    </row>
    <row r="457" spans="1:21" x14ac:dyDescent="0.2">
      <c r="A457" s="8">
        <v>5</v>
      </c>
      <c r="B457" s="9">
        <v>9</v>
      </c>
      <c r="C457" s="10">
        <v>8</v>
      </c>
      <c r="D457" s="8">
        <v>2</v>
      </c>
      <c r="E457" s="10">
        <v>459</v>
      </c>
      <c r="F457" s="8" t="s">
        <v>735</v>
      </c>
      <c r="G457" s="10" t="s">
        <v>736</v>
      </c>
      <c r="H457" s="13">
        <v>45275</v>
      </c>
      <c r="I457" s="9" t="s">
        <v>13</v>
      </c>
      <c r="J457" s="18">
        <v>147.4</v>
      </c>
      <c r="K457" s="18">
        <v>194.80051800000001</v>
      </c>
      <c r="L457" s="54">
        <f t="shared" si="62"/>
        <v>18.399999999999999</v>
      </c>
      <c r="M457" s="54">
        <f t="shared" si="58"/>
        <v>19.399999999999999</v>
      </c>
      <c r="N457" s="54" t="s">
        <v>1127</v>
      </c>
      <c r="O457" s="52" t="str">
        <f t="shared" si="60"/>
        <v/>
      </c>
      <c r="P457" s="52" t="str">
        <f t="shared" si="63"/>
        <v/>
      </c>
      <c r="Q457" s="52" t="str">
        <f t="shared" ref="Q457:Q481" si="65">IF(ISNUMBER(O457),O457+P457,"")</f>
        <v/>
      </c>
      <c r="R457" s="61" t="str">
        <f t="shared" si="64"/>
        <v/>
      </c>
      <c r="S457" s="16">
        <f t="shared" si="61"/>
        <v>10</v>
      </c>
      <c r="T457" s="9"/>
      <c r="U457" s="10"/>
    </row>
    <row r="458" spans="1:21" x14ac:dyDescent="0.2">
      <c r="A458" s="3">
        <v>5</v>
      </c>
      <c r="B458" s="4">
        <v>10</v>
      </c>
      <c r="C458" s="5">
        <v>1</v>
      </c>
      <c r="D458" s="3">
        <v>2</v>
      </c>
      <c r="E458" s="5">
        <v>461</v>
      </c>
      <c r="F458" s="3" t="s">
        <v>650</v>
      </c>
      <c r="G458" s="5" t="s">
        <v>651</v>
      </c>
      <c r="H458" s="11">
        <v>45267</v>
      </c>
      <c r="I458" s="4" t="s">
        <v>59</v>
      </c>
      <c r="J458" s="17">
        <v>46.9</v>
      </c>
      <c r="K458" s="17">
        <v>28.981344</v>
      </c>
      <c r="L458" s="54" t="str">
        <f t="shared" si="62"/>
        <v/>
      </c>
      <c r="M458" s="54" t="str">
        <f t="shared" si="58"/>
        <v/>
      </c>
      <c r="N458" s="54" t="s">
        <v>889</v>
      </c>
      <c r="O458" s="52">
        <f t="shared" si="60"/>
        <v>3.5</v>
      </c>
      <c r="P458" s="52">
        <f t="shared" si="63"/>
        <v>6.5</v>
      </c>
      <c r="Q458" s="52">
        <f t="shared" si="65"/>
        <v>10</v>
      </c>
      <c r="R458" s="61" t="str">
        <f t="shared" si="64"/>
        <v>2_461|3.5</v>
      </c>
      <c r="S458" s="16">
        <f t="shared" si="61"/>
        <v>10.1</v>
      </c>
      <c r="T458" s="4"/>
      <c r="U458" s="5"/>
    </row>
    <row r="459" spans="1:21" x14ac:dyDescent="0.2">
      <c r="A459" s="6">
        <v>5</v>
      </c>
      <c r="B459">
        <v>10</v>
      </c>
      <c r="C459" s="7">
        <v>2</v>
      </c>
      <c r="D459" s="6">
        <v>2</v>
      </c>
      <c r="E459" s="7">
        <v>462</v>
      </c>
      <c r="F459" s="6" t="s">
        <v>151</v>
      </c>
      <c r="G459" s="7" t="s">
        <v>152</v>
      </c>
      <c r="H459" s="12">
        <v>45275</v>
      </c>
      <c r="I459" t="s">
        <v>13</v>
      </c>
      <c r="J459" s="16">
        <v>137.6</v>
      </c>
      <c r="K459" s="16">
        <v>185.89958999999999</v>
      </c>
      <c r="L459" s="54">
        <f t="shared" si="62"/>
        <v>17.5</v>
      </c>
      <c r="M459" s="54">
        <f t="shared" si="58"/>
        <v>18.5</v>
      </c>
      <c r="N459" s="54" t="s">
        <v>1128</v>
      </c>
      <c r="O459" s="52" t="str">
        <f t="shared" si="60"/>
        <v/>
      </c>
      <c r="P459" s="52" t="str">
        <f t="shared" si="63"/>
        <v/>
      </c>
      <c r="Q459" s="52" t="str">
        <f t="shared" si="65"/>
        <v/>
      </c>
      <c r="R459" s="61" t="str">
        <f t="shared" si="64"/>
        <v/>
      </c>
      <c r="S459" s="16">
        <f t="shared" si="61"/>
        <v>10</v>
      </c>
      <c r="U459" s="7"/>
    </row>
    <row r="460" spans="1:21" x14ac:dyDescent="0.2">
      <c r="A460" s="6">
        <v>5</v>
      </c>
      <c r="B460">
        <v>10</v>
      </c>
      <c r="C460" s="7">
        <v>3</v>
      </c>
      <c r="D460" s="6">
        <v>2</v>
      </c>
      <c r="E460" s="7">
        <v>463</v>
      </c>
      <c r="F460" s="6" t="s">
        <v>153</v>
      </c>
      <c r="G460" s="7" t="s">
        <v>154</v>
      </c>
      <c r="H460" s="12">
        <v>45275</v>
      </c>
      <c r="I460" t="s">
        <v>13</v>
      </c>
      <c r="J460" s="16">
        <v>171.6</v>
      </c>
      <c r="K460" s="16">
        <v>203.701446</v>
      </c>
      <c r="L460" s="54">
        <f t="shared" si="62"/>
        <v>19.3</v>
      </c>
      <c r="M460" s="54">
        <f t="shared" si="58"/>
        <v>20.3</v>
      </c>
      <c r="N460" s="54" t="s">
        <v>1129</v>
      </c>
      <c r="O460" s="52" t="str">
        <f t="shared" si="60"/>
        <v/>
      </c>
      <c r="P460" s="52" t="str">
        <f t="shared" si="63"/>
        <v/>
      </c>
      <c r="Q460" s="52" t="str">
        <f t="shared" si="65"/>
        <v/>
      </c>
      <c r="R460" s="61" t="str">
        <f t="shared" si="64"/>
        <v/>
      </c>
      <c r="S460" s="16">
        <f t="shared" si="61"/>
        <v>10</v>
      </c>
      <c r="U460" s="7"/>
    </row>
    <row r="461" spans="1:21" x14ac:dyDescent="0.2">
      <c r="A461" s="6">
        <v>5</v>
      </c>
      <c r="B461">
        <v>10</v>
      </c>
      <c r="C461" s="7">
        <v>4</v>
      </c>
      <c r="D461" s="6">
        <v>2</v>
      </c>
      <c r="E461" s="7">
        <v>464</v>
      </c>
      <c r="F461" s="6" t="s">
        <v>155</v>
      </c>
      <c r="G461" s="7" t="s">
        <v>156</v>
      </c>
      <c r="H461" s="12">
        <v>45275</v>
      </c>
      <c r="I461" t="s">
        <v>13</v>
      </c>
      <c r="J461" s="16">
        <v>188.7</v>
      </c>
      <c r="K461" s="16">
        <v>316.83801</v>
      </c>
      <c r="L461" s="54">
        <f t="shared" si="62"/>
        <v>30.6</v>
      </c>
      <c r="M461" s="54">
        <f t="shared" si="58"/>
        <v>31.6</v>
      </c>
      <c r="N461" s="54" t="s">
        <v>1130</v>
      </c>
      <c r="O461" s="52" t="str">
        <f t="shared" si="60"/>
        <v/>
      </c>
      <c r="P461" s="52" t="str">
        <f t="shared" si="63"/>
        <v/>
      </c>
      <c r="Q461" s="52" t="str">
        <f t="shared" si="65"/>
        <v/>
      </c>
      <c r="R461" s="61" t="str">
        <f t="shared" si="64"/>
        <v/>
      </c>
      <c r="S461" s="16">
        <f t="shared" si="61"/>
        <v>10</v>
      </c>
      <c r="U461" s="7"/>
    </row>
    <row r="462" spans="1:21" x14ac:dyDescent="0.2">
      <c r="A462" s="6">
        <v>5</v>
      </c>
      <c r="B462">
        <v>10</v>
      </c>
      <c r="C462" s="7">
        <v>5</v>
      </c>
      <c r="D462" s="6">
        <v>2</v>
      </c>
      <c r="E462" s="7">
        <v>465</v>
      </c>
      <c r="F462" s="6" t="s">
        <v>157</v>
      </c>
      <c r="G462" s="7" t="s">
        <v>158</v>
      </c>
      <c r="H462" s="12">
        <v>45275</v>
      </c>
      <c r="I462" t="s">
        <v>13</v>
      </c>
      <c r="J462" s="16">
        <v>211.2</v>
      </c>
      <c r="K462" s="16">
        <v>279.53961900000002</v>
      </c>
      <c r="L462" s="54">
        <f t="shared" si="62"/>
        <v>26.9</v>
      </c>
      <c r="M462" s="54">
        <f t="shared" si="58"/>
        <v>27.9</v>
      </c>
      <c r="N462" s="54" t="s">
        <v>1131</v>
      </c>
      <c r="O462" s="52" t="str">
        <f t="shared" si="60"/>
        <v/>
      </c>
      <c r="P462" s="52" t="str">
        <f t="shared" si="63"/>
        <v/>
      </c>
      <c r="Q462" s="52" t="str">
        <f t="shared" si="65"/>
        <v/>
      </c>
      <c r="R462" s="61" t="str">
        <f t="shared" si="64"/>
        <v/>
      </c>
      <c r="S462" s="16">
        <f t="shared" si="61"/>
        <v>10</v>
      </c>
      <c r="U462" s="7"/>
    </row>
    <row r="463" spans="1:21" x14ac:dyDescent="0.2">
      <c r="A463" s="6">
        <v>5</v>
      </c>
      <c r="B463">
        <v>10</v>
      </c>
      <c r="C463" s="7">
        <v>6</v>
      </c>
      <c r="D463" s="6">
        <v>2</v>
      </c>
      <c r="E463" s="7">
        <v>466</v>
      </c>
      <c r="F463" s="6" t="s">
        <v>159</v>
      </c>
      <c r="G463" s="7" t="s">
        <v>160</v>
      </c>
      <c r="H463" s="12">
        <v>45275</v>
      </c>
      <c r="I463" t="s">
        <v>13</v>
      </c>
      <c r="J463" s="16">
        <v>102.1</v>
      </c>
      <c r="K463" s="16">
        <v>129.46523400000001</v>
      </c>
      <c r="L463" s="54">
        <f t="shared" si="62"/>
        <v>11.9</v>
      </c>
      <c r="M463" s="54">
        <f t="shared" si="58"/>
        <v>12.9</v>
      </c>
      <c r="N463" s="54" t="s">
        <v>1132</v>
      </c>
      <c r="O463" s="52" t="str">
        <f t="shared" si="60"/>
        <v/>
      </c>
      <c r="P463" s="52" t="str">
        <f t="shared" si="63"/>
        <v/>
      </c>
      <c r="Q463" s="52" t="str">
        <f t="shared" si="65"/>
        <v/>
      </c>
      <c r="R463" s="61" t="str">
        <f t="shared" si="64"/>
        <v/>
      </c>
      <c r="S463" s="16">
        <f t="shared" si="61"/>
        <v>10</v>
      </c>
      <c r="U463" s="7"/>
    </row>
    <row r="464" spans="1:21" x14ac:dyDescent="0.2">
      <c r="A464" s="6">
        <v>5</v>
      </c>
      <c r="B464">
        <v>10</v>
      </c>
      <c r="C464" s="7">
        <v>7</v>
      </c>
      <c r="D464" s="6">
        <v>2</v>
      </c>
      <c r="E464" s="7">
        <v>467</v>
      </c>
      <c r="F464" s="6" t="s">
        <v>161</v>
      </c>
      <c r="G464" s="7" t="s">
        <v>162</v>
      </c>
      <c r="H464" s="12">
        <v>45275</v>
      </c>
      <c r="I464" t="s">
        <v>13</v>
      </c>
      <c r="J464" s="16">
        <v>168.8</v>
      </c>
      <c r="K464" s="16">
        <v>124.14940199999999</v>
      </c>
      <c r="L464" s="54">
        <f t="shared" si="62"/>
        <v>11.4</v>
      </c>
      <c r="M464" s="54">
        <f t="shared" si="58"/>
        <v>12.4</v>
      </c>
      <c r="N464" s="54" t="s">
        <v>1133</v>
      </c>
      <c r="O464" s="52" t="str">
        <f t="shared" si="60"/>
        <v/>
      </c>
      <c r="P464" s="52" t="str">
        <f t="shared" si="63"/>
        <v/>
      </c>
      <c r="Q464" s="52" t="str">
        <f t="shared" si="65"/>
        <v/>
      </c>
      <c r="R464" s="61" t="str">
        <f t="shared" si="64"/>
        <v/>
      </c>
      <c r="S464" s="16">
        <f t="shared" si="61"/>
        <v>10</v>
      </c>
      <c r="U464" s="7"/>
    </row>
    <row r="465" spans="1:21" x14ac:dyDescent="0.2">
      <c r="A465" s="8">
        <v>5</v>
      </c>
      <c r="B465" s="9">
        <v>10</v>
      </c>
      <c r="C465" s="10">
        <v>8</v>
      </c>
      <c r="D465" s="8">
        <v>2</v>
      </c>
      <c r="E465" s="10">
        <v>468</v>
      </c>
      <c r="F465" s="8" t="s">
        <v>163</v>
      </c>
      <c r="G465" s="10" t="s">
        <v>164</v>
      </c>
      <c r="H465" s="13">
        <v>45275</v>
      </c>
      <c r="I465" s="9" t="s">
        <v>13</v>
      </c>
      <c r="J465" s="18">
        <v>164.7</v>
      </c>
      <c r="K465" s="18">
        <v>188.89747199999999</v>
      </c>
      <c r="L465" s="54">
        <f t="shared" si="62"/>
        <v>17.8</v>
      </c>
      <c r="M465" s="54">
        <f t="shared" si="58"/>
        <v>18.8</v>
      </c>
      <c r="N465" s="54" t="s">
        <v>1134</v>
      </c>
      <c r="O465" s="52" t="str">
        <f t="shared" si="60"/>
        <v/>
      </c>
      <c r="P465" s="52" t="str">
        <f t="shared" si="63"/>
        <v/>
      </c>
      <c r="Q465" s="52" t="str">
        <f t="shared" si="65"/>
        <v/>
      </c>
      <c r="R465" s="61" t="str">
        <f t="shared" si="64"/>
        <v/>
      </c>
      <c r="S465" s="16">
        <f t="shared" si="61"/>
        <v>10</v>
      </c>
      <c r="T465" s="9"/>
      <c r="U465" s="10"/>
    </row>
    <row r="466" spans="1:21" x14ac:dyDescent="0.2">
      <c r="A466" s="3">
        <v>5</v>
      </c>
      <c r="B466" s="4">
        <v>11</v>
      </c>
      <c r="C466" s="5">
        <v>1</v>
      </c>
      <c r="D466" s="3">
        <v>2</v>
      </c>
      <c r="E466" s="5">
        <v>470</v>
      </c>
      <c r="F466" s="3" t="s">
        <v>165</v>
      </c>
      <c r="G466" s="5" t="s">
        <v>166</v>
      </c>
      <c r="H466" s="11">
        <v>45275</v>
      </c>
      <c r="I466" s="4" t="s">
        <v>13</v>
      </c>
      <c r="J466" s="17">
        <v>175</v>
      </c>
      <c r="K466" s="17">
        <v>199.59609900000001</v>
      </c>
      <c r="L466" s="54">
        <f t="shared" si="62"/>
        <v>18.899999999999999</v>
      </c>
      <c r="M466" s="54">
        <f t="shared" si="58"/>
        <v>19.899999999999999</v>
      </c>
      <c r="N466" s="54" t="s">
        <v>1135</v>
      </c>
      <c r="O466" s="52" t="str">
        <f t="shared" si="60"/>
        <v/>
      </c>
      <c r="P466" s="52" t="str">
        <f t="shared" si="63"/>
        <v/>
      </c>
      <c r="Q466" s="52" t="str">
        <f t="shared" si="65"/>
        <v/>
      </c>
      <c r="R466" s="61" t="str">
        <f t="shared" si="64"/>
        <v/>
      </c>
      <c r="S466" s="16">
        <f t="shared" si="61"/>
        <v>10</v>
      </c>
      <c r="T466" s="4"/>
      <c r="U466" s="5"/>
    </row>
    <row r="467" spans="1:21" x14ac:dyDescent="0.2">
      <c r="A467" s="6">
        <v>5</v>
      </c>
      <c r="B467">
        <v>11</v>
      </c>
      <c r="C467" s="7">
        <v>2</v>
      </c>
      <c r="D467" s="6">
        <v>2</v>
      </c>
      <c r="E467" s="7">
        <v>482</v>
      </c>
      <c r="F467" s="6" t="s">
        <v>462</v>
      </c>
      <c r="G467" s="7" t="s">
        <v>463</v>
      </c>
      <c r="H467" s="12">
        <v>45267</v>
      </c>
      <c r="I467" t="s">
        <v>13</v>
      </c>
      <c r="J467" s="16">
        <v>204.8</v>
      </c>
      <c r="K467" s="16">
        <v>239.665728</v>
      </c>
      <c r="L467" s="54">
        <f t="shared" si="62"/>
        <v>22.9</v>
      </c>
      <c r="M467" s="54">
        <f t="shared" si="58"/>
        <v>23.9</v>
      </c>
      <c r="N467" s="54" t="s">
        <v>1136</v>
      </c>
      <c r="O467" s="52" t="str">
        <f t="shared" si="60"/>
        <v/>
      </c>
      <c r="P467" s="52" t="str">
        <f t="shared" si="63"/>
        <v/>
      </c>
      <c r="Q467" s="52" t="str">
        <f t="shared" si="65"/>
        <v/>
      </c>
      <c r="R467" s="61" t="str">
        <f t="shared" si="64"/>
        <v/>
      </c>
      <c r="S467" s="16">
        <f t="shared" si="61"/>
        <v>10</v>
      </c>
      <c r="U467" s="7"/>
    </row>
    <row r="468" spans="1:21" x14ac:dyDescent="0.2">
      <c r="A468" s="6">
        <v>5</v>
      </c>
      <c r="B468">
        <v>11</v>
      </c>
      <c r="C468" s="7">
        <v>3</v>
      </c>
      <c r="D468" s="6"/>
      <c r="E468" s="7"/>
      <c r="F468" s="6"/>
      <c r="G468" s="7"/>
      <c r="H468" s="12"/>
      <c r="L468" s="54" t="str">
        <f t="shared" si="62"/>
        <v/>
      </c>
      <c r="M468" s="54" t="str">
        <f t="shared" si="58"/>
        <v/>
      </c>
      <c r="N468" s="54" t="s">
        <v>889</v>
      </c>
      <c r="O468" s="52" t="e">
        <f t="shared" si="60"/>
        <v>#DIV/0!</v>
      </c>
      <c r="P468" s="52" t="str">
        <f t="shared" si="63"/>
        <v/>
      </c>
      <c r="Q468" s="52" t="str">
        <f t="shared" si="65"/>
        <v/>
      </c>
      <c r="R468" s="61" t="str">
        <f t="shared" si="64"/>
        <v/>
      </c>
      <c r="S468" s="16" t="e">
        <f t="shared" si="61"/>
        <v>#DIV/0!</v>
      </c>
      <c r="U468" s="7"/>
    </row>
    <row r="469" spans="1:21" x14ac:dyDescent="0.2">
      <c r="A469" s="6">
        <v>5</v>
      </c>
      <c r="B469">
        <v>11</v>
      </c>
      <c r="C469" s="7">
        <v>4</v>
      </c>
      <c r="D469" s="6"/>
      <c r="E469" s="7"/>
      <c r="F469" s="6"/>
      <c r="G469" s="7"/>
      <c r="H469" s="12"/>
      <c r="L469" s="54" t="str">
        <f t="shared" si="62"/>
        <v/>
      </c>
      <c r="M469" s="54" t="str">
        <f t="shared" si="58"/>
        <v/>
      </c>
      <c r="N469" s="54" t="s">
        <v>889</v>
      </c>
      <c r="O469" s="52" t="e">
        <f t="shared" si="60"/>
        <v>#DIV/0!</v>
      </c>
      <c r="P469" s="52" t="str">
        <f t="shared" si="63"/>
        <v/>
      </c>
      <c r="Q469" s="52" t="str">
        <f t="shared" si="65"/>
        <v/>
      </c>
      <c r="R469" s="61" t="str">
        <f t="shared" si="64"/>
        <v/>
      </c>
      <c r="S469" s="16" t="e">
        <f t="shared" si="61"/>
        <v>#DIV/0!</v>
      </c>
      <c r="U469" s="7"/>
    </row>
    <row r="470" spans="1:21" x14ac:dyDescent="0.2">
      <c r="A470" s="6">
        <v>5</v>
      </c>
      <c r="B470">
        <v>11</v>
      </c>
      <c r="C470" s="7">
        <v>5</v>
      </c>
      <c r="D470" s="6"/>
      <c r="E470" s="7"/>
      <c r="F470" s="6"/>
      <c r="G470" s="7"/>
      <c r="H470" s="12"/>
      <c r="L470" s="54" t="str">
        <f t="shared" si="62"/>
        <v/>
      </c>
      <c r="M470" s="54" t="str">
        <f t="shared" si="58"/>
        <v/>
      </c>
      <c r="N470" s="54" t="s">
        <v>889</v>
      </c>
      <c r="O470" s="52" t="e">
        <f t="shared" si="60"/>
        <v>#DIV/0!</v>
      </c>
      <c r="P470" s="52" t="str">
        <f t="shared" si="63"/>
        <v/>
      </c>
      <c r="Q470" s="52" t="str">
        <f t="shared" si="65"/>
        <v/>
      </c>
      <c r="R470" s="61" t="str">
        <f t="shared" si="64"/>
        <v/>
      </c>
      <c r="S470" s="16" t="e">
        <f t="shared" si="61"/>
        <v>#DIV/0!</v>
      </c>
      <c r="U470" s="7"/>
    </row>
    <row r="471" spans="1:21" x14ac:dyDescent="0.2">
      <c r="A471" s="6">
        <v>5</v>
      </c>
      <c r="B471">
        <v>11</v>
      </c>
      <c r="C471" s="7">
        <v>6</v>
      </c>
      <c r="D471" s="6"/>
      <c r="E471" s="7"/>
      <c r="F471" s="6"/>
      <c r="G471" s="7"/>
      <c r="H471" s="12"/>
      <c r="L471" s="54" t="str">
        <f t="shared" si="62"/>
        <v/>
      </c>
      <c r="M471" s="54" t="str">
        <f t="shared" si="58"/>
        <v/>
      </c>
      <c r="N471" s="54" t="s">
        <v>889</v>
      </c>
      <c r="O471" s="52" t="e">
        <f t="shared" si="60"/>
        <v>#DIV/0!</v>
      </c>
      <c r="P471" s="52" t="str">
        <f t="shared" si="63"/>
        <v/>
      </c>
      <c r="Q471" s="52" t="str">
        <f t="shared" si="65"/>
        <v/>
      </c>
      <c r="R471" s="61" t="str">
        <f t="shared" si="64"/>
        <v/>
      </c>
      <c r="S471" s="16" t="e">
        <f t="shared" si="61"/>
        <v>#DIV/0!</v>
      </c>
      <c r="U471" s="7"/>
    </row>
    <row r="472" spans="1:21" x14ac:dyDescent="0.2">
      <c r="A472" s="6">
        <v>5</v>
      </c>
      <c r="B472">
        <v>11</v>
      </c>
      <c r="C472" s="7">
        <v>7</v>
      </c>
      <c r="D472" s="6"/>
      <c r="E472" s="7"/>
      <c r="F472" s="6"/>
      <c r="G472" s="7"/>
      <c r="H472" s="12"/>
      <c r="L472" s="54" t="str">
        <f t="shared" si="62"/>
        <v/>
      </c>
      <c r="M472" s="54" t="str">
        <f t="shared" si="58"/>
        <v/>
      </c>
      <c r="N472" s="54" t="s">
        <v>889</v>
      </c>
      <c r="O472" s="52" t="e">
        <f t="shared" si="60"/>
        <v>#DIV/0!</v>
      </c>
      <c r="P472" s="52" t="str">
        <f t="shared" si="63"/>
        <v/>
      </c>
      <c r="Q472" s="52" t="str">
        <f t="shared" si="65"/>
        <v/>
      </c>
      <c r="R472" s="61" t="str">
        <f t="shared" si="64"/>
        <v/>
      </c>
      <c r="S472" s="16" t="e">
        <f t="shared" si="61"/>
        <v>#DIV/0!</v>
      </c>
      <c r="U472" s="7"/>
    </row>
    <row r="473" spans="1:21" x14ac:dyDescent="0.2">
      <c r="A473" s="8">
        <v>5</v>
      </c>
      <c r="B473" s="9">
        <v>11</v>
      </c>
      <c r="C473" s="10">
        <v>8</v>
      </c>
      <c r="D473" s="8"/>
      <c r="E473" s="10"/>
      <c r="F473" s="8"/>
      <c r="G473" s="10"/>
      <c r="H473" s="13"/>
      <c r="I473" s="9"/>
      <c r="J473" s="18"/>
      <c r="K473" s="18"/>
      <c r="L473" s="54" t="str">
        <f t="shared" si="62"/>
        <v/>
      </c>
      <c r="M473" s="54" t="str">
        <f t="shared" si="58"/>
        <v/>
      </c>
      <c r="N473" s="54" t="s">
        <v>889</v>
      </c>
      <c r="O473" s="52" t="e">
        <f t="shared" si="60"/>
        <v>#DIV/0!</v>
      </c>
      <c r="P473" s="52" t="str">
        <f t="shared" si="63"/>
        <v/>
      </c>
      <c r="Q473" s="52" t="str">
        <f t="shared" si="65"/>
        <v/>
      </c>
      <c r="R473" s="61" t="str">
        <f t="shared" si="64"/>
        <v/>
      </c>
      <c r="S473" s="16" t="e">
        <f t="shared" si="61"/>
        <v>#DIV/0!</v>
      </c>
      <c r="T473" s="9"/>
      <c r="U473" s="10"/>
    </row>
    <row r="474" spans="1:21" x14ac:dyDescent="0.2">
      <c r="A474" s="3">
        <v>5</v>
      </c>
      <c r="B474" s="4">
        <v>12</v>
      </c>
      <c r="C474" s="5">
        <v>1</v>
      </c>
      <c r="D474" s="3"/>
      <c r="E474" s="5"/>
      <c r="F474" s="3"/>
      <c r="G474" s="5"/>
      <c r="H474" s="11"/>
      <c r="I474" s="4"/>
      <c r="J474" s="17"/>
      <c r="K474" s="17"/>
      <c r="L474" s="54" t="str">
        <f t="shared" si="62"/>
        <v/>
      </c>
      <c r="M474" s="54" t="str">
        <f t="shared" si="58"/>
        <v/>
      </c>
      <c r="N474" s="54" t="s">
        <v>889</v>
      </c>
      <c r="O474" s="52" t="e">
        <f t="shared" si="60"/>
        <v>#DIV/0!</v>
      </c>
      <c r="P474" s="52" t="str">
        <f t="shared" si="63"/>
        <v/>
      </c>
      <c r="Q474" s="52" t="str">
        <f t="shared" si="65"/>
        <v/>
      </c>
      <c r="R474" s="61" t="str">
        <f t="shared" si="64"/>
        <v/>
      </c>
      <c r="S474" s="16" t="e">
        <f t="shared" si="61"/>
        <v>#DIV/0!</v>
      </c>
      <c r="T474" s="4"/>
      <c r="U474" s="5"/>
    </row>
    <row r="475" spans="1:21" x14ac:dyDescent="0.2">
      <c r="A475" s="6">
        <v>5</v>
      </c>
      <c r="B475">
        <v>12</v>
      </c>
      <c r="C475" s="7">
        <v>2</v>
      </c>
      <c r="D475" s="6"/>
      <c r="E475" s="7"/>
      <c r="F475" s="6"/>
      <c r="G475" s="7"/>
      <c r="H475" s="12"/>
      <c r="L475" s="54" t="str">
        <f t="shared" si="62"/>
        <v/>
      </c>
      <c r="M475" s="54" t="str">
        <f t="shared" si="58"/>
        <v/>
      </c>
      <c r="N475" s="54" t="s">
        <v>889</v>
      </c>
      <c r="O475" s="52" t="e">
        <f t="shared" si="60"/>
        <v>#DIV/0!</v>
      </c>
      <c r="P475" s="52" t="str">
        <f t="shared" si="63"/>
        <v/>
      </c>
      <c r="Q475" s="52" t="str">
        <f t="shared" si="65"/>
        <v/>
      </c>
      <c r="R475" s="61" t="str">
        <f t="shared" si="64"/>
        <v/>
      </c>
      <c r="S475" s="16" t="e">
        <f t="shared" si="61"/>
        <v>#DIV/0!</v>
      </c>
      <c r="U475" s="7"/>
    </row>
    <row r="476" spans="1:21" x14ac:dyDescent="0.2">
      <c r="A476" s="6">
        <v>5</v>
      </c>
      <c r="B476">
        <v>12</v>
      </c>
      <c r="C476" s="7">
        <v>3</v>
      </c>
      <c r="D476" s="6"/>
      <c r="E476" s="7"/>
      <c r="F476" s="6"/>
      <c r="G476" s="7"/>
      <c r="H476" s="12"/>
      <c r="L476" s="54" t="str">
        <f t="shared" si="62"/>
        <v/>
      </c>
      <c r="M476" s="54" t="str">
        <f t="shared" si="58"/>
        <v/>
      </c>
      <c r="N476" s="54" t="s">
        <v>889</v>
      </c>
      <c r="O476" s="52" t="e">
        <f t="shared" si="60"/>
        <v>#DIV/0!</v>
      </c>
      <c r="P476" s="52" t="str">
        <f t="shared" si="63"/>
        <v/>
      </c>
      <c r="Q476" s="52" t="str">
        <f t="shared" si="65"/>
        <v/>
      </c>
      <c r="R476" s="61" t="str">
        <f t="shared" si="64"/>
        <v/>
      </c>
      <c r="S476" s="16" t="e">
        <f t="shared" si="61"/>
        <v>#DIV/0!</v>
      </c>
      <c r="U476" s="7"/>
    </row>
    <row r="477" spans="1:21" x14ac:dyDescent="0.2">
      <c r="A477" s="6">
        <v>5</v>
      </c>
      <c r="B477">
        <v>12</v>
      </c>
      <c r="C477" s="7">
        <v>4</v>
      </c>
      <c r="D477" s="6"/>
      <c r="E477" s="7"/>
      <c r="F477" s="6"/>
      <c r="G477" s="7"/>
      <c r="H477" s="12"/>
      <c r="L477" s="54" t="str">
        <f t="shared" si="62"/>
        <v/>
      </c>
      <c r="M477" s="54" t="str">
        <f t="shared" si="58"/>
        <v/>
      </c>
      <c r="N477" s="54" t="s">
        <v>889</v>
      </c>
      <c r="O477" s="52" t="e">
        <f t="shared" si="60"/>
        <v>#DIV/0!</v>
      </c>
      <c r="P477" s="52" t="str">
        <f t="shared" si="63"/>
        <v/>
      </c>
      <c r="Q477" s="52" t="str">
        <f t="shared" si="65"/>
        <v/>
      </c>
      <c r="R477" s="61" t="str">
        <f t="shared" si="64"/>
        <v/>
      </c>
      <c r="S477" s="16" t="e">
        <f t="shared" si="61"/>
        <v>#DIV/0!</v>
      </c>
      <c r="U477" s="7"/>
    </row>
    <row r="478" spans="1:21" x14ac:dyDescent="0.2">
      <c r="A478" s="6">
        <v>5</v>
      </c>
      <c r="B478">
        <v>12</v>
      </c>
      <c r="C478" s="7">
        <v>5</v>
      </c>
      <c r="D478" s="6"/>
      <c r="E478" s="7"/>
      <c r="F478" s="6"/>
      <c r="G478" s="7"/>
      <c r="H478" s="12"/>
      <c r="L478" s="54" t="str">
        <f t="shared" si="62"/>
        <v/>
      </c>
      <c r="M478" s="54" t="str">
        <f t="shared" si="58"/>
        <v/>
      </c>
      <c r="N478" s="54" t="s">
        <v>889</v>
      </c>
      <c r="O478" s="52" t="e">
        <f t="shared" si="60"/>
        <v>#DIV/0!</v>
      </c>
      <c r="P478" s="52" t="str">
        <f t="shared" si="63"/>
        <v/>
      </c>
      <c r="Q478" s="52" t="str">
        <f t="shared" si="65"/>
        <v/>
      </c>
      <c r="R478" s="61" t="str">
        <f t="shared" si="64"/>
        <v/>
      </c>
      <c r="S478" s="16" t="e">
        <f t="shared" si="61"/>
        <v>#DIV/0!</v>
      </c>
      <c r="U478" s="7"/>
    </row>
    <row r="479" spans="1:21" x14ac:dyDescent="0.2">
      <c r="A479" s="6">
        <v>5</v>
      </c>
      <c r="B479">
        <v>12</v>
      </c>
      <c r="C479" s="7">
        <v>6</v>
      </c>
      <c r="D479" s="6"/>
      <c r="E479" s="7"/>
      <c r="F479" s="6"/>
      <c r="G479" s="7"/>
      <c r="H479" s="12"/>
      <c r="L479" s="54" t="str">
        <f t="shared" si="62"/>
        <v/>
      </c>
      <c r="M479" s="54" t="str">
        <f t="shared" si="58"/>
        <v/>
      </c>
      <c r="N479" s="54" t="s">
        <v>889</v>
      </c>
      <c r="O479" s="52" t="e">
        <f t="shared" si="60"/>
        <v>#DIV/0!</v>
      </c>
      <c r="P479" s="52" t="str">
        <f t="shared" si="63"/>
        <v/>
      </c>
      <c r="Q479" s="52" t="str">
        <f t="shared" si="65"/>
        <v/>
      </c>
      <c r="R479" s="61" t="str">
        <f t="shared" si="64"/>
        <v/>
      </c>
      <c r="S479" s="16" t="e">
        <f t="shared" si="61"/>
        <v>#DIV/0!</v>
      </c>
      <c r="U479" s="7"/>
    </row>
    <row r="480" spans="1:21" x14ac:dyDescent="0.2">
      <c r="A480" s="6">
        <v>5</v>
      </c>
      <c r="B480">
        <v>12</v>
      </c>
      <c r="C480" s="7">
        <v>7</v>
      </c>
      <c r="D480" s="6"/>
      <c r="E480" s="7"/>
      <c r="F480" s="6"/>
      <c r="G480" s="7"/>
      <c r="H480" s="12"/>
      <c r="L480" s="54" t="str">
        <f t="shared" si="62"/>
        <v/>
      </c>
      <c r="M480" s="54" t="str">
        <f t="shared" si="58"/>
        <v/>
      </c>
      <c r="N480" s="54" t="s">
        <v>889</v>
      </c>
      <c r="O480" s="52" t="e">
        <f t="shared" si="60"/>
        <v>#DIV/0!</v>
      </c>
      <c r="P480" s="52" t="str">
        <f t="shared" si="63"/>
        <v/>
      </c>
      <c r="Q480" s="52" t="str">
        <f t="shared" si="65"/>
        <v/>
      </c>
      <c r="R480" s="61" t="str">
        <f t="shared" si="64"/>
        <v/>
      </c>
      <c r="S480" s="16" t="e">
        <f t="shared" si="61"/>
        <v>#DIV/0!</v>
      </c>
      <c r="U480" s="7"/>
    </row>
    <row r="481" spans="1:21" x14ac:dyDescent="0.2">
      <c r="A481" s="8">
        <v>5</v>
      </c>
      <c r="B481" s="9">
        <v>12</v>
      </c>
      <c r="C481" s="10">
        <v>8</v>
      </c>
      <c r="D481" s="8"/>
      <c r="E481" s="10"/>
      <c r="F481" s="8"/>
      <c r="G481" s="10"/>
      <c r="H481" s="13"/>
      <c r="I481" s="9"/>
      <c r="J481" s="18"/>
      <c r="K481" s="18"/>
      <c r="L481" s="54" t="str">
        <f t="shared" si="62"/>
        <v/>
      </c>
      <c r="M481" s="54" t="str">
        <f t="shared" si="58"/>
        <v/>
      </c>
      <c r="N481" s="54" t="s">
        <v>889</v>
      </c>
      <c r="O481" s="52" t="e">
        <f t="shared" si="60"/>
        <v>#DIV/0!</v>
      </c>
      <c r="P481" s="52" t="str">
        <f t="shared" si="63"/>
        <v/>
      </c>
      <c r="Q481" s="52" t="str">
        <f t="shared" si="65"/>
        <v/>
      </c>
      <c r="R481" s="61" t="str">
        <f t="shared" si="64"/>
        <v/>
      </c>
      <c r="S481" s="16" t="e">
        <f t="shared" si="61"/>
        <v>#DIV/0!</v>
      </c>
      <c r="T481" s="9"/>
      <c r="U481" s="10"/>
    </row>
  </sheetData>
  <autoFilter ref="A1:U481" xr:uid="{82C580A7-A35E-9547-8B9A-E942F619151E}"/>
  <conditionalFormatting sqref="K1:K1048576">
    <cfRule type="cellIs" dxfId="16" priority="12" operator="lessThan">
      <formula>10</formula>
    </cfRule>
  </conditionalFormatting>
  <conditionalFormatting sqref="M1:M1048576">
    <cfRule type="cellIs" dxfId="15" priority="6" operator="lessThan">
      <formula>12</formula>
    </cfRule>
  </conditionalFormatting>
  <conditionalFormatting sqref="O1:O1048576">
    <cfRule type="cellIs" dxfId="14" priority="5" operator="lessThan">
      <formula>1</formula>
    </cfRule>
  </conditionalFormatting>
  <conditionalFormatting sqref="P424:R424">
    <cfRule type="cellIs" dxfId="13" priority="1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7802-8DAD-8D46-BEA9-43601B0A93E0}">
  <dimension ref="A1:X9"/>
  <sheetViews>
    <sheetView zoomScale="139" workbookViewId="0">
      <selection activeCell="F15" sqref="F15"/>
    </sheetView>
  </sheetViews>
  <sheetFormatPr baseColWidth="10" defaultRowHeight="16" x14ac:dyDescent="0.2"/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4" t="s">
        <v>7</v>
      </c>
      <c r="I1" s="1" t="s">
        <v>8</v>
      </c>
      <c r="J1" s="15" t="s">
        <v>869</v>
      </c>
      <c r="K1" s="15" t="s">
        <v>9</v>
      </c>
      <c r="L1" s="62" t="s">
        <v>1138</v>
      </c>
      <c r="M1" s="62"/>
      <c r="N1" s="53" t="s">
        <v>878</v>
      </c>
      <c r="O1" s="53" t="s">
        <v>882</v>
      </c>
      <c r="P1" s="53" t="s">
        <v>884</v>
      </c>
      <c r="Q1" s="51" t="s">
        <v>879</v>
      </c>
      <c r="R1" s="51" t="s">
        <v>880</v>
      </c>
      <c r="S1" s="51" t="s">
        <v>883</v>
      </c>
      <c r="T1" s="60" t="s">
        <v>886</v>
      </c>
      <c r="U1" s="19" t="s">
        <v>877</v>
      </c>
      <c r="V1" s="1" t="s">
        <v>875</v>
      </c>
      <c r="W1" s="1" t="s">
        <v>871</v>
      </c>
    </row>
    <row r="2" spans="1:24" x14ac:dyDescent="0.2">
      <c r="A2" s="3">
        <v>1</v>
      </c>
      <c r="B2" s="4">
        <v>6</v>
      </c>
      <c r="C2" s="5">
        <v>1</v>
      </c>
      <c r="D2" s="3">
        <v>1</v>
      </c>
      <c r="E2" s="5">
        <v>205</v>
      </c>
      <c r="F2" s="3" t="s">
        <v>514</v>
      </c>
      <c r="G2" s="5" t="s">
        <v>515</v>
      </c>
      <c r="H2" s="11">
        <v>45260</v>
      </c>
      <c r="I2" s="4" t="s">
        <v>13</v>
      </c>
      <c r="J2" s="17">
        <v>113.6</v>
      </c>
      <c r="K2" s="17">
        <v>120.20373600000001</v>
      </c>
      <c r="L2" s="63" t="s">
        <v>1139</v>
      </c>
      <c r="M2" s="63" t="s">
        <v>1147</v>
      </c>
      <c r="N2" s="54">
        <f>IF(K2 &gt;110, ROUNDDOWN(K2/10*1.5-1.5,1),"")</f>
        <v>16.5</v>
      </c>
      <c r="O2" s="54">
        <f>IF(ISNUMBER(N2),N2+1.5,"")</f>
        <v>18</v>
      </c>
      <c r="P2" s="54" t="s">
        <v>950</v>
      </c>
      <c r="Q2" s="52" t="str">
        <f t="shared" ref="Q2:Q9" si="0">IF(NOT(ISNUMBER(N2)),IF(ROUND(10*10/K2,1) &gt; 10, 10,ROUND(10*10/K2,1)),"")</f>
        <v/>
      </c>
      <c r="R2" s="52" t="str">
        <f t="shared" ref="R2:R9" si="1">IF(ISNUMBER(Q2),10-Q2,"")</f>
        <v/>
      </c>
      <c r="S2" s="52" t="str">
        <f t="shared" ref="S2:S9" si="2">IF(ISNUMBER(Q2),Q2+R2,"")</f>
        <v/>
      </c>
      <c r="T2" s="61" t="str">
        <f t="shared" ref="T2:T9" si="3">IF(ISNUMBER(Q2),D2&amp;"_"&amp;E2&amp;"|"&amp;Q2,"")</f>
        <v/>
      </c>
      <c r="U2" s="16">
        <f>IF(ISNUMBER(N2),ROUND(K2*1.5/(N2+1.5),2),ROUND(Q2*K2/10,1))</f>
        <v>10.02</v>
      </c>
      <c r="V2" s="4"/>
      <c r="W2" s="5"/>
      <c r="X2" t="s">
        <v>1137</v>
      </c>
    </row>
    <row r="3" spans="1:24" x14ac:dyDescent="0.2">
      <c r="A3" s="6">
        <v>1</v>
      </c>
      <c r="B3">
        <v>6</v>
      </c>
      <c r="C3" s="7">
        <v>6</v>
      </c>
      <c r="D3" s="6">
        <v>1</v>
      </c>
      <c r="E3" s="7">
        <v>210</v>
      </c>
      <c r="F3" s="6" t="s">
        <v>510</v>
      </c>
      <c r="G3" s="7" t="s">
        <v>511</v>
      </c>
      <c r="H3" s="12">
        <v>45260</v>
      </c>
      <c r="I3" t="s">
        <v>13</v>
      </c>
      <c r="J3" s="16">
        <v>103.4</v>
      </c>
      <c r="K3" s="16">
        <v>113.878308</v>
      </c>
      <c r="L3" s="63" t="s">
        <v>1140</v>
      </c>
      <c r="M3" s="63" t="s">
        <v>1148</v>
      </c>
      <c r="N3" s="54">
        <f t="shared" ref="N3:N9" si="4">IF(K3 &gt;110, ROUNDDOWN(K3/10*1.5-1.5,1),"")</f>
        <v>15.5</v>
      </c>
      <c r="O3" s="54">
        <f t="shared" ref="O3:O9" si="5">IF(ISNUMBER(N3),N3+1.5,"")</f>
        <v>17</v>
      </c>
      <c r="P3" s="54" t="s">
        <v>953</v>
      </c>
      <c r="Q3" s="52" t="str">
        <f t="shared" si="0"/>
        <v/>
      </c>
      <c r="R3" s="52" t="str">
        <f t="shared" si="1"/>
        <v/>
      </c>
      <c r="S3" s="52" t="str">
        <f t="shared" si="2"/>
        <v/>
      </c>
      <c r="T3" s="61" t="str">
        <f t="shared" si="3"/>
        <v/>
      </c>
      <c r="U3" s="16">
        <f t="shared" ref="U3:U9" si="6">IF(ISNUMBER(N3),ROUND(K3*1.5/(N3+1.5),2),ROUND(Q3*K3/10,1))</f>
        <v>10.050000000000001</v>
      </c>
      <c r="W3" s="7"/>
    </row>
    <row r="4" spans="1:24" x14ac:dyDescent="0.2">
      <c r="A4" s="8">
        <v>1</v>
      </c>
      <c r="B4" s="9">
        <v>7</v>
      </c>
      <c r="C4" s="10">
        <v>8</v>
      </c>
      <c r="D4" s="8">
        <v>1</v>
      </c>
      <c r="E4" s="10">
        <v>239</v>
      </c>
      <c r="F4" s="8" t="s">
        <v>597</v>
      </c>
      <c r="G4" s="10" t="s">
        <v>598</v>
      </c>
      <c r="H4" s="13">
        <v>45260</v>
      </c>
      <c r="I4" s="9" t="s">
        <v>13</v>
      </c>
      <c r="J4" s="18">
        <v>141.4</v>
      </c>
      <c r="K4" s="18">
        <v>139.24183199999999</v>
      </c>
      <c r="L4" s="63" t="s">
        <v>1141</v>
      </c>
      <c r="M4" s="63" t="s">
        <v>1149</v>
      </c>
      <c r="N4" s="54">
        <f t="shared" si="4"/>
        <v>19.3</v>
      </c>
      <c r="O4" s="54">
        <f t="shared" si="5"/>
        <v>20.8</v>
      </c>
      <c r="P4" s="54" t="s">
        <v>958</v>
      </c>
      <c r="Q4" s="52" t="str">
        <f t="shared" si="0"/>
        <v/>
      </c>
      <c r="R4" s="52" t="str">
        <f t="shared" si="1"/>
        <v/>
      </c>
      <c r="S4" s="52" t="str">
        <f t="shared" si="2"/>
        <v/>
      </c>
      <c r="T4" s="61" t="str">
        <f t="shared" si="3"/>
        <v/>
      </c>
      <c r="U4" s="16">
        <f t="shared" si="6"/>
        <v>10.039999999999999</v>
      </c>
      <c r="V4" s="9"/>
      <c r="W4" s="10"/>
    </row>
    <row r="5" spans="1:24" x14ac:dyDescent="0.2">
      <c r="A5" s="8">
        <v>1</v>
      </c>
      <c r="B5" s="9">
        <v>8</v>
      </c>
      <c r="C5" s="10">
        <v>8</v>
      </c>
      <c r="D5" s="8">
        <v>1</v>
      </c>
      <c r="E5" s="10">
        <v>272</v>
      </c>
      <c r="F5" s="8" t="s">
        <v>603</v>
      </c>
      <c r="G5" s="10" t="s">
        <v>604</v>
      </c>
      <c r="H5" s="13">
        <v>45261</v>
      </c>
      <c r="I5" s="9" t="s">
        <v>59</v>
      </c>
      <c r="J5" s="18">
        <v>163.19999999999999</v>
      </c>
      <c r="K5" s="18">
        <v>123.690963</v>
      </c>
      <c r="L5" s="63" t="s">
        <v>1142</v>
      </c>
      <c r="M5" s="63" t="s">
        <v>1150</v>
      </c>
      <c r="N5" s="54">
        <f t="shared" si="4"/>
        <v>17</v>
      </c>
      <c r="O5" s="54">
        <f t="shared" si="5"/>
        <v>18.5</v>
      </c>
      <c r="P5" s="54" t="s">
        <v>961</v>
      </c>
      <c r="Q5" s="52" t="str">
        <f t="shared" si="0"/>
        <v/>
      </c>
      <c r="R5" s="52" t="str">
        <f t="shared" si="1"/>
        <v/>
      </c>
      <c r="S5" s="52" t="str">
        <f t="shared" si="2"/>
        <v/>
      </c>
      <c r="T5" s="61" t="str">
        <f t="shared" si="3"/>
        <v/>
      </c>
      <c r="U5" s="16">
        <f t="shared" si="6"/>
        <v>10.029999999999999</v>
      </c>
      <c r="V5" s="9"/>
      <c r="W5" s="10" t="s">
        <v>605</v>
      </c>
    </row>
    <row r="6" spans="1:24" x14ac:dyDescent="0.2">
      <c r="A6" s="6">
        <v>1</v>
      </c>
      <c r="B6">
        <v>9</v>
      </c>
      <c r="C6" s="7">
        <v>5</v>
      </c>
      <c r="D6" s="6">
        <v>1</v>
      </c>
      <c r="E6" s="7">
        <v>309</v>
      </c>
      <c r="F6" s="6" t="s">
        <v>62</v>
      </c>
      <c r="G6" s="7" t="s">
        <v>63</v>
      </c>
      <c r="H6" s="12">
        <v>45261</v>
      </c>
      <c r="I6" t="s">
        <v>13</v>
      </c>
      <c r="J6" s="16">
        <v>152</v>
      </c>
      <c r="K6" s="16">
        <v>111.66337799999999</v>
      </c>
      <c r="L6" s="63" t="s">
        <v>1143</v>
      </c>
      <c r="M6" s="63" t="s">
        <v>1151</v>
      </c>
      <c r="N6" s="54">
        <f t="shared" si="4"/>
        <v>15.2</v>
      </c>
      <c r="O6" s="54">
        <f t="shared" si="5"/>
        <v>16.7</v>
      </c>
      <c r="P6" s="54" t="s">
        <v>965</v>
      </c>
      <c r="Q6" s="52" t="str">
        <f t="shared" si="0"/>
        <v/>
      </c>
      <c r="R6" s="52" t="str">
        <f t="shared" si="1"/>
        <v/>
      </c>
      <c r="S6" s="52" t="str">
        <f t="shared" si="2"/>
        <v/>
      </c>
      <c r="T6" s="61" t="str">
        <f t="shared" si="3"/>
        <v/>
      </c>
      <c r="U6" s="16">
        <f t="shared" si="6"/>
        <v>10.029999999999999</v>
      </c>
      <c r="W6" s="7"/>
    </row>
    <row r="7" spans="1:24" x14ac:dyDescent="0.2">
      <c r="A7" s="8">
        <v>3</v>
      </c>
      <c r="B7" s="9">
        <v>3</v>
      </c>
      <c r="C7" s="10">
        <v>8</v>
      </c>
      <c r="D7" s="8">
        <v>2</v>
      </c>
      <c r="E7" s="10">
        <v>123</v>
      </c>
      <c r="F7" s="8" t="s">
        <v>797</v>
      </c>
      <c r="G7" s="10" t="s">
        <v>798</v>
      </c>
      <c r="H7" s="13">
        <v>45265</v>
      </c>
      <c r="I7" s="9" t="s">
        <v>13</v>
      </c>
      <c r="J7" s="18">
        <v>182.6</v>
      </c>
      <c r="K7" s="18">
        <v>281.43003599999997</v>
      </c>
      <c r="L7" s="63" t="s">
        <v>1144</v>
      </c>
      <c r="M7" s="63" t="s">
        <v>1152</v>
      </c>
      <c r="N7" s="54">
        <f t="shared" si="4"/>
        <v>40.700000000000003</v>
      </c>
      <c r="O7" s="54">
        <f t="shared" si="5"/>
        <v>42.2</v>
      </c>
      <c r="P7" s="54" t="s">
        <v>1012</v>
      </c>
      <c r="Q7" s="52" t="str">
        <f t="shared" si="0"/>
        <v/>
      </c>
      <c r="R7" s="52" t="str">
        <f t="shared" si="1"/>
        <v/>
      </c>
      <c r="S7" s="52" t="str">
        <f t="shared" si="2"/>
        <v/>
      </c>
      <c r="T7" s="61" t="str">
        <f t="shared" si="3"/>
        <v/>
      </c>
      <c r="U7" s="16">
        <f t="shared" si="6"/>
        <v>10</v>
      </c>
      <c r="V7" s="9"/>
      <c r="W7" s="10"/>
    </row>
    <row r="8" spans="1:24" x14ac:dyDescent="0.2">
      <c r="A8" s="6">
        <v>4</v>
      </c>
      <c r="B8">
        <v>1</v>
      </c>
      <c r="C8" s="7">
        <v>6</v>
      </c>
      <c r="D8" s="6">
        <v>2</v>
      </c>
      <c r="E8" s="7">
        <v>243</v>
      </c>
      <c r="F8" s="6" t="s">
        <v>715</v>
      </c>
      <c r="G8" s="7" t="s">
        <v>716</v>
      </c>
      <c r="H8" s="12">
        <v>45273</v>
      </c>
      <c r="I8" t="s">
        <v>13</v>
      </c>
      <c r="J8" s="16">
        <v>72.099999999999994</v>
      </c>
      <c r="K8" s="16">
        <v>114.890328</v>
      </c>
      <c r="L8" s="63" t="s">
        <v>1145</v>
      </c>
      <c r="M8" s="63" t="s">
        <v>1153</v>
      </c>
      <c r="N8" s="54">
        <f t="shared" si="4"/>
        <v>15.7</v>
      </c>
      <c r="O8" s="54">
        <f t="shared" si="5"/>
        <v>17.2</v>
      </c>
      <c r="P8" s="54" t="s">
        <v>1047</v>
      </c>
      <c r="Q8" s="52" t="str">
        <f t="shared" si="0"/>
        <v/>
      </c>
      <c r="R8" s="52" t="str">
        <f t="shared" si="1"/>
        <v/>
      </c>
      <c r="S8" s="52" t="str">
        <f t="shared" si="2"/>
        <v/>
      </c>
      <c r="T8" s="61" t="str">
        <f t="shared" si="3"/>
        <v/>
      </c>
      <c r="U8" s="16">
        <f t="shared" si="6"/>
        <v>10.02</v>
      </c>
      <c r="W8" s="7"/>
    </row>
    <row r="9" spans="1:24" x14ac:dyDescent="0.2">
      <c r="A9" s="6">
        <v>5</v>
      </c>
      <c r="B9">
        <v>2</v>
      </c>
      <c r="C9" s="7">
        <v>5</v>
      </c>
      <c r="D9" s="6">
        <v>2</v>
      </c>
      <c r="E9" s="7">
        <v>379</v>
      </c>
      <c r="F9" s="6" t="s">
        <v>484</v>
      </c>
      <c r="G9" s="7" t="s">
        <v>485</v>
      </c>
      <c r="H9" s="12">
        <v>45313</v>
      </c>
      <c r="I9" t="s">
        <v>13</v>
      </c>
      <c r="J9" s="16">
        <v>179.6</v>
      </c>
      <c r="K9" s="16">
        <v>179.6</v>
      </c>
      <c r="L9" s="63" t="s">
        <v>1146</v>
      </c>
      <c r="M9" s="63" t="s">
        <v>1154</v>
      </c>
      <c r="N9" s="54">
        <f t="shared" si="4"/>
        <v>25.4</v>
      </c>
      <c r="O9" s="54">
        <f t="shared" si="5"/>
        <v>26.9</v>
      </c>
      <c r="P9" s="54" t="s">
        <v>924</v>
      </c>
      <c r="Q9" s="52" t="str">
        <f t="shared" si="0"/>
        <v/>
      </c>
      <c r="R9" s="52" t="str">
        <f t="shared" si="1"/>
        <v/>
      </c>
      <c r="S9" s="52" t="str">
        <f t="shared" si="2"/>
        <v/>
      </c>
      <c r="T9" s="61" t="str">
        <f t="shared" si="3"/>
        <v/>
      </c>
      <c r="U9" s="16">
        <f t="shared" si="6"/>
        <v>10.01</v>
      </c>
      <c r="V9" t="s">
        <v>881</v>
      </c>
      <c r="W9" s="7"/>
    </row>
  </sheetData>
  <conditionalFormatting sqref="K1:M9">
    <cfRule type="cellIs" dxfId="12" priority="3" operator="lessThan">
      <formula>10</formula>
    </cfRule>
  </conditionalFormatting>
  <conditionalFormatting sqref="O1:O9">
    <cfRule type="cellIs" dxfId="11" priority="23" operator="lessThan">
      <formula>12</formula>
    </cfRule>
  </conditionalFormatting>
  <conditionalFormatting sqref="Q1:Q9">
    <cfRule type="cellIs" dxfId="10" priority="1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CBE8-0CDE-1647-8258-10DD63173E5F}">
  <dimension ref="A1:V49"/>
  <sheetViews>
    <sheetView tabSelected="1" topLeftCell="J1" workbookViewId="0">
      <pane ySplit="1" topLeftCell="A2" activePane="bottomLeft" state="frozen"/>
      <selection pane="bottomLeft" activeCell="P26" sqref="P26"/>
    </sheetView>
  </sheetViews>
  <sheetFormatPr baseColWidth="10" defaultRowHeight="16" x14ac:dyDescent="0.2"/>
  <cols>
    <col min="2" max="2" width="10.83203125" style="54"/>
    <col min="3" max="3" width="7.33203125" style="77" customWidth="1"/>
    <col min="4" max="4" width="10.83203125" style="80"/>
    <col min="5" max="6" width="10.83203125" customWidth="1"/>
    <col min="7" max="7" width="14.5" customWidth="1"/>
    <col min="11" max="11" width="14.5" customWidth="1"/>
    <col min="12" max="12" width="15.1640625" customWidth="1"/>
    <col min="13" max="13" width="15" customWidth="1"/>
    <col min="17" max="17" width="4" style="69" customWidth="1"/>
    <col min="18" max="18" width="3.33203125" style="70" customWidth="1"/>
  </cols>
  <sheetData>
    <row r="1" spans="1:22" x14ac:dyDescent="0.2">
      <c r="A1" s="1" t="s">
        <v>0</v>
      </c>
      <c r="B1" s="53" t="s">
        <v>2</v>
      </c>
      <c r="C1" s="75" t="s">
        <v>1155</v>
      </c>
      <c r="D1" s="78" t="s">
        <v>1</v>
      </c>
      <c r="E1" s="1" t="s">
        <v>5</v>
      </c>
      <c r="F1" t="s">
        <v>1160</v>
      </c>
      <c r="G1" t="s">
        <v>888</v>
      </c>
      <c r="H1" s="53" t="s">
        <v>878</v>
      </c>
      <c r="I1" s="53" t="s">
        <v>882</v>
      </c>
      <c r="J1" s="53" t="s">
        <v>884</v>
      </c>
      <c r="K1" s="51" t="s">
        <v>879</v>
      </c>
      <c r="L1" s="51" t="s">
        <v>880</v>
      </c>
      <c r="M1" s="51" t="s">
        <v>883</v>
      </c>
      <c r="N1" s="60" t="s">
        <v>886</v>
      </c>
      <c r="O1" s="19" t="s">
        <v>934</v>
      </c>
      <c r="P1" t="s">
        <v>935</v>
      </c>
      <c r="Q1" s="69" t="s">
        <v>2</v>
      </c>
      <c r="R1" s="70" t="s">
        <v>1</v>
      </c>
      <c r="T1" t="s">
        <v>1159</v>
      </c>
      <c r="U1" t="s">
        <v>1161</v>
      </c>
    </row>
    <row r="2" spans="1:22" ht="15" customHeight="1" x14ac:dyDescent="0.2">
      <c r="A2" s="44">
        <v>1</v>
      </c>
      <c r="B2" s="65">
        <v>4</v>
      </c>
      <c r="C2" s="76" t="str">
        <f t="shared" ref="C2:C46" si="0">CHAR(64+B2)</f>
        <v>D</v>
      </c>
      <c r="D2" s="79">
        <v>1</v>
      </c>
      <c r="E2" s="44" t="s">
        <v>43</v>
      </c>
      <c r="F2" s="48">
        <v>60.4</v>
      </c>
      <c r="G2" s="48">
        <v>8.5079673000000007</v>
      </c>
      <c r="H2" s="54" t="s">
        <v>889</v>
      </c>
      <c r="I2" s="54" t="s">
        <v>889</v>
      </c>
      <c r="J2" s="54" t="s">
        <v>889</v>
      </c>
      <c r="K2" s="55">
        <v>12</v>
      </c>
      <c r="L2" s="55">
        <v>0</v>
      </c>
      <c r="M2" s="55">
        <v>12</v>
      </c>
      <c r="N2" s="61" t="s">
        <v>890</v>
      </c>
      <c r="O2" s="55">
        <v>8.51</v>
      </c>
      <c r="P2" s="3">
        <v>1</v>
      </c>
      <c r="Q2" s="69" t="s">
        <v>1139</v>
      </c>
      <c r="R2" s="71">
        <v>1</v>
      </c>
      <c r="S2" t="s">
        <v>59</v>
      </c>
      <c r="T2" s="115">
        <v>25.25</v>
      </c>
      <c r="U2" s="116">
        <f>T2*M2/K2</f>
        <v>25.25</v>
      </c>
      <c r="V2" t="s">
        <v>1162</v>
      </c>
    </row>
    <row r="3" spans="1:22" x14ac:dyDescent="0.2">
      <c r="A3" s="6">
        <v>1</v>
      </c>
      <c r="B3" s="66">
        <v>6</v>
      </c>
      <c r="C3" s="76" t="str">
        <f t="shared" si="0"/>
        <v>F</v>
      </c>
      <c r="D3" s="80">
        <v>4</v>
      </c>
      <c r="E3" s="6" t="s">
        <v>569</v>
      </c>
      <c r="F3" s="16">
        <v>406.8</v>
      </c>
      <c r="G3" s="16">
        <v>679.25146199999995</v>
      </c>
      <c r="H3" s="54">
        <v>66.900000000000006</v>
      </c>
      <c r="I3" s="54">
        <v>67.900000000000006</v>
      </c>
      <c r="J3" s="54" t="s">
        <v>891</v>
      </c>
      <c r="K3" s="52" t="s">
        <v>889</v>
      </c>
      <c r="L3" s="52" t="s">
        <v>889</v>
      </c>
      <c r="M3" s="52" t="s">
        <v>889</v>
      </c>
      <c r="N3" s="61" t="s">
        <v>889</v>
      </c>
      <c r="O3" s="16">
        <v>10</v>
      </c>
      <c r="P3" s="6">
        <v>1</v>
      </c>
      <c r="Q3" s="69" t="s">
        <v>1140</v>
      </c>
      <c r="R3" s="70">
        <v>1</v>
      </c>
      <c r="S3" t="s">
        <v>59</v>
      </c>
      <c r="T3" s="87">
        <v>5.3999649999999999</v>
      </c>
      <c r="U3">
        <f>T3*I3/1</f>
        <v>366.6576235</v>
      </c>
    </row>
    <row r="4" spans="1:22" x14ac:dyDescent="0.2">
      <c r="A4" s="6">
        <v>1</v>
      </c>
      <c r="B4" s="66">
        <v>4</v>
      </c>
      <c r="C4" s="76" t="str">
        <f t="shared" si="0"/>
        <v>D</v>
      </c>
      <c r="D4" s="80">
        <v>5</v>
      </c>
      <c r="E4" s="6" t="s">
        <v>624</v>
      </c>
      <c r="F4" s="16">
        <v>67.3</v>
      </c>
      <c r="G4" s="16">
        <v>286.63193999999999</v>
      </c>
      <c r="H4" s="54">
        <v>27.6</v>
      </c>
      <c r="I4" s="54">
        <v>28.6</v>
      </c>
      <c r="J4" s="54" t="s">
        <v>892</v>
      </c>
      <c r="K4" s="52" t="s">
        <v>889</v>
      </c>
      <c r="L4" s="52" t="s">
        <v>889</v>
      </c>
      <c r="M4" s="52" t="s">
        <v>889</v>
      </c>
      <c r="N4" s="61" t="s">
        <v>889</v>
      </c>
      <c r="O4" s="16">
        <v>10.02</v>
      </c>
      <c r="P4" s="6">
        <v>1</v>
      </c>
      <c r="Q4" s="69" t="s">
        <v>1141</v>
      </c>
      <c r="R4" s="70">
        <v>1</v>
      </c>
      <c r="S4" t="s">
        <v>59</v>
      </c>
      <c r="T4" s="87">
        <v>6.6069149999999999</v>
      </c>
      <c r="U4">
        <f>T4*I4/1</f>
        <v>188.95776900000001</v>
      </c>
    </row>
    <row r="5" spans="1:22" x14ac:dyDescent="0.2">
      <c r="A5" s="6">
        <v>1</v>
      </c>
      <c r="B5" s="66">
        <v>6</v>
      </c>
      <c r="C5" s="76" t="str">
        <f t="shared" si="0"/>
        <v>F</v>
      </c>
      <c r="D5" s="80">
        <v>5</v>
      </c>
      <c r="E5" s="6" t="s">
        <v>518</v>
      </c>
      <c r="F5" s="16">
        <v>365.7</v>
      </c>
      <c r="G5" s="16">
        <v>115.181511</v>
      </c>
      <c r="H5" s="54"/>
      <c r="I5" s="56"/>
      <c r="J5" s="54" t="s">
        <v>889</v>
      </c>
      <c r="K5" s="55">
        <v>1</v>
      </c>
      <c r="L5" s="55">
        <v>11</v>
      </c>
      <c r="M5" s="55">
        <v>12</v>
      </c>
      <c r="N5" s="61" t="s">
        <v>893</v>
      </c>
      <c r="O5" s="55">
        <v>9.6</v>
      </c>
      <c r="P5" s="44">
        <v>1</v>
      </c>
      <c r="Q5" s="69" t="s">
        <v>1142</v>
      </c>
      <c r="R5" s="72">
        <v>1</v>
      </c>
      <c r="S5" t="s">
        <v>59</v>
      </c>
      <c r="T5" s="87">
        <v>19.91215</v>
      </c>
      <c r="U5">
        <f t="shared" ref="U5:U7" si="1">T5*M5/K5</f>
        <v>238.94580000000002</v>
      </c>
    </row>
    <row r="6" spans="1:22" x14ac:dyDescent="0.2">
      <c r="A6" s="8">
        <v>1</v>
      </c>
      <c r="B6" s="67">
        <v>8</v>
      </c>
      <c r="C6" s="76" t="str">
        <f t="shared" si="0"/>
        <v>H</v>
      </c>
      <c r="D6" s="81">
        <v>6</v>
      </c>
      <c r="E6" s="8" t="s">
        <v>618</v>
      </c>
      <c r="F6" s="18">
        <v>128.69999999999999</v>
      </c>
      <c r="G6" s="18">
        <v>21.263328000000001</v>
      </c>
      <c r="H6" s="54" t="s">
        <v>889</v>
      </c>
      <c r="I6" s="54" t="s">
        <v>889</v>
      </c>
      <c r="J6" s="54" t="s">
        <v>889</v>
      </c>
      <c r="K6" s="55">
        <v>5.6</v>
      </c>
      <c r="L6" s="55">
        <v>6.4</v>
      </c>
      <c r="M6" s="55">
        <v>12</v>
      </c>
      <c r="N6" s="61" t="s">
        <v>894</v>
      </c>
      <c r="O6" s="55">
        <v>9.92</v>
      </c>
      <c r="P6" s="6">
        <v>1</v>
      </c>
      <c r="Q6" s="69" t="s">
        <v>1143</v>
      </c>
      <c r="R6" s="70">
        <v>1</v>
      </c>
      <c r="S6" t="s">
        <v>59</v>
      </c>
      <c r="T6" s="115" t="e">
        <v>#VALUE!</v>
      </c>
      <c r="U6" s="116" t="e">
        <f t="shared" si="1"/>
        <v>#VALUE!</v>
      </c>
    </row>
    <row r="7" spans="1:22" x14ac:dyDescent="0.2">
      <c r="A7" s="30">
        <v>2</v>
      </c>
      <c r="B7" s="66">
        <v>4</v>
      </c>
      <c r="C7" s="76" t="str">
        <f t="shared" si="0"/>
        <v>D</v>
      </c>
      <c r="D7" s="80">
        <v>3</v>
      </c>
      <c r="E7" s="30" t="s">
        <v>526</v>
      </c>
      <c r="F7" s="34">
        <v>35.1</v>
      </c>
      <c r="G7" s="34">
        <v>3.1861662000000002</v>
      </c>
      <c r="H7" s="54" t="s">
        <v>889</v>
      </c>
      <c r="I7" s="54" t="s">
        <v>889</v>
      </c>
      <c r="J7" s="54" t="s">
        <v>889</v>
      </c>
      <c r="K7" s="55">
        <v>12</v>
      </c>
      <c r="L7" s="55">
        <v>0</v>
      </c>
      <c r="M7" s="55">
        <v>12</v>
      </c>
      <c r="N7" s="61" t="s">
        <v>895</v>
      </c>
      <c r="O7" s="55">
        <v>3.19</v>
      </c>
      <c r="P7" s="6">
        <v>1</v>
      </c>
      <c r="Q7" s="69" t="s">
        <v>1144</v>
      </c>
      <c r="R7" s="70">
        <v>1</v>
      </c>
      <c r="S7" t="s">
        <v>59</v>
      </c>
      <c r="T7" s="83">
        <v>12.26948</v>
      </c>
      <c r="U7">
        <f t="shared" si="1"/>
        <v>12.26948</v>
      </c>
    </row>
    <row r="8" spans="1:22" x14ac:dyDescent="0.2">
      <c r="A8" s="6">
        <v>2</v>
      </c>
      <c r="B8" s="66">
        <v>2</v>
      </c>
      <c r="C8" s="76" t="str">
        <f t="shared" si="0"/>
        <v>B</v>
      </c>
      <c r="D8" s="80">
        <v>5</v>
      </c>
      <c r="E8" s="6" t="s">
        <v>341</v>
      </c>
      <c r="F8" s="16">
        <v>134.9</v>
      </c>
      <c r="G8" s="16">
        <v>335.129211</v>
      </c>
      <c r="H8" s="54">
        <v>32.5</v>
      </c>
      <c r="I8" s="54">
        <v>33.5</v>
      </c>
      <c r="J8" s="54" t="s">
        <v>896</v>
      </c>
      <c r="K8" s="52" t="s">
        <v>889</v>
      </c>
      <c r="L8" s="52" t="s">
        <v>889</v>
      </c>
      <c r="M8" s="52" t="s">
        <v>889</v>
      </c>
      <c r="N8" s="61" t="s">
        <v>889</v>
      </c>
      <c r="O8" s="16">
        <v>10</v>
      </c>
      <c r="P8" s="6">
        <v>1</v>
      </c>
      <c r="Q8" s="69" t="s">
        <v>1145</v>
      </c>
      <c r="R8" s="70">
        <v>1</v>
      </c>
      <c r="S8" t="s">
        <v>59</v>
      </c>
      <c r="T8" s="87">
        <v>6.5967140000000004</v>
      </c>
      <c r="U8">
        <f>T8*I8/1</f>
        <v>220.98991900000001</v>
      </c>
    </row>
    <row r="9" spans="1:22" x14ac:dyDescent="0.2">
      <c r="A9" s="8">
        <v>2</v>
      </c>
      <c r="B9" s="67">
        <v>8</v>
      </c>
      <c r="C9" s="76" t="str">
        <f t="shared" si="0"/>
        <v>H</v>
      </c>
      <c r="D9" s="81">
        <v>7</v>
      </c>
      <c r="E9" s="85" t="s">
        <v>466</v>
      </c>
      <c r="F9" s="18">
        <v>107.4</v>
      </c>
      <c r="G9" s="18">
        <v>107.4</v>
      </c>
      <c r="H9" s="54" t="s">
        <v>889</v>
      </c>
      <c r="I9" s="54" t="s">
        <v>889</v>
      </c>
      <c r="J9" s="54" t="s">
        <v>889</v>
      </c>
      <c r="K9" s="55">
        <v>1.1000000000000001</v>
      </c>
      <c r="L9" s="55">
        <v>10.9</v>
      </c>
      <c r="M9" s="55">
        <v>12</v>
      </c>
      <c r="N9" s="61" t="s">
        <v>897</v>
      </c>
      <c r="O9" s="55">
        <v>9.85</v>
      </c>
      <c r="P9" s="8">
        <v>1</v>
      </c>
      <c r="Q9" s="69" t="s">
        <v>1146</v>
      </c>
      <c r="R9" s="73">
        <v>1</v>
      </c>
      <c r="S9" t="s">
        <v>59</v>
      </c>
      <c r="T9" s="87">
        <v>15.25807</v>
      </c>
      <c r="U9">
        <f>T9*M9/K9</f>
        <v>166.45167272727269</v>
      </c>
    </row>
    <row r="10" spans="1:22" x14ac:dyDescent="0.2">
      <c r="A10" s="3">
        <v>2</v>
      </c>
      <c r="B10" s="68">
        <v>1</v>
      </c>
      <c r="C10" s="76" t="str">
        <f t="shared" si="0"/>
        <v>A</v>
      </c>
      <c r="D10" s="82">
        <v>11</v>
      </c>
      <c r="E10" s="3" t="s">
        <v>343</v>
      </c>
      <c r="F10" s="17">
        <v>249.5</v>
      </c>
      <c r="G10" s="17">
        <v>430.52573100000001</v>
      </c>
      <c r="H10" s="54">
        <v>42</v>
      </c>
      <c r="I10" s="54">
        <v>43</v>
      </c>
      <c r="J10" s="54" t="s">
        <v>898</v>
      </c>
      <c r="K10" s="52" t="s">
        <v>889</v>
      </c>
      <c r="L10" s="52" t="s">
        <v>889</v>
      </c>
      <c r="M10" s="52" t="s">
        <v>889</v>
      </c>
      <c r="N10" s="61" t="s">
        <v>889</v>
      </c>
      <c r="O10" s="16">
        <v>10.01</v>
      </c>
      <c r="P10" s="3">
        <v>1</v>
      </c>
      <c r="Q10" s="69" t="s">
        <v>1139</v>
      </c>
      <c r="R10" s="71">
        <f>R2+1</f>
        <v>2</v>
      </c>
      <c r="S10" t="s">
        <v>59</v>
      </c>
      <c r="T10" s="87">
        <v>5.2899760000000002</v>
      </c>
      <c r="U10">
        <f t="shared" ref="U10:U13" si="2">T10*I10/1</f>
        <v>227.46896800000002</v>
      </c>
    </row>
    <row r="11" spans="1:22" x14ac:dyDescent="0.2">
      <c r="A11" s="6">
        <v>2</v>
      </c>
      <c r="B11" s="66">
        <v>4</v>
      </c>
      <c r="C11" s="76" t="str">
        <f t="shared" si="0"/>
        <v>D</v>
      </c>
      <c r="D11" s="80">
        <v>11</v>
      </c>
      <c r="E11" s="6" t="s">
        <v>357</v>
      </c>
      <c r="F11" s="16">
        <v>244.7</v>
      </c>
      <c r="G11" s="16">
        <v>472.09945199999999</v>
      </c>
      <c r="H11" s="54">
        <v>46.2</v>
      </c>
      <c r="I11" s="54">
        <v>47.2</v>
      </c>
      <c r="J11" s="54" t="s">
        <v>899</v>
      </c>
      <c r="K11" s="52" t="s">
        <v>889</v>
      </c>
      <c r="L11" s="52" t="s">
        <v>889</v>
      </c>
      <c r="M11" s="52" t="s">
        <v>889</v>
      </c>
      <c r="N11" s="61" t="s">
        <v>889</v>
      </c>
      <c r="O11" s="16">
        <v>10</v>
      </c>
      <c r="P11" s="6">
        <v>1</v>
      </c>
      <c r="Q11" s="69" t="s">
        <v>1140</v>
      </c>
      <c r="R11" s="70">
        <v>2</v>
      </c>
      <c r="S11" t="s">
        <v>59</v>
      </c>
      <c r="T11" s="87">
        <v>4.0759559999999997</v>
      </c>
      <c r="U11">
        <f t="shared" si="2"/>
        <v>192.38512320000001</v>
      </c>
    </row>
    <row r="12" spans="1:22" x14ac:dyDescent="0.2">
      <c r="A12" s="8">
        <v>3</v>
      </c>
      <c r="B12" s="67">
        <v>8</v>
      </c>
      <c r="C12" s="76" t="str">
        <f t="shared" si="0"/>
        <v>H</v>
      </c>
      <c r="D12" s="81">
        <v>6</v>
      </c>
      <c r="E12" s="8" t="s">
        <v>282</v>
      </c>
      <c r="F12" s="18">
        <v>364.3</v>
      </c>
      <c r="G12" s="18">
        <v>504.47348699999998</v>
      </c>
      <c r="H12" s="54">
        <v>49.4</v>
      </c>
      <c r="I12" s="54">
        <v>50.4</v>
      </c>
      <c r="J12" s="54" t="s">
        <v>900</v>
      </c>
      <c r="K12" s="52" t="s">
        <v>889</v>
      </c>
      <c r="L12" s="52" t="s">
        <v>889</v>
      </c>
      <c r="M12" s="52" t="s">
        <v>889</v>
      </c>
      <c r="N12" s="61" t="s">
        <v>889</v>
      </c>
      <c r="O12" s="16">
        <v>10.01</v>
      </c>
      <c r="P12" s="6">
        <v>1</v>
      </c>
      <c r="Q12" s="69" t="s">
        <v>1141</v>
      </c>
      <c r="R12" s="70">
        <v>2</v>
      </c>
      <c r="S12" t="s">
        <v>59</v>
      </c>
      <c r="T12" s="87">
        <v>5.9696049999999996</v>
      </c>
      <c r="U12">
        <f t="shared" si="2"/>
        <v>300.86809199999999</v>
      </c>
    </row>
    <row r="13" spans="1:22" x14ac:dyDescent="0.2">
      <c r="A13" s="6">
        <v>3</v>
      </c>
      <c r="B13" s="66">
        <v>2</v>
      </c>
      <c r="C13" s="76" t="str">
        <f t="shared" si="0"/>
        <v>B</v>
      </c>
      <c r="D13" s="80">
        <v>9</v>
      </c>
      <c r="E13" s="6" t="s">
        <v>407</v>
      </c>
      <c r="F13" s="16">
        <v>258.10000000000002</v>
      </c>
      <c r="G13" s="16">
        <v>424.20545399999997</v>
      </c>
      <c r="H13" s="54">
        <v>41.4</v>
      </c>
      <c r="I13" s="54">
        <v>42.4</v>
      </c>
      <c r="J13" s="54" t="s">
        <v>901</v>
      </c>
      <c r="K13" s="52" t="s">
        <v>889</v>
      </c>
      <c r="L13" s="52" t="s">
        <v>889</v>
      </c>
      <c r="M13" s="52" t="s">
        <v>889</v>
      </c>
      <c r="N13" s="61" t="s">
        <v>889</v>
      </c>
      <c r="O13" s="16">
        <v>10</v>
      </c>
      <c r="P13" s="6">
        <v>1</v>
      </c>
      <c r="Q13" s="69" t="s">
        <v>1142</v>
      </c>
      <c r="R13" s="70">
        <v>2</v>
      </c>
      <c r="S13" t="s">
        <v>59</v>
      </c>
      <c r="T13" s="87">
        <v>4.767099</v>
      </c>
      <c r="U13">
        <f t="shared" si="2"/>
        <v>202.1249976</v>
      </c>
    </row>
    <row r="14" spans="1:22" x14ac:dyDescent="0.2">
      <c r="A14" s="37">
        <v>3</v>
      </c>
      <c r="B14" s="68">
        <v>1</v>
      </c>
      <c r="C14" s="76" t="str">
        <f t="shared" si="0"/>
        <v>A</v>
      </c>
      <c r="D14" s="82">
        <v>10</v>
      </c>
      <c r="E14" s="37" t="s">
        <v>377</v>
      </c>
      <c r="F14" s="41">
        <v>75.400000000000006</v>
      </c>
      <c r="G14" s="41">
        <v>7.4188337999999998</v>
      </c>
      <c r="H14" s="54" t="s">
        <v>889</v>
      </c>
      <c r="I14" s="54" t="s">
        <v>889</v>
      </c>
      <c r="J14" s="54" t="s">
        <v>889</v>
      </c>
      <c r="K14" s="55">
        <v>12</v>
      </c>
      <c r="L14" s="55">
        <v>0</v>
      </c>
      <c r="M14" s="55">
        <v>12</v>
      </c>
      <c r="N14" s="61" t="s">
        <v>902</v>
      </c>
      <c r="O14" s="55">
        <v>7.42</v>
      </c>
      <c r="P14" s="6">
        <v>1</v>
      </c>
      <c r="Q14" s="69" t="s">
        <v>1143</v>
      </c>
      <c r="R14" s="70">
        <v>2</v>
      </c>
      <c r="S14" t="s">
        <v>59</v>
      </c>
      <c r="T14" s="115">
        <v>25.25</v>
      </c>
      <c r="U14" s="116">
        <f>T14*M14/K14</f>
        <v>25.25</v>
      </c>
      <c r="V14" t="s">
        <v>1162</v>
      </c>
    </row>
    <row r="15" spans="1:22" x14ac:dyDescent="0.2">
      <c r="A15" s="3">
        <v>4</v>
      </c>
      <c r="B15" s="68">
        <v>1</v>
      </c>
      <c r="C15" s="76" t="str">
        <f t="shared" si="0"/>
        <v>A</v>
      </c>
      <c r="D15" s="82">
        <v>4</v>
      </c>
      <c r="E15" s="3" t="s">
        <v>743</v>
      </c>
      <c r="F15" s="17">
        <v>120.9</v>
      </c>
      <c r="G15" s="17">
        <v>937.17294000000004</v>
      </c>
      <c r="H15" s="54">
        <v>92.7</v>
      </c>
      <c r="I15" s="54">
        <v>93.7</v>
      </c>
      <c r="J15" s="54" t="s">
        <v>903</v>
      </c>
      <c r="K15" s="52" t="s">
        <v>889</v>
      </c>
      <c r="L15" s="52" t="s">
        <v>889</v>
      </c>
      <c r="M15" s="52" t="s">
        <v>889</v>
      </c>
      <c r="N15" s="61" t="s">
        <v>889</v>
      </c>
      <c r="O15" s="16">
        <v>10</v>
      </c>
      <c r="P15" s="6">
        <v>1</v>
      </c>
      <c r="Q15" s="69" t="s">
        <v>1144</v>
      </c>
      <c r="R15" s="70">
        <v>2</v>
      </c>
      <c r="S15" t="s">
        <v>59</v>
      </c>
      <c r="T15" s="87">
        <v>2.3000729999999998</v>
      </c>
      <c r="U15">
        <f>T15*I15/1</f>
        <v>215.5168401</v>
      </c>
    </row>
    <row r="16" spans="1:22" x14ac:dyDescent="0.2">
      <c r="A16" s="6">
        <v>4</v>
      </c>
      <c r="B16" s="66">
        <v>3</v>
      </c>
      <c r="C16" s="76" t="str">
        <f t="shared" si="0"/>
        <v>C</v>
      </c>
      <c r="D16" s="80">
        <v>5</v>
      </c>
      <c r="E16" s="6" t="s">
        <v>717</v>
      </c>
      <c r="F16" s="16">
        <v>70.3</v>
      </c>
      <c r="G16" s="16">
        <v>219.58713</v>
      </c>
      <c r="H16" s="54">
        <v>20.9</v>
      </c>
      <c r="I16" s="54">
        <v>21.9</v>
      </c>
      <c r="J16" s="54" t="s">
        <v>904</v>
      </c>
      <c r="K16" s="52" t="s">
        <v>889</v>
      </c>
      <c r="L16" s="52" t="s">
        <v>889</v>
      </c>
      <c r="M16" s="52" t="s">
        <v>889</v>
      </c>
      <c r="N16" s="61" t="s">
        <v>889</v>
      </c>
      <c r="O16" s="16">
        <v>10.029999999999999</v>
      </c>
      <c r="P16" s="6">
        <v>1</v>
      </c>
      <c r="Q16" s="69" t="s">
        <v>1145</v>
      </c>
      <c r="R16" s="70">
        <v>2</v>
      </c>
      <c r="S16" t="s">
        <v>59</v>
      </c>
      <c r="T16" s="83">
        <v>8.6271170000000001</v>
      </c>
      <c r="U16">
        <f t="shared" ref="U16:U45" si="3">T16*I16/1</f>
        <v>188.93386229999999</v>
      </c>
    </row>
    <row r="17" spans="1:21" x14ac:dyDescent="0.2">
      <c r="A17" s="6">
        <v>4</v>
      </c>
      <c r="B17" s="66">
        <v>5</v>
      </c>
      <c r="C17" s="76" t="str">
        <f t="shared" si="0"/>
        <v>E</v>
      </c>
      <c r="D17" s="80">
        <v>5</v>
      </c>
      <c r="E17" s="6" t="s">
        <v>825</v>
      </c>
      <c r="F17" s="16">
        <v>211.2</v>
      </c>
      <c r="G17" s="16">
        <v>471.187725</v>
      </c>
      <c r="H17" s="54">
        <v>46.1</v>
      </c>
      <c r="I17" s="54">
        <v>47.1</v>
      </c>
      <c r="J17" s="54" t="s">
        <v>905</v>
      </c>
      <c r="K17" s="52" t="s">
        <v>889</v>
      </c>
      <c r="L17" s="52" t="s">
        <v>889</v>
      </c>
      <c r="M17" s="52" t="s">
        <v>889</v>
      </c>
      <c r="N17" s="61" t="s">
        <v>889</v>
      </c>
      <c r="O17" s="16">
        <v>10</v>
      </c>
      <c r="P17" s="8">
        <v>1</v>
      </c>
      <c r="Q17" s="69" t="s">
        <v>1146</v>
      </c>
      <c r="R17" s="73">
        <v>2</v>
      </c>
      <c r="S17" t="s">
        <v>59</v>
      </c>
      <c r="T17" s="87">
        <v>2.0359579999999999</v>
      </c>
      <c r="U17">
        <f t="shared" si="3"/>
        <v>95.893621800000005</v>
      </c>
    </row>
    <row r="18" spans="1:21" x14ac:dyDescent="0.2">
      <c r="A18" s="8">
        <v>4</v>
      </c>
      <c r="B18" s="67">
        <v>8</v>
      </c>
      <c r="C18" s="76" t="str">
        <f t="shared" si="0"/>
        <v>H</v>
      </c>
      <c r="D18" s="81">
        <v>5</v>
      </c>
      <c r="E18" s="8" t="s">
        <v>767</v>
      </c>
      <c r="F18" s="18">
        <v>126.9</v>
      </c>
      <c r="G18" s="18">
        <v>848.98782000000006</v>
      </c>
      <c r="H18" s="54">
        <v>83.8</v>
      </c>
      <c r="I18" s="54">
        <v>84.8</v>
      </c>
      <c r="J18" s="54" t="s">
        <v>906</v>
      </c>
      <c r="K18" s="52" t="s">
        <v>889</v>
      </c>
      <c r="L18" s="52" t="s">
        <v>889</v>
      </c>
      <c r="M18" s="52" t="s">
        <v>889</v>
      </c>
      <c r="N18" s="61" t="s">
        <v>889</v>
      </c>
      <c r="O18" s="16">
        <v>10.01</v>
      </c>
      <c r="P18" s="3">
        <v>1</v>
      </c>
      <c r="Q18" s="69" t="s">
        <v>1139</v>
      </c>
      <c r="R18" s="71">
        <v>3</v>
      </c>
      <c r="S18" t="s">
        <v>59</v>
      </c>
      <c r="T18" s="87">
        <v>1.0221199999999999</v>
      </c>
      <c r="U18">
        <f t="shared" si="3"/>
        <v>86.675775999999985</v>
      </c>
    </row>
    <row r="19" spans="1:21" x14ac:dyDescent="0.2">
      <c r="A19" s="3">
        <v>4</v>
      </c>
      <c r="B19" s="68">
        <v>1</v>
      </c>
      <c r="C19" s="76" t="str">
        <f t="shared" si="0"/>
        <v>A</v>
      </c>
      <c r="D19" s="82">
        <v>8</v>
      </c>
      <c r="E19" s="3" t="s">
        <v>773</v>
      </c>
      <c r="F19" s="17">
        <v>474</v>
      </c>
      <c r="G19" s="17">
        <v>967.58303000000001</v>
      </c>
      <c r="H19" s="54">
        <v>95.7</v>
      </c>
      <c r="I19" s="54">
        <v>96.7</v>
      </c>
      <c r="J19" s="54" t="s">
        <v>907</v>
      </c>
      <c r="K19" s="52" t="s">
        <v>889</v>
      </c>
      <c r="L19" s="52" t="s">
        <v>889</v>
      </c>
      <c r="M19" s="52" t="s">
        <v>889</v>
      </c>
      <c r="N19" s="61" t="s">
        <v>889</v>
      </c>
      <c r="O19" s="16">
        <v>10.01</v>
      </c>
      <c r="P19" s="6">
        <v>1</v>
      </c>
      <c r="Q19" s="69" t="s">
        <v>1140</v>
      </c>
      <c r="R19" s="70">
        <v>3</v>
      </c>
      <c r="S19" t="s">
        <v>59</v>
      </c>
      <c r="T19" s="87">
        <v>4.1168610000000001</v>
      </c>
      <c r="U19">
        <f t="shared" si="3"/>
        <v>398.10045870000005</v>
      </c>
    </row>
    <row r="20" spans="1:21" x14ac:dyDescent="0.2">
      <c r="A20" s="6">
        <v>4</v>
      </c>
      <c r="B20" s="66">
        <v>2</v>
      </c>
      <c r="C20" s="76" t="str">
        <f t="shared" si="0"/>
        <v>B</v>
      </c>
      <c r="D20" s="80">
        <v>8</v>
      </c>
      <c r="E20" s="6" t="s">
        <v>699</v>
      </c>
      <c r="F20" s="16">
        <v>259.5</v>
      </c>
      <c r="G20" s="16">
        <v>615.54449999999997</v>
      </c>
      <c r="H20" s="54">
        <v>60.5</v>
      </c>
      <c r="I20" s="54">
        <v>61.5</v>
      </c>
      <c r="J20" s="54" t="s">
        <v>908</v>
      </c>
      <c r="K20" s="52" t="s">
        <v>889</v>
      </c>
      <c r="L20" s="52" t="s">
        <v>889</v>
      </c>
      <c r="M20" s="52" t="s">
        <v>889</v>
      </c>
      <c r="N20" s="61" t="s">
        <v>889</v>
      </c>
      <c r="O20" s="16">
        <v>10.01</v>
      </c>
      <c r="P20" s="6">
        <v>1</v>
      </c>
      <c r="Q20" s="69" t="s">
        <v>1141</v>
      </c>
      <c r="R20" s="70">
        <v>3</v>
      </c>
      <c r="S20" t="s">
        <v>59</v>
      </c>
      <c r="T20" s="87">
        <v>3.358654</v>
      </c>
      <c r="U20">
        <f t="shared" si="3"/>
        <v>206.557221</v>
      </c>
    </row>
    <row r="21" spans="1:21" x14ac:dyDescent="0.2">
      <c r="A21" s="6">
        <v>4</v>
      </c>
      <c r="B21" s="66">
        <v>3</v>
      </c>
      <c r="C21" s="76" t="str">
        <f t="shared" si="0"/>
        <v>C</v>
      </c>
      <c r="D21" s="80">
        <v>8</v>
      </c>
      <c r="E21" s="6" t="s">
        <v>775</v>
      </c>
      <c r="F21" s="16">
        <v>178.2</v>
      </c>
      <c r="G21" s="16">
        <v>347.93974800000001</v>
      </c>
      <c r="H21" s="54">
        <v>33.700000000000003</v>
      </c>
      <c r="I21" s="54">
        <v>34.700000000000003</v>
      </c>
      <c r="J21" s="54" t="s">
        <v>909</v>
      </c>
      <c r="K21" s="52" t="s">
        <v>889</v>
      </c>
      <c r="L21" s="52" t="s">
        <v>889</v>
      </c>
      <c r="M21" s="52" t="s">
        <v>889</v>
      </c>
      <c r="N21" s="61" t="s">
        <v>889</v>
      </c>
      <c r="O21" s="16">
        <v>10.029999999999999</v>
      </c>
      <c r="P21" s="6">
        <v>1</v>
      </c>
      <c r="Q21" s="69" t="s">
        <v>1142</v>
      </c>
      <c r="R21" s="70">
        <v>3</v>
      </c>
      <c r="S21" t="s">
        <v>59</v>
      </c>
      <c r="T21" s="87">
        <v>4.648828</v>
      </c>
      <c r="U21">
        <f t="shared" si="3"/>
        <v>161.3143316</v>
      </c>
    </row>
    <row r="22" spans="1:21" x14ac:dyDescent="0.2">
      <c r="A22" s="6">
        <v>4</v>
      </c>
      <c r="B22" s="66">
        <v>5</v>
      </c>
      <c r="C22" s="76" t="str">
        <f t="shared" si="0"/>
        <v>E</v>
      </c>
      <c r="D22" s="80">
        <v>8</v>
      </c>
      <c r="E22" s="6" t="s">
        <v>630</v>
      </c>
      <c r="F22" s="16">
        <v>126.6</v>
      </c>
      <c r="G22" s="16">
        <v>308.55520200000001</v>
      </c>
      <c r="H22" s="54">
        <v>29.8</v>
      </c>
      <c r="I22" s="54">
        <v>30.8</v>
      </c>
      <c r="J22" s="54" t="s">
        <v>910</v>
      </c>
      <c r="K22" s="52" t="s">
        <v>889</v>
      </c>
      <c r="L22" s="52" t="s">
        <v>889</v>
      </c>
      <c r="M22" s="52" t="s">
        <v>889</v>
      </c>
      <c r="N22" s="61" t="s">
        <v>889</v>
      </c>
      <c r="O22" s="16">
        <v>10.02</v>
      </c>
      <c r="P22" s="6">
        <v>1</v>
      </c>
      <c r="Q22" s="69" t="s">
        <v>1143</v>
      </c>
      <c r="R22" s="70">
        <v>3</v>
      </c>
      <c r="S22" t="s">
        <v>59</v>
      </c>
      <c r="T22" s="87">
        <v>2.6267070000000001</v>
      </c>
      <c r="U22">
        <f t="shared" si="3"/>
        <v>80.902575600000006</v>
      </c>
    </row>
    <row r="23" spans="1:21" x14ac:dyDescent="0.2">
      <c r="A23" s="3">
        <v>4</v>
      </c>
      <c r="B23" s="68">
        <v>1</v>
      </c>
      <c r="C23" s="76" t="str">
        <f t="shared" si="0"/>
        <v>A</v>
      </c>
      <c r="D23" s="82">
        <v>10</v>
      </c>
      <c r="E23" s="3" t="s">
        <v>843</v>
      </c>
      <c r="F23" s="17">
        <v>219.1</v>
      </c>
      <c r="G23" s="17">
        <v>408.22705200000001</v>
      </c>
      <c r="H23" s="54">
        <v>39.799999999999997</v>
      </c>
      <c r="I23" s="54">
        <v>40.799999999999997</v>
      </c>
      <c r="J23" s="54" t="s">
        <v>911</v>
      </c>
      <c r="K23" s="52" t="s">
        <v>889</v>
      </c>
      <c r="L23" s="52" t="s">
        <v>889</v>
      </c>
      <c r="M23" s="52" t="s">
        <v>889</v>
      </c>
      <c r="N23" s="61" t="s">
        <v>889</v>
      </c>
      <c r="O23" s="16">
        <v>10.01</v>
      </c>
      <c r="P23" s="6">
        <v>1</v>
      </c>
      <c r="Q23" s="69" t="s">
        <v>1144</v>
      </c>
      <c r="R23" s="70">
        <v>3</v>
      </c>
      <c r="S23" t="s">
        <v>59</v>
      </c>
      <c r="T23" s="87">
        <v>3.1579670000000002</v>
      </c>
      <c r="U23">
        <f t="shared" si="3"/>
        <v>128.8450536</v>
      </c>
    </row>
    <row r="24" spans="1:21" x14ac:dyDescent="0.2">
      <c r="A24" s="6">
        <v>4</v>
      </c>
      <c r="B24" s="66">
        <v>2</v>
      </c>
      <c r="C24" s="76" t="str">
        <f t="shared" si="0"/>
        <v>B</v>
      </c>
      <c r="D24" s="80">
        <v>10</v>
      </c>
      <c r="E24" s="6" t="s">
        <v>837</v>
      </c>
      <c r="F24" s="16">
        <v>281.2</v>
      </c>
      <c r="G24" s="16">
        <v>857.22942</v>
      </c>
      <c r="H24" s="54">
        <v>84.7</v>
      </c>
      <c r="I24" s="54">
        <v>85.7</v>
      </c>
      <c r="J24" s="54" t="s">
        <v>912</v>
      </c>
      <c r="K24" s="52" t="s">
        <v>889</v>
      </c>
      <c r="L24" s="52" t="s">
        <v>889</v>
      </c>
      <c r="M24" s="52" t="s">
        <v>889</v>
      </c>
      <c r="N24" s="61" t="s">
        <v>889</v>
      </c>
      <c r="O24" s="16">
        <v>10</v>
      </c>
      <c r="P24" s="6">
        <v>1</v>
      </c>
      <c r="Q24" s="69" t="s">
        <v>1145</v>
      </c>
      <c r="R24" s="70">
        <v>3</v>
      </c>
      <c r="S24" t="s">
        <v>59</v>
      </c>
      <c r="T24" s="87">
        <v>2.5084360000000001</v>
      </c>
      <c r="U24">
        <f t="shared" si="3"/>
        <v>214.9729652</v>
      </c>
    </row>
    <row r="25" spans="1:21" x14ac:dyDescent="0.2">
      <c r="A25" s="6">
        <v>4</v>
      </c>
      <c r="B25" s="66">
        <v>7</v>
      </c>
      <c r="C25" s="76" t="str">
        <f t="shared" si="0"/>
        <v>G</v>
      </c>
      <c r="D25" s="80">
        <v>10</v>
      </c>
      <c r="E25" s="6" t="s">
        <v>853</v>
      </c>
      <c r="F25" s="16">
        <v>319.7</v>
      </c>
      <c r="G25" s="16">
        <v>692.70648000000006</v>
      </c>
      <c r="H25" s="54">
        <v>68.2</v>
      </c>
      <c r="I25" s="54">
        <v>69.2</v>
      </c>
      <c r="J25" s="54" t="s">
        <v>913</v>
      </c>
      <c r="K25" s="52" t="s">
        <v>889</v>
      </c>
      <c r="L25" s="52" t="s">
        <v>889</v>
      </c>
      <c r="M25" s="52" t="s">
        <v>889</v>
      </c>
      <c r="N25" s="61" t="s">
        <v>889</v>
      </c>
      <c r="O25" s="16">
        <v>10.01</v>
      </c>
      <c r="P25" s="8">
        <v>1</v>
      </c>
      <c r="Q25" s="69" t="s">
        <v>1146</v>
      </c>
      <c r="R25" s="73">
        <v>3</v>
      </c>
      <c r="S25" t="s">
        <v>59</v>
      </c>
      <c r="T25" s="87">
        <v>2.549947</v>
      </c>
      <c r="U25">
        <f t="shared" si="3"/>
        <v>176.45633240000001</v>
      </c>
    </row>
    <row r="26" spans="1:21" x14ac:dyDescent="0.2">
      <c r="A26" s="6">
        <v>4</v>
      </c>
      <c r="B26" s="66">
        <v>3</v>
      </c>
      <c r="C26" s="76" t="str">
        <f t="shared" si="0"/>
        <v>C</v>
      </c>
      <c r="D26" s="80">
        <v>11</v>
      </c>
      <c r="E26" s="6" t="s">
        <v>847</v>
      </c>
      <c r="F26" s="16">
        <v>418.5</v>
      </c>
      <c r="G26" s="16">
        <v>904.76507000000004</v>
      </c>
      <c r="H26" s="54">
        <v>89.4</v>
      </c>
      <c r="I26" s="54">
        <v>90.4</v>
      </c>
      <c r="J26" s="54" t="s">
        <v>914</v>
      </c>
      <c r="K26" s="52" t="s">
        <v>889</v>
      </c>
      <c r="L26" s="52" t="s">
        <v>889</v>
      </c>
      <c r="M26" s="52" t="s">
        <v>889</v>
      </c>
      <c r="N26" s="61" t="s">
        <v>889</v>
      </c>
      <c r="O26" s="16">
        <v>10.01</v>
      </c>
      <c r="P26" s="3">
        <v>1</v>
      </c>
      <c r="Q26" s="69" t="s">
        <v>1139</v>
      </c>
      <c r="R26" s="71">
        <v>4</v>
      </c>
      <c r="S26" t="s">
        <v>59</v>
      </c>
      <c r="T26" s="87">
        <v>1.821232</v>
      </c>
      <c r="U26">
        <f t="shared" si="3"/>
        <v>164.63937280000002</v>
      </c>
    </row>
    <row r="27" spans="1:21" x14ac:dyDescent="0.2">
      <c r="A27" s="6" t="s">
        <v>1158</v>
      </c>
      <c r="B27" s="66">
        <v>2</v>
      </c>
      <c r="C27" s="76" t="str">
        <f t="shared" si="0"/>
        <v>B</v>
      </c>
      <c r="D27" s="80">
        <v>1</v>
      </c>
      <c r="E27" s="84" t="s">
        <v>468</v>
      </c>
      <c r="F27" s="16">
        <v>211.2</v>
      </c>
      <c r="G27" s="16">
        <v>211.2</v>
      </c>
      <c r="H27" s="54">
        <v>20.100000000000001</v>
      </c>
      <c r="I27" s="54">
        <v>21.1</v>
      </c>
      <c r="J27" s="54" t="s">
        <v>915</v>
      </c>
      <c r="K27" s="52" t="s">
        <v>889</v>
      </c>
      <c r="L27" s="52" t="s">
        <v>889</v>
      </c>
      <c r="M27" s="52" t="s">
        <v>889</v>
      </c>
      <c r="N27" s="61" t="s">
        <v>889</v>
      </c>
      <c r="O27" s="16">
        <v>10.01</v>
      </c>
      <c r="P27" s="6">
        <v>1</v>
      </c>
      <c r="Q27" s="69" t="s">
        <v>1140</v>
      </c>
      <c r="R27" s="70">
        <v>4</v>
      </c>
      <c r="S27" t="s">
        <v>59</v>
      </c>
      <c r="T27" s="87">
        <v>7.7474069999999999</v>
      </c>
      <c r="U27">
        <f t="shared" si="3"/>
        <v>163.4702877</v>
      </c>
    </row>
    <row r="28" spans="1:21" x14ac:dyDescent="0.2">
      <c r="A28" s="6">
        <v>5</v>
      </c>
      <c r="B28" s="66">
        <v>3</v>
      </c>
      <c r="C28" s="76" t="str">
        <f t="shared" si="0"/>
        <v>C</v>
      </c>
      <c r="D28" s="80">
        <v>1</v>
      </c>
      <c r="E28" s="84" t="s">
        <v>470</v>
      </c>
      <c r="F28" s="16">
        <v>158.30000000000001</v>
      </c>
      <c r="G28" s="16">
        <v>158.30000000000001</v>
      </c>
      <c r="H28" s="54">
        <v>14.8</v>
      </c>
      <c r="I28" s="54">
        <v>15.8</v>
      </c>
      <c r="J28" s="54" t="s">
        <v>916</v>
      </c>
      <c r="K28" s="52" t="s">
        <v>889</v>
      </c>
      <c r="L28" s="52" t="s">
        <v>889</v>
      </c>
      <c r="M28" s="52" t="s">
        <v>889</v>
      </c>
      <c r="N28" s="61" t="s">
        <v>889</v>
      </c>
      <c r="O28" s="16">
        <v>10.02</v>
      </c>
      <c r="P28" s="6">
        <v>1</v>
      </c>
      <c r="Q28" s="69" t="s">
        <v>1141</v>
      </c>
      <c r="R28" s="70">
        <v>4</v>
      </c>
      <c r="S28" t="s">
        <v>59</v>
      </c>
      <c r="T28" s="83">
        <v>10.918100000000001</v>
      </c>
      <c r="U28">
        <f t="shared" si="3"/>
        <v>172.50598000000002</v>
      </c>
    </row>
    <row r="29" spans="1:21" x14ac:dyDescent="0.2">
      <c r="A29" s="6">
        <v>5</v>
      </c>
      <c r="B29" s="66">
        <v>4</v>
      </c>
      <c r="C29" s="76" t="str">
        <f t="shared" si="0"/>
        <v>D</v>
      </c>
      <c r="D29" s="80">
        <v>1</v>
      </c>
      <c r="E29" s="84" t="s">
        <v>464</v>
      </c>
      <c r="F29" s="16">
        <v>282.10000000000002</v>
      </c>
      <c r="G29" s="16">
        <v>282.10000000000002</v>
      </c>
      <c r="H29" s="54">
        <v>27.2</v>
      </c>
      <c r="I29" s="54">
        <v>28.2</v>
      </c>
      <c r="J29" s="54" t="s">
        <v>917</v>
      </c>
      <c r="K29" s="52" t="s">
        <v>889</v>
      </c>
      <c r="L29" s="52" t="s">
        <v>889</v>
      </c>
      <c r="M29" s="52" t="s">
        <v>889</v>
      </c>
      <c r="N29" s="61" t="s">
        <v>889</v>
      </c>
      <c r="O29" s="16">
        <v>10</v>
      </c>
      <c r="P29" s="6">
        <v>1</v>
      </c>
      <c r="Q29" s="69" t="s">
        <v>1142</v>
      </c>
      <c r="R29" s="70">
        <v>4</v>
      </c>
      <c r="S29" t="s">
        <v>59</v>
      </c>
      <c r="T29" s="87">
        <v>6.5110659999999996</v>
      </c>
      <c r="U29">
        <f t="shared" si="3"/>
        <v>183.61206119999997</v>
      </c>
    </row>
    <row r="30" spans="1:21" x14ac:dyDescent="0.2">
      <c r="A30" s="6">
        <v>5</v>
      </c>
      <c r="B30" s="66">
        <v>6</v>
      </c>
      <c r="C30" s="76" t="str">
        <f t="shared" si="0"/>
        <v>F</v>
      </c>
      <c r="D30" s="80">
        <v>1</v>
      </c>
      <c r="E30" s="84" t="s">
        <v>472</v>
      </c>
      <c r="F30" s="16">
        <v>174.1</v>
      </c>
      <c r="G30" s="16">
        <v>174.1</v>
      </c>
      <c r="H30" s="54">
        <v>16.399999999999999</v>
      </c>
      <c r="I30" s="54">
        <v>17.399999999999999</v>
      </c>
      <c r="J30" s="54" t="s">
        <v>918</v>
      </c>
      <c r="K30" s="52" t="s">
        <v>889</v>
      </c>
      <c r="L30" s="52" t="s">
        <v>889</v>
      </c>
      <c r="M30" s="52" t="s">
        <v>889</v>
      </c>
      <c r="N30" s="61" t="s">
        <v>889</v>
      </c>
      <c r="O30" s="16">
        <v>10.01</v>
      </c>
      <c r="P30" s="6">
        <v>1</v>
      </c>
      <c r="Q30" s="69" t="s">
        <v>1143</v>
      </c>
      <c r="R30" s="70">
        <v>4</v>
      </c>
      <c r="S30" t="s">
        <v>59</v>
      </c>
      <c r="T30" s="83">
        <v>8.0223289999999992</v>
      </c>
      <c r="U30">
        <f t="shared" si="3"/>
        <v>139.58852459999997</v>
      </c>
    </row>
    <row r="31" spans="1:21" x14ac:dyDescent="0.2">
      <c r="A31" s="8">
        <v>5</v>
      </c>
      <c r="B31" s="67">
        <v>8</v>
      </c>
      <c r="C31" s="76" t="str">
        <f t="shared" si="0"/>
        <v>H</v>
      </c>
      <c r="D31" s="81">
        <v>1</v>
      </c>
      <c r="E31" s="85" t="s">
        <v>474</v>
      </c>
      <c r="F31" s="18">
        <v>196.1</v>
      </c>
      <c r="G31" s="18">
        <v>196.1</v>
      </c>
      <c r="H31" s="54">
        <v>18.600000000000001</v>
      </c>
      <c r="I31" s="54">
        <v>19.600000000000001</v>
      </c>
      <c r="J31" s="54" t="s">
        <v>919</v>
      </c>
      <c r="K31" s="52" t="s">
        <v>889</v>
      </c>
      <c r="L31" s="52" t="s">
        <v>889</v>
      </c>
      <c r="M31" s="52" t="s">
        <v>889</v>
      </c>
      <c r="N31" s="61" t="s">
        <v>889</v>
      </c>
      <c r="O31" s="16">
        <v>10.01</v>
      </c>
      <c r="P31" s="6">
        <v>1</v>
      </c>
      <c r="Q31" s="69" t="s">
        <v>1144</v>
      </c>
      <c r="R31" s="70">
        <v>4</v>
      </c>
      <c r="S31" t="s">
        <v>59</v>
      </c>
      <c r="T31" s="87">
        <v>7.6873120000000004</v>
      </c>
      <c r="U31">
        <f t="shared" si="3"/>
        <v>150.67131520000001</v>
      </c>
    </row>
    <row r="32" spans="1:21" x14ac:dyDescent="0.2">
      <c r="A32" s="3">
        <v>5</v>
      </c>
      <c r="B32" s="68">
        <v>1</v>
      </c>
      <c r="C32" s="76" t="str">
        <f t="shared" si="0"/>
        <v>A</v>
      </c>
      <c r="D32" s="82">
        <v>2</v>
      </c>
      <c r="E32" s="86" t="s">
        <v>476</v>
      </c>
      <c r="F32" s="17">
        <v>228.8</v>
      </c>
      <c r="G32" s="17">
        <v>228.8</v>
      </c>
      <c r="H32" s="54">
        <v>21.8</v>
      </c>
      <c r="I32" s="54">
        <v>22.8</v>
      </c>
      <c r="J32" s="54" t="s">
        <v>920</v>
      </c>
      <c r="K32" s="52" t="s">
        <v>889</v>
      </c>
      <c r="L32" s="52" t="s">
        <v>889</v>
      </c>
      <c r="M32" s="52" t="s">
        <v>889</v>
      </c>
      <c r="N32" s="61" t="s">
        <v>889</v>
      </c>
      <c r="O32" s="16">
        <v>10.039999999999999</v>
      </c>
      <c r="P32" s="6">
        <v>1</v>
      </c>
      <c r="Q32" s="69" t="s">
        <v>1145</v>
      </c>
      <c r="R32" s="70">
        <v>4</v>
      </c>
      <c r="S32" t="s">
        <v>59</v>
      </c>
      <c r="T32" s="83">
        <v>9.4319860000000002</v>
      </c>
      <c r="U32">
        <f t="shared" si="3"/>
        <v>215.04928080000002</v>
      </c>
    </row>
    <row r="33" spans="1:21" x14ac:dyDescent="0.2">
      <c r="A33" s="6">
        <v>5</v>
      </c>
      <c r="B33" s="66">
        <v>2</v>
      </c>
      <c r="C33" s="76" t="str">
        <f t="shared" si="0"/>
        <v>B</v>
      </c>
      <c r="D33" s="80">
        <v>2</v>
      </c>
      <c r="E33" s="84" t="s">
        <v>478</v>
      </c>
      <c r="F33" s="16">
        <v>181.8</v>
      </c>
      <c r="G33" s="16">
        <v>181.8</v>
      </c>
      <c r="H33" s="54">
        <v>17.100000000000001</v>
      </c>
      <c r="I33" s="54">
        <v>18.100000000000001</v>
      </c>
      <c r="J33" s="54" t="s">
        <v>921</v>
      </c>
      <c r="K33" s="52" t="s">
        <v>889</v>
      </c>
      <c r="L33" s="52" t="s">
        <v>889</v>
      </c>
      <c r="M33" s="52" t="s">
        <v>889</v>
      </c>
      <c r="N33" s="61" t="s">
        <v>889</v>
      </c>
      <c r="O33" s="16">
        <v>10.039999999999999</v>
      </c>
      <c r="P33" s="8">
        <v>1</v>
      </c>
      <c r="Q33" s="69" t="s">
        <v>1146</v>
      </c>
      <c r="R33" s="73">
        <v>4</v>
      </c>
      <c r="S33" t="s">
        <v>59</v>
      </c>
      <c r="T33" s="87">
        <v>6.4534960000000003</v>
      </c>
      <c r="U33">
        <f t="shared" si="3"/>
        <v>116.80827760000001</v>
      </c>
    </row>
    <row r="34" spans="1:21" x14ac:dyDescent="0.2">
      <c r="A34" s="6">
        <v>5</v>
      </c>
      <c r="B34" s="66">
        <v>3</v>
      </c>
      <c r="C34" s="76" t="str">
        <f t="shared" si="0"/>
        <v>C</v>
      </c>
      <c r="D34" s="80">
        <v>2</v>
      </c>
      <c r="E34" s="84" t="s">
        <v>480</v>
      </c>
      <c r="F34" s="16">
        <v>220.3</v>
      </c>
      <c r="G34" s="16">
        <v>220.3</v>
      </c>
      <c r="H34" s="54">
        <v>21</v>
      </c>
      <c r="I34" s="54">
        <v>22</v>
      </c>
      <c r="J34" s="54" t="s">
        <v>922</v>
      </c>
      <c r="K34" s="52" t="s">
        <v>889</v>
      </c>
      <c r="L34" s="52" t="s">
        <v>889</v>
      </c>
      <c r="M34" s="52" t="s">
        <v>889</v>
      </c>
      <c r="N34" s="61" t="s">
        <v>889</v>
      </c>
      <c r="O34" s="16">
        <v>10.01</v>
      </c>
      <c r="P34" s="3">
        <v>1</v>
      </c>
      <c r="Q34" s="69" t="s">
        <v>1139</v>
      </c>
      <c r="R34" s="71">
        <v>5</v>
      </c>
      <c r="S34" t="s">
        <v>59</v>
      </c>
      <c r="T34" s="87">
        <v>5.2625039999999998</v>
      </c>
      <c r="U34">
        <f t="shared" si="3"/>
        <v>115.775088</v>
      </c>
    </row>
    <row r="35" spans="1:21" x14ac:dyDescent="0.2">
      <c r="A35" s="6">
        <v>5</v>
      </c>
      <c r="B35" s="66">
        <v>4</v>
      </c>
      <c r="C35" s="76" t="str">
        <f t="shared" si="0"/>
        <v>D</v>
      </c>
      <c r="D35" s="80">
        <v>2</v>
      </c>
      <c r="E35" s="84" t="s">
        <v>482</v>
      </c>
      <c r="F35" s="16">
        <v>255.7</v>
      </c>
      <c r="G35" s="16">
        <v>255.7</v>
      </c>
      <c r="H35" s="54">
        <v>24.5</v>
      </c>
      <c r="I35" s="54">
        <v>25.5</v>
      </c>
      <c r="J35" s="54" t="s">
        <v>923</v>
      </c>
      <c r="K35" s="52" t="s">
        <v>889</v>
      </c>
      <c r="L35" s="52" t="s">
        <v>889</v>
      </c>
      <c r="M35" s="52" t="s">
        <v>889</v>
      </c>
      <c r="N35" s="61" t="s">
        <v>889</v>
      </c>
      <c r="O35" s="16">
        <v>10.029999999999999</v>
      </c>
      <c r="P35" s="6">
        <v>1</v>
      </c>
      <c r="Q35" s="69" t="s">
        <v>1140</v>
      </c>
      <c r="R35" s="70">
        <v>5</v>
      </c>
      <c r="S35" t="s">
        <v>59</v>
      </c>
      <c r="T35" s="87">
        <v>7.0429320000000004</v>
      </c>
      <c r="U35">
        <f t="shared" si="3"/>
        <v>179.59476600000002</v>
      </c>
    </row>
    <row r="36" spans="1:21" s="61" customFormat="1" x14ac:dyDescent="0.2">
      <c r="A36" s="64">
        <v>5</v>
      </c>
      <c r="B36" s="66">
        <v>5</v>
      </c>
      <c r="C36" s="76" t="str">
        <f t="shared" si="0"/>
        <v>E</v>
      </c>
      <c r="D36" s="80">
        <v>2</v>
      </c>
      <c r="E36" s="84" t="s">
        <v>484</v>
      </c>
      <c r="F36" s="16">
        <v>179.6</v>
      </c>
      <c r="G36" s="52">
        <v>179.6</v>
      </c>
      <c r="H36" s="54">
        <f t="shared" ref="H36" si="4">IF(G36 &gt;110, ROUNDDOWN(G36/10-1,1),"")</f>
        <v>16.899999999999999</v>
      </c>
      <c r="I36" s="54">
        <f t="shared" ref="I36" si="5">IF(ISNUMBER(H36),H36+1,"")</f>
        <v>17.899999999999999</v>
      </c>
      <c r="J36" s="61" t="s">
        <v>924</v>
      </c>
      <c r="K36" s="52" t="s">
        <v>889</v>
      </c>
      <c r="L36" s="52" t="s">
        <v>889</v>
      </c>
      <c r="M36" s="52" t="s">
        <v>889</v>
      </c>
      <c r="N36" s="61" t="s">
        <v>889</v>
      </c>
      <c r="O36" s="52">
        <v>10.029999999999999</v>
      </c>
      <c r="P36" s="64">
        <v>1</v>
      </c>
      <c r="Q36" s="69" t="s">
        <v>1141</v>
      </c>
      <c r="R36" s="74">
        <v>5</v>
      </c>
      <c r="S36" s="61" t="s">
        <v>59</v>
      </c>
      <c r="T36" s="83">
        <v>9.1852429999999998</v>
      </c>
      <c r="U36">
        <f t="shared" si="3"/>
        <v>164.4158497</v>
      </c>
    </row>
    <row r="37" spans="1:21" x14ac:dyDescent="0.2">
      <c r="A37" s="6">
        <v>5</v>
      </c>
      <c r="B37" s="66">
        <v>4</v>
      </c>
      <c r="C37" s="76" t="str">
        <f t="shared" si="0"/>
        <v>D</v>
      </c>
      <c r="D37" s="80">
        <v>3</v>
      </c>
      <c r="E37" s="84" t="s">
        <v>486</v>
      </c>
      <c r="F37" s="16">
        <v>163.30000000000001</v>
      </c>
      <c r="G37" s="16">
        <v>163.30000000000001</v>
      </c>
      <c r="H37" s="54">
        <v>15.3</v>
      </c>
      <c r="I37" s="54">
        <v>16.3</v>
      </c>
      <c r="J37" s="54" t="s">
        <v>925</v>
      </c>
      <c r="K37" s="52" t="s">
        <v>889</v>
      </c>
      <c r="L37" s="52" t="s">
        <v>889</v>
      </c>
      <c r="M37" s="52" t="s">
        <v>889</v>
      </c>
      <c r="N37" s="61" t="s">
        <v>889</v>
      </c>
      <c r="O37" s="16">
        <v>10.02</v>
      </c>
      <c r="P37" s="6">
        <v>1</v>
      </c>
      <c r="Q37" s="69" t="s">
        <v>1142</v>
      </c>
      <c r="R37" s="70">
        <v>5</v>
      </c>
      <c r="S37" t="s">
        <v>59</v>
      </c>
      <c r="T37" s="83">
        <v>9.1059579999999993</v>
      </c>
      <c r="U37">
        <f t="shared" si="3"/>
        <v>148.42711539999999</v>
      </c>
    </row>
    <row r="38" spans="1:21" x14ac:dyDescent="0.2">
      <c r="A38" s="6">
        <v>5</v>
      </c>
      <c r="B38" s="66">
        <v>5</v>
      </c>
      <c r="C38" s="76" t="str">
        <f t="shared" si="0"/>
        <v>E</v>
      </c>
      <c r="D38" s="80">
        <v>3</v>
      </c>
      <c r="E38" s="84" t="s">
        <v>488</v>
      </c>
      <c r="F38" s="16">
        <v>192.3</v>
      </c>
      <c r="G38" s="16">
        <v>192.3</v>
      </c>
      <c r="H38" s="54">
        <v>18.2</v>
      </c>
      <c r="I38" s="54">
        <v>19.2</v>
      </c>
      <c r="J38" s="54" t="s">
        <v>926</v>
      </c>
      <c r="K38" s="52" t="s">
        <v>889</v>
      </c>
      <c r="L38" s="52" t="s">
        <v>889</v>
      </c>
      <c r="M38" s="52" t="s">
        <v>889</v>
      </c>
      <c r="N38" s="61" t="s">
        <v>889</v>
      </c>
      <c r="O38" s="16">
        <v>10.02</v>
      </c>
      <c r="P38" s="6">
        <v>1</v>
      </c>
      <c r="Q38" s="69" t="s">
        <v>1143</v>
      </c>
      <c r="R38" s="70">
        <v>5</v>
      </c>
      <c r="S38" t="s">
        <v>59</v>
      </c>
      <c r="T38" s="87">
        <v>7.7174100000000001</v>
      </c>
      <c r="U38">
        <f t="shared" si="3"/>
        <v>148.174272</v>
      </c>
    </row>
    <row r="39" spans="1:21" x14ac:dyDescent="0.2">
      <c r="A39" s="6">
        <v>5</v>
      </c>
      <c r="B39" s="66">
        <v>6</v>
      </c>
      <c r="C39" s="76" t="str">
        <f t="shared" si="0"/>
        <v>F</v>
      </c>
      <c r="D39" s="80">
        <v>3</v>
      </c>
      <c r="E39" s="84" t="s">
        <v>490</v>
      </c>
      <c r="F39" s="16">
        <v>138.1</v>
      </c>
      <c r="G39" s="16">
        <v>138.1</v>
      </c>
      <c r="H39" s="56">
        <v>15.5</v>
      </c>
      <c r="I39" s="56">
        <v>16.5</v>
      </c>
      <c r="J39" s="54" t="s">
        <v>927</v>
      </c>
      <c r="K39" s="55" t="s">
        <v>889</v>
      </c>
      <c r="L39" s="55" t="s">
        <v>889</v>
      </c>
      <c r="M39" s="55" t="s">
        <v>889</v>
      </c>
      <c r="N39" s="61" t="s">
        <v>889</v>
      </c>
      <c r="O39" s="55">
        <v>10.039999999999999</v>
      </c>
      <c r="P39" s="6">
        <v>1</v>
      </c>
      <c r="Q39" s="69" t="s">
        <v>1144</v>
      </c>
      <c r="R39" s="70">
        <v>5</v>
      </c>
      <c r="S39" t="s">
        <v>59</v>
      </c>
      <c r="T39" s="87">
        <v>7.5633850000000002</v>
      </c>
      <c r="U39">
        <f t="shared" si="3"/>
        <v>124.79585250000001</v>
      </c>
    </row>
    <row r="40" spans="1:21" x14ac:dyDescent="0.2">
      <c r="A40" s="6">
        <v>5</v>
      </c>
      <c r="B40" s="66">
        <v>7</v>
      </c>
      <c r="C40" s="76" t="str">
        <f t="shared" si="0"/>
        <v>G</v>
      </c>
      <c r="D40" s="80">
        <v>3</v>
      </c>
      <c r="E40" s="84" t="s">
        <v>492</v>
      </c>
      <c r="F40" s="16">
        <v>202.9</v>
      </c>
      <c r="G40" s="16">
        <v>202.9</v>
      </c>
      <c r="H40" s="54">
        <v>19.2</v>
      </c>
      <c r="I40" s="54">
        <v>20.2</v>
      </c>
      <c r="J40" s="54" t="s">
        <v>928</v>
      </c>
      <c r="K40" s="52" t="s">
        <v>889</v>
      </c>
      <c r="L40" s="52" t="s">
        <v>889</v>
      </c>
      <c r="M40" s="52" t="s">
        <v>889</v>
      </c>
      <c r="N40" s="61" t="s">
        <v>889</v>
      </c>
      <c r="O40" s="16">
        <v>10.039999999999999</v>
      </c>
      <c r="P40" s="6">
        <v>1</v>
      </c>
      <c r="Q40" s="69" t="s">
        <v>1145</v>
      </c>
      <c r="R40" s="70">
        <v>5</v>
      </c>
      <c r="S40" t="s">
        <v>59</v>
      </c>
      <c r="T40" s="87">
        <v>7.4661220000000004</v>
      </c>
      <c r="U40">
        <f t="shared" si="3"/>
        <v>150.8156644</v>
      </c>
    </row>
    <row r="41" spans="1:21" x14ac:dyDescent="0.2">
      <c r="A41" s="8">
        <v>5</v>
      </c>
      <c r="B41" s="67">
        <v>8</v>
      </c>
      <c r="C41" s="76" t="str">
        <f t="shared" si="0"/>
        <v>H</v>
      </c>
      <c r="D41" s="81">
        <v>3</v>
      </c>
      <c r="E41" s="85" t="s">
        <v>494</v>
      </c>
      <c r="F41" s="18">
        <v>243.6</v>
      </c>
      <c r="G41" s="18">
        <v>243.6</v>
      </c>
      <c r="H41" s="54">
        <v>23.3</v>
      </c>
      <c r="I41" s="54">
        <v>24.3</v>
      </c>
      <c r="J41" s="54" t="s">
        <v>929</v>
      </c>
      <c r="K41" s="52" t="s">
        <v>889</v>
      </c>
      <c r="L41" s="52" t="s">
        <v>889</v>
      </c>
      <c r="M41" s="52" t="s">
        <v>889</v>
      </c>
      <c r="N41" s="61" t="s">
        <v>889</v>
      </c>
      <c r="O41" s="16">
        <v>10.02</v>
      </c>
      <c r="P41" s="8">
        <v>1</v>
      </c>
      <c r="Q41" s="69" t="s">
        <v>1146</v>
      </c>
      <c r="R41" s="73">
        <v>5</v>
      </c>
      <c r="S41" t="s">
        <v>59</v>
      </c>
      <c r="T41" s="87">
        <v>6.9617279999999999</v>
      </c>
      <c r="U41">
        <f t="shared" si="3"/>
        <v>169.16999039999999</v>
      </c>
    </row>
    <row r="42" spans="1:21" x14ac:dyDescent="0.2">
      <c r="A42" s="3">
        <v>5</v>
      </c>
      <c r="B42" s="68">
        <v>1</v>
      </c>
      <c r="C42" s="76" t="str">
        <f t="shared" si="0"/>
        <v>A</v>
      </c>
      <c r="D42" s="82">
        <v>4</v>
      </c>
      <c r="E42" s="86" t="s">
        <v>496</v>
      </c>
      <c r="F42" s="17">
        <v>229</v>
      </c>
      <c r="G42" s="17">
        <v>229</v>
      </c>
      <c r="H42" s="54">
        <v>21.9</v>
      </c>
      <c r="I42" s="54">
        <v>22.9</v>
      </c>
      <c r="J42" s="54" t="s">
        <v>930</v>
      </c>
      <c r="K42" s="52" t="s">
        <v>889</v>
      </c>
      <c r="L42" s="52" t="s">
        <v>889</v>
      </c>
      <c r="M42" s="52" t="s">
        <v>889</v>
      </c>
      <c r="N42" s="61" t="s">
        <v>889</v>
      </c>
      <c r="O42" s="16">
        <v>10</v>
      </c>
      <c r="P42" s="3">
        <v>1</v>
      </c>
      <c r="Q42" s="69" t="s">
        <v>1139</v>
      </c>
      <c r="R42" s="71">
        <v>6</v>
      </c>
      <c r="T42" s="87">
        <v>7.4527900000000002</v>
      </c>
      <c r="U42">
        <f t="shared" si="3"/>
        <v>170.668891</v>
      </c>
    </row>
    <row r="43" spans="1:21" x14ac:dyDescent="0.2">
      <c r="A43" s="6">
        <v>5</v>
      </c>
      <c r="B43" s="66">
        <v>2</v>
      </c>
      <c r="C43" s="76" t="str">
        <f t="shared" si="0"/>
        <v>B</v>
      </c>
      <c r="D43" s="80">
        <v>4</v>
      </c>
      <c r="E43" s="84" t="s">
        <v>498</v>
      </c>
      <c r="F43" s="16">
        <v>168.1</v>
      </c>
      <c r="G43" s="16">
        <v>168.1</v>
      </c>
      <c r="H43" s="54">
        <v>15.8</v>
      </c>
      <c r="I43" s="54">
        <v>16.8</v>
      </c>
      <c r="J43" s="54" t="s">
        <v>931</v>
      </c>
      <c r="K43" s="52" t="s">
        <v>889</v>
      </c>
      <c r="L43" s="52" t="s">
        <v>889</v>
      </c>
      <c r="M43" s="52" t="s">
        <v>889</v>
      </c>
      <c r="N43" s="61" t="s">
        <v>889</v>
      </c>
      <c r="O43" s="16">
        <v>10.01</v>
      </c>
      <c r="P43" s="6">
        <v>1</v>
      </c>
      <c r="Q43" s="69" t="s">
        <v>1140</v>
      </c>
      <c r="R43" s="70">
        <v>6</v>
      </c>
      <c r="T43" s="83">
        <v>10.12626</v>
      </c>
      <c r="U43">
        <f t="shared" si="3"/>
        <v>170.12116800000001</v>
      </c>
    </row>
    <row r="44" spans="1:21" x14ac:dyDescent="0.2">
      <c r="A44" s="6">
        <v>5</v>
      </c>
      <c r="B44" s="66">
        <v>3</v>
      </c>
      <c r="C44" s="76" t="str">
        <f t="shared" si="0"/>
        <v>C</v>
      </c>
      <c r="D44" s="80">
        <v>4</v>
      </c>
      <c r="E44" s="84" t="s">
        <v>500</v>
      </c>
      <c r="F44" s="16">
        <v>125.3</v>
      </c>
      <c r="G44" s="16">
        <v>125.3</v>
      </c>
      <c r="H44" s="56">
        <v>14</v>
      </c>
      <c r="I44" s="56">
        <v>15</v>
      </c>
      <c r="J44" s="54" t="s">
        <v>932</v>
      </c>
      <c r="K44" s="55" t="s">
        <v>889</v>
      </c>
      <c r="L44" s="55" t="s">
        <v>889</v>
      </c>
      <c r="M44" s="55" t="s">
        <v>889</v>
      </c>
      <c r="N44" s="61" t="s">
        <v>889</v>
      </c>
      <c r="O44" s="55">
        <v>10.02</v>
      </c>
      <c r="P44" s="6">
        <v>1</v>
      </c>
      <c r="Q44" s="69" t="s">
        <v>1141</v>
      </c>
      <c r="R44" s="70">
        <v>6</v>
      </c>
      <c r="T44" s="83">
        <v>8.5625780000000002</v>
      </c>
      <c r="U44">
        <f t="shared" si="3"/>
        <v>128.43867</v>
      </c>
    </row>
    <row r="45" spans="1:21" x14ac:dyDescent="0.2">
      <c r="A45" s="6">
        <v>5</v>
      </c>
      <c r="B45" s="66">
        <v>4</v>
      </c>
      <c r="C45" s="76" t="str">
        <f t="shared" si="0"/>
        <v>D</v>
      </c>
      <c r="D45" s="80">
        <v>4</v>
      </c>
      <c r="E45" s="84" t="s">
        <v>502</v>
      </c>
      <c r="F45" s="16">
        <v>172.2</v>
      </c>
      <c r="G45" s="16">
        <v>172.2</v>
      </c>
      <c r="H45" s="54">
        <v>16.2</v>
      </c>
      <c r="I45" s="54">
        <v>17.2</v>
      </c>
      <c r="J45" s="54" t="s">
        <v>933</v>
      </c>
      <c r="K45" s="52" t="s">
        <v>889</v>
      </c>
      <c r="L45" s="52" t="s">
        <v>889</v>
      </c>
      <c r="M45" s="52" t="s">
        <v>889</v>
      </c>
      <c r="N45" s="61" t="s">
        <v>889</v>
      </c>
      <c r="O45" s="16">
        <v>10.01</v>
      </c>
      <c r="P45" s="6">
        <v>1</v>
      </c>
      <c r="Q45" s="69" t="s">
        <v>1142</v>
      </c>
      <c r="R45" s="70">
        <v>6</v>
      </c>
      <c r="T45" s="83">
        <v>10.960520000000001</v>
      </c>
      <c r="U45">
        <f t="shared" si="3"/>
        <v>188.52094400000001</v>
      </c>
    </row>
    <row r="46" spans="1:21" x14ac:dyDescent="0.2">
      <c r="A46" s="30">
        <v>5</v>
      </c>
      <c r="B46" s="66">
        <v>7</v>
      </c>
      <c r="C46" s="76" t="str">
        <f t="shared" si="0"/>
        <v>G</v>
      </c>
      <c r="D46" s="80">
        <v>5</v>
      </c>
      <c r="E46" s="30" t="s">
        <v>100</v>
      </c>
      <c r="F46" s="34">
        <v>231.3</v>
      </c>
      <c r="G46" s="34">
        <v>4.6424417699999996</v>
      </c>
      <c r="H46" s="54">
        <f>(200/10)-1</f>
        <v>19</v>
      </c>
      <c r="I46" s="54">
        <f>H46+1</f>
        <v>20</v>
      </c>
      <c r="J46" s="54" t="s">
        <v>1157</v>
      </c>
      <c r="K46" s="52" t="s">
        <v>887</v>
      </c>
      <c r="L46" s="52" t="s">
        <v>887</v>
      </c>
      <c r="M46" s="52" t="s">
        <v>887</v>
      </c>
      <c r="N46" s="52" t="s">
        <v>887</v>
      </c>
      <c r="O46" s="55">
        <f>1*200/I46</f>
        <v>10</v>
      </c>
      <c r="P46" s="6">
        <v>1</v>
      </c>
      <c r="Q46" s="69" t="s">
        <v>1143</v>
      </c>
      <c r="R46" s="70">
        <v>6</v>
      </c>
      <c r="S46" t="s">
        <v>1156</v>
      </c>
      <c r="T46" s="83">
        <v>13.733980000000001</v>
      </c>
      <c r="U46">
        <f>T46*I46/1.5</f>
        <v>183.11973333333333</v>
      </c>
    </row>
    <row r="47" spans="1:21" x14ac:dyDescent="0.2">
      <c r="T47" s="83"/>
    </row>
    <row r="48" spans="1:21" x14ac:dyDescent="0.2">
      <c r="T48" s="83"/>
    </row>
    <row r="49" spans="20:20" x14ac:dyDescent="0.2">
      <c r="T49" s="83"/>
    </row>
  </sheetData>
  <conditionalFormatting sqref="G2:G46">
    <cfRule type="cellIs" dxfId="9" priority="5" operator="lessThan">
      <formula>10</formula>
    </cfRule>
  </conditionalFormatting>
  <conditionalFormatting sqref="I1:I46">
    <cfRule type="cellIs" dxfId="8" priority="1" operator="lessThan">
      <formula>12</formula>
    </cfRule>
  </conditionalFormatting>
  <conditionalFormatting sqref="K1:K46">
    <cfRule type="cellIs" dxfId="7" priority="3" operator="lessThan">
      <formula>1</formula>
    </cfRule>
  </conditionalFormatting>
  <conditionalFormatting sqref="L46:N46">
    <cfRule type="cellIs" dxfId="6" priority="2" operator="less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2BC1-2B5A-474A-AFD0-75EA315E450F}">
  <dimension ref="A1:V26"/>
  <sheetViews>
    <sheetView workbookViewId="0">
      <selection activeCell="E6" sqref="E6"/>
    </sheetView>
  </sheetViews>
  <sheetFormatPr baseColWidth="10" defaultRowHeight="16" x14ac:dyDescent="0.2"/>
  <cols>
    <col min="6" max="15" width="0" hidden="1" customWidth="1"/>
    <col min="16" max="16" width="15.1640625" hidden="1" customWidth="1"/>
    <col min="17" max="20" width="0" hidden="1" customWidth="1"/>
  </cols>
  <sheetData>
    <row r="1" spans="1:22" x14ac:dyDescent="0.2">
      <c r="A1" s="1" t="s">
        <v>0</v>
      </c>
      <c r="B1" s="53" t="s">
        <v>2</v>
      </c>
      <c r="C1" s="75" t="s">
        <v>1155</v>
      </c>
      <c r="D1" s="78" t="s">
        <v>1</v>
      </c>
      <c r="E1" s="1" t="s">
        <v>5</v>
      </c>
      <c r="F1" t="s">
        <v>1160</v>
      </c>
      <c r="G1" t="s">
        <v>888</v>
      </c>
      <c r="H1" s="53" t="s">
        <v>878</v>
      </c>
      <c r="I1" s="53" t="s">
        <v>882</v>
      </c>
      <c r="J1" s="53" t="s">
        <v>884</v>
      </c>
      <c r="K1" s="51" t="s">
        <v>879</v>
      </c>
      <c r="L1" s="51" t="s">
        <v>880</v>
      </c>
      <c r="M1" s="51" t="s">
        <v>883</v>
      </c>
      <c r="N1" s="60" t="s">
        <v>886</v>
      </c>
      <c r="O1" s="19" t="s">
        <v>934</v>
      </c>
      <c r="P1" t="s">
        <v>935</v>
      </c>
      <c r="Q1" s="69" t="s">
        <v>2</v>
      </c>
      <c r="R1" s="70" t="s">
        <v>1</v>
      </c>
      <c r="T1" t="s">
        <v>1159</v>
      </c>
      <c r="U1" t="s">
        <v>1161</v>
      </c>
    </row>
    <row r="2" spans="1:22" x14ac:dyDescent="0.2">
      <c r="A2" s="44">
        <v>1</v>
      </c>
      <c r="B2" s="65">
        <v>4</v>
      </c>
      <c r="C2" s="76" t="str">
        <f t="shared" ref="C2:C26" si="0">CHAR(64+B2)</f>
        <v>D</v>
      </c>
      <c r="D2" s="79">
        <v>1</v>
      </c>
      <c r="E2" s="44" t="s">
        <v>43</v>
      </c>
      <c r="F2" s="48">
        <v>60.4</v>
      </c>
      <c r="G2" s="48">
        <v>8.5079673000000007</v>
      </c>
      <c r="H2" s="54" t="s">
        <v>889</v>
      </c>
      <c r="I2" s="54" t="s">
        <v>889</v>
      </c>
      <c r="J2" s="54" t="s">
        <v>889</v>
      </c>
      <c r="K2" s="55">
        <v>12</v>
      </c>
      <c r="L2" s="55">
        <v>0</v>
      </c>
      <c r="M2" s="55">
        <v>12</v>
      </c>
      <c r="N2" s="61" t="s">
        <v>890</v>
      </c>
      <c r="O2" s="55">
        <v>8.51</v>
      </c>
      <c r="P2" s="3">
        <v>1</v>
      </c>
      <c r="Q2" s="69" t="s">
        <v>1139</v>
      </c>
      <c r="R2" s="71">
        <v>1</v>
      </c>
      <c r="S2" t="s">
        <v>59</v>
      </c>
      <c r="T2" s="87">
        <v>25.25</v>
      </c>
      <c r="U2">
        <f>T2*M2/K2</f>
        <v>25.25</v>
      </c>
      <c r="V2" t="s">
        <v>1162</v>
      </c>
    </row>
    <row r="3" spans="1:22" x14ac:dyDescent="0.2">
      <c r="A3" s="6">
        <v>1</v>
      </c>
      <c r="B3" s="66">
        <v>6</v>
      </c>
      <c r="C3" s="76" t="str">
        <f t="shared" si="0"/>
        <v>F</v>
      </c>
      <c r="D3" s="80">
        <v>4</v>
      </c>
      <c r="E3" s="6" t="s">
        <v>569</v>
      </c>
      <c r="F3" s="16">
        <v>406.8</v>
      </c>
      <c r="G3" s="16">
        <v>679.25146199999995</v>
      </c>
      <c r="H3" s="54">
        <v>66.900000000000006</v>
      </c>
      <c r="I3" s="54">
        <v>67.900000000000006</v>
      </c>
      <c r="J3" s="54" t="s">
        <v>891</v>
      </c>
      <c r="K3" s="52" t="s">
        <v>889</v>
      </c>
      <c r="L3" s="52" t="s">
        <v>889</v>
      </c>
      <c r="M3" s="52" t="s">
        <v>889</v>
      </c>
      <c r="N3" s="61" t="s">
        <v>889</v>
      </c>
      <c r="O3" s="16">
        <v>10</v>
      </c>
      <c r="P3" s="6">
        <v>1</v>
      </c>
      <c r="Q3" s="69" t="s">
        <v>1140</v>
      </c>
      <c r="R3" s="70">
        <v>1</v>
      </c>
      <c r="S3" t="s">
        <v>59</v>
      </c>
      <c r="T3" s="87">
        <v>5.3999649999999999</v>
      </c>
      <c r="U3">
        <f>T3*I3/1</f>
        <v>366.6576235</v>
      </c>
    </row>
    <row r="4" spans="1:22" x14ac:dyDescent="0.2">
      <c r="A4" s="6">
        <v>1</v>
      </c>
      <c r="B4" s="66">
        <v>4</v>
      </c>
      <c r="C4" s="76" t="str">
        <f t="shared" si="0"/>
        <v>D</v>
      </c>
      <c r="D4" s="80">
        <v>5</v>
      </c>
      <c r="E4" s="6" t="s">
        <v>624</v>
      </c>
      <c r="F4" s="16">
        <v>67.3</v>
      </c>
      <c r="G4" s="16">
        <v>286.63193999999999</v>
      </c>
      <c r="H4" s="54">
        <v>27.6</v>
      </c>
      <c r="I4" s="54">
        <v>28.6</v>
      </c>
      <c r="J4" s="54" t="s">
        <v>892</v>
      </c>
      <c r="K4" s="52" t="s">
        <v>889</v>
      </c>
      <c r="L4" s="52" t="s">
        <v>889</v>
      </c>
      <c r="M4" s="52" t="s">
        <v>889</v>
      </c>
      <c r="N4" s="61" t="s">
        <v>889</v>
      </c>
      <c r="O4" s="16">
        <v>10.02</v>
      </c>
      <c r="P4" s="6">
        <v>1</v>
      </c>
      <c r="Q4" s="69" t="s">
        <v>1141</v>
      </c>
      <c r="R4" s="70">
        <v>1</v>
      </c>
      <c r="S4" t="s">
        <v>59</v>
      </c>
      <c r="T4" s="87">
        <v>6.6069149999999999</v>
      </c>
      <c r="U4">
        <f>T4*I4/1</f>
        <v>188.95776900000001</v>
      </c>
    </row>
    <row r="5" spans="1:22" x14ac:dyDescent="0.2">
      <c r="A5" s="6">
        <v>1</v>
      </c>
      <c r="B5" s="66">
        <v>6</v>
      </c>
      <c r="C5" s="76" t="str">
        <f t="shared" si="0"/>
        <v>F</v>
      </c>
      <c r="D5" s="80">
        <v>5</v>
      </c>
      <c r="E5" s="6" t="s">
        <v>518</v>
      </c>
      <c r="F5" s="16">
        <v>365.7</v>
      </c>
      <c r="G5" s="16">
        <v>115.181511</v>
      </c>
      <c r="H5" s="54"/>
      <c r="I5" s="56"/>
      <c r="J5" s="54" t="s">
        <v>889</v>
      </c>
      <c r="K5" s="55">
        <v>1</v>
      </c>
      <c r="L5" s="55">
        <v>11</v>
      </c>
      <c r="M5" s="55">
        <v>12</v>
      </c>
      <c r="N5" s="61" t="s">
        <v>893</v>
      </c>
      <c r="O5" s="55">
        <v>9.6</v>
      </c>
      <c r="P5" s="44">
        <v>1</v>
      </c>
      <c r="Q5" s="69" t="s">
        <v>1142</v>
      </c>
      <c r="R5" s="72">
        <v>1</v>
      </c>
      <c r="S5" t="s">
        <v>59</v>
      </c>
      <c r="T5" s="87">
        <v>19.91215</v>
      </c>
      <c r="U5">
        <f t="shared" ref="U5:U7" si="1">T5*M5/K5</f>
        <v>238.94580000000002</v>
      </c>
    </row>
    <row r="6" spans="1:22" x14ac:dyDescent="0.2">
      <c r="A6" s="8">
        <v>1</v>
      </c>
      <c r="B6" s="67">
        <v>8</v>
      </c>
      <c r="C6" s="76" t="str">
        <f t="shared" si="0"/>
        <v>H</v>
      </c>
      <c r="D6" s="81">
        <v>6</v>
      </c>
      <c r="E6" s="8" t="s">
        <v>618</v>
      </c>
      <c r="F6" s="18">
        <v>128.69999999999999</v>
      </c>
      <c r="G6" s="18">
        <v>21.263328000000001</v>
      </c>
      <c r="H6" s="54" t="s">
        <v>889</v>
      </c>
      <c r="I6" s="54" t="s">
        <v>889</v>
      </c>
      <c r="J6" s="54" t="s">
        <v>889</v>
      </c>
      <c r="K6" s="55">
        <v>5.6</v>
      </c>
      <c r="L6" s="55">
        <v>6.4</v>
      </c>
      <c r="M6" s="55">
        <v>12</v>
      </c>
      <c r="N6" s="61" t="s">
        <v>894</v>
      </c>
      <c r="O6" s="55">
        <v>9.92</v>
      </c>
      <c r="P6" s="6">
        <v>1</v>
      </c>
      <c r="Q6" s="69" t="s">
        <v>1143</v>
      </c>
      <c r="R6" s="70">
        <v>1</v>
      </c>
      <c r="S6" t="s">
        <v>59</v>
      </c>
      <c r="T6" s="87" t="s">
        <v>1163</v>
      </c>
      <c r="U6" s="83"/>
    </row>
    <row r="7" spans="1:22" x14ac:dyDescent="0.2">
      <c r="A7" s="30">
        <v>2</v>
      </c>
      <c r="B7" s="66">
        <v>4</v>
      </c>
      <c r="C7" s="76" t="str">
        <f t="shared" si="0"/>
        <v>D</v>
      </c>
      <c r="D7" s="80">
        <v>3</v>
      </c>
      <c r="E7" s="30" t="s">
        <v>526</v>
      </c>
      <c r="F7" s="34">
        <v>35.1</v>
      </c>
      <c r="G7" s="34">
        <v>3.1861662000000002</v>
      </c>
      <c r="H7" s="54" t="s">
        <v>889</v>
      </c>
      <c r="I7" s="54" t="s">
        <v>889</v>
      </c>
      <c r="J7" s="54" t="s">
        <v>889</v>
      </c>
      <c r="K7" s="55">
        <v>12</v>
      </c>
      <c r="L7" s="55">
        <v>0</v>
      </c>
      <c r="M7" s="55">
        <v>12</v>
      </c>
      <c r="N7" s="61" t="s">
        <v>895</v>
      </c>
      <c r="O7" s="55">
        <v>3.19</v>
      </c>
      <c r="P7" s="6">
        <v>1</v>
      </c>
      <c r="Q7" s="69" t="s">
        <v>1144</v>
      </c>
      <c r="R7" s="70">
        <v>1</v>
      </c>
      <c r="S7" t="s">
        <v>59</v>
      </c>
      <c r="T7" s="83">
        <v>12.26948</v>
      </c>
      <c r="U7">
        <f t="shared" si="1"/>
        <v>12.26948</v>
      </c>
    </row>
    <row r="8" spans="1:22" x14ac:dyDescent="0.2">
      <c r="A8" s="6">
        <v>2</v>
      </c>
      <c r="B8" s="66">
        <v>2</v>
      </c>
      <c r="C8" s="76" t="str">
        <f t="shared" si="0"/>
        <v>B</v>
      </c>
      <c r="D8" s="80">
        <v>5</v>
      </c>
      <c r="E8" s="6" t="s">
        <v>341</v>
      </c>
      <c r="F8" s="16">
        <v>134.9</v>
      </c>
      <c r="G8" s="16">
        <v>335.129211</v>
      </c>
      <c r="H8" s="54">
        <v>32.5</v>
      </c>
      <c r="I8" s="54">
        <v>33.5</v>
      </c>
      <c r="J8" s="54" t="s">
        <v>896</v>
      </c>
      <c r="K8" s="52" t="s">
        <v>889</v>
      </c>
      <c r="L8" s="52" t="s">
        <v>889</v>
      </c>
      <c r="M8" s="52" t="s">
        <v>889</v>
      </c>
      <c r="N8" s="61" t="s">
        <v>889</v>
      </c>
      <c r="O8" s="16">
        <v>10</v>
      </c>
      <c r="P8" s="6">
        <v>1</v>
      </c>
      <c r="Q8" s="69" t="s">
        <v>1145</v>
      </c>
      <c r="R8" s="70">
        <v>1</v>
      </c>
      <c r="S8" t="s">
        <v>59</v>
      </c>
      <c r="T8" s="87">
        <v>6.5967140000000004</v>
      </c>
      <c r="U8">
        <f>T8*I8/1</f>
        <v>220.98991900000001</v>
      </c>
    </row>
    <row r="9" spans="1:22" x14ac:dyDescent="0.2">
      <c r="A9" s="3">
        <v>2</v>
      </c>
      <c r="B9" s="68">
        <v>1</v>
      </c>
      <c r="C9" s="76" t="str">
        <f t="shared" si="0"/>
        <v>A</v>
      </c>
      <c r="D9" s="82">
        <v>11</v>
      </c>
      <c r="E9" s="3" t="s">
        <v>343</v>
      </c>
      <c r="F9" s="17">
        <v>249.5</v>
      </c>
      <c r="G9" s="17">
        <v>430.52573100000001</v>
      </c>
      <c r="H9" s="54">
        <v>42</v>
      </c>
      <c r="I9" s="54">
        <v>43</v>
      </c>
      <c r="J9" s="54" t="s">
        <v>898</v>
      </c>
      <c r="K9" s="52" t="s">
        <v>889</v>
      </c>
      <c r="L9" s="52" t="s">
        <v>889</v>
      </c>
      <c r="M9" s="52" t="s">
        <v>889</v>
      </c>
      <c r="N9" s="61" t="s">
        <v>889</v>
      </c>
      <c r="O9" s="16">
        <v>10.01</v>
      </c>
      <c r="P9" s="3">
        <v>1</v>
      </c>
      <c r="Q9" s="69" t="s">
        <v>1139</v>
      </c>
      <c r="R9" s="71">
        <f>R2+1</f>
        <v>2</v>
      </c>
      <c r="S9" t="s">
        <v>59</v>
      </c>
      <c r="T9" s="87">
        <v>5.2899760000000002</v>
      </c>
      <c r="U9">
        <f t="shared" ref="U9:U12" si="2">T9*I9/1</f>
        <v>227.46896800000002</v>
      </c>
    </row>
    <row r="10" spans="1:22" x14ac:dyDescent="0.2">
      <c r="A10" s="6">
        <v>2</v>
      </c>
      <c r="B10" s="66">
        <v>4</v>
      </c>
      <c r="C10" s="76" t="str">
        <f t="shared" si="0"/>
        <v>D</v>
      </c>
      <c r="D10" s="80">
        <v>11</v>
      </c>
      <c r="E10" s="6" t="s">
        <v>357</v>
      </c>
      <c r="F10" s="16">
        <v>244.7</v>
      </c>
      <c r="G10" s="16">
        <v>472.09945199999999</v>
      </c>
      <c r="H10" s="54">
        <v>46.2</v>
      </c>
      <c r="I10" s="54">
        <v>47.2</v>
      </c>
      <c r="J10" s="54" t="s">
        <v>899</v>
      </c>
      <c r="K10" s="52" t="s">
        <v>889</v>
      </c>
      <c r="L10" s="52" t="s">
        <v>889</v>
      </c>
      <c r="M10" s="52" t="s">
        <v>889</v>
      </c>
      <c r="N10" s="61" t="s">
        <v>889</v>
      </c>
      <c r="O10" s="16">
        <v>10</v>
      </c>
      <c r="P10" s="6">
        <v>1</v>
      </c>
      <c r="Q10" s="69" t="s">
        <v>1140</v>
      </c>
      <c r="R10" s="70">
        <v>2</v>
      </c>
      <c r="S10" t="s">
        <v>59</v>
      </c>
      <c r="T10" s="87">
        <v>4.0759559999999997</v>
      </c>
      <c r="U10">
        <f t="shared" si="2"/>
        <v>192.38512320000001</v>
      </c>
    </row>
    <row r="11" spans="1:22" x14ac:dyDescent="0.2">
      <c r="A11" s="8">
        <v>3</v>
      </c>
      <c r="B11" s="67">
        <v>8</v>
      </c>
      <c r="C11" s="76" t="str">
        <f t="shared" si="0"/>
        <v>H</v>
      </c>
      <c r="D11" s="81">
        <v>6</v>
      </c>
      <c r="E11" s="8" t="s">
        <v>282</v>
      </c>
      <c r="F11" s="18">
        <v>364.3</v>
      </c>
      <c r="G11" s="18">
        <v>504.47348699999998</v>
      </c>
      <c r="H11" s="54">
        <v>49.4</v>
      </c>
      <c r="I11" s="54">
        <v>50.4</v>
      </c>
      <c r="J11" s="54" t="s">
        <v>900</v>
      </c>
      <c r="K11" s="52" t="s">
        <v>889</v>
      </c>
      <c r="L11" s="52" t="s">
        <v>889</v>
      </c>
      <c r="M11" s="52" t="s">
        <v>889</v>
      </c>
      <c r="N11" s="61" t="s">
        <v>889</v>
      </c>
      <c r="O11" s="16">
        <v>10.01</v>
      </c>
      <c r="P11" s="6">
        <v>1</v>
      </c>
      <c r="Q11" s="69" t="s">
        <v>1141</v>
      </c>
      <c r="R11" s="70">
        <v>2</v>
      </c>
      <c r="S11" t="s">
        <v>59</v>
      </c>
      <c r="T11" s="87">
        <v>5.9696049999999996</v>
      </c>
      <c r="U11">
        <f t="shared" si="2"/>
        <v>300.86809199999999</v>
      </c>
    </row>
    <row r="12" spans="1:22" x14ac:dyDescent="0.2">
      <c r="A12" s="6">
        <v>3</v>
      </c>
      <c r="B12" s="66">
        <v>2</v>
      </c>
      <c r="C12" s="76" t="str">
        <f t="shared" si="0"/>
        <v>B</v>
      </c>
      <c r="D12" s="80">
        <v>9</v>
      </c>
      <c r="E12" s="6" t="s">
        <v>407</v>
      </c>
      <c r="F12" s="16">
        <v>258.10000000000002</v>
      </c>
      <c r="G12" s="16">
        <v>424.20545399999997</v>
      </c>
      <c r="H12" s="54">
        <v>41.4</v>
      </c>
      <c r="I12" s="54">
        <v>42.4</v>
      </c>
      <c r="J12" s="54" t="s">
        <v>901</v>
      </c>
      <c r="K12" s="52" t="s">
        <v>889</v>
      </c>
      <c r="L12" s="52" t="s">
        <v>889</v>
      </c>
      <c r="M12" s="52" t="s">
        <v>889</v>
      </c>
      <c r="N12" s="61" t="s">
        <v>889</v>
      </c>
      <c r="O12" s="16">
        <v>10</v>
      </c>
      <c r="P12" s="6">
        <v>1</v>
      </c>
      <c r="Q12" s="69" t="s">
        <v>1142</v>
      </c>
      <c r="R12" s="70">
        <v>2</v>
      </c>
      <c r="S12" t="s">
        <v>59</v>
      </c>
      <c r="T12" s="87">
        <v>4.767099</v>
      </c>
      <c r="U12">
        <f t="shared" si="2"/>
        <v>202.1249976</v>
      </c>
    </row>
    <row r="13" spans="1:22" x14ac:dyDescent="0.2">
      <c r="A13" s="37">
        <v>3</v>
      </c>
      <c r="B13" s="68">
        <v>1</v>
      </c>
      <c r="C13" s="76" t="str">
        <f t="shared" si="0"/>
        <v>A</v>
      </c>
      <c r="D13" s="82">
        <v>10</v>
      </c>
      <c r="E13" s="37" t="s">
        <v>377</v>
      </c>
      <c r="F13" s="41">
        <v>75.400000000000006</v>
      </c>
      <c r="G13" s="41">
        <v>7.4188337999999998</v>
      </c>
      <c r="H13" s="54" t="s">
        <v>889</v>
      </c>
      <c r="I13" s="54" t="s">
        <v>889</v>
      </c>
      <c r="J13" s="54" t="s">
        <v>889</v>
      </c>
      <c r="K13" s="55">
        <v>12</v>
      </c>
      <c r="L13" s="55">
        <v>0</v>
      </c>
      <c r="M13" s="55">
        <v>12</v>
      </c>
      <c r="N13" s="61" t="s">
        <v>902</v>
      </c>
      <c r="O13" s="55">
        <v>7.42</v>
      </c>
      <c r="P13" s="6">
        <v>1</v>
      </c>
      <c r="Q13" s="69" t="s">
        <v>1143</v>
      </c>
      <c r="R13" s="70">
        <v>2</v>
      </c>
      <c r="S13" t="s">
        <v>59</v>
      </c>
      <c r="T13" s="87">
        <v>25.25</v>
      </c>
      <c r="U13">
        <f>T13*M13/K13</f>
        <v>25.25</v>
      </c>
      <c r="V13" t="s">
        <v>1162</v>
      </c>
    </row>
    <row r="14" spans="1:22" ht="17" customHeight="1" x14ac:dyDescent="0.2">
      <c r="A14" s="3">
        <v>4</v>
      </c>
      <c r="B14" s="68">
        <v>1</v>
      </c>
      <c r="C14" s="76" t="str">
        <f t="shared" si="0"/>
        <v>A</v>
      </c>
      <c r="D14" s="82">
        <v>4</v>
      </c>
      <c r="E14" s="3" t="s">
        <v>743</v>
      </c>
      <c r="F14" s="17">
        <v>120.9</v>
      </c>
      <c r="G14" s="17">
        <v>937.17294000000004</v>
      </c>
      <c r="H14" s="54">
        <v>92.7</v>
      </c>
      <c r="I14" s="54">
        <v>93.7</v>
      </c>
      <c r="J14" s="54" t="s">
        <v>903</v>
      </c>
      <c r="K14" s="52" t="s">
        <v>889</v>
      </c>
      <c r="L14" s="52" t="s">
        <v>889</v>
      </c>
      <c r="M14" s="52" t="s">
        <v>889</v>
      </c>
      <c r="N14" s="61" t="s">
        <v>889</v>
      </c>
      <c r="O14" s="16">
        <v>10</v>
      </c>
      <c r="P14" s="6">
        <v>1</v>
      </c>
      <c r="Q14" s="69" t="s">
        <v>1144</v>
      </c>
      <c r="R14" s="70">
        <v>2</v>
      </c>
      <c r="S14" t="s">
        <v>59</v>
      </c>
      <c r="T14" s="87">
        <v>2.3000729999999998</v>
      </c>
      <c r="U14">
        <f>T14*I14/1</f>
        <v>215.5168401</v>
      </c>
    </row>
    <row r="15" spans="1:22" x14ac:dyDescent="0.2">
      <c r="A15" s="6">
        <v>4</v>
      </c>
      <c r="B15" s="66">
        <v>3</v>
      </c>
      <c r="C15" s="76" t="str">
        <f t="shared" si="0"/>
        <v>C</v>
      </c>
      <c r="D15" s="80">
        <v>5</v>
      </c>
      <c r="E15" s="6" t="s">
        <v>717</v>
      </c>
      <c r="F15" s="16">
        <v>70.3</v>
      </c>
      <c r="G15" s="16">
        <v>219.58713</v>
      </c>
      <c r="H15" s="54">
        <v>20.9</v>
      </c>
      <c r="I15" s="54">
        <v>21.9</v>
      </c>
      <c r="J15" s="54" t="s">
        <v>904</v>
      </c>
      <c r="K15" s="52" t="s">
        <v>889</v>
      </c>
      <c r="L15" s="52" t="s">
        <v>889</v>
      </c>
      <c r="M15" s="52" t="s">
        <v>889</v>
      </c>
      <c r="N15" s="61" t="s">
        <v>889</v>
      </c>
      <c r="O15" s="16">
        <v>10.029999999999999</v>
      </c>
      <c r="P15" s="6">
        <v>1</v>
      </c>
      <c r="Q15" s="69" t="s">
        <v>1145</v>
      </c>
      <c r="R15" s="70">
        <v>2</v>
      </c>
      <c r="S15" t="s">
        <v>59</v>
      </c>
      <c r="T15" s="83">
        <v>8.6271170000000001</v>
      </c>
      <c r="U15">
        <f t="shared" ref="U15:U25" si="3">T15*I15/1</f>
        <v>188.93386229999999</v>
      </c>
    </row>
    <row r="16" spans="1:22" x14ac:dyDescent="0.2">
      <c r="A16" s="6">
        <v>4</v>
      </c>
      <c r="B16" s="66">
        <v>5</v>
      </c>
      <c r="C16" s="76" t="str">
        <f t="shared" si="0"/>
        <v>E</v>
      </c>
      <c r="D16" s="80">
        <v>5</v>
      </c>
      <c r="E16" s="6" t="s">
        <v>825</v>
      </c>
      <c r="F16" s="16">
        <v>211.2</v>
      </c>
      <c r="G16" s="16">
        <v>471.187725</v>
      </c>
      <c r="H16" s="54">
        <v>46.1</v>
      </c>
      <c r="I16" s="54">
        <v>47.1</v>
      </c>
      <c r="J16" s="54" t="s">
        <v>905</v>
      </c>
      <c r="K16" s="52" t="s">
        <v>889</v>
      </c>
      <c r="L16" s="52" t="s">
        <v>889</v>
      </c>
      <c r="M16" s="52" t="s">
        <v>889</v>
      </c>
      <c r="N16" s="61" t="s">
        <v>889</v>
      </c>
      <c r="O16" s="16">
        <v>10</v>
      </c>
      <c r="P16" s="8">
        <v>1</v>
      </c>
      <c r="Q16" s="69" t="s">
        <v>1146</v>
      </c>
      <c r="R16" s="73">
        <v>2</v>
      </c>
      <c r="S16" t="s">
        <v>59</v>
      </c>
      <c r="T16" s="87">
        <v>2.0359579999999999</v>
      </c>
      <c r="U16">
        <f t="shared" si="3"/>
        <v>95.893621800000005</v>
      </c>
    </row>
    <row r="17" spans="1:21" x14ac:dyDescent="0.2">
      <c r="A17" s="8">
        <v>4</v>
      </c>
      <c r="B17" s="67">
        <v>8</v>
      </c>
      <c r="C17" s="76" t="str">
        <f t="shared" si="0"/>
        <v>H</v>
      </c>
      <c r="D17" s="81">
        <v>5</v>
      </c>
      <c r="E17" s="8" t="s">
        <v>767</v>
      </c>
      <c r="F17" s="18">
        <v>126.9</v>
      </c>
      <c r="G17" s="18">
        <v>848.98782000000006</v>
      </c>
      <c r="H17" s="54">
        <v>83.8</v>
      </c>
      <c r="I17" s="54">
        <v>84.8</v>
      </c>
      <c r="J17" s="54" t="s">
        <v>906</v>
      </c>
      <c r="K17" s="52" t="s">
        <v>889</v>
      </c>
      <c r="L17" s="52" t="s">
        <v>889</v>
      </c>
      <c r="M17" s="52" t="s">
        <v>889</v>
      </c>
      <c r="N17" s="61" t="s">
        <v>889</v>
      </c>
      <c r="O17" s="16">
        <v>10.01</v>
      </c>
      <c r="P17" s="3">
        <v>1</v>
      </c>
      <c r="Q17" s="69" t="s">
        <v>1139</v>
      </c>
      <c r="R17" s="71">
        <v>3</v>
      </c>
      <c r="S17" t="s">
        <v>59</v>
      </c>
      <c r="T17" s="87">
        <v>1.0221199999999999</v>
      </c>
      <c r="U17">
        <f t="shared" si="3"/>
        <v>86.675775999999985</v>
      </c>
    </row>
    <row r="18" spans="1:21" x14ac:dyDescent="0.2">
      <c r="A18" s="3">
        <v>4</v>
      </c>
      <c r="B18" s="68">
        <v>1</v>
      </c>
      <c r="C18" s="76" t="str">
        <f t="shared" si="0"/>
        <v>A</v>
      </c>
      <c r="D18" s="82">
        <v>8</v>
      </c>
      <c r="E18" s="3" t="s">
        <v>773</v>
      </c>
      <c r="F18" s="17">
        <v>474</v>
      </c>
      <c r="G18" s="17">
        <v>967.58303000000001</v>
      </c>
      <c r="H18" s="54">
        <v>95.7</v>
      </c>
      <c r="I18" s="54">
        <v>96.7</v>
      </c>
      <c r="J18" s="54" t="s">
        <v>907</v>
      </c>
      <c r="K18" s="52" t="s">
        <v>889</v>
      </c>
      <c r="L18" s="52" t="s">
        <v>889</v>
      </c>
      <c r="M18" s="52" t="s">
        <v>889</v>
      </c>
      <c r="N18" s="61" t="s">
        <v>889</v>
      </c>
      <c r="O18" s="16">
        <v>10.01</v>
      </c>
      <c r="P18" s="6">
        <v>1</v>
      </c>
      <c r="Q18" s="69" t="s">
        <v>1140</v>
      </c>
      <c r="R18" s="70">
        <v>3</v>
      </c>
      <c r="S18" t="s">
        <v>59</v>
      </c>
      <c r="T18" s="87">
        <v>4.1168610000000001</v>
      </c>
      <c r="U18">
        <f t="shared" si="3"/>
        <v>398.10045870000005</v>
      </c>
    </row>
    <row r="19" spans="1:21" x14ac:dyDescent="0.2">
      <c r="A19" s="6">
        <v>4</v>
      </c>
      <c r="B19" s="66">
        <v>2</v>
      </c>
      <c r="C19" s="76" t="str">
        <f t="shared" si="0"/>
        <v>B</v>
      </c>
      <c r="D19" s="80">
        <v>8</v>
      </c>
      <c r="E19" s="6" t="s">
        <v>699</v>
      </c>
      <c r="F19" s="16">
        <v>259.5</v>
      </c>
      <c r="G19" s="16">
        <v>615.54449999999997</v>
      </c>
      <c r="H19" s="54">
        <v>60.5</v>
      </c>
      <c r="I19" s="54">
        <v>61.5</v>
      </c>
      <c r="J19" s="54" t="s">
        <v>908</v>
      </c>
      <c r="K19" s="52" t="s">
        <v>889</v>
      </c>
      <c r="L19" s="52" t="s">
        <v>889</v>
      </c>
      <c r="M19" s="52" t="s">
        <v>889</v>
      </c>
      <c r="N19" s="61" t="s">
        <v>889</v>
      </c>
      <c r="O19" s="16">
        <v>10.01</v>
      </c>
      <c r="P19" s="6">
        <v>1</v>
      </c>
      <c r="Q19" s="69" t="s">
        <v>1141</v>
      </c>
      <c r="R19" s="70">
        <v>3</v>
      </c>
      <c r="S19" t="s">
        <v>59</v>
      </c>
      <c r="T19" s="87">
        <v>3.358654</v>
      </c>
      <c r="U19">
        <f t="shared" si="3"/>
        <v>206.557221</v>
      </c>
    </row>
    <row r="20" spans="1:21" x14ac:dyDescent="0.2">
      <c r="A20" s="6">
        <v>4</v>
      </c>
      <c r="B20" s="66">
        <v>3</v>
      </c>
      <c r="C20" s="76" t="str">
        <f t="shared" si="0"/>
        <v>C</v>
      </c>
      <c r="D20" s="80">
        <v>8</v>
      </c>
      <c r="E20" s="6" t="s">
        <v>775</v>
      </c>
      <c r="F20" s="16">
        <v>178.2</v>
      </c>
      <c r="G20" s="16">
        <v>347.93974800000001</v>
      </c>
      <c r="H20" s="54">
        <v>33.700000000000003</v>
      </c>
      <c r="I20" s="54">
        <v>34.700000000000003</v>
      </c>
      <c r="J20" s="54" t="s">
        <v>909</v>
      </c>
      <c r="K20" s="52" t="s">
        <v>889</v>
      </c>
      <c r="L20" s="52" t="s">
        <v>889</v>
      </c>
      <c r="M20" s="52" t="s">
        <v>889</v>
      </c>
      <c r="N20" s="61" t="s">
        <v>889</v>
      </c>
      <c r="O20" s="16">
        <v>10.029999999999999</v>
      </c>
      <c r="P20" s="6">
        <v>1</v>
      </c>
      <c r="Q20" s="69" t="s">
        <v>1142</v>
      </c>
      <c r="R20" s="70">
        <v>3</v>
      </c>
      <c r="S20" t="s">
        <v>59</v>
      </c>
      <c r="T20" s="87">
        <v>4.648828</v>
      </c>
      <c r="U20">
        <f t="shared" si="3"/>
        <v>161.3143316</v>
      </c>
    </row>
    <row r="21" spans="1:21" x14ac:dyDescent="0.2">
      <c r="A21" s="6">
        <v>4</v>
      </c>
      <c r="B21" s="66">
        <v>5</v>
      </c>
      <c r="C21" s="76" t="str">
        <f t="shared" si="0"/>
        <v>E</v>
      </c>
      <c r="D21" s="80">
        <v>8</v>
      </c>
      <c r="E21" s="6" t="s">
        <v>630</v>
      </c>
      <c r="F21" s="16">
        <v>126.6</v>
      </c>
      <c r="G21" s="16">
        <v>308.55520200000001</v>
      </c>
      <c r="H21" s="54">
        <v>29.8</v>
      </c>
      <c r="I21" s="54">
        <v>30.8</v>
      </c>
      <c r="J21" s="54" t="s">
        <v>910</v>
      </c>
      <c r="K21" s="52" t="s">
        <v>889</v>
      </c>
      <c r="L21" s="52" t="s">
        <v>889</v>
      </c>
      <c r="M21" s="52" t="s">
        <v>889</v>
      </c>
      <c r="N21" s="61" t="s">
        <v>889</v>
      </c>
      <c r="O21" s="16">
        <v>10.02</v>
      </c>
      <c r="P21" s="6">
        <v>1</v>
      </c>
      <c r="Q21" s="69" t="s">
        <v>1143</v>
      </c>
      <c r="R21" s="70">
        <v>3</v>
      </c>
      <c r="S21" t="s">
        <v>59</v>
      </c>
      <c r="T21" s="87">
        <v>2.6267070000000001</v>
      </c>
      <c r="U21">
        <f t="shared" si="3"/>
        <v>80.902575600000006</v>
      </c>
    </row>
    <row r="22" spans="1:21" x14ac:dyDescent="0.2">
      <c r="A22" s="3">
        <v>4</v>
      </c>
      <c r="B22" s="68">
        <v>1</v>
      </c>
      <c r="C22" s="76" t="str">
        <f t="shared" si="0"/>
        <v>A</v>
      </c>
      <c r="D22" s="82">
        <v>10</v>
      </c>
      <c r="E22" s="3" t="s">
        <v>843</v>
      </c>
      <c r="F22" s="17">
        <v>219.1</v>
      </c>
      <c r="G22" s="17">
        <v>408.22705200000001</v>
      </c>
      <c r="H22" s="54">
        <v>39.799999999999997</v>
      </c>
      <c r="I22" s="54">
        <v>40.799999999999997</v>
      </c>
      <c r="J22" s="54" t="s">
        <v>911</v>
      </c>
      <c r="K22" s="52" t="s">
        <v>889</v>
      </c>
      <c r="L22" s="52" t="s">
        <v>889</v>
      </c>
      <c r="M22" s="52" t="s">
        <v>889</v>
      </c>
      <c r="N22" s="61" t="s">
        <v>889</v>
      </c>
      <c r="O22" s="16">
        <v>10.01</v>
      </c>
      <c r="P22" s="6">
        <v>1</v>
      </c>
      <c r="Q22" s="69" t="s">
        <v>1144</v>
      </c>
      <c r="R22" s="70">
        <v>3</v>
      </c>
      <c r="S22" t="s">
        <v>59</v>
      </c>
      <c r="T22" s="87">
        <v>3.1579670000000002</v>
      </c>
      <c r="U22">
        <f t="shared" si="3"/>
        <v>128.8450536</v>
      </c>
    </row>
    <row r="23" spans="1:21" x14ac:dyDescent="0.2">
      <c r="A23" s="6">
        <v>4</v>
      </c>
      <c r="B23" s="66">
        <v>2</v>
      </c>
      <c r="C23" s="76" t="str">
        <f t="shared" si="0"/>
        <v>B</v>
      </c>
      <c r="D23" s="80">
        <v>10</v>
      </c>
      <c r="E23" s="6" t="s">
        <v>837</v>
      </c>
      <c r="F23" s="16">
        <v>281.2</v>
      </c>
      <c r="G23" s="16">
        <v>857.22942</v>
      </c>
      <c r="H23" s="54">
        <v>84.7</v>
      </c>
      <c r="I23" s="54">
        <v>85.7</v>
      </c>
      <c r="J23" s="54" t="s">
        <v>912</v>
      </c>
      <c r="K23" s="52" t="s">
        <v>889</v>
      </c>
      <c r="L23" s="52" t="s">
        <v>889</v>
      </c>
      <c r="M23" s="52" t="s">
        <v>889</v>
      </c>
      <c r="N23" s="61" t="s">
        <v>889</v>
      </c>
      <c r="O23" s="16">
        <v>10</v>
      </c>
      <c r="P23" s="6">
        <v>1</v>
      </c>
      <c r="Q23" s="69" t="s">
        <v>1145</v>
      </c>
      <c r="R23" s="70">
        <v>3</v>
      </c>
      <c r="S23" t="s">
        <v>59</v>
      </c>
      <c r="T23" s="87">
        <v>2.5084360000000001</v>
      </c>
      <c r="U23">
        <f t="shared" si="3"/>
        <v>214.9729652</v>
      </c>
    </row>
    <row r="24" spans="1:21" x14ac:dyDescent="0.2">
      <c r="A24" s="6">
        <v>4</v>
      </c>
      <c r="B24" s="66">
        <v>7</v>
      </c>
      <c r="C24" s="76" t="str">
        <f t="shared" si="0"/>
        <v>G</v>
      </c>
      <c r="D24" s="80">
        <v>10</v>
      </c>
      <c r="E24" s="6" t="s">
        <v>853</v>
      </c>
      <c r="F24" s="16">
        <v>319.7</v>
      </c>
      <c r="G24" s="16">
        <v>692.70648000000006</v>
      </c>
      <c r="H24" s="54">
        <v>68.2</v>
      </c>
      <c r="I24" s="54">
        <v>69.2</v>
      </c>
      <c r="J24" s="54" t="s">
        <v>913</v>
      </c>
      <c r="K24" s="52" t="s">
        <v>889</v>
      </c>
      <c r="L24" s="52" t="s">
        <v>889</v>
      </c>
      <c r="M24" s="52" t="s">
        <v>889</v>
      </c>
      <c r="N24" s="61" t="s">
        <v>889</v>
      </c>
      <c r="O24" s="16">
        <v>10.01</v>
      </c>
      <c r="P24" s="8">
        <v>1</v>
      </c>
      <c r="Q24" s="69" t="s">
        <v>1146</v>
      </c>
      <c r="R24" s="73">
        <v>3</v>
      </c>
      <c r="S24" t="s">
        <v>59</v>
      </c>
      <c r="T24" s="87">
        <v>2.549947</v>
      </c>
      <c r="U24">
        <f t="shared" si="3"/>
        <v>176.45633240000001</v>
      </c>
    </row>
    <row r="25" spans="1:21" x14ac:dyDescent="0.2">
      <c r="A25" s="6">
        <v>4</v>
      </c>
      <c r="B25" s="66">
        <v>3</v>
      </c>
      <c r="C25" s="76" t="str">
        <f t="shared" si="0"/>
        <v>C</v>
      </c>
      <c r="D25" s="80">
        <v>11</v>
      </c>
      <c r="E25" s="6" t="s">
        <v>847</v>
      </c>
      <c r="F25" s="16">
        <v>418.5</v>
      </c>
      <c r="G25" s="16">
        <v>904.76507000000004</v>
      </c>
      <c r="H25" s="54">
        <v>89.4</v>
      </c>
      <c r="I25" s="54">
        <v>90.4</v>
      </c>
      <c r="J25" s="54" t="s">
        <v>914</v>
      </c>
      <c r="K25" s="52" t="s">
        <v>889</v>
      </c>
      <c r="L25" s="52" t="s">
        <v>889</v>
      </c>
      <c r="M25" s="52" t="s">
        <v>889</v>
      </c>
      <c r="N25" s="61" t="s">
        <v>889</v>
      </c>
      <c r="O25" s="16">
        <v>10.01</v>
      </c>
      <c r="P25" s="3">
        <v>1</v>
      </c>
      <c r="Q25" s="69" t="s">
        <v>1139</v>
      </c>
      <c r="R25" s="71">
        <v>4</v>
      </c>
      <c r="S25" t="s">
        <v>59</v>
      </c>
      <c r="T25" s="87">
        <v>1.821232</v>
      </c>
      <c r="U25">
        <f t="shared" si="3"/>
        <v>164.63937280000002</v>
      </c>
    </row>
    <row r="26" spans="1:21" x14ac:dyDescent="0.2">
      <c r="A26" s="30">
        <v>5</v>
      </c>
      <c r="B26" s="66">
        <v>7</v>
      </c>
      <c r="C26" s="76" t="str">
        <f t="shared" si="0"/>
        <v>G</v>
      </c>
      <c r="D26" s="80">
        <v>5</v>
      </c>
      <c r="E26" s="30" t="s">
        <v>100</v>
      </c>
      <c r="F26" s="34">
        <v>231.3</v>
      </c>
      <c r="G26" s="34">
        <v>4.6424417699999996</v>
      </c>
      <c r="H26" s="54">
        <f>(200/10)-1</f>
        <v>19</v>
      </c>
      <c r="I26" s="54">
        <f>H26+1</f>
        <v>20</v>
      </c>
      <c r="J26" s="54" t="s">
        <v>1157</v>
      </c>
      <c r="K26" s="52" t="s">
        <v>887</v>
      </c>
      <c r="L26" s="52" t="s">
        <v>887</v>
      </c>
      <c r="M26" s="52" t="s">
        <v>887</v>
      </c>
      <c r="N26" s="52" t="s">
        <v>887</v>
      </c>
      <c r="O26" s="55">
        <f>1*200/I26</f>
        <v>10</v>
      </c>
      <c r="P26" s="6">
        <v>1</v>
      </c>
      <c r="Q26" s="69" t="s">
        <v>1143</v>
      </c>
      <c r="R26" s="70">
        <v>6</v>
      </c>
      <c r="S26" t="s">
        <v>1156</v>
      </c>
      <c r="T26" s="83">
        <v>13.733980000000001</v>
      </c>
      <c r="U26">
        <f>T26*I26/1.5</f>
        <v>183.11973333333333</v>
      </c>
    </row>
  </sheetData>
  <conditionalFormatting sqref="G2:G26">
    <cfRule type="cellIs" dxfId="5" priority="4" operator="lessThan">
      <formula>10</formula>
    </cfRule>
  </conditionalFormatting>
  <conditionalFormatting sqref="I1:I26">
    <cfRule type="cellIs" dxfId="4" priority="3" operator="lessThan">
      <formula>12</formula>
    </cfRule>
  </conditionalFormatting>
  <conditionalFormatting sqref="K1:K26">
    <cfRule type="cellIs" dxfId="3" priority="2" operator="lessThan">
      <formula>1</formula>
    </cfRule>
  </conditionalFormatting>
  <conditionalFormatting sqref="L26:N26">
    <cfRule type="cellIs" dxfId="2" priority="1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DED0-7206-7C4B-82D1-0D353F1F390B}">
  <dimension ref="A1:F4"/>
  <sheetViews>
    <sheetView workbookViewId="0">
      <selection activeCell="F4" sqref="F4"/>
    </sheetView>
  </sheetViews>
  <sheetFormatPr baseColWidth="10" defaultRowHeight="16" x14ac:dyDescent="0.2"/>
  <sheetData>
    <row r="1" spans="1:6" x14ac:dyDescent="0.2">
      <c r="A1" s="1" t="s">
        <v>0</v>
      </c>
      <c r="B1" s="53" t="s">
        <v>2</v>
      </c>
      <c r="C1" s="75" t="s">
        <v>1155</v>
      </c>
      <c r="D1" s="78" t="s">
        <v>1</v>
      </c>
      <c r="E1" s="1" t="s">
        <v>5</v>
      </c>
    </row>
    <row r="2" spans="1:6" x14ac:dyDescent="0.2">
      <c r="A2" s="44">
        <v>1</v>
      </c>
      <c r="B2" s="65">
        <v>4</v>
      </c>
      <c r="C2" s="76" t="str">
        <f t="shared" ref="C2:C4" si="0">CHAR(64+B2)</f>
        <v>D</v>
      </c>
      <c r="D2" s="79">
        <v>1</v>
      </c>
      <c r="E2" s="44" t="s">
        <v>43</v>
      </c>
      <c r="F2" t="s">
        <v>1168</v>
      </c>
    </row>
    <row r="3" spans="1:6" x14ac:dyDescent="0.2">
      <c r="A3" s="8">
        <v>1</v>
      </c>
      <c r="B3" s="67">
        <v>8</v>
      </c>
      <c r="C3" s="76" t="str">
        <f t="shared" si="0"/>
        <v>H</v>
      </c>
      <c r="D3" s="81">
        <v>6</v>
      </c>
      <c r="E3" s="8" t="s">
        <v>618</v>
      </c>
      <c r="F3" t="s">
        <v>1168</v>
      </c>
    </row>
    <row r="4" spans="1:6" x14ac:dyDescent="0.2">
      <c r="A4" s="37">
        <v>3</v>
      </c>
      <c r="B4" s="68">
        <v>1</v>
      </c>
      <c r="C4" s="76" t="str">
        <f t="shared" si="0"/>
        <v>A</v>
      </c>
      <c r="D4" s="82">
        <v>10</v>
      </c>
      <c r="E4" s="37" t="s">
        <v>377</v>
      </c>
      <c r="F4" t="s">
        <v>1168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CC1C-BC07-A24A-9AAB-046568A4803A}">
  <dimension ref="A1:O481"/>
  <sheetViews>
    <sheetView topLeftCell="A19" workbookViewId="0">
      <selection activeCell="H24" sqref="H24"/>
    </sheetView>
  </sheetViews>
  <sheetFormatPr baseColWidth="10" defaultRowHeight="16" x14ac:dyDescent="0.2"/>
  <cols>
    <col min="10" max="10" width="12" bestFit="1" customWidth="1"/>
    <col min="11" max="11" width="11.1640625" style="16" bestFit="1" customWidth="1"/>
    <col min="12" max="12" width="10.83203125" style="111"/>
    <col min="15" max="15" width="15.6640625" bestFit="1" customWidth="1"/>
  </cols>
  <sheetData>
    <row r="1" spans="1:15" x14ac:dyDescent="0.2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  <c r="H1" s="89" t="s">
        <v>7</v>
      </c>
      <c r="I1" s="88" t="s">
        <v>8</v>
      </c>
      <c r="J1" s="90" t="s">
        <v>869</v>
      </c>
      <c r="K1" s="15" t="s">
        <v>9</v>
      </c>
      <c r="L1" s="113" t="s">
        <v>1164</v>
      </c>
      <c r="M1" s="114" t="s">
        <v>1165</v>
      </c>
      <c r="N1" s="114" t="s">
        <v>1166</v>
      </c>
      <c r="O1" s="114" t="s">
        <v>1167</v>
      </c>
    </row>
    <row r="2" spans="1:15" x14ac:dyDescent="0.2">
      <c r="A2" s="91">
        <v>1</v>
      </c>
      <c r="B2" s="92">
        <v>1</v>
      </c>
      <c r="C2" s="93">
        <v>1</v>
      </c>
      <c r="D2" s="92">
        <v>1</v>
      </c>
      <c r="E2" s="93">
        <v>1</v>
      </c>
      <c r="F2" s="92" t="s">
        <v>60</v>
      </c>
      <c r="G2" s="93" t="s">
        <v>61</v>
      </c>
      <c r="H2" s="94">
        <v>45259</v>
      </c>
      <c r="I2" s="92" t="s">
        <v>13</v>
      </c>
      <c r="J2" s="95">
        <v>226.1</v>
      </c>
      <c r="K2" s="17">
        <v>145.21184099999999</v>
      </c>
      <c r="L2" s="111">
        <f t="shared" ref="L2:L65" si="0">IF(ISNUMBER(J2),J2*1/29,"")</f>
        <v>7.796551724137931</v>
      </c>
    </row>
    <row r="3" spans="1:15" x14ac:dyDescent="0.2">
      <c r="A3" s="96">
        <v>1</v>
      </c>
      <c r="B3" s="97">
        <v>1</v>
      </c>
      <c r="C3" s="98">
        <v>2</v>
      </c>
      <c r="D3" s="97">
        <v>1</v>
      </c>
      <c r="E3" s="98">
        <v>6</v>
      </c>
      <c r="F3" s="97" t="s">
        <v>20</v>
      </c>
      <c r="G3" s="98" t="s">
        <v>21</v>
      </c>
      <c r="H3" s="99">
        <v>45259</v>
      </c>
      <c r="I3" s="97" t="s">
        <v>13</v>
      </c>
      <c r="J3" s="100">
        <v>134.5</v>
      </c>
      <c r="K3" s="16">
        <v>64.351443000000003</v>
      </c>
      <c r="L3" s="111">
        <f t="shared" si="0"/>
        <v>4.6379310344827589</v>
      </c>
    </row>
    <row r="4" spans="1:15" x14ac:dyDescent="0.2">
      <c r="A4" s="96">
        <v>1</v>
      </c>
      <c r="B4" s="97">
        <v>1</v>
      </c>
      <c r="C4" s="98">
        <v>3</v>
      </c>
      <c r="D4" s="97">
        <v>1</v>
      </c>
      <c r="E4" s="98">
        <v>7</v>
      </c>
      <c r="F4" s="97" t="s">
        <v>22</v>
      </c>
      <c r="G4" s="98" t="s">
        <v>23</v>
      </c>
      <c r="H4" s="99">
        <v>45259</v>
      </c>
      <c r="I4" s="97" t="s">
        <v>13</v>
      </c>
      <c r="J4" s="100">
        <v>99.3</v>
      </c>
      <c r="K4" s="16">
        <v>55.536264000000003</v>
      </c>
      <c r="L4" s="111">
        <f t="shared" si="0"/>
        <v>3.4241379310344828</v>
      </c>
    </row>
    <row r="5" spans="1:15" x14ac:dyDescent="0.2">
      <c r="A5" s="101">
        <v>1</v>
      </c>
      <c r="B5" s="102">
        <v>1</v>
      </c>
      <c r="C5" s="103">
        <v>4</v>
      </c>
      <c r="D5" s="102">
        <v>1</v>
      </c>
      <c r="E5" s="103">
        <v>24</v>
      </c>
      <c r="F5" s="102" t="s">
        <v>43</v>
      </c>
      <c r="G5" s="103" t="s">
        <v>44</v>
      </c>
      <c r="H5" s="104">
        <v>45259</v>
      </c>
      <c r="I5" s="102" t="s">
        <v>13</v>
      </c>
      <c r="J5" s="105">
        <v>60.4</v>
      </c>
      <c r="K5" s="48">
        <v>8.5079673000000007</v>
      </c>
      <c r="L5" s="111">
        <f t="shared" si="0"/>
        <v>2.0827586206896553</v>
      </c>
    </row>
    <row r="6" spans="1:15" x14ac:dyDescent="0.2">
      <c r="A6" s="96">
        <v>1</v>
      </c>
      <c r="B6" s="97">
        <v>1</v>
      </c>
      <c r="C6" s="98">
        <v>5</v>
      </c>
      <c r="D6" s="97">
        <v>1</v>
      </c>
      <c r="E6" s="98">
        <v>27</v>
      </c>
      <c r="F6" s="97" t="s">
        <v>177</v>
      </c>
      <c r="G6" s="98" t="s">
        <v>178</v>
      </c>
      <c r="H6" s="99">
        <v>45259</v>
      </c>
      <c r="I6" s="97" t="s">
        <v>13</v>
      </c>
      <c r="J6" s="100">
        <v>84.9</v>
      </c>
      <c r="K6" s="16">
        <v>52.649583</v>
      </c>
      <c r="L6" s="111">
        <f t="shared" si="0"/>
        <v>2.9275862068965521</v>
      </c>
    </row>
    <row r="7" spans="1:15" x14ac:dyDescent="0.2">
      <c r="A7" s="96">
        <v>1</v>
      </c>
      <c r="B7" s="97">
        <v>1</v>
      </c>
      <c r="C7" s="98">
        <v>6</v>
      </c>
      <c r="D7" s="97">
        <v>1</v>
      </c>
      <c r="E7" s="98">
        <v>29</v>
      </c>
      <c r="F7" s="97" t="s">
        <v>27</v>
      </c>
      <c r="G7" s="98" t="s">
        <v>28</v>
      </c>
      <c r="H7" s="99">
        <v>45259</v>
      </c>
      <c r="I7" s="97" t="s">
        <v>13</v>
      </c>
      <c r="J7" s="100">
        <v>63.9</v>
      </c>
      <c r="K7" s="16">
        <v>25.973766000000001</v>
      </c>
      <c r="L7" s="111">
        <f t="shared" si="0"/>
        <v>2.203448275862069</v>
      </c>
    </row>
    <row r="8" spans="1:15" x14ac:dyDescent="0.2">
      <c r="A8" s="96">
        <v>1</v>
      </c>
      <c r="B8" s="97">
        <v>1</v>
      </c>
      <c r="C8" s="98">
        <v>7</v>
      </c>
      <c r="D8" s="97">
        <v>1</v>
      </c>
      <c r="E8" s="98">
        <v>30</v>
      </c>
      <c r="F8" s="97" t="s">
        <v>40</v>
      </c>
      <c r="G8" s="98" t="s">
        <v>41</v>
      </c>
      <c r="H8" s="99">
        <v>45259</v>
      </c>
      <c r="I8" s="97" t="s">
        <v>42</v>
      </c>
      <c r="J8" s="100">
        <v>38.799999999999997</v>
      </c>
      <c r="K8" s="16">
        <v>14.1960651</v>
      </c>
      <c r="L8" s="111">
        <f t="shared" si="0"/>
        <v>1.3379310344827586</v>
      </c>
    </row>
    <row r="9" spans="1:15" x14ac:dyDescent="0.2">
      <c r="A9" s="106">
        <v>1</v>
      </c>
      <c r="B9" s="107">
        <v>1</v>
      </c>
      <c r="C9" s="108">
        <v>8</v>
      </c>
      <c r="D9" s="107">
        <v>1</v>
      </c>
      <c r="E9" s="108">
        <v>34</v>
      </c>
      <c r="F9" s="107" t="s">
        <v>64</v>
      </c>
      <c r="G9" s="108" t="s">
        <v>65</v>
      </c>
      <c r="H9" s="109">
        <v>45259</v>
      </c>
      <c r="I9" s="107" t="s">
        <v>13</v>
      </c>
      <c r="J9" s="110">
        <v>133.5</v>
      </c>
      <c r="K9" s="18">
        <v>32.693912099999999</v>
      </c>
      <c r="L9" s="112">
        <f t="shared" si="0"/>
        <v>4.6034482758620694</v>
      </c>
    </row>
    <row r="10" spans="1:15" x14ac:dyDescent="0.2">
      <c r="A10" s="96">
        <v>1</v>
      </c>
      <c r="B10" s="97">
        <v>2</v>
      </c>
      <c r="C10" s="98">
        <v>1</v>
      </c>
      <c r="D10" s="97">
        <v>1</v>
      </c>
      <c r="E10" s="98">
        <v>35</v>
      </c>
      <c r="F10" s="97" t="s">
        <v>29</v>
      </c>
      <c r="G10" s="98" t="s">
        <v>30</v>
      </c>
      <c r="H10" s="99">
        <v>45259</v>
      </c>
      <c r="I10" s="97" t="s">
        <v>13</v>
      </c>
      <c r="J10" s="100">
        <v>88.6</v>
      </c>
      <c r="K10" s="17">
        <v>38.432519999999997</v>
      </c>
      <c r="L10" s="111">
        <f t="shared" si="0"/>
        <v>3.0551724137931031</v>
      </c>
    </row>
    <row r="11" spans="1:15" x14ac:dyDescent="0.2">
      <c r="A11" s="96">
        <v>1</v>
      </c>
      <c r="B11" s="97">
        <v>2</v>
      </c>
      <c r="C11" s="98">
        <v>2</v>
      </c>
      <c r="D11" s="97">
        <v>1</v>
      </c>
      <c r="E11" s="98">
        <v>36</v>
      </c>
      <c r="F11" s="97" t="s">
        <v>37</v>
      </c>
      <c r="G11" s="98" t="s">
        <v>38</v>
      </c>
      <c r="H11" s="99">
        <v>45259</v>
      </c>
      <c r="I11" s="97" t="s">
        <v>13</v>
      </c>
      <c r="J11" s="100">
        <v>42.8</v>
      </c>
      <c r="K11" s="16">
        <v>11.107252799999999</v>
      </c>
      <c r="L11" s="111">
        <f t="shared" si="0"/>
        <v>1.4758620689655171</v>
      </c>
    </row>
    <row r="12" spans="1:15" x14ac:dyDescent="0.2">
      <c r="A12" s="96">
        <v>1</v>
      </c>
      <c r="B12" s="97">
        <v>2</v>
      </c>
      <c r="C12" s="98">
        <v>3</v>
      </c>
      <c r="D12" s="97">
        <v>1</v>
      </c>
      <c r="E12" s="98">
        <v>37</v>
      </c>
      <c r="F12" s="97" t="s">
        <v>195</v>
      </c>
      <c r="G12" s="98" t="s">
        <v>196</v>
      </c>
      <c r="H12" s="99">
        <v>45259</v>
      </c>
      <c r="I12" s="97" t="s">
        <v>13</v>
      </c>
      <c r="J12" s="100">
        <v>158.5</v>
      </c>
      <c r="K12" s="16">
        <v>218.016075</v>
      </c>
      <c r="L12" s="111">
        <f t="shared" si="0"/>
        <v>5.4655172413793105</v>
      </c>
    </row>
    <row r="13" spans="1:15" x14ac:dyDescent="0.2">
      <c r="A13" s="96">
        <v>1</v>
      </c>
      <c r="B13" s="97">
        <v>2</v>
      </c>
      <c r="C13" s="98">
        <v>4</v>
      </c>
      <c r="D13" s="97">
        <v>1</v>
      </c>
      <c r="E13" s="98">
        <v>50</v>
      </c>
      <c r="F13" s="97" t="s">
        <v>197</v>
      </c>
      <c r="G13" s="98" t="s">
        <v>198</v>
      </c>
      <c r="H13" s="99">
        <v>45274</v>
      </c>
      <c r="I13" s="97" t="s">
        <v>13</v>
      </c>
      <c r="J13" s="100">
        <v>61.1</v>
      </c>
      <c r="K13" s="16">
        <v>95.396216999999993</v>
      </c>
      <c r="L13" s="111">
        <f t="shared" si="0"/>
        <v>2.1068965517241378</v>
      </c>
    </row>
    <row r="14" spans="1:15" x14ac:dyDescent="0.2">
      <c r="A14" s="96">
        <v>1</v>
      </c>
      <c r="B14" s="97">
        <v>2</v>
      </c>
      <c r="C14" s="98">
        <v>5</v>
      </c>
      <c r="D14" s="97">
        <v>1</v>
      </c>
      <c r="E14" s="98">
        <v>51</v>
      </c>
      <c r="F14" s="97" t="s">
        <v>78</v>
      </c>
      <c r="G14" s="98" t="s">
        <v>79</v>
      </c>
      <c r="H14" s="99">
        <v>45260</v>
      </c>
      <c r="I14" s="97" t="s">
        <v>13</v>
      </c>
      <c r="J14" s="100">
        <v>94.2</v>
      </c>
      <c r="K14" s="16">
        <v>55.551110999999999</v>
      </c>
      <c r="L14" s="111">
        <f t="shared" si="0"/>
        <v>3.2482758620689656</v>
      </c>
    </row>
    <row r="15" spans="1:15" x14ac:dyDescent="0.2">
      <c r="A15" s="96">
        <v>1</v>
      </c>
      <c r="B15" s="97">
        <v>2</v>
      </c>
      <c r="C15" s="98">
        <v>6</v>
      </c>
      <c r="D15" s="97">
        <v>1</v>
      </c>
      <c r="E15" s="98">
        <v>52</v>
      </c>
      <c r="F15" s="97" t="s">
        <v>82</v>
      </c>
      <c r="G15" s="98" t="s">
        <v>83</v>
      </c>
      <c r="H15" s="99">
        <v>45260</v>
      </c>
      <c r="I15" s="97" t="s">
        <v>13</v>
      </c>
      <c r="J15" s="100">
        <v>163.19999999999999</v>
      </c>
      <c r="K15" s="16">
        <v>122.846199</v>
      </c>
      <c r="L15" s="111">
        <f t="shared" si="0"/>
        <v>5.6275862068965514</v>
      </c>
    </row>
    <row r="16" spans="1:15" x14ac:dyDescent="0.2">
      <c r="A16" s="96">
        <v>1</v>
      </c>
      <c r="B16" s="97">
        <v>2</v>
      </c>
      <c r="C16" s="98">
        <v>7</v>
      </c>
      <c r="D16" s="97">
        <v>1</v>
      </c>
      <c r="E16" s="98">
        <v>74</v>
      </c>
      <c r="F16" s="97" t="s">
        <v>199</v>
      </c>
      <c r="G16" s="98" t="s">
        <v>200</v>
      </c>
      <c r="H16" s="99">
        <v>45274</v>
      </c>
      <c r="I16" s="97" t="s">
        <v>13</v>
      </c>
      <c r="J16" s="100">
        <v>268.5</v>
      </c>
      <c r="K16" s="16">
        <v>209.60449199999999</v>
      </c>
      <c r="L16" s="111">
        <f t="shared" si="0"/>
        <v>9.2586206896551726</v>
      </c>
    </row>
    <row r="17" spans="1:12" x14ac:dyDescent="0.2">
      <c r="A17" s="106">
        <v>1</v>
      </c>
      <c r="B17" s="107">
        <v>2</v>
      </c>
      <c r="C17" s="108">
        <v>8</v>
      </c>
      <c r="D17" s="107">
        <v>1</v>
      </c>
      <c r="E17" s="108">
        <v>76</v>
      </c>
      <c r="F17" s="107" t="s">
        <v>80</v>
      </c>
      <c r="G17" s="108" t="s">
        <v>81</v>
      </c>
      <c r="H17" s="109">
        <v>45260</v>
      </c>
      <c r="I17" s="107" t="s">
        <v>13</v>
      </c>
      <c r="J17" s="110">
        <v>55.6</v>
      </c>
      <c r="K17" s="18">
        <v>21.182214900000002</v>
      </c>
      <c r="L17" s="112">
        <f t="shared" si="0"/>
        <v>1.9172413793103449</v>
      </c>
    </row>
    <row r="18" spans="1:12" x14ac:dyDescent="0.2">
      <c r="A18" s="96">
        <v>1</v>
      </c>
      <c r="B18" s="97">
        <v>3</v>
      </c>
      <c r="C18" s="98">
        <v>1</v>
      </c>
      <c r="D18" s="97">
        <v>1</v>
      </c>
      <c r="E18" s="98">
        <v>87</v>
      </c>
      <c r="F18" s="97" t="s">
        <v>51</v>
      </c>
      <c r="G18" s="98" t="s">
        <v>52</v>
      </c>
      <c r="H18" s="99">
        <v>45274</v>
      </c>
      <c r="I18" s="97" t="s">
        <v>53</v>
      </c>
      <c r="J18" s="100">
        <v>32.299999999999997</v>
      </c>
      <c r="K18" s="17">
        <v>11.215847999999999</v>
      </c>
      <c r="L18" s="111">
        <f t="shared" si="0"/>
        <v>1.1137931034482758</v>
      </c>
    </row>
    <row r="19" spans="1:12" x14ac:dyDescent="0.2">
      <c r="A19" s="96">
        <v>1</v>
      </c>
      <c r="B19" s="97">
        <v>3</v>
      </c>
      <c r="C19" s="98">
        <v>2</v>
      </c>
      <c r="D19" s="97">
        <v>1</v>
      </c>
      <c r="E19" s="98">
        <v>109</v>
      </c>
      <c r="F19" s="97" t="s">
        <v>201</v>
      </c>
      <c r="G19" s="98" t="s">
        <v>202</v>
      </c>
      <c r="H19" s="99">
        <v>45279</v>
      </c>
      <c r="I19" s="97" t="s">
        <v>13</v>
      </c>
      <c r="J19" s="100">
        <v>132</v>
      </c>
      <c r="K19" s="16">
        <v>93.305214000000007</v>
      </c>
      <c r="L19" s="111">
        <f t="shared" si="0"/>
        <v>4.5517241379310347</v>
      </c>
    </row>
    <row r="20" spans="1:12" x14ac:dyDescent="0.2">
      <c r="A20" s="96">
        <v>1</v>
      </c>
      <c r="B20" s="97">
        <v>3</v>
      </c>
      <c r="C20" s="98">
        <v>3</v>
      </c>
      <c r="D20" s="97">
        <v>1</v>
      </c>
      <c r="E20" s="98">
        <v>110</v>
      </c>
      <c r="F20" s="97" t="s">
        <v>76</v>
      </c>
      <c r="G20" s="98" t="s">
        <v>77</v>
      </c>
      <c r="H20" s="99">
        <v>45260</v>
      </c>
      <c r="I20" s="97" t="s">
        <v>13</v>
      </c>
      <c r="J20" s="100">
        <v>273.2</v>
      </c>
      <c r="K20" s="16">
        <v>136.70238900000001</v>
      </c>
      <c r="L20" s="111">
        <f t="shared" si="0"/>
        <v>9.4206896551724135</v>
      </c>
    </row>
    <row r="21" spans="1:12" x14ac:dyDescent="0.2">
      <c r="A21" s="96">
        <v>1</v>
      </c>
      <c r="B21" s="97">
        <v>3</v>
      </c>
      <c r="C21" s="98">
        <v>4</v>
      </c>
      <c r="D21" s="97">
        <v>1</v>
      </c>
      <c r="E21" s="98">
        <v>111</v>
      </c>
      <c r="F21" s="97" t="s">
        <v>84</v>
      </c>
      <c r="G21" s="98" t="s">
        <v>85</v>
      </c>
      <c r="H21" s="99">
        <v>45260</v>
      </c>
      <c r="I21" s="97" t="s">
        <v>13</v>
      </c>
      <c r="J21" s="100">
        <v>179.6</v>
      </c>
      <c r="K21" s="16">
        <v>103.735989</v>
      </c>
      <c r="L21" s="111">
        <f t="shared" si="0"/>
        <v>6.1931034482758616</v>
      </c>
    </row>
    <row r="22" spans="1:12" x14ac:dyDescent="0.2">
      <c r="A22" s="96">
        <v>1</v>
      </c>
      <c r="B22" s="97">
        <v>3</v>
      </c>
      <c r="C22" s="98">
        <v>5</v>
      </c>
      <c r="D22" s="97">
        <v>1</v>
      </c>
      <c r="E22" s="98">
        <v>126</v>
      </c>
      <c r="F22" s="97" t="s">
        <v>203</v>
      </c>
      <c r="G22" s="98" t="s">
        <v>204</v>
      </c>
      <c r="H22" s="99">
        <v>45274</v>
      </c>
      <c r="I22" s="97" t="s">
        <v>13</v>
      </c>
      <c r="J22" s="100">
        <v>79.5</v>
      </c>
      <c r="K22" s="16">
        <v>79.728390000000005</v>
      </c>
      <c r="L22" s="111">
        <f t="shared" si="0"/>
        <v>2.7413793103448274</v>
      </c>
    </row>
    <row r="23" spans="1:12" x14ac:dyDescent="0.2">
      <c r="A23" s="96">
        <v>1</v>
      </c>
      <c r="B23" s="97">
        <v>3</v>
      </c>
      <c r="C23" s="98">
        <v>6</v>
      </c>
      <c r="D23" s="97">
        <v>1</v>
      </c>
      <c r="E23" s="98">
        <v>127</v>
      </c>
      <c r="F23" s="97" t="s">
        <v>205</v>
      </c>
      <c r="G23" s="98" t="s">
        <v>206</v>
      </c>
      <c r="H23" s="99">
        <v>45274</v>
      </c>
      <c r="I23" s="97" t="s">
        <v>13</v>
      </c>
      <c r="J23" s="100">
        <v>260.7</v>
      </c>
      <c r="K23" s="16">
        <v>204.25775400000001</v>
      </c>
      <c r="L23" s="111">
        <f t="shared" si="0"/>
        <v>8.9896551724137925</v>
      </c>
    </row>
    <row r="24" spans="1:12" x14ac:dyDescent="0.2">
      <c r="A24" s="96">
        <v>1</v>
      </c>
      <c r="B24" s="97">
        <v>3</v>
      </c>
      <c r="C24" s="98">
        <v>7</v>
      </c>
      <c r="D24" s="97">
        <v>1</v>
      </c>
      <c r="E24" s="98">
        <v>128</v>
      </c>
      <c r="F24" s="97" t="s">
        <v>207</v>
      </c>
      <c r="G24" s="98" t="s">
        <v>208</v>
      </c>
      <c r="H24" s="99">
        <v>45274</v>
      </c>
      <c r="I24" s="97" t="s">
        <v>13</v>
      </c>
      <c r="J24" s="100">
        <v>124.1</v>
      </c>
      <c r="K24" s="16">
        <v>61.420524</v>
      </c>
      <c r="L24" s="111">
        <f t="shared" si="0"/>
        <v>4.2793103448275858</v>
      </c>
    </row>
    <row r="25" spans="1:12" x14ac:dyDescent="0.2">
      <c r="A25" s="106">
        <v>1</v>
      </c>
      <c r="B25" s="107">
        <v>3</v>
      </c>
      <c r="C25" s="108">
        <v>8</v>
      </c>
      <c r="D25" s="107">
        <v>1</v>
      </c>
      <c r="E25" s="108">
        <v>148</v>
      </c>
      <c r="F25" s="107" t="s">
        <v>48</v>
      </c>
      <c r="G25" s="108" t="s">
        <v>49</v>
      </c>
      <c r="H25" s="109">
        <v>45274</v>
      </c>
      <c r="I25" s="107" t="s">
        <v>13</v>
      </c>
      <c r="J25" s="110">
        <v>113.8</v>
      </c>
      <c r="K25" s="18">
        <v>48.573414900000003</v>
      </c>
      <c r="L25" s="111">
        <f t="shared" si="0"/>
        <v>3.9241379310344828</v>
      </c>
    </row>
    <row r="26" spans="1:12" x14ac:dyDescent="0.2">
      <c r="A26" s="96">
        <v>1</v>
      </c>
      <c r="B26" s="97">
        <v>4</v>
      </c>
      <c r="C26" s="98">
        <v>1</v>
      </c>
      <c r="D26" s="97">
        <v>1</v>
      </c>
      <c r="E26" s="98">
        <v>170</v>
      </c>
      <c r="F26" s="97" t="s">
        <v>508</v>
      </c>
      <c r="G26" s="98" t="s">
        <v>509</v>
      </c>
      <c r="H26" s="99">
        <v>45260</v>
      </c>
      <c r="I26" s="97" t="s">
        <v>13</v>
      </c>
      <c r="J26" s="100">
        <v>164.5</v>
      </c>
      <c r="K26" s="17">
        <v>92.357429999999994</v>
      </c>
      <c r="L26" s="111">
        <f t="shared" si="0"/>
        <v>5.6724137931034484</v>
      </c>
    </row>
    <row r="27" spans="1:12" x14ac:dyDescent="0.2">
      <c r="A27" s="96">
        <v>1</v>
      </c>
      <c r="B27" s="97">
        <v>4</v>
      </c>
      <c r="C27" s="98">
        <v>2</v>
      </c>
      <c r="D27" s="97">
        <v>1</v>
      </c>
      <c r="E27" s="98">
        <v>171</v>
      </c>
      <c r="F27" s="97" t="s">
        <v>587</v>
      </c>
      <c r="G27" s="98" t="s">
        <v>588</v>
      </c>
      <c r="H27" s="99">
        <v>45260</v>
      </c>
      <c r="I27" s="97" t="s">
        <v>13</v>
      </c>
      <c r="J27" s="100">
        <v>247</v>
      </c>
      <c r="K27" s="16">
        <v>280.255608</v>
      </c>
      <c r="L27" s="111">
        <f t="shared" si="0"/>
        <v>8.5172413793103452</v>
      </c>
    </row>
    <row r="28" spans="1:12" x14ac:dyDescent="0.2">
      <c r="A28" s="96">
        <v>1</v>
      </c>
      <c r="B28" s="97">
        <v>4</v>
      </c>
      <c r="C28" s="98">
        <v>3</v>
      </c>
      <c r="D28" s="97">
        <v>1</v>
      </c>
      <c r="E28" s="98">
        <v>172</v>
      </c>
      <c r="F28" s="97" t="s">
        <v>589</v>
      </c>
      <c r="G28" s="98" t="s">
        <v>590</v>
      </c>
      <c r="H28" s="99">
        <v>45260</v>
      </c>
      <c r="I28" s="97" t="s">
        <v>13</v>
      </c>
      <c r="J28" s="100">
        <v>188.1</v>
      </c>
      <c r="K28" s="16">
        <v>178.497603</v>
      </c>
      <c r="L28" s="111">
        <f t="shared" si="0"/>
        <v>6.4862068965517237</v>
      </c>
    </row>
    <row r="29" spans="1:12" x14ac:dyDescent="0.2">
      <c r="A29" s="96">
        <v>1</v>
      </c>
      <c r="B29" s="97">
        <v>4</v>
      </c>
      <c r="C29" s="98">
        <v>4</v>
      </c>
      <c r="D29" s="97">
        <v>1</v>
      </c>
      <c r="E29" s="98">
        <v>173</v>
      </c>
      <c r="F29" s="97" t="s">
        <v>595</v>
      </c>
      <c r="G29" s="98" t="s">
        <v>596</v>
      </c>
      <c r="H29" s="99">
        <v>45260</v>
      </c>
      <c r="I29" s="97" t="s">
        <v>13</v>
      </c>
      <c r="J29" s="100">
        <v>186.6</v>
      </c>
      <c r="K29" s="16">
        <v>157.47122100000001</v>
      </c>
      <c r="L29" s="111">
        <f t="shared" si="0"/>
        <v>6.4344827586206899</v>
      </c>
    </row>
    <row r="30" spans="1:12" x14ac:dyDescent="0.2">
      <c r="A30" s="96">
        <v>1</v>
      </c>
      <c r="B30" s="97">
        <v>4</v>
      </c>
      <c r="C30" s="98">
        <v>5</v>
      </c>
      <c r="D30" s="97">
        <v>1</v>
      </c>
      <c r="E30" s="98">
        <v>174</v>
      </c>
      <c r="F30" s="97" t="s">
        <v>533</v>
      </c>
      <c r="G30" s="98" t="s">
        <v>534</v>
      </c>
      <c r="H30" s="99">
        <v>45260</v>
      </c>
      <c r="I30" s="97" t="s">
        <v>13</v>
      </c>
      <c r="J30" s="100">
        <v>183.6</v>
      </c>
      <c r="K30" s="16">
        <v>93.763653000000005</v>
      </c>
      <c r="L30" s="111">
        <f t="shared" si="0"/>
        <v>6.3310344827586205</v>
      </c>
    </row>
    <row r="31" spans="1:12" x14ac:dyDescent="0.2">
      <c r="A31" s="96">
        <v>1</v>
      </c>
      <c r="B31" s="97">
        <v>4</v>
      </c>
      <c r="C31" s="98">
        <v>6</v>
      </c>
      <c r="D31" s="97">
        <v>1</v>
      </c>
      <c r="E31" s="98">
        <v>176</v>
      </c>
      <c r="F31" s="97" t="s">
        <v>569</v>
      </c>
      <c r="G31" s="98" t="s">
        <v>570</v>
      </c>
      <c r="H31" s="99">
        <v>45260</v>
      </c>
      <c r="I31" s="97" t="s">
        <v>13</v>
      </c>
      <c r="J31" s="100">
        <v>406.8</v>
      </c>
      <c r="K31" s="16">
        <v>679.25146199999995</v>
      </c>
      <c r="L31" s="111">
        <f t="shared" si="0"/>
        <v>14.027586206896553</v>
      </c>
    </row>
    <row r="32" spans="1:12" x14ac:dyDescent="0.2">
      <c r="A32" s="96">
        <v>1</v>
      </c>
      <c r="B32" s="97">
        <v>4</v>
      </c>
      <c r="C32" s="98">
        <v>7</v>
      </c>
      <c r="D32" s="97">
        <v>1</v>
      </c>
      <c r="E32" s="98">
        <v>177</v>
      </c>
      <c r="F32" s="97" t="s">
        <v>546</v>
      </c>
      <c r="G32" s="98" t="s">
        <v>547</v>
      </c>
      <c r="H32" s="99">
        <v>45260</v>
      </c>
      <c r="I32" s="97" t="s">
        <v>13</v>
      </c>
      <c r="J32" s="100">
        <v>241.3</v>
      </c>
      <c r="K32" s="16">
        <v>120.950631</v>
      </c>
      <c r="L32" s="111">
        <f t="shared" si="0"/>
        <v>8.3206896551724139</v>
      </c>
    </row>
    <row r="33" spans="1:12" x14ac:dyDescent="0.2">
      <c r="A33" s="106">
        <v>1</v>
      </c>
      <c r="B33" s="107">
        <v>4</v>
      </c>
      <c r="C33" s="108">
        <v>8</v>
      </c>
      <c r="D33" s="107">
        <v>1</v>
      </c>
      <c r="E33" s="108">
        <v>178</v>
      </c>
      <c r="F33" s="107" t="s">
        <v>567</v>
      </c>
      <c r="G33" s="108" t="s">
        <v>568</v>
      </c>
      <c r="H33" s="109">
        <v>45260</v>
      </c>
      <c r="I33" s="107" t="s">
        <v>13</v>
      </c>
      <c r="J33" s="110">
        <v>356</v>
      </c>
      <c r="K33" s="18">
        <v>679.82898</v>
      </c>
      <c r="L33" s="111">
        <f t="shared" si="0"/>
        <v>12.275862068965518</v>
      </c>
    </row>
    <row r="34" spans="1:12" x14ac:dyDescent="0.2">
      <c r="A34" s="96">
        <v>1</v>
      </c>
      <c r="B34" s="97">
        <v>5</v>
      </c>
      <c r="C34" s="98">
        <v>1</v>
      </c>
      <c r="D34" s="97">
        <v>1</v>
      </c>
      <c r="E34" s="98">
        <v>179</v>
      </c>
      <c r="F34" s="97" t="s">
        <v>555</v>
      </c>
      <c r="G34" s="98" t="s">
        <v>556</v>
      </c>
      <c r="H34" s="99">
        <v>45260</v>
      </c>
      <c r="I34" s="97" t="s">
        <v>13</v>
      </c>
      <c r="J34" s="100">
        <v>233</v>
      </c>
      <c r="K34" s="17">
        <v>190.010088</v>
      </c>
      <c r="L34" s="111">
        <f t="shared" si="0"/>
        <v>8.0344827586206904</v>
      </c>
    </row>
    <row r="35" spans="1:12" x14ac:dyDescent="0.2">
      <c r="A35" s="96">
        <v>1</v>
      </c>
      <c r="B35" s="97">
        <v>5</v>
      </c>
      <c r="C35" s="98">
        <v>2</v>
      </c>
      <c r="D35" s="97">
        <v>1</v>
      </c>
      <c r="E35" s="98">
        <v>180</v>
      </c>
      <c r="F35" s="97" t="s">
        <v>553</v>
      </c>
      <c r="G35" s="98" t="s">
        <v>554</v>
      </c>
      <c r="H35" s="99">
        <v>45260</v>
      </c>
      <c r="I35" s="97" t="s">
        <v>13</v>
      </c>
      <c r="J35" s="100">
        <v>161.4</v>
      </c>
      <c r="K35" s="16">
        <v>78.537296999999995</v>
      </c>
      <c r="L35" s="111">
        <f t="shared" si="0"/>
        <v>5.5655172413793101</v>
      </c>
    </row>
    <row r="36" spans="1:12" x14ac:dyDescent="0.2">
      <c r="A36" s="96">
        <v>1</v>
      </c>
      <c r="B36" s="97">
        <v>5</v>
      </c>
      <c r="C36" s="98">
        <v>3</v>
      </c>
      <c r="D36" s="97">
        <v>1</v>
      </c>
      <c r="E36" s="98">
        <v>181</v>
      </c>
      <c r="F36" s="97" t="s">
        <v>506</v>
      </c>
      <c r="G36" s="98" t="s">
        <v>507</v>
      </c>
      <c r="H36" s="99">
        <v>45260</v>
      </c>
      <c r="I36" s="97" t="s">
        <v>13</v>
      </c>
      <c r="J36" s="100">
        <v>242.4</v>
      </c>
      <c r="K36" s="16">
        <v>259.81128899999999</v>
      </c>
      <c r="L36" s="111">
        <f t="shared" si="0"/>
        <v>8.3586206896551722</v>
      </c>
    </row>
    <row r="37" spans="1:12" x14ac:dyDescent="0.2">
      <c r="A37" s="96">
        <v>1</v>
      </c>
      <c r="B37" s="97">
        <v>5</v>
      </c>
      <c r="C37" s="98">
        <v>4</v>
      </c>
      <c r="D37" s="97">
        <v>1</v>
      </c>
      <c r="E37" s="98">
        <v>186</v>
      </c>
      <c r="F37" s="97" t="s">
        <v>624</v>
      </c>
      <c r="G37" s="98" t="s">
        <v>625</v>
      </c>
      <c r="H37" s="99">
        <v>45274</v>
      </c>
      <c r="I37" s="97" t="s">
        <v>59</v>
      </c>
      <c r="J37" s="100">
        <v>67.3</v>
      </c>
      <c r="K37" s="16">
        <v>286.63193999999999</v>
      </c>
      <c r="L37" s="111">
        <f t="shared" si="0"/>
        <v>2.3206896551724139</v>
      </c>
    </row>
    <row r="38" spans="1:12" x14ac:dyDescent="0.2">
      <c r="A38" s="96">
        <v>1</v>
      </c>
      <c r="B38" s="97">
        <v>5</v>
      </c>
      <c r="C38" s="98">
        <v>5</v>
      </c>
      <c r="D38" s="97">
        <v>1</v>
      </c>
      <c r="E38" s="98">
        <v>199</v>
      </c>
      <c r="F38" s="97" t="s">
        <v>614</v>
      </c>
      <c r="G38" s="98" t="s">
        <v>615</v>
      </c>
      <c r="H38" s="99">
        <v>45274</v>
      </c>
      <c r="I38" s="97" t="s">
        <v>13</v>
      </c>
      <c r="J38" s="100">
        <v>75</v>
      </c>
      <c r="K38" s="16">
        <v>101.75921700000001</v>
      </c>
      <c r="L38" s="111">
        <f t="shared" si="0"/>
        <v>2.5862068965517242</v>
      </c>
    </row>
    <row r="39" spans="1:12" x14ac:dyDescent="0.2">
      <c r="A39" s="96">
        <v>1</v>
      </c>
      <c r="B39" s="97">
        <v>5</v>
      </c>
      <c r="C39" s="98">
        <v>6</v>
      </c>
      <c r="D39" s="97">
        <v>1</v>
      </c>
      <c r="E39" s="98">
        <v>200</v>
      </c>
      <c r="F39" s="97" t="s">
        <v>518</v>
      </c>
      <c r="G39" s="98" t="s">
        <v>519</v>
      </c>
      <c r="H39" s="99">
        <v>45260</v>
      </c>
      <c r="I39" s="97" t="s">
        <v>13</v>
      </c>
      <c r="J39" s="100">
        <v>365.7</v>
      </c>
      <c r="K39" s="16">
        <v>115.181511</v>
      </c>
      <c r="L39" s="111">
        <f t="shared" si="0"/>
        <v>12.610344827586207</v>
      </c>
    </row>
    <row r="40" spans="1:12" x14ac:dyDescent="0.2">
      <c r="A40" s="96">
        <v>1</v>
      </c>
      <c r="B40" s="97">
        <v>5</v>
      </c>
      <c r="C40" s="98">
        <v>7</v>
      </c>
      <c r="D40" s="97">
        <v>1</v>
      </c>
      <c r="E40" s="98">
        <v>201</v>
      </c>
      <c r="F40" s="97" t="s">
        <v>504</v>
      </c>
      <c r="G40" s="98" t="s">
        <v>505</v>
      </c>
      <c r="H40" s="99">
        <v>45260</v>
      </c>
      <c r="I40" s="97" t="s">
        <v>13</v>
      </c>
      <c r="J40" s="100">
        <v>187.1</v>
      </c>
      <c r="K40" s="16">
        <v>74.066229000000007</v>
      </c>
      <c r="L40" s="111">
        <f t="shared" si="0"/>
        <v>6.4517241379310342</v>
      </c>
    </row>
    <row r="41" spans="1:12" x14ac:dyDescent="0.2">
      <c r="A41" s="106">
        <v>1</v>
      </c>
      <c r="B41" s="107">
        <v>5</v>
      </c>
      <c r="C41" s="108">
        <v>8</v>
      </c>
      <c r="D41" s="107">
        <v>1</v>
      </c>
      <c r="E41" s="108">
        <v>204</v>
      </c>
      <c r="F41" s="107" t="s">
        <v>585</v>
      </c>
      <c r="G41" s="108" t="s">
        <v>586</v>
      </c>
      <c r="H41" s="109">
        <v>45260</v>
      </c>
      <c r="I41" s="107" t="s">
        <v>13</v>
      </c>
      <c r="J41" s="110">
        <v>221.2</v>
      </c>
      <c r="K41" s="18">
        <v>195.45469499999999</v>
      </c>
      <c r="L41" s="111">
        <f t="shared" si="0"/>
        <v>7.6275862068965514</v>
      </c>
    </row>
    <row r="42" spans="1:12" x14ac:dyDescent="0.2">
      <c r="A42" s="96">
        <v>1</v>
      </c>
      <c r="B42" s="97">
        <v>6</v>
      </c>
      <c r="C42" s="98">
        <v>1</v>
      </c>
      <c r="D42" s="97">
        <v>1</v>
      </c>
      <c r="E42" s="98">
        <v>205</v>
      </c>
      <c r="F42" s="97" t="s">
        <v>514</v>
      </c>
      <c r="G42" s="98" t="s">
        <v>515</v>
      </c>
      <c r="H42" s="99">
        <v>45260</v>
      </c>
      <c r="I42" s="97" t="s">
        <v>13</v>
      </c>
      <c r="J42" s="100">
        <v>113.6</v>
      </c>
      <c r="K42" s="17">
        <v>120.20373600000001</v>
      </c>
      <c r="L42" s="111">
        <f t="shared" si="0"/>
        <v>3.9172413793103447</v>
      </c>
    </row>
    <row r="43" spans="1:12" x14ac:dyDescent="0.2">
      <c r="A43" s="96">
        <v>1</v>
      </c>
      <c r="B43" s="97">
        <v>6</v>
      </c>
      <c r="C43" s="98">
        <v>2</v>
      </c>
      <c r="D43" s="97">
        <v>1</v>
      </c>
      <c r="E43" s="98">
        <v>206</v>
      </c>
      <c r="F43" s="97" t="s">
        <v>551</v>
      </c>
      <c r="G43" s="98" t="s">
        <v>552</v>
      </c>
      <c r="H43" s="99">
        <v>45260</v>
      </c>
      <c r="I43" s="97" t="s">
        <v>13</v>
      </c>
      <c r="J43" s="100">
        <v>180.8</v>
      </c>
      <c r="K43" s="16">
        <v>132.10254599999999</v>
      </c>
      <c r="L43" s="111">
        <f t="shared" si="0"/>
        <v>6.2344827586206897</v>
      </c>
    </row>
    <row r="44" spans="1:12" x14ac:dyDescent="0.2">
      <c r="A44" s="96">
        <v>1</v>
      </c>
      <c r="B44" s="97">
        <v>6</v>
      </c>
      <c r="C44" s="98">
        <v>3</v>
      </c>
      <c r="D44" s="97">
        <v>1</v>
      </c>
      <c r="E44" s="98">
        <v>207</v>
      </c>
      <c r="F44" s="97" t="s">
        <v>548</v>
      </c>
      <c r="G44" s="98" t="s">
        <v>549</v>
      </c>
      <c r="H44" s="99">
        <v>45260</v>
      </c>
      <c r="I44" s="97" t="s">
        <v>13</v>
      </c>
      <c r="J44" s="100">
        <v>281.7</v>
      </c>
      <c r="K44" s="16">
        <v>117.695199</v>
      </c>
      <c r="L44" s="111">
        <f t="shared" si="0"/>
        <v>9.7137931034482747</v>
      </c>
    </row>
    <row r="45" spans="1:12" x14ac:dyDescent="0.2">
      <c r="A45" s="96">
        <v>1</v>
      </c>
      <c r="B45" s="97">
        <v>6</v>
      </c>
      <c r="C45" s="98">
        <v>4</v>
      </c>
      <c r="D45" s="97">
        <v>1</v>
      </c>
      <c r="E45" s="98">
        <v>208</v>
      </c>
      <c r="F45" s="97" t="s">
        <v>512</v>
      </c>
      <c r="G45" s="98" t="s">
        <v>513</v>
      </c>
      <c r="H45" s="99">
        <v>45260</v>
      </c>
      <c r="I45" s="97" t="s">
        <v>13</v>
      </c>
      <c r="J45" s="100">
        <v>202.4</v>
      </c>
      <c r="K45" s="16">
        <v>86.784047999999999</v>
      </c>
      <c r="L45" s="111">
        <f t="shared" si="0"/>
        <v>6.9793103448275868</v>
      </c>
    </row>
    <row r="46" spans="1:12" x14ac:dyDescent="0.2">
      <c r="A46" s="96">
        <v>1</v>
      </c>
      <c r="B46" s="97">
        <v>6</v>
      </c>
      <c r="C46" s="98">
        <v>5</v>
      </c>
      <c r="D46" s="97">
        <v>1</v>
      </c>
      <c r="E46" s="98">
        <v>209</v>
      </c>
      <c r="F46" s="97" t="s">
        <v>516</v>
      </c>
      <c r="G46" s="98" t="s">
        <v>517</v>
      </c>
      <c r="H46" s="99">
        <v>45260</v>
      </c>
      <c r="I46" s="97" t="s">
        <v>13</v>
      </c>
      <c r="J46" s="100">
        <v>136.69999999999999</v>
      </c>
      <c r="K46" s="16">
        <v>96.241283999999993</v>
      </c>
      <c r="L46" s="111">
        <f t="shared" si="0"/>
        <v>4.7137931034482756</v>
      </c>
    </row>
    <row r="47" spans="1:12" x14ac:dyDescent="0.2">
      <c r="A47" s="96">
        <v>1</v>
      </c>
      <c r="B47" s="97">
        <v>6</v>
      </c>
      <c r="C47" s="98">
        <v>6</v>
      </c>
      <c r="D47" s="97">
        <v>1</v>
      </c>
      <c r="E47" s="98">
        <v>210</v>
      </c>
      <c r="F47" s="97" t="s">
        <v>510</v>
      </c>
      <c r="G47" s="98" t="s">
        <v>511</v>
      </c>
      <c r="H47" s="99">
        <v>45260</v>
      </c>
      <c r="I47" s="97" t="s">
        <v>13</v>
      </c>
      <c r="J47" s="100">
        <v>103.4</v>
      </c>
      <c r="K47" s="16">
        <v>113.878308</v>
      </c>
      <c r="L47" s="111">
        <f t="shared" si="0"/>
        <v>3.5655172413793106</v>
      </c>
    </row>
    <row r="48" spans="1:12" x14ac:dyDescent="0.2">
      <c r="A48" s="96">
        <v>1</v>
      </c>
      <c r="B48" s="97">
        <v>6</v>
      </c>
      <c r="C48" s="98">
        <v>7</v>
      </c>
      <c r="D48" s="97">
        <v>1</v>
      </c>
      <c r="E48" s="98">
        <v>211</v>
      </c>
      <c r="F48" s="97" t="s">
        <v>535</v>
      </c>
      <c r="G48" s="98" t="s">
        <v>536</v>
      </c>
      <c r="H48" s="99">
        <v>45260</v>
      </c>
      <c r="I48" s="97" t="s">
        <v>13</v>
      </c>
      <c r="J48" s="100">
        <v>257.39999999999998</v>
      </c>
      <c r="K48" s="16">
        <v>276.83534400000002</v>
      </c>
      <c r="L48" s="111">
        <f t="shared" si="0"/>
        <v>8.8758620689655157</v>
      </c>
    </row>
    <row r="49" spans="1:12" x14ac:dyDescent="0.2">
      <c r="A49" s="106">
        <v>1</v>
      </c>
      <c r="B49" s="107">
        <v>6</v>
      </c>
      <c r="C49" s="108">
        <v>8</v>
      </c>
      <c r="D49" s="107">
        <v>1</v>
      </c>
      <c r="E49" s="108">
        <v>221</v>
      </c>
      <c r="F49" s="107" t="s">
        <v>618</v>
      </c>
      <c r="G49" s="108" t="s">
        <v>619</v>
      </c>
      <c r="H49" s="109">
        <v>45279</v>
      </c>
      <c r="I49" s="107" t="s">
        <v>13</v>
      </c>
      <c r="J49" s="110">
        <v>128.69999999999999</v>
      </c>
      <c r="K49" s="18">
        <v>21.263328000000001</v>
      </c>
      <c r="L49" s="111">
        <f t="shared" si="0"/>
        <v>4.4379310344827578</v>
      </c>
    </row>
    <row r="50" spans="1:12" x14ac:dyDescent="0.2">
      <c r="A50" s="96">
        <v>1</v>
      </c>
      <c r="B50" s="97">
        <v>7</v>
      </c>
      <c r="C50" s="98">
        <v>1</v>
      </c>
      <c r="D50" s="97">
        <v>1</v>
      </c>
      <c r="E50" s="98">
        <v>229</v>
      </c>
      <c r="F50" s="97" t="s">
        <v>620</v>
      </c>
      <c r="G50" s="98" t="s">
        <v>621</v>
      </c>
      <c r="H50" s="99">
        <v>45274</v>
      </c>
      <c r="I50" s="97" t="s">
        <v>13</v>
      </c>
      <c r="J50" s="100">
        <v>84.1</v>
      </c>
      <c r="K50" s="17">
        <v>18.671163</v>
      </c>
      <c r="L50" s="111">
        <f t="shared" si="0"/>
        <v>2.9</v>
      </c>
    </row>
    <row r="51" spans="1:12" x14ac:dyDescent="0.2">
      <c r="A51" s="96">
        <v>1</v>
      </c>
      <c r="B51" s="97">
        <v>7</v>
      </c>
      <c r="C51" s="98">
        <v>2</v>
      </c>
      <c r="D51" s="97">
        <v>1</v>
      </c>
      <c r="E51" s="98">
        <v>230</v>
      </c>
      <c r="F51" s="97" t="s">
        <v>622</v>
      </c>
      <c r="G51" s="98" t="s">
        <v>623</v>
      </c>
      <c r="H51" s="99">
        <v>45274</v>
      </c>
      <c r="I51" s="97" t="s">
        <v>13</v>
      </c>
      <c r="J51" s="100">
        <v>67.8</v>
      </c>
      <c r="K51" s="16">
        <v>80.441046</v>
      </c>
      <c r="L51" s="111">
        <f t="shared" si="0"/>
        <v>2.3379310344827586</v>
      </c>
    </row>
    <row r="52" spans="1:12" x14ac:dyDescent="0.2">
      <c r="A52" s="96">
        <v>1</v>
      </c>
      <c r="B52" s="97">
        <v>7</v>
      </c>
      <c r="C52" s="98">
        <v>3</v>
      </c>
      <c r="D52" s="97">
        <v>1</v>
      </c>
      <c r="E52" s="98">
        <v>232</v>
      </c>
      <c r="F52" s="97" t="s">
        <v>583</v>
      </c>
      <c r="G52" s="98" t="s">
        <v>584</v>
      </c>
      <c r="H52" s="99">
        <v>45260</v>
      </c>
      <c r="I52" s="97" t="s">
        <v>13</v>
      </c>
      <c r="J52" s="100">
        <v>96.7</v>
      </c>
      <c r="K52" s="16">
        <v>187.547304</v>
      </c>
      <c r="L52" s="111">
        <f t="shared" si="0"/>
        <v>3.3344827586206898</v>
      </c>
    </row>
    <row r="53" spans="1:12" x14ac:dyDescent="0.2">
      <c r="A53" s="96">
        <v>1</v>
      </c>
      <c r="B53" s="97">
        <v>7</v>
      </c>
      <c r="C53" s="98">
        <v>4</v>
      </c>
      <c r="D53" s="97">
        <v>1</v>
      </c>
      <c r="E53" s="98">
        <v>234</v>
      </c>
      <c r="F53" s="97" t="s">
        <v>593</v>
      </c>
      <c r="G53" s="98" t="s">
        <v>594</v>
      </c>
      <c r="H53" s="99">
        <v>45260</v>
      </c>
      <c r="I53" s="97" t="s">
        <v>13</v>
      </c>
      <c r="J53" s="100">
        <v>176.7</v>
      </c>
      <c r="K53" s="16">
        <v>237.806217</v>
      </c>
      <c r="L53" s="111">
        <f t="shared" si="0"/>
        <v>6.0931034482758619</v>
      </c>
    </row>
    <row r="54" spans="1:12" x14ac:dyDescent="0.2">
      <c r="A54" s="96">
        <v>1</v>
      </c>
      <c r="B54" s="97">
        <v>7</v>
      </c>
      <c r="C54" s="98">
        <v>5</v>
      </c>
      <c r="D54" s="97">
        <v>1</v>
      </c>
      <c r="E54" s="98">
        <v>235</v>
      </c>
      <c r="F54" s="97" t="s">
        <v>591</v>
      </c>
      <c r="G54" s="98" t="s">
        <v>592</v>
      </c>
      <c r="H54" s="99">
        <v>45261</v>
      </c>
      <c r="I54" s="97" t="s">
        <v>13</v>
      </c>
      <c r="J54" s="100">
        <v>232.4</v>
      </c>
      <c r="K54" s="16">
        <v>226.752171</v>
      </c>
      <c r="L54" s="111">
        <f t="shared" si="0"/>
        <v>8.0137931034482754</v>
      </c>
    </row>
    <row r="55" spans="1:12" x14ac:dyDescent="0.2">
      <c r="A55" s="96">
        <v>1</v>
      </c>
      <c r="B55" s="97">
        <v>7</v>
      </c>
      <c r="C55" s="98">
        <v>6</v>
      </c>
      <c r="D55" s="97">
        <v>1</v>
      </c>
      <c r="E55" s="98">
        <v>236</v>
      </c>
      <c r="F55" s="97" t="s">
        <v>543</v>
      </c>
      <c r="G55" s="98" t="s">
        <v>544</v>
      </c>
      <c r="H55" s="99">
        <v>45260</v>
      </c>
      <c r="I55" s="97" t="s">
        <v>13</v>
      </c>
      <c r="J55" s="100">
        <v>69</v>
      </c>
      <c r="K55" s="16">
        <v>50.503131000000003</v>
      </c>
      <c r="L55" s="111">
        <f t="shared" si="0"/>
        <v>2.3793103448275863</v>
      </c>
    </row>
    <row r="56" spans="1:12" x14ac:dyDescent="0.2">
      <c r="A56" s="96">
        <v>1</v>
      </c>
      <c r="B56" s="97">
        <v>7</v>
      </c>
      <c r="C56" s="98">
        <v>7</v>
      </c>
      <c r="D56" s="97">
        <v>1</v>
      </c>
      <c r="E56" s="98">
        <v>237</v>
      </c>
      <c r="F56" s="97" t="s">
        <v>541</v>
      </c>
      <c r="G56" s="98" t="s">
        <v>542</v>
      </c>
      <c r="H56" s="99">
        <v>45260</v>
      </c>
      <c r="I56" s="97" t="s">
        <v>13</v>
      </c>
      <c r="J56" s="100">
        <v>107.3</v>
      </c>
      <c r="K56" s="16">
        <v>51.408525300000001</v>
      </c>
      <c r="L56" s="111">
        <f t="shared" si="0"/>
        <v>3.6999999999999997</v>
      </c>
    </row>
    <row r="57" spans="1:12" x14ac:dyDescent="0.2">
      <c r="A57" s="106">
        <v>1</v>
      </c>
      <c r="B57" s="107">
        <v>7</v>
      </c>
      <c r="C57" s="108">
        <v>8</v>
      </c>
      <c r="D57" s="107">
        <v>1</v>
      </c>
      <c r="E57" s="108">
        <v>239</v>
      </c>
      <c r="F57" s="107" t="s">
        <v>597</v>
      </c>
      <c r="G57" s="108" t="s">
        <v>598</v>
      </c>
      <c r="H57" s="109">
        <v>45260</v>
      </c>
      <c r="I57" s="107" t="s">
        <v>13</v>
      </c>
      <c r="J57" s="110">
        <v>141.4</v>
      </c>
      <c r="K57" s="18">
        <v>139.24183199999999</v>
      </c>
      <c r="L57" s="111">
        <f t="shared" si="0"/>
        <v>4.8758620689655174</v>
      </c>
    </row>
    <row r="58" spans="1:12" x14ac:dyDescent="0.2">
      <c r="A58" s="96">
        <v>1</v>
      </c>
      <c r="B58" s="97">
        <v>8</v>
      </c>
      <c r="C58" s="98">
        <v>1</v>
      </c>
      <c r="D58" s="97">
        <v>1</v>
      </c>
      <c r="E58" s="98">
        <v>240</v>
      </c>
      <c r="F58" s="97" t="s">
        <v>571</v>
      </c>
      <c r="G58" s="98" t="s">
        <v>572</v>
      </c>
      <c r="H58" s="99">
        <v>45260</v>
      </c>
      <c r="I58" s="97" t="s">
        <v>13</v>
      </c>
      <c r="J58" s="100">
        <v>58.2</v>
      </c>
      <c r="K58" s="17">
        <v>27.734196000000001</v>
      </c>
      <c r="L58" s="111">
        <f t="shared" si="0"/>
        <v>2.0068965517241382</v>
      </c>
    </row>
    <row r="59" spans="1:12" x14ac:dyDescent="0.2">
      <c r="A59" s="96">
        <v>1</v>
      </c>
      <c r="B59" s="97">
        <v>8</v>
      </c>
      <c r="C59" s="98">
        <v>2</v>
      </c>
      <c r="D59" s="97">
        <v>1</v>
      </c>
      <c r="E59" s="98">
        <v>241</v>
      </c>
      <c r="F59" s="97" t="s">
        <v>537</v>
      </c>
      <c r="G59" s="98" t="s">
        <v>538</v>
      </c>
      <c r="H59" s="99">
        <v>45260</v>
      </c>
      <c r="I59" s="97" t="s">
        <v>13</v>
      </c>
      <c r="J59" s="100">
        <v>197.7</v>
      </c>
      <c r="K59" s="16">
        <v>73.092690000000005</v>
      </c>
      <c r="L59" s="111">
        <f t="shared" si="0"/>
        <v>6.8172413793103441</v>
      </c>
    </row>
    <row r="60" spans="1:12" x14ac:dyDescent="0.2">
      <c r="A60" s="96">
        <v>1</v>
      </c>
      <c r="B60" s="97">
        <v>8</v>
      </c>
      <c r="C60" s="98">
        <v>3</v>
      </c>
      <c r="D60" s="97">
        <v>1</v>
      </c>
      <c r="E60" s="98">
        <v>242</v>
      </c>
      <c r="F60" s="97" t="s">
        <v>599</v>
      </c>
      <c r="G60" s="98" t="s">
        <v>600</v>
      </c>
      <c r="H60" s="99">
        <v>45260</v>
      </c>
      <c r="I60" s="97" t="s">
        <v>13</v>
      </c>
      <c r="J60" s="100">
        <v>61.1</v>
      </c>
      <c r="K60" s="16">
        <v>23.610972</v>
      </c>
      <c r="L60" s="111">
        <f t="shared" si="0"/>
        <v>2.1068965517241378</v>
      </c>
    </row>
    <row r="61" spans="1:12" x14ac:dyDescent="0.2">
      <c r="A61" s="96">
        <v>1</v>
      </c>
      <c r="B61" s="97">
        <v>8</v>
      </c>
      <c r="C61" s="98">
        <v>4</v>
      </c>
      <c r="D61" s="97">
        <v>1</v>
      </c>
      <c r="E61" s="98">
        <v>266</v>
      </c>
      <c r="F61" s="97" t="s">
        <v>520</v>
      </c>
      <c r="G61" s="98" t="s">
        <v>521</v>
      </c>
      <c r="H61" s="99">
        <v>45260</v>
      </c>
      <c r="I61" s="97" t="s">
        <v>13</v>
      </c>
      <c r="J61" s="100">
        <v>198.3</v>
      </c>
      <c r="K61" s="16">
        <v>133.24606800000001</v>
      </c>
      <c r="L61" s="111">
        <f t="shared" si="0"/>
        <v>6.8379310344827591</v>
      </c>
    </row>
    <row r="62" spans="1:12" x14ac:dyDescent="0.2">
      <c r="A62" s="96">
        <v>1</v>
      </c>
      <c r="B62" s="97">
        <v>8</v>
      </c>
      <c r="C62" s="98">
        <v>5</v>
      </c>
      <c r="D62" s="97">
        <v>1</v>
      </c>
      <c r="E62" s="98">
        <v>269</v>
      </c>
      <c r="F62" s="97" t="s">
        <v>608</v>
      </c>
      <c r="G62" s="98" t="s">
        <v>609</v>
      </c>
      <c r="H62" s="99">
        <v>45261</v>
      </c>
      <c r="I62" s="97" t="s">
        <v>13</v>
      </c>
      <c r="J62" s="100">
        <v>59.6</v>
      </c>
      <c r="K62" s="16">
        <v>39.936309000000001</v>
      </c>
      <c r="L62" s="111">
        <f t="shared" si="0"/>
        <v>2.0551724137931036</v>
      </c>
    </row>
    <row r="63" spans="1:12" x14ac:dyDescent="0.2">
      <c r="A63" s="96">
        <v>1</v>
      </c>
      <c r="B63" s="97">
        <v>8</v>
      </c>
      <c r="C63" s="98">
        <v>6</v>
      </c>
      <c r="D63" s="97">
        <v>1</v>
      </c>
      <c r="E63" s="98">
        <v>270</v>
      </c>
      <c r="F63" s="97" t="s">
        <v>610</v>
      </c>
      <c r="G63" s="98" t="s">
        <v>611</v>
      </c>
      <c r="H63" s="99">
        <v>45279</v>
      </c>
      <c r="I63" s="97" t="s">
        <v>13</v>
      </c>
      <c r="J63" s="100">
        <v>182</v>
      </c>
      <c r="K63" s="16">
        <v>156.945819</v>
      </c>
      <c r="L63" s="111">
        <f t="shared" si="0"/>
        <v>6.2758620689655169</v>
      </c>
    </row>
    <row r="64" spans="1:12" x14ac:dyDescent="0.2">
      <c r="A64" s="96">
        <v>1</v>
      </c>
      <c r="B64" s="97">
        <v>8</v>
      </c>
      <c r="C64" s="98">
        <v>7</v>
      </c>
      <c r="D64" s="97">
        <v>1</v>
      </c>
      <c r="E64" s="98">
        <v>271</v>
      </c>
      <c r="F64" s="97" t="s">
        <v>563</v>
      </c>
      <c r="G64" s="98" t="s">
        <v>564</v>
      </c>
      <c r="H64" s="99">
        <v>45274</v>
      </c>
      <c r="I64" s="97" t="s">
        <v>13</v>
      </c>
      <c r="J64" s="100">
        <v>108.5</v>
      </c>
      <c r="K64" s="16">
        <v>88.705371</v>
      </c>
      <c r="L64" s="111">
        <f t="shared" si="0"/>
        <v>3.7413793103448274</v>
      </c>
    </row>
    <row r="65" spans="1:12" x14ac:dyDescent="0.2">
      <c r="A65" s="106">
        <v>1</v>
      </c>
      <c r="B65" s="107">
        <v>8</v>
      </c>
      <c r="C65" s="108">
        <v>8</v>
      </c>
      <c r="D65" s="107">
        <v>1</v>
      </c>
      <c r="E65" s="108">
        <v>272</v>
      </c>
      <c r="F65" s="107" t="s">
        <v>603</v>
      </c>
      <c r="G65" s="108" t="s">
        <v>604</v>
      </c>
      <c r="H65" s="109">
        <v>45261</v>
      </c>
      <c r="I65" s="107" t="s">
        <v>59</v>
      </c>
      <c r="J65" s="110">
        <v>163.19999999999999</v>
      </c>
      <c r="K65" s="18">
        <v>123.690963</v>
      </c>
      <c r="L65" s="111">
        <f t="shared" si="0"/>
        <v>5.6275862068965514</v>
      </c>
    </row>
    <row r="66" spans="1:12" x14ac:dyDescent="0.2">
      <c r="A66" s="96">
        <v>1</v>
      </c>
      <c r="B66" s="97">
        <v>9</v>
      </c>
      <c r="C66" s="98">
        <v>1</v>
      </c>
      <c r="D66" s="97">
        <v>1</v>
      </c>
      <c r="E66" s="98">
        <v>274</v>
      </c>
      <c r="F66" s="97" t="s">
        <v>601</v>
      </c>
      <c r="G66" s="98" t="s">
        <v>602</v>
      </c>
      <c r="H66" s="99">
        <v>45261</v>
      </c>
      <c r="I66" s="97" t="s">
        <v>13</v>
      </c>
      <c r="J66" s="100">
        <v>34.6</v>
      </c>
      <c r="K66" s="17">
        <v>13.815557699999999</v>
      </c>
      <c r="L66" s="111">
        <f t="shared" ref="L66:L129" si="1">IF(ISNUMBER(J66),J66*1/29,"")</f>
        <v>1.193103448275862</v>
      </c>
    </row>
    <row r="67" spans="1:12" x14ac:dyDescent="0.2">
      <c r="A67" s="96">
        <v>1</v>
      </c>
      <c r="B67" s="97">
        <v>9</v>
      </c>
      <c r="C67" s="98">
        <v>2</v>
      </c>
      <c r="D67" s="97">
        <v>1</v>
      </c>
      <c r="E67" s="98">
        <v>275</v>
      </c>
      <c r="F67" s="97" t="s">
        <v>606</v>
      </c>
      <c r="G67" s="98" t="s">
        <v>607</v>
      </c>
      <c r="H67" s="99">
        <v>45261</v>
      </c>
      <c r="I67" s="97" t="s">
        <v>13</v>
      </c>
      <c r="J67" s="100">
        <v>140.6</v>
      </c>
      <c r="K67" s="16">
        <v>125.679249</v>
      </c>
      <c r="L67" s="111">
        <f t="shared" si="1"/>
        <v>4.8482758620689657</v>
      </c>
    </row>
    <row r="68" spans="1:12" x14ac:dyDescent="0.2">
      <c r="A68" s="96">
        <v>1</v>
      </c>
      <c r="B68" s="97">
        <v>9</v>
      </c>
      <c r="C68" s="98">
        <v>3</v>
      </c>
      <c r="D68" s="97">
        <v>1</v>
      </c>
      <c r="E68" s="98">
        <v>276</v>
      </c>
      <c r="F68" s="97" t="s">
        <v>557</v>
      </c>
      <c r="G68" s="98" t="s">
        <v>558</v>
      </c>
      <c r="H68" s="99">
        <v>45261</v>
      </c>
      <c r="I68" s="97" t="s">
        <v>13</v>
      </c>
      <c r="J68" s="100">
        <v>306.39999999999998</v>
      </c>
      <c r="K68" s="16">
        <v>186.06442200000001</v>
      </c>
      <c r="L68" s="111">
        <f t="shared" si="1"/>
        <v>10.565517241379309</v>
      </c>
    </row>
    <row r="69" spans="1:12" x14ac:dyDescent="0.2">
      <c r="A69" s="96">
        <v>1</v>
      </c>
      <c r="B69" s="97">
        <v>9</v>
      </c>
      <c r="C69" s="98">
        <v>4</v>
      </c>
      <c r="D69" s="97">
        <v>1</v>
      </c>
      <c r="E69" s="98">
        <v>280</v>
      </c>
      <c r="F69" s="97" t="s">
        <v>561</v>
      </c>
      <c r="G69" s="98" t="s">
        <v>562</v>
      </c>
      <c r="H69" s="99">
        <v>45261</v>
      </c>
      <c r="I69" s="97" t="s">
        <v>13</v>
      </c>
      <c r="J69" s="100">
        <v>158.4</v>
      </c>
      <c r="K69" s="16">
        <v>656.75250000000005</v>
      </c>
      <c r="L69" s="111">
        <f t="shared" si="1"/>
        <v>5.4620689655172416</v>
      </c>
    </row>
    <row r="70" spans="1:12" x14ac:dyDescent="0.2">
      <c r="A70" s="96">
        <v>1</v>
      </c>
      <c r="B70" s="97">
        <v>9</v>
      </c>
      <c r="C70" s="98">
        <v>5</v>
      </c>
      <c r="D70" s="97">
        <v>1</v>
      </c>
      <c r="E70" s="98">
        <v>309</v>
      </c>
      <c r="F70" s="97" t="s">
        <v>62</v>
      </c>
      <c r="G70" s="98" t="s">
        <v>63</v>
      </c>
      <c r="H70" s="99">
        <v>45261</v>
      </c>
      <c r="I70" s="97" t="s">
        <v>13</v>
      </c>
      <c r="J70" s="100">
        <v>152</v>
      </c>
      <c r="K70" s="16">
        <v>111.66337799999999</v>
      </c>
      <c r="L70" s="111">
        <f t="shared" si="1"/>
        <v>5.2413793103448274</v>
      </c>
    </row>
    <row r="71" spans="1:12" x14ac:dyDescent="0.2">
      <c r="A71" s="96">
        <v>1</v>
      </c>
      <c r="B71" s="97">
        <v>9</v>
      </c>
      <c r="C71" s="98">
        <v>6</v>
      </c>
      <c r="D71" s="97">
        <v>1</v>
      </c>
      <c r="E71" s="98">
        <v>310</v>
      </c>
      <c r="F71" s="97" t="s">
        <v>167</v>
      </c>
      <c r="G71" s="98" t="s">
        <v>168</v>
      </c>
      <c r="H71" s="99">
        <v>45261</v>
      </c>
      <c r="I71" s="97" t="s">
        <v>13</v>
      </c>
      <c r="J71" s="100">
        <v>227.8</v>
      </c>
      <c r="K71" s="16">
        <v>287.822427</v>
      </c>
      <c r="L71" s="111">
        <f t="shared" si="1"/>
        <v>7.8551724137931043</v>
      </c>
    </row>
    <row r="72" spans="1:12" x14ac:dyDescent="0.2">
      <c r="A72" s="96">
        <v>1</v>
      </c>
      <c r="B72" s="97">
        <v>9</v>
      </c>
      <c r="C72" s="98">
        <v>7</v>
      </c>
      <c r="D72" s="97">
        <v>1</v>
      </c>
      <c r="E72" s="98">
        <v>386</v>
      </c>
      <c r="F72" s="97" t="s">
        <v>55</v>
      </c>
      <c r="G72" s="98" t="s">
        <v>56</v>
      </c>
      <c r="H72" s="99">
        <v>45274</v>
      </c>
      <c r="I72" s="97" t="s">
        <v>13</v>
      </c>
      <c r="J72" s="100">
        <v>95.1</v>
      </c>
      <c r="K72" s="16">
        <v>31.653804000000001</v>
      </c>
      <c r="L72" s="111">
        <f t="shared" si="1"/>
        <v>3.2793103448275862</v>
      </c>
    </row>
    <row r="73" spans="1:12" x14ac:dyDescent="0.2">
      <c r="A73" s="106">
        <v>1</v>
      </c>
      <c r="B73" s="107">
        <v>9</v>
      </c>
      <c r="C73" s="108">
        <v>8</v>
      </c>
      <c r="D73" s="107">
        <v>1</v>
      </c>
      <c r="E73" s="108">
        <v>403</v>
      </c>
      <c r="F73" s="107" t="s">
        <v>57</v>
      </c>
      <c r="G73" s="108" t="s">
        <v>58</v>
      </c>
      <c r="H73" s="109">
        <v>45274</v>
      </c>
      <c r="I73" s="107" t="s">
        <v>59</v>
      </c>
      <c r="J73" s="110">
        <v>42.7</v>
      </c>
      <c r="K73" s="18">
        <v>16.8388311</v>
      </c>
      <c r="L73" s="111">
        <f t="shared" si="1"/>
        <v>1.4724137931034484</v>
      </c>
    </row>
    <row r="74" spans="1:12" x14ac:dyDescent="0.2">
      <c r="A74" s="96">
        <v>1</v>
      </c>
      <c r="B74" s="97">
        <v>10</v>
      </c>
      <c r="C74" s="98">
        <v>1</v>
      </c>
      <c r="D74" s="97">
        <v>1</v>
      </c>
      <c r="E74" s="98">
        <v>404</v>
      </c>
      <c r="F74" s="97" t="s">
        <v>25</v>
      </c>
      <c r="G74" s="98" t="s">
        <v>26</v>
      </c>
      <c r="H74" s="99">
        <v>45274</v>
      </c>
      <c r="I74" s="97" t="s">
        <v>13</v>
      </c>
      <c r="J74" s="100">
        <v>42.1</v>
      </c>
      <c r="K74" s="17">
        <v>13.4263542</v>
      </c>
      <c r="L74" s="111">
        <f t="shared" si="1"/>
        <v>1.4517241379310346</v>
      </c>
    </row>
    <row r="75" spans="1:12" x14ac:dyDescent="0.2">
      <c r="A75" s="96">
        <v>1</v>
      </c>
      <c r="B75" s="97">
        <v>10</v>
      </c>
      <c r="C75" s="98">
        <v>2</v>
      </c>
      <c r="D75" s="97">
        <v>1</v>
      </c>
      <c r="E75" s="98">
        <v>405</v>
      </c>
      <c r="F75" s="97" t="s">
        <v>169</v>
      </c>
      <c r="G75" s="98" t="s">
        <v>170</v>
      </c>
      <c r="H75" s="99">
        <v>45274</v>
      </c>
      <c r="I75" s="97" t="s">
        <v>13</v>
      </c>
      <c r="J75" s="100">
        <v>108.5</v>
      </c>
      <c r="K75" s="16">
        <v>176.772018</v>
      </c>
      <c r="L75" s="111">
        <f t="shared" si="1"/>
        <v>3.7413793103448274</v>
      </c>
    </row>
    <row r="76" spans="1:12" x14ac:dyDescent="0.2">
      <c r="A76" s="96">
        <v>1</v>
      </c>
      <c r="B76" s="97">
        <v>10</v>
      </c>
      <c r="C76" s="98">
        <v>3</v>
      </c>
      <c r="D76" s="97">
        <v>1</v>
      </c>
      <c r="E76" s="98">
        <v>408</v>
      </c>
      <c r="F76" s="97" t="s">
        <v>31</v>
      </c>
      <c r="G76" s="98" t="s">
        <v>32</v>
      </c>
      <c r="H76" s="99">
        <v>45274</v>
      </c>
      <c r="I76" s="97" t="s">
        <v>13</v>
      </c>
      <c r="J76" s="100">
        <v>80.900000000000006</v>
      </c>
      <c r="K76" s="16">
        <v>29.14254</v>
      </c>
      <c r="L76" s="111">
        <f t="shared" si="1"/>
        <v>2.7896551724137932</v>
      </c>
    </row>
    <row r="77" spans="1:12" x14ac:dyDescent="0.2">
      <c r="A77" s="96">
        <v>1</v>
      </c>
      <c r="B77" s="97">
        <v>10</v>
      </c>
      <c r="C77" s="98">
        <v>4</v>
      </c>
      <c r="D77" s="97">
        <v>1</v>
      </c>
      <c r="E77" s="98">
        <v>409</v>
      </c>
      <c r="F77" s="97" t="s">
        <v>171</v>
      </c>
      <c r="G77" s="98" t="s">
        <v>172</v>
      </c>
      <c r="H77" s="99">
        <v>45274</v>
      </c>
      <c r="I77" s="97" t="s">
        <v>13</v>
      </c>
      <c r="J77" s="100">
        <v>55.1</v>
      </c>
      <c r="K77" s="16">
        <v>106.09666199999999</v>
      </c>
      <c r="L77" s="111">
        <f t="shared" si="1"/>
        <v>1.9000000000000001</v>
      </c>
    </row>
    <row r="78" spans="1:12" x14ac:dyDescent="0.2">
      <c r="A78" s="96">
        <v>1</v>
      </c>
      <c r="B78" s="97">
        <v>10</v>
      </c>
      <c r="C78" s="98">
        <v>5</v>
      </c>
      <c r="D78" s="97">
        <v>1</v>
      </c>
      <c r="E78" s="98">
        <v>411</v>
      </c>
      <c r="F78" s="97" t="s">
        <v>66</v>
      </c>
      <c r="G78" s="98" t="s">
        <v>67</v>
      </c>
      <c r="H78" s="99">
        <v>45274</v>
      </c>
      <c r="I78" s="97" t="s">
        <v>13</v>
      </c>
      <c r="J78" s="100">
        <v>50.8</v>
      </c>
      <c r="K78" s="16">
        <v>38.513117999999999</v>
      </c>
      <c r="L78" s="111">
        <f t="shared" si="1"/>
        <v>1.7517241379310344</v>
      </c>
    </row>
    <row r="79" spans="1:12" x14ac:dyDescent="0.2">
      <c r="A79" s="96">
        <v>1</v>
      </c>
      <c r="B79" s="97">
        <v>10</v>
      </c>
      <c r="C79" s="98">
        <v>6</v>
      </c>
      <c r="D79" s="97">
        <v>1</v>
      </c>
      <c r="E79" s="98">
        <v>412</v>
      </c>
      <c r="F79" s="97" t="s">
        <v>173</v>
      </c>
      <c r="G79" s="98" t="s">
        <v>174</v>
      </c>
      <c r="H79" s="99">
        <v>45274</v>
      </c>
      <c r="I79" s="97" t="s">
        <v>13</v>
      </c>
      <c r="J79" s="100">
        <v>99.3</v>
      </c>
      <c r="K79" s="16">
        <v>123.079509</v>
      </c>
      <c r="L79" s="111">
        <f t="shared" si="1"/>
        <v>3.4241379310344828</v>
      </c>
    </row>
    <row r="80" spans="1:12" x14ac:dyDescent="0.2">
      <c r="A80" s="96">
        <v>1</v>
      </c>
      <c r="B80" s="97">
        <v>10</v>
      </c>
      <c r="C80" s="98">
        <v>7</v>
      </c>
      <c r="D80" s="97">
        <v>1</v>
      </c>
      <c r="E80" s="98">
        <v>413</v>
      </c>
      <c r="F80" s="97" t="s">
        <v>33</v>
      </c>
      <c r="G80" s="98" t="s">
        <v>34</v>
      </c>
      <c r="H80" s="99">
        <v>45274</v>
      </c>
      <c r="I80" s="97" t="s">
        <v>13</v>
      </c>
      <c r="J80" s="100">
        <v>111.9</v>
      </c>
      <c r="K80" s="16">
        <v>87.958476000000005</v>
      </c>
      <c r="L80" s="111">
        <f t="shared" si="1"/>
        <v>3.8586206896551727</v>
      </c>
    </row>
    <row r="81" spans="1:12" x14ac:dyDescent="0.2">
      <c r="A81" s="106">
        <v>1</v>
      </c>
      <c r="B81" s="107">
        <v>10</v>
      </c>
      <c r="C81" s="108">
        <v>8</v>
      </c>
      <c r="D81" s="107">
        <v>1</v>
      </c>
      <c r="E81" s="108">
        <v>414</v>
      </c>
      <c r="F81" s="107" t="s">
        <v>175</v>
      </c>
      <c r="G81" s="108" t="s">
        <v>176</v>
      </c>
      <c r="H81" s="109">
        <v>45274</v>
      </c>
      <c r="I81" s="107" t="s">
        <v>13</v>
      </c>
      <c r="J81" s="110">
        <v>235.5</v>
      </c>
      <c r="K81" s="18">
        <v>295.25531999999998</v>
      </c>
      <c r="L81" s="111">
        <f t="shared" si="1"/>
        <v>8.1206896551724146</v>
      </c>
    </row>
    <row r="82" spans="1:12" x14ac:dyDescent="0.2">
      <c r="A82" s="96">
        <v>1</v>
      </c>
      <c r="B82" s="97">
        <v>11</v>
      </c>
      <c r="C82" s="98">
        <v>1</v>
      </c>
      <c r="D82" s="97">
        <v>1</v>
      </c>
      <c r="E82" s="98">
        <v>431</v>
      </c>
      <c r="F82" s="97" t="s">
        <v>35</v>
      </c>
      <c r="G82" s="98" t="s">
        <v>36</v>
      </c>
      <c r="H82" s="99">
        <v>45274</v>
      </c>
      <c r="I82" s="97" t="s">
        <v>13</v>
      </c>
      <c r="J82" s="100">
        <v>97.2</v>
      </c>
      <c r="K82" s="17">
        <v>86.992814999999993</v>
      </c>
      <c r="L82" s="111">
        <f t="shared" si="1"/>
        <v>3.3517241379310345</v>
      </c>
    </row>
    <row r="83" spans="1:12" x14ac:dyDescent="0.2">
      <c r="A83" s="96">
        <v>1</v>
      </c>
      <c r="B83" s="97">
        <v>11</v>
      </c>
      <c r="C83" s="98">
        <v>2</v>
      </c>
      <c r="D83" s="97">
        <v>1</v>
      </c>
      <c r="E83" s="98">
        <v>433</v>
      </c>
      <c r="F83" s="97" t="s">
        <v>179</v>
      </c>
      <c r="G83" s="98" t="s">
        <v>180</v>
      </c>
      <c r="H83" s="99">
        <v>45274</v>
      </c>
      <c r="I83" s="97" t="s">
        <v>13</v>
      </c>
      <c r="J83" s="100">
        <v>155</v>
      </c>
      <c r="K83" s="16">
        <v>195.09412499999999</v>
      </c>
      <c r="L83" s="111">
        <f t="shared" si="1"/>
        <v>5.3448275862068968</v>
      </c>
    </row>
    <row r="84" spans="1:12" x14ac:dyDescent="0.2">
      <c r="A84" s="96">
        <v>1</v>
      </c>
      <c r="B84" s="97">
        <v>11</v>
      </c>
      <c r="C84" s="98">
        <v>3</v>
      </c>
      <c r="D84" s="97">
        <v>1</v>
      </c>
      <c r="E84" s="98">
        <v>435</v>
      </c>
      <c r="F84" s="97" t="s">
        <v>181</v>
      </c>
      <c r="G84" s="98" t="s">
        <v>182</v>
      </c>
      <c r="H84" s="99">
        <v>45274</v>
      </c>
      <c r="I84" s="97" t="s">
        <v>13</v>
      </c>
      <c r="J84" s="100">
        <v>145.69999999999999</v>
      </c>
      <c r="K84" s="16">
        <v>86.979786000000004</v>
      </c>
      <c r="L84" s="111">
        <f t="shared" si="1"/>
        <v>5.024137931034482</v>
      </c>
    </row>
    <row r="85" spans="1:12" x14ac:dyDescent="0.2">
      <c r="A85" s="96">
        <v>1</v>
      </c>
      <c r="B85" s="97">
        <v>11</v>
      </c>
      <c r="C85" s="98">
        <v>4</v>
      </c>
      <c r="D85" s="97">
        <v>1</v>
      </c>
      <c r="E85" s="98">
        <v>436</v>
      </c>
      <c r="F85" s="97" t="s">
        <v>45</v>
      </c>
      <c r="G85" s="98" t="s">
        <v>46</v>
      </c>
      <c r="H85" s="99">
        <v>45279</v>
      </c>
      <c r="I85" s="97" t="s">
        <v>13</v>
      </c>
      <c r="J85" s="100">
        <v>54.4</v>
      </c>
      <c r="K85" s="16">
        <v>11.711525699999999</v>
      </c>
      <c r="L85" s="111">
        <f t="shared" si="1"/>
        <v>1.8758620689655172</v>
      </c>
    </row>
    <row r="86" spans="1:12" x14ac:dyDescent="0.2">
      <c r="A86" s="96">
        <v>1</v>
      </c>
      <c r="B86" s="97">
        <v>11</v>
      </c>
      <c r="C86" s="98">
        <v>5</v>
      </c>
      <c r="D86" s="97"/>
      <c r="E86" s="98"/>
      <c r="F86" s="97"/>
      <c r="G86" s="98"/>
      <c r="H86" s="99"/>
      <c r="I86" s="97"/>
      <c r="J86" s="100"/>
      <c r="L86" s="111" t="str">
        <f t="shared" si="1"/>
        <v/>
      </c>
    </row>
    <row r="87" spans="1:12" x14ac:dyDescent="0.2">
      <c r="A87" s="96">
        <v>1</v>
      </c>
      <c r="B87" s="97">
        <v>11</v>
      </c>
      <c r="C87" s="98">
        <v>6</v>
      </c>
      <c r="D87" s="97"/>
      <c r="E87" s="98"/>
      <c r="F87" s="97"/>
      <c r="G87" s="98"/>
      <c r="H87" s="99"/>
      <c r="I87" s="97"/>
      <c r="J87" s="100"/>
      <c r="L87" s="111" t="str">
        <f t="shared" si="1"/>
        <v/>
      </c>
    </row>
    <row r="88" spans="1:12" x14ac:dyDescent="0.2">
      <c r="A88" s="96">
        <v>1</v>
      </c>
      <c r="B88" s="97">
        <v>11</v>
      </c>
      <c r="C88" s="98">
        <v>7</v>
      </c>
      <c r="D88" s="97"/>
      <c r="E88" s="98"/>
      <c r="F88" s="97"/>
      <c r="G88" s="98"/>
      <c r="H88" s="99"/>
      <c r="I88" s="97"/>
      <c r="J88" s="100"/>
      <c r="L88" s="111" t="str">
        <f t="shared" si="1"/>
        <v/>
      </c>
    </row>
    <row r="89" spans="1:12" x14ac:dyDescent="0.2">
      <c r="A89" s="106">
        <v>1</v>
      </c>
      <c r="B89" s="107">
        <v>11</v>
      </c>
      <c r="C89" s="108">
        <v>8</v>
      </c>
      <c r="D89" s="107"/>
      <c r="E89" s="108"/>
      <c r="F89" s="107"/>
      <c r="G89" s="108"/>
      <c r="H89" s="109"/>
      <c r="I89" s="107"/>
      <c r="J89" s="110"/>
      <c r="K89" s="18"/>
      <c r="L89" s="111" t="str">
        <f t="shared" si="1"/>
        <v/>
      </c>
    </row>
    <row r="90" spans="1:12" x14ac:dyDescent="0.2">
      <c r="A90" s="96">
        <v>1</v>
      </c>
      <c r="B90" s="97">
        <v>12</v>
      </c>
      <c r="C90" s="98">
        <v>1</v>
      </c>
      <c r="D90" s="97"/>
      <c r="E90" s="98"/>
      <c r="F90" s="97"/>
      <c r="G90" s="98"/>
      <c r="H90" s="99"/>
      <c r="I90" s="97"/>
      <c r="J90" s="100"/>
      <c r="K90" s="17"/>
      <c r="L90" s="111" t="str">
        <f t="shared" si="1"/>
        <v/>
      </c>
    </row>
    <row r="91" spans="1:12" x14ac:dyDescent="0.2">
      <c r="A91" s="96">
        <v>1</v>
      </c>
      <c r="B91" s="97">
        <v>12</v>
      </c>
      <c r="C91" s="98">
        <v>2</v>
      </c>
      <c r="D91" s="97"/>
      <c r="E91" s="98"/>
      <c r="F91" s="97"/>
      <c r="G91" s="98"/>
      <c r="H91" s="99"/>
      <c r="I91" s="97"/>
      <c r="J91" s="100"/>
      <c r="L91" s="111" t="str">
        <f t="shared" si="1"/>
        <v/>
      </c>
    </row>
    <row r="92" spans="1:12" x14ac:dyDescent="0.2">
      <c r="A92" s="96">
        <v>1</v>
      </c>
      <c r="B92" s="97">
        <v>12</v>
      </c>
      <c r="C92" s="98">
        <v>3</v>
      </c>
      <c r="D92" s="97"/>
      <c r="E92" s="98"/>
      <c r="F92" s="97"/>
      <c r="G92" s="98"/>
      <c r="H92" s="99"/>
      <c r="I92" s="97"/>
      <c r="J92" s="100"/>
      <c r="L92" s="111" t="str">
        <f t="shared" si="1"/>
        <v/>
      </c>
    </row>
    <row r="93" spans="1:12" x14ac:dyDescent="0.2">
      <c r="A93" s="96">
        <v>1</v>
      </c>
      <c r="B93" s="97">
        <v>12</v>
      </c>
      <c r="C93" s="98">
        <v>4</v>
      </c>
      <c r="D93" s="97"/>
      <c r="E93" s="98"/>
      <c r="F93" s="97"/>
      <c r="G93" s="98"/>
      <c r="H93" s="99"/>
      <c r="I93" s="97"/>
      <c r="J93" s="100"/>
      <c r="L93" s="111" t="str">
        <f t="shared" si="1"/>
        <v/>
      </c>
    </row>
    <row r="94" spans="1:12" x14ac:dyDescent="0.2">
      <c r="A94" s="96">
        <v>1</v>
      </c>
      <c r="B94" s="97">
        <v>12</v>
      </c>
      <c r="C94" s="98">
        <v>5</v>
      </c>
      <c r="D94" s="97"/>
      <c r="E94" s="98"/>
      <c r="F94" s="97"/>
      <c r="G94" s="98"/>
      <c r="H94" s="99"/>
      <c r="I94" s="97"/>
      <c r="J94" s="100"/>
      <c r="L94" s="111" t="str">
        <f t="shared" si="1"/>
        <v/>
      </c>
    </row>
    <row r="95" spans="1:12" x14ac:dyDescent="0.2">
      <c r="A95" s="96">
        <v>1</v>
      </c>
      <c r="B95" s="97">
        <v>12</v>
      </c>
      <c r="C95" s="98">
        <v>6</v>
      </c>
      <c r="D95" s="97"/>
      <c r="E95" s="98"/>
      <c r="F95" s="97"/>
      <c r="G95" s="98"/>
      <c r="H95" s="99"/>
      <c r="I95" s="97"/>
      <c r="J95" s="100"/>
      <c r="L95" s="111" t="str">
        <f t="shared" si="1"/>
        <v/>
      </c>
    </row>
    <row r="96" spans="1:12" x14ac:dyDescent="0.2">
      <c r="A96" s="96">
        <v>1</v>
      </c>
      <c r="B96" s="97">
        <v>12</v>
      </c>
      <c r="C96" s="98">
        <v>7</v>
      </c>
      <c r="D96" s="97"/>
      <c r="E96" s="98"/>
      <c r="F96" s="97"/>
      <c r="G96" s="98"/>
      <c r="H96" s="99"/>
      <c r="I96" s="97"/>
      <c r="J96" s="100"/>
      <c r="L96" s="111" t="str">
        <f t="shared" si="1"/>
        <v/>
      </c>
    </row>
    <row r="97" spans="1:12" x14ac:dyDescent="0.2">
      <c r="A97" s="106">
        <v>1</v>
      </c>
      <c r="B97" s="107">
        <v>12</v>
      </c>
      <c r="C97" s="108">
        <v>8</v>
      </c>
      <c r="D97" s="107"/>
      <c r="E97" s="108"/>
      <c r="F97" s="107"/>
      <c r="G97" s="108"/>
      <c r="H97" s="109"/>
      <c r="I97" s="107"/>
      <c r="J97" s="110"/>
      <c r="K97" s="18"/>
      <c r="L97" s="111" t="str">
        <f t="shared" si="1"/>
        <v/>
      </c>
    </row>
    <row r="98" spans="1:12" x14ac:dyDescent="0.2">
      <c r="A98" s="96">
        <v>2</v>
      </c>
      <c r="B98" s="97">
        <v>1</v>
      </c>
      <c r="C98" s="98">
        <v>1</v>
      </c>
      <c r="D98" s="97">
        <v>1</v>
      </c>
      <c r="E98" s="98">
        <v>437</v>
      </c>
      <c r="F98" s="97" t="s">
        <v>70</v>
      </c>
      <c r="G98" s="98" t="s">
        <v>71</v>
      </c>
      <c r="H98" s="99">
        <v>45274</v>
      </c>
      <c r="I98" s="97" t="s">
        <v>13</v>
      </c>
      <c r="J98" s="100">
        <v>65.5</v>
      </c>
      <c r="K98" s="17">
        <v>33.694206000000001</v>
      </c>
      <c r="L98" s="111">
        <f t="shared" si="1"/>
        <v>2.2586206896551726</v>
      </c>
    </row>
    <row r="99" spans="1:12" x14ac:dyDescent="0.2">
      <c r="A99" s="96">
        <v>2</v>
      </c>
      <c r="B99" s="97">
        <v>1</v>
      </c>
      <c r="C99" s="98">
        <v>2</v>
      </c>
      <c r="D99" s="97">
        <v>1</v>
      </c>
      <c r="E99" s="98">
        <v>438</v>
      </c>
      <c r="F99" s="97" t="s">
        <v>68</v>
      </c>
      <c r="G99" s="98" t="s">
        <v>69</v>
      </c>
      <c r="H99" s="99">
        <v>45274</v>
      </c>
      <c r="I99" s="97" t="s">
        <v>13</v>
      </c>
      <c r="J99" s="100">
        <v>75.7</v>
      </c>
      <c r="K99" s="16">
        <v>46.097814</v>
      </c>
      <c r="L99" s="111">
        <f t="shared" si="1"/>
        <v>2.6103448275862071</v>
      </c>
    </row>
    <row r="100" spans="1:12" x14ac:dyDescent="0.2">
      <c r="A100" s="96">
        <v>2</v>
      </c>
      <c r="B100" s="97">
        <v>1</v>
      </c>
      <c r="C100" s="98">
        <v>3</v>
      </c>
      <c r="D100" s="97">
        <v>1</v>
      </c>
      <c r="E100" s="98">
        <v>439</v>
      </c>
      <c r="F100" s="97" t="s">
        <v>183</v>
      </c>
      <c r="G100" s="98" t="s">
        <v>184</v>
      </c>
      <c r="H100" s="99">
        <v>45274</v>
      </c>
      <c r="I100" s="97" t="s">
        <v>13</v>
      </c>
      <c r="J100" s="100">
        <v>125.7</v>
      </c>
      <c r="K100" s="16">
        <v>178.17309</v>
      </c>
      <c r="L100" s="111">
        <f t="shared" si="1"/>
        <v>4.3344827586206893</v>
      </c>
    </row>
    <row r="101" spans="1:12" x14ac:dyDescent="0.2">
      <c r="A101" s="96">
        <v>2</v>
      </c>
      <c r="B101" s="97">
        <v>1</v>
      </c>
      <c r="C101" s="98">
        <v>4</v>
      </c>
      <c r="D101" s="97">
        <v>1</v>
      </c>
      <c r="E101" s="98">
        <v>440</v>
      </c>
      <c r="F101" s="97" t="s">
        <v>185</v>
      </c>
      <c r="G101" s="98" t="s">
        <v>186</v>
      </c>
      <c r="H101" s="99">
        <v>45274</v>
      </c>
      <c r="I101" s="97" t="s">
        <v>13</v>
      </c>
      <c r="J101" s="100">
        <v>173.5</v>
      </c>
      <c r="K101" s="16">
        <v>222.67773</v>
      </c>
      <c r="L101" s="111">
        <f t="shared" si="1"/>
        <v>5.9827586206896548</v>
      </c>
    </row>
    <row r="102" spans="1:12" x14ac:dyDescent="0.2">
      <c r="A102" s="96">
        <v>2</v>
      </c>
      <c r="B102" s="97">
        <v>1</v>
      </c>
      <c r="C102" s="98">
        <v>5</v>
      </c>
      <c r="D102" s="97">
        <v>1</v>
      </c>
      <c r="E102" s="98">
        <v>441</v>
      </c>
      <c r="F102" s="97" t="s">
        <v>187</v>
      </c>
      <c r="G102" s="98" t="s">
        <v>188</v>
      </c>
      <c r="H102" s="99">
        <v>45274</v>
      </c>
      <c r="I102" s="97" t="s">
        <v>13</v>
      </c>
      <c r="J102" s="100">
        <v>225.6</v>
      </c>
      <c r="K102" s="16">
        <v>231.38292000000001</v>
      </c>
      <c r="L102" s="111">
        <f t="shared" si="1"/>
        <v>7.7793103448275858</v>
      </c>
    </row>
    <row r="103" spans="1:12" x14ac:dyDescent="0.2">
      <c r="A103" s="96">
        <v>2</v>
      </c>
      <c r="B103" s="97">
        <v>1</v>
      </c>
      <c r="C103" s="98">
        <v>6</v>
      </c>
      <c r="D103" s="97">
        <v>1</v>
      </c>
      <c r="E103" s="98">
        <v>442</v>
      </c>
      <c r="F103" s="97" t="s">
        <v>72</v>
      </c>
      <c r="G103" s="98" t="s">
        <v>73</v>
      </c>
      <c r="H103" s="99">
        <v>45274</v>
      </c>
      <c r="I103" s="97" t="s">
        <v>13</v>
      </c>
      <c r="J103" s="100">
        <v>70.099999999999994</v>
      </c>
      <c r="K103" s="16">
        <v>33.908427000000003</v>
      </c>
      <c r="L103" s="111">
        <f t="shared" si="1"/>
        <v>2.4172413793103447</v>
      </c>
    </row>
    <row r="104" spans="1:12" x14ac:dyDescent="0.2">
      <c r="A104" s="96">
        <v>2</v>
      </c>
      <c r="B104" s="97">
        <v>1</v>
      </c>
      <c r="C104" s="98">
        <v>7</v>
      </c>
      <c r="D104" s="97">
        <v>1</v>
      </c>
      <c r="E104" s="98">
        <v>443</v>
      </c>
      <c r="F104" s="97" t="s">
        <v>189</v>
      </c>
      <c r="G104" s="98" t="s">
        <v>190</v>
      </c>
      <c r="H104" s="99">
        <v>45274</v>
      </c>
      <c r="I104" s="97" t="s">
        <v>13</v>
      </c>
      <c r="J104" s="100">
        <v>141.4</v>
      </c>
      <c r="K104" s="16">
        <v>107.944356</v>
      </c>
      <c r="L104" s="111">
        <f t="shared" si="1"/>
        <v>4.8758620689655174</v>
      </c>
    </row>
    <row r="105" spans="1:12" x14ac:dyDescent="0.2">
      <c r="A105" s="106">
        <v>2</v>
      </c>
      <c r="B105" s="107">
        <v>1</v>
      </c>
      <c r="C105" s="108">
        <v>8</v>
      </c>
      <c r="D105" s="107">
        <v>1</v>
      </c>
      <c r="E105" s="108">
        <v>444</v>
      </c>
      <c r="F105" s="107" t="s">
        <v>74</v>
      </c>
      <c r="G105" s="108" t="s">
        <v>75</v>
      </c>
      <c r="H105" s="109">
        <v>45274</v>
      </c>
      <c r="I105" s="107" t="s">
        <v>13</v>
      </c>
      <c r="J105" s="110">
        <v>184.2</v>
      </c>
      <c r="K105" s="18">
        <v>193.07493299999999</v>
      </c>
      <c r="L105" s="111">
        <f t="shared" si="1"/>
        <v>6.3517241379310345</v>
      </c>
    </row>
    <row r="106" spans="1:12" x14ac:dyDescent="0.2">
      <c r="A106" s="96">
        <v>2</v>
      </c>
      <c r="B106" s="97">
        <v>2</v>
      </c>
      <c r="C106" s="98">
        <v>1</v>
      </c>
      <c r="D106" s="97">
        <v>1</v>
      </c>
      <c r="E106" s="98">
        <v>445</v>
      </c>
      <c r="F106" s="97" t="s">
        <v>191</v>
      </c>
      <c r="G106" s="98" t="s">
        <v>192</v>
      </c>
      <c r="H106" s="99">
        <v>45274</v>
      </c>
      <c r="I106" s="97" t="s">
        <v>13</v>
      </c>
      <c r="J106" s="100">
        <v>61.7</v>
      </c>
      <c r="K106" s="17">
        <v>30.122441999999999</v>
      </c>
      <c r="L106" s="111">
        <f t="shared" si="1"/>
        <v>2.1275862068965519</v>
      </c>
    </row>
    <row r="107" spans="1:12" x14ac:dyDescent="0.2">
      <c r="A107" s="96">
        <v>2</v>
      </c>
      <c r="B107" s="97">
        <v>2</v>
      </c>
      <c r="C107" s="98">
        <v>2</v>
      </c>
      <c r="D107" s="97">
        <v>1</v>
      </c>
      <c r="E107" s="98">
        <v>446</v>
      </c>
      <c r="F107" s="97" t="s">
        <v>193</v>
      </c>
      <c r="G107" s="98" t="s">
        <v>194</v>
      </c>
      <c r="H107" s="99">
        <v>45274</v>
      </c>
      <c r="I107" s="97" t="s">
        <v>13</v>
      </c>
      <c r="J107" s="100">
        <v>229.2</v>
      </c>
      <c r="K107" s="16">
        <v>481.45366799999999</v>
      </c>
      <c r="L107" s="111">
        <f t="shared" si="1"/>
        <v>7.9034482758620683</v>
      </c>
    </row>
    <row r="108" spans="1:12" x14ac:dyDescent="0.2">
      <c r="A108" s="96">
        <v>2</v>
      </c>
      <c r="B108" s="97">
        <v>2</v>
      </c>
      <c r="C108" s="98">
        <v>3</v>
      </c>
      <c r="D108" s="97">
        <v>1</v>
      </c>
      <c r="E108" s="98">
        <v>447</v>
      </c>
      <c r="F108" s="97" t="s">
        <v>579</v>
      </c>
      <c r="G108" s="98" t="s">
        <v>580</v>
      </c>
      <c r="H108" s="99">
        <v>45274</v>
      </c>
      <c r="I108" s="97" t="s">
        <v>13</v>
      </c>
      <c r="J108" s="100">
        <v>131.1</v>
      </c>
      <c r="K108" s="16">
        <v>188.08361400000001</v>
      </c>
      <c r="L108" s="111">
        <f t="shared" si="1"/>
        <v>4.5206896551724132</v>
      </c>
    </row>
    <row r="109" spans="1:12" x14ac:dyDescent="0.2">
      <c r="A109" s="96">
        <v>2</v>
      </c>
      <c r="B109" s="97">
        <v>2</v>
      </c>
      <c r="C109" s="98">
        <v>4</v>
      </c>
      <c r="D109" s="97">
        <v>1</v>
      </c>
      <c r="E109" s="98">
        <v>448</v>
      </c>
      <c r="F109" s="97" t="s">
        <v>528</v>
      </c>
      <c r="G109" s="98" t="s">
        <v>529</v>
      </c>
      <c r="H109" s="99">
        <v>45274</v>
      </c>
      <c r="I109" s="97" t="s">
        <v>59</v>
      </c>
      <c r="J109" s="100">
        <v>42.4</v>
      </c>
      <c r="K109" s="16">
        <v>35.827931999999997</v>
      </c>
      <c r="L109" s="111">
        <f t="shared" si="1"/>
        <v>1.4620689655172414</v>
      </c>
    </row>
    <row r="110" spans="1:12" x14ac:dyDescent="0.2">
      <c r="A110" s="96">
        <v>2</v>
      </c>
      <c r="B110" s="97">
        <v>2</v>
      </c>
      <c r="C110" s="98">
        <v>5</v>
      </c>
      <c r="D110" s="97">
        <v>1</v>
      </c>
      <c r="E110" s="98">
        <v>449</v>
      </c>
      <c r="F110" s="97" t="s">
        <v>573</v>
      </c>
      <c r="G110" s="98" t="s">
        <v>574</v>
      </c>
      <c r="H110" s="99">
        <v>45274</v>
      </c>
      <c r="I110" s="97" t="s">
        <v>13</v>
      </c>
      <c r="J110" s="100">
        <v>224.5</v>
      </c>
      <c r="K110" s="16">
        <v>272.07066900000001</v>
      </c>
      <c r="L110" s="111">
        <f t="shared" si="1"/>
        <v>7.7413793103448274</v>
      </c>
    </row>
    <row r="111" spans="1:12" x14ac:dyDescent="0.2">
      <c r="A111" s="96">
        <v>2</v>
      </c>
      <c r="B111" s="97">
        <v>2</v>
      </c>
      <c r="C111" s="98">
        <v>6</v>
      </c>
      <c r="D111" s="97">
        <v>1</v>
      </c>
      <c r="E111" s="98">
        <v>450</v>
      </c>
      <c r="F111" s="97" t="s">
        <v>559</v>
      </c>
      <c r="G111" s="98" t="s">
        <v>560</v>
      </c>
      <c r="H111" s="99">
        <v>45274</v>
      </c>
      <c r="I111" s="97" t="s">
        <v>13</v>
      </c>
      <c r="J111" s="100">
        <v>77.3</v>
      </c>
      <c r="K111" s="16">
        <v>45.185783999999998</v>
      </c>
      <c r="L111" s="111">
        <f t="shared" si="1"/>
        <v>2.6655172413793102</v>
      </c>
    </row>
    <row r="112" spans="1:12" x14ac:dyDescent="0.2">
      <c r="A112" s="96">
        <v>2</v>
      </c>
      <c r="B112" s="97">
        <v>2</v>
      </c>
      <c r="C112" s="98">
        <v>7</v>
      </c>
      <c r="D112" s="97">
        <v>1</v>
      </c>
      <c r="E112" s="98">
        <v>451</v>
      </c>
      <c r="F112" s="97" t="s">
        <v>581</v>
      </c>
      <c r="G112" s="98" t="s">
        <v>582</v>
      </c>
      <c r="H112" s="99">
        <v>45274</v>
      </c>
      <c r="I112" s="97" t="s">
        <v>13</v>
      </c>
      <c r="J112" s="100">
        <v>99</v>
      </c>
      <c r="K112" s="16">
        <v>82.776267000000004</v>
      </c>
      <c r="L112" s="111">
        <f t="shared" si="1"/>
        <v>3.4137931034482758</v>
      </c>
    </row>
    <row r="113" spans="1:12" x14ac:dyDescent="0.2">
      <c r="A113" s="106">
        <v>2</v>
      </c>
      <c r="B113" s="107">
        <v>2</v>
      </c>
      <c r="C113" s="108">
        <v>8</v>
      </c>
      <c r="D113" s="107">
        <v>1</v>
      </c>
      <c r="E113" s="108">
        <v>452</v>
      </c>
      <c r="F113" s="107" t="s">
        <v>577</v>
      </c>
      <c r="G113" s="108" t="s">
        <v>578</v>
      </c>
      <c r="H113" s="109">
        <v>45274</v>
      </c>
      <c r="I113" s="107" t="s">
        <v>13</v>
      </c>
      <c r="J113" s="110">
        <v>269.7</v>
      </c>
      <c r="K113" s="18">
        <v>391.82626800000003</v>
      </c>
      <c r="L113" s="111">
        <f t="shared" si="1"/>
        <v>9.2999999999999989</v>
      </c>
    </row>
    <row r="114" spans="1:12" x14ac:dyDescent="0.2">
      <c r="A114" s="96">
        <v>2</v>
      </c>
      <c r="B114" s="97">
        <v>3</v>
      </c>
      <c r="C114" s="98">
        <v>1</v>
      </c>
      <c r="D114" s="97">
        <v>1</v>
      </c>
      <c r="E114" s="98">
        <v>453</v>
      </c>
      <c r="F114" s="97" t="s">
        <v>524</v>
      </c>
      <c r="G114" s="98" t="s">
        <v>525</v>
      </c>
      <c r="H114" s="99">
        <v>45274</v>
      </c>
      <c r="I114" s="97" t="s">
        <v>13</v>
      </c>
      <c r="J114" s="100">
        <v>70.3</v>
      </c>
      <c r="K114" s="17">
        <v>35.263745999999998</v>
      </c>
      <c r="L114" s="111">
        <f t="shared" si="1"/>
        <v>2.4241379310344828</v>
      </c>
    </row>
    <row r="115" spans="1:12" x14ac:dyDescent="0.2">
      <c r="A115" s="96">
        <v>2</v>
      </c>
      <c r="B115" s="97">
        <v>3</v>
      </c>
      <c r="C115" s="98">
        <v>2</v>
      </c>
      <c r="D115" s="97">
        <v>1</v>
      </c>
      <c r="E115" s="98">
        <v>454</v>
      </c>
      <c r="F115" s="97" t="s">
        <v>522</v>
      </c>
      <c r="G115" s="98" t="s">
        <v>523</v>
      </c>
      <c r="H115" s="99">
        <v>45274</v>
      </c>
      <c r="I115" s="97" t="s">
        <v>13</v>
      </c>
      <c r="J115" s="100">
        <v>106.3</v>
      </c>
      <c r="K115" s="16">
        <v>72.958764000000002</v>
      </c>
      <c r="L115" s="111">
        <f t="shared" si="1"/>
        <v>3.6655172413793102</v>
      </c>
    </row>
    <row r="116" spans="1:12" x14ac:dyDescent="0.2">
      <c r="A116" s="96">
        <v>2</v>
      </c>
      <c r="B116" s="97">
        <v>3</v>
      </c>
      <c r="C116" s="98">
        <v>3</v>
      </c>
      <c r="D116" s="97">
        <v>1</v>
      </c>
      <c r="E116" s="98">
        <v>455</v>
      </c>
      <c r="F116" s="97" t="s">
        <v>575</v>
      </c>
      <c r="G116" s="98" t="s">
        <v>576</v>
      </c>
      <c r="H116" s="99">
        <v>45274</v>
      </c>
      <c r="I116" s="97" t="s">
        <v>13</v>
      </c>
      <c r="J116" s="100">
        <v>221.3</v>
      </c>
      <c r="K116" s="16">
        <v>248.89116899999999</v>
      </c>
      <c r="L116" s="111">
        <f t="shared" si="1"/>
        <v>7.6310344827586212</v>
      </c>
    </row>
    <row r="117" spans="1:12" x14ac:dyDescent="0.2">
      <c r="A117" s="96">
        <v>2</v>
      </c>
      <c r="B117" s="97">
        <v>3</v>
      </c>
      <c r="C117" s="98">
        <v>4</v>
      </c>
      <c r="D117" s="97">
        <v>1</v>
      </c>
      <c r="E117" s="98">
        <v>456</v>
      </c>
      <c r="F117" s="97" t="s">
        <v>526</v>
      </c>
      <c r="G117" s="98" t="s">
        <v>527</v>
      </c>
      <c r="H117" s="99">
        <v>45274</v>
      </c>
      <c r="I117" s="97" t="s">
        <v>42</v>
      </c>
      <c r="J117" s="100">
        <v>35.1</v>
      </c>
      <c r="K117" s="34">
        <v>3.1861662000000002</v>
      </c>
      <c r="L117" s="111">
        <f t="shared" si="1"/>
        <v>1.210344827586207</v>
      </c>
    </row>
    <row r="118" spans="1:12" x14ac:dyDescent="0.2">
      <c r="A118" s="96">
        <v>2</v>
      </c>
      <c r="B118" s="97">
        <v>3</v>
      </c>
      <c r="C118" s="98">
        <v>5</v>
      </c>
      <c r="D118" s="97">
        <v>1</v>
      </c>
      <c r="E118" s="98">
        <v>461</v>
      </c>
      <c r="F118" s="97" t="s">
        <v>628</v>
      </c>
      <c r="G118" s="98" t="s">
        <v>629</v>
      </c>
      <c r="H118" s="99">
        <v>45274</v>
      </c>
      <c r="I118" s="97" t="s">
        <v>59</v>
      </c>
      <c r="J118" s="100">
        <v>41.6</v>
      </c>
      <c r="K118" s="16">
        <v>15.037253700000001</v>
      </c>
      <c r="L118" s="111">
        <f t="shared" si="1"/>
        <v>1.4344827586206896</v>
      </c>
    </row>
    <row r="119" spans="1:12" x14ac:dyDescent="0.2">
      <c r="A119" s="96">
        <v>2</v>
      </c>
      <c r="B119" s="97">
        <v>3</v>
      </c>
      <c r="C119" s="98">
        <v>6</v>
      </c>
      <c r="D119" s="97">
        <v>1</v>
      </c>
      <c r="E119" s="98">
        <v>479</v>
      </c>
      <c r="F119" s="97" t="s">
        <v>565</v>
      </c>
      <c r="G119" s="98" t="s">
        <v>566</v>
      </c>
      <c r="H119" s="99">
        <v>45279</v>
      </c>
      <c r="I119" s="97" t="s">
        <v>13</v>
      </c>
      <c r="J119" s="100">
        <v>257.5</v>
      </c>
      <c r="K119" s="16">
        <v>182.34540000000001</v>
      </c>
      <c r="L119" s="111">
        <f t="shared" si="1"/>
        <v>8.8793103448275854</v>
      </c>
    </row>
    <row r="120" spans="1:12" x14ac:dyDescent="0.2">
      <c r="A120" s="96">
        <v>2</v>
      </c>
      <c r="B120" s="97">
        <v>3</v>
      </c>
      <c r="C120" s="98">
        <v>7</v>
      </c>
      <c r="D120" s="97">
        <v>1</v>
      </c>
      <c r="E120" s="98">
        <v>485</v>
      </c>
      <c r="F120" s="97" t="s">
        <v>531</v>
      </c>
      <c r="G120" s="98" t="s">
        <v>532</v>
      </c>
      <c r="H120" s="99">
        <v>45279</v>
      </c>
      <c r="I120" s="97" t="s">
        <v>13</v>
      </c>
      <c r="J120" s="100">
        <v>68.7</v>
      </c>
      <c r="K120" s="16">
        <v>13.8637044</v>
      </c>
      <c r="L120" s="111">
        <f t="shared" si="1"/>
        <v>2.3689655172413793</v>
      </c>
    </row>
    <row r="121" spans="1:12" x14ac:dyDescent="0.2">
      <c r="A121" s="106">
        <v>2</v>
      </c>
      <c r="B121" s="107">
        <v>3</v>
      </c>
      <c r="C121" s="108">
        <v>8</v>
      </c>
      <c r="D121" s="107">
        <v>2</v>
      </c>
      <c r="E121" s="108">
        <v>5</v>
      </c>
      <c r="F121" s="107" t="s">
        <v>234</v>
      </c>
      <c r="G121" s="108" t="s">
        <v>235</v>
      </c>
      <c r="H121" s="109">
        <v>45272</v>
      </c>
      <c r="I121" s="107" t="s">
        <v>13</v>
      </c>
      <c r="J121" s="110">
        <v>142.69999999999999</v>
      </c>
      <c r="K121" s="18">
        <v>51.290052299999999</v>
      </c>
      <c r="L121" s="111">
        <f t="shared" si="1"/>
        <v>4.9206896551724135</v>
      </c>
    </row>
    <row r="122" spans="1:12" x14ac:dyDescent="0.2">
      <c r="A122" s="96">
        <v>2</v>
      </c>
      <c r="B122" s="97">
        <v>4</v>
      </c>
      <c r="C122" s="98">
        <v>1</v>
      </c>
      <c r="D122" s="97">
        <v>2</v>
      </c>
      <c r="E122" s="98">
        <v>6</v>
      </c>
      <c r="F122" s="97" t="s">
        <v>319</v>
      </c>
      <c r="G122" s="98" t="s">
        <v>320</v>
      </c>
      <c r="H122" s="99">
        <v>45272</v>
      </c>
      <c r="I122" s="97" t="s">
        <v>13</v>
      </c>
      <c r="J122" s="100">
        <v>121.8</v>
      </c>
      <c r="K122" s="17">
        <v>279.90018900000001</v>
      </c>
      <c r="L122" s="111">
        <f t="shared" si="1"/>
        <v>4.2</v>
      </c>
    </row>
    <row r="123" spans="1:12" x14ac:dyDescent="0.2">
      <c r="A123" s="96">
        <v>2</v>
      </c>
      <c r="B123" s="97">
        <v>4</v>
      </c>
      <c r="C123" s="98">
        <v>2</v>
      </c>
      <c r="D123" s="97">
        <v>2</v>
      </c>
      <c r="E123" s="98">
        <v>7</v>
      </c>
      <c r="F123" s="97" t="s">
        <v>317</v>
      </c>
      <c r="G123" s="98" t="s">
        <v>318</v>
      </c>
      <c r="H123" s="99">
        <v>45272</v>
      </c>
      <c r="I123" s="97" t="s">
        <v>59</v>
      </c>
      <c r="J123" s="100">
        <v>94.8</v>
      </c>
      <c r="K123" s="16">
        <v>133.08002400000001</v>
      </c>
      <c r="L123" s="111">
        <f t="shared" si="1"/>
        <v>3.2689655172413792</v>
      </c>
    </row>
    <row r="124" spans="1:12" x14ac:dyDescent="0.2">
      <c r="A124" s="96">
        <v>2</v>
      </c>
      <c r="B124" s="97">
        <v>4</v>
      </c>
      <c r="C124" s="98">
        <v>3</v>
      </c>
      <c r="D124" s="97">
        <v>2</v>
      </c>
      <c r="E124" s="98">
        <v>8</v>
      </c>
      <c r="F124" s="97" t="s">
        <v>288</v>
      </c>
      <c r="G124" s="98" t="s">
        <v>289</v>
      </c>
      <c r="H124" s="99">
        <v>45268</v>
      </c>
      <c r="I124" s="97" t="s">
        <v>13</v>
      </c>
      <c r="J124" s="100">
        <v>164.2</v>
      </c>
      <c r="K124" s="16">
        <v>128.975889</v>
      </c>
      <c r="L124" s="111">
        <f t="shared" si="1"/>
        <v>5.6620689655172409</v>
      </c>
    </row>
    <row r="125" spans="1:12" x14ac:dyDescent="0.2">
      <c r="A125" s="96">
        <v>2</v>
      </c>
      <c r="B125" s="97">
        <v>4</v>
      </c>
      <c r="C125" s="98">
        <v>4</v>
      </c>
      <c r="D125" s="97">
        <v>2</v>
      </c>
      <c r="E125" s="98">
        <v>9</v>
      </c>
      <c r="F125" s="97" t="s">
        <v>345</v>
      </c>
      <c r="G125" s="98" t="s">
        <v>346</v>
      </c>
      <c r="H125" s="99">
        <v>45272</v>
      </c>
      <c r="I125" s="97" t="s">
        <v>13</v>
      </c>
      <c r="J125" s="100">
        <v>86.7</v>
      </c>
      <c r="K125" s="16">
        <v>154.18397400000001</v>
      </c>
      <c r="L125" s="111">
        <f t="shared" si="1"/>
        <v>2.9896551724137934</v>
      </c>
    </row>
    <row r="126" spans="1:12" x14ac:dyDescent="0.2">
      <c r="A126" s="96">
        <v>2</v>
      </c>
      <c r="B126" s="97">
        <v>4</v>
      </c>
      <c r="C126" s="98">
        <v>5</v>
      </c>
      <c r="D126" s="97">
        <v>2</v>
      </c>
      <c r="E126" s="98">
        <v>10</v>
      </c>
      <c r="F126" s="97" t="s">
        <v>323</v>
      </c>
      <c r="G126" s="98" t="s">
        <v>324</v>
      </c>
      <c r="H126" s="99">
        <v>45272</v>
      </c>
      <c r="I126" s="97" t="s">
        <v>13</v>
      </c>
      <c r="J126" s="100">
        <v>59.4</v>
      </c>
      <c r="K126" s="16">
        <v>41.346774000000003</v>
      </c>
      <c r="L126" s="111">
        <f t="shared" si="1"/>
        <v>2.0482758620689654</v>
      </c>
    </row>
    <row r="127" spans="1:12" x14ac:dyDescent="0.2">
      <c r="A127" s="96">
        <v>2</v>
      </c>
      <c r="B127" s="97">
        <v>4</v>
      </c>
      <c r="C127" s="98">
        <v>6</v>
      </c>
      <c r="D127" s="97">
        <v>2</v>
      </c>
      <c r="E127" s="98">
        <v>11</v>
      </c>
      <c r="F127" s="97" t="s">
        <v>433</v>
      </c>
      <c r="G127" s="98" t="s">
        <v>434</v>
      </c>
      <c r="H127" s="99">
        <v>45268</v>
      </c>
      <c r="I127" s="97" t="s">
        <v>59</v>
      </c>
      <c r="J127" s="100">
        <v>61.5</v>
      </c>
      <c r="K127" s="16">
        <v>124.301205</v>
      </c>
      <c r="L127" s="111">
        <f t="shared" si="1"/>
        <v>2.1206896551724137</v>
      </c>
    </row>
    <row r="128" spans="1:12" x14ac:dyDescent="0.2">
      <c r="A128" s="96">
        <v>2</v>
      </c>
      <c r="B128" s="97">
        <v>4</v>
      </c>
      <c r="C128" s="98">
        <v>7</v>
      </c>
      <c r="D128" s="97">
        <v>2</v>
      </c>
      <c r="E128" s="98">
        <v>12</v>
      </c>
      <c r="F128" s="97" t="s">
        <v>327</v>
      </c>
      <c r="G128" s="98" t="s">
        <v>328</v>
      </c>
      <c r="H128" s="99">
        <v>45272</v>
      </c>
      <c r="I128" s="97" t="s">
        <v>13</v>
      </c>
      <c r="J128" s="100">
        <v>82.5</v>
      </c>
      <c r="K128" s="16">
        <v>161.50142399999999</v>
      </c>
      <c r="L128" s="111">
        <f t="shared" si="1"/>
        <v>2.8448275862068964</v>
      </c>
    </row>
    <row r="129" spans="1:12" x14ac:dyDescent="0.2">
      <c r="A129" s="106">
        <v>2</v>
      </c>
      <c r="B129" s="107">
        <v>4</v>
      </c>
      <c r="C129" s="108">
        <v>8</v>
      </c>
      <c r="D129" s="107">
        <v>2</v>
      </c>
      <c r="E129" s="108">
        <v>13</v>
      </c>
      <c r="F129" s="107" t="s">
        <v>329</v>
      </c>
      <c r="G129" s="108" t="s">
        <v>330</v>
      </c>
      <c r="H129" s="109">
        <v>45272</v>
      </c>
      <c r="I129" s="107" t="s">
        <v>13</v>
      </c>
      <c r="J129" s="110">
        <v>85.1</v>
      </c>
      <c r="K129" s="18">
        <v>78.023105999999999</v>
      </c>
      <c r="L129" s="111">
        <f t="shared" si="1"/>
        <v>2.9344827586206894</v>
      </c>
    </row>
    <row r="130" spans="1:12" x14ac:dyDescent="0.2">
      <c r="A130" s="96">
        <v>2</v>
      </c>
      <c r="B130" s="97">
        <v>5</v>
      </c>
      <c r="C130" s="98">
        <v>1</v>
      </c>
      <c r="D130" s="97">
        <v>2</v>
      </c>
      <c r="E130" s="98">
        <v>14</v>
      </c>
      <c r="F130" s="97" t="s">
        <v>347</v>
      </c>
      <c r="G130" s="98" t="s">
        <v>348</v>
      </c>
      <c r="H130" s="99">
        <v>45272</v>
      </c>
      <c r="I130" s="97" t="s">
        <v>13</v>
      </c>
      <c r="J130" s="100">
        <v>268</v>
      </c>
      <c r="K130" s="17">
        <v>277.22166900000002</v>
      </c>
      <c r="L130" s="111">
        <f t="shared" ref="L130:L193" si="2">IF(ISNUMBER(J130),J130*1/29,"")</f>
        <v>9.2413793103448274</v>
      </c>
    </row>
    <row r="131" spans="1:12" x14ac:dyDescent="0.2">
      <c r="A131" s="96">
        <v>2</v>
      </c>
      <c r="B131" s="97">
        <v>5</v>
      </c>
      <c r="C131" s="98">
        <v>2</v>
      </c>
      <c r="D131" s="97">
        <v>2</v>
      </c>
      <c r="E131" s="98">
        <v>15</v>
      </c>
      <c r="F131" s="97" t="s">
        <v>341</v>
      </c>
      <c r="G131" s="98" t="s">
        <v>342</v>
      </c>
      <c r="H131" s="99">
        <v>45272</v>
      </c>
      <c r="I131" s="97" t="s">
        <v>13</v>
      </c>
      <c r="J131" s="100">
        <v>134.9</v>
      </c>
      <c r="K131" s="16">
        <v>335.129211</v>
      </c>
      <c r="L131" s="111">
        <f t="shared" si="2"/>
        <v>4.6517241379310343</v>
      </c>
    </row>
    <row r="132" spans="1:12" x14ac:dyDescent="0.2">
      <c r="A132" s="96">
        <v>2</v>
      </c>
      <c r="B132" s="97">
        <v>5</v>
      </c>
      <c r="C132" s="98">
        <v>3</v>
      </c>
      <c r="D132" s="97">
        <v>2</v>
      </c>
      <c r="E132" s="98">
        <v>16</v>
      </c>
      <c r="F132" s="97" t="s">
        <v>262</v>
      </c>
      <c r="G132" s="98" t="s">
        <v>263</v>
      </c>
      <c r="H132" s="99">
        <v>45268</v>
      </c>
      <c r="I132" s="97" t="s">
        <v>13</v>
      </c>
      <c r="J132" s="100">
        <v>50.9</v>
      </c>
      <c r="K132" s="16">
        <v>67.995018000000002</v>
      </c>
      <c r="L132" s="111">
        <f t="shared" si="2"/>
        <v>1.7551724137931033</v>
      </c>
    </row>
    <row r="133" spans="1:12" x14ac:dyDescent="0.2">
      <c r="A133" s="96">
        <v>2</v>
      </c>
      <c r="B133" s="97">
        <v>5</v>
      </c>
      <c r="C133" s="98">
        <v>4</v>
      </c>
      <c r="D133" s="97">
        <v>2</v>
      </c>
      <c r="E133" s="98">
        <v>17</v>
      </c>
      <c r="F133" s="97" t="s">
        <v>419</v>
      </c>
      <c r="G133" s="98" t="s">
        <v>420</v>
      </c>
      <c r="H133" s="99">
        <v>45268</v>
      </c>
      <c r="I133" s="97" t="s">
        <v>59</v>
      </c>
      <c r="J133" s="100">
        <v>52.7</v>
      </c>
      <c r="K133" s="16">
        <v>61.080558000000003</v>
      </c>
      <c r="L133" s="111">
        <f t="shared" si="2"/>
        <v>1.817241379310345</v>
      </c>
    </row>
    <row r="134" spans="1:12" x14ac:dyDescent="0.2">
      <c r="A134" s="96">
        <v>2</v>
      </c>
      <c r="B134" s="97">
        <v>5</v>
      </c>
      <c r="C134" s="98">
        <v>5</v>
      </c>
      <c r="D134" s="97">
        <v>2</v>
      </c>
      <c r="E134" s="98">
        <v>18</v>
      </c>
      <c r="F134" s="97" t="s">
        <v>284</v>
      </c>
      <c r="G134" s="98" t="s">
        <v>285</v>
      </c>
      <c r="H134" s="99">
        <v>45268</v>
      </c>
      <c r="I134" s="97" t="s">
        <v>13</v>
      </c>
      <c r="J134" s="100">
        <v>60.4</v>
      </c>
      <c r="K134" s="16">
        <v>31.545632999999999</v>
      </c>
      <c r="L134" s="111">
        <f t="shared" si="2"/>
        <v>2.0827586206896553</v>
      </c>
    </row>
    <row r="135" spans="1:12" x14ac:dyDescent="0.2">
      <c r="A135" s="96">
        <v>2</v>
      </c>
      <c r="B135" s="97">
        <v>5</v>
      </c>
      <c r="C135" s="98">
        <v>6</v>
      </c>
      <c r="D135" s="97">
        <v>2</v>
      </c>
      <c r="E135" s="98">
        <v>19</v>
      </c>
      <c r="F135" s="97" t="s">
        <v>349</v>
      </c>
      <c r="G135" s="98" t="s">
        <v>350</v>
      </c>
      <c r="H135" s="99">
        <v>45272</v>
      </c>
      <c r="I135" s="97" t="s">
        <v>13</v>
      </c>
      <c r="J135" s="100">
        <v>141.5</v>
      </c>
      <c r="K135" s="16">
        <v>138.134367</v>
      </c>
      <c r="L135" s="111">
        <f t="shared" si="2"/>
        <v>4.8793103448275863</v>
      </c>
    </row>
    <row r="136" spans="1:12" x14ac:dyDescent="0.2">
      <c r="A136" s="96">
        <v>2</v>
      </c>
      <c r="B136" s="97">
        <v>5</v>
      </c>
      <c r="C136" s="98">
        <v>7</v>
      </c>
      <c r="D136" s="97">
        <v>2</v>
      </c>
      <c r="E136" s="98">
        <v>20</v>
      </c>
      <c r="F136" s="97" t="s">
        <v>453</v>
      </c>
      <c r="G136" s="98" t="s">
        <v>454</v>
      </c>
      <c r="H136" s="99">
        <v>45268</v>
      </c>
      <c r="I136" s="97" t="s">
        <v>42</v>
      </c>
      <c r="J136" s="100">
        <v>36.799999999999997</v>
      </c>
      <c r="K136" s="16">
        <v>28.270809</v>
      </c>
      <c r="L136" s="111">
        <f t="shared" si="2"/>
        <v>1.2689655172413792</v>
      </c>
    </row>
    <row r="137" spans="1:12" x14ac:dyDescent="0.2">
      <c r="A137" s="106">
        <v>2</v>
      </c>
      <c r="B137" s="107">
        <v>5</v>
      </c>
      <c r="C137" s="108">
        <v>8</v>
      </c>
      <c r="D137" s="107">
        <v>2</v>
      </c>
      <c r="E137" s="108">
        <v>21</v>
      </c>
      <c r="F137" s="107" t="s">
        <v>236</v>
      </c>
      <c r="G137" s="108" t="s">
        <v>237</v>
      </c>
      <c r="H137" s="109">
        <v>45272</v>
      </c>
      <c r="I137" s="107" t="s">
        <v>13</v>
      </c>
      <c r="J137" s="110">
        <v>136.19999999999999</v>
      </c>
      <c r="K137" s="18">
        <v>54.471825000000003</v>
      </c>
      <c r="L137" s="111">
        <f t="shared" si="2"/>
        <v>4.6965517241379304</v>
      </c>
    </row>
    <row r="138" spans="1:12" x14ac:dyDescent="0.2">
      <c r="A138" s="96">
        <v>2</v>
      </c>
      <c r="B138" s="97">
        <v>6</v>
      </c>
      <c r="C138" s="98">
        <v>1</v>
      </c>
      <c r="D138" s="97">
        <v>2</v>
      </c>
      <c r="E138" s="98">
        <v>22</v>
      </c>
      <c r="F138" s="97" t="s">
        <v>353</v>
      </c>
      <c r="G138" s="98" t="s">
        <v>354</v>
      </c>
      <c r="H138" s="99">
        <v>45272</v>
      </c>
      <c r="I138" s="97" t="s">
        <v>13</v>
      </c>
      <c r="J138" s="100">
        <v>205.5</v>
      </c>
      <c r="K138" s="17">
        <v>180.06350699999999</v>
      </c>
      <c r="L138" s="111">
        <f t="shared" si="2"/>
        <v>7.0862068965517242</v>
      </c>
    </row>
    <row r="139" spans="1:12" x14ac:dyDescent="0.2">
      <c r="A139" s="96">
        <v>2</v>
      </c>
      <c r="B139" s="97">
        <v>6</v>
      </c>
      <c r="C139" s="98">
        <v>2</v>
      </c>
      <c r="D139" s="97">
        <v>2</v>
      </c>
      <c r="E139" s="98">
        <v>23</v>
      </c>
      <c r="F139" s="97" t="s">
        <v>359</v>
      </c>
      <c r="G139" s="98" t="s">
        <v>360</v>
      </c>
      <c r="H139" s="99">
        <v>45272</v>
      </c>
      <c r="I139" s="97" t="s">
        <v>13</v>
      </c>
      <c r="J139" s="100">
        <v>108.8</v>
      </c>
      <c r="K139" s="16">
        <v>76.904430000000005</v>
      </c>
      <c r="L139" s="111">
        <f t="shared" si="2"/>
        <v>3.7517241379310344</v>
      </c>
    </row>
    <row r="140" spans="1:12" x14ac:dyDescent="0.2">
      <c r="A140" s="96">
        <v>2</v>
      </c>
      <c r="B140" s="97">
        <v>6</v>
      </c>
      <c r="C140" s="98">
        <v>3</v>
      </c>
      <c r="D140" s="97">
        <v>2</v>
      </c>
      <c r="E140" s="98">
        <v>24</v>
      </c>
      <c r="F140" s="97" t="s">
        <v>369</v>
      </c>
      <c r="G140" s="98" t="s">
        <v>370</v>
      </c>
      <c r="H140" s="99">
        <v>45272</v>
      </c>
      <c r="I140" s="97" t="s">
        <v>13</v>
      </c>
      <c r="J140" s="100">
        <v>58.3</v>
      </c>
      <c r="K140" s="16">
        <v>18.7566393</v>
      </c>
      <c r="L140" s="111">
        <f t="shared" si="2"/>
        <v>2.0103448275862066</v>
      </c>
    </row>
    <row r="141" spans="1:12" x14ac:dyDescent="0.2">
      <c r="A141" s="96">
        <v>2</v>
      </c>
      <c r="B141" s="97">
        <v>6</v>
      </c>
      <c r="C141" s="98">
        <v>4</v>
      </c>
      <c r="D141" s="97">
        <v>2</v>
      </c>
      <c r="E141" s="98">
        <v>25</v>
      </c>
      <c r="F141" s="97" t="s">
        <v>361</v>
      </c>
      <c r="G141" s="98" t="s">
        <v>362</v>
      </c>
      <c r="H141" s="99">
        <v>45272</v>
      </c>
      <c r="I141" s="97" t="s">
        <v>13</v>
      </c>
      <c r="J141" s="100">
        <v>313.89999999999998</v>
      </c>
      <c r="K141" s="16">
        <v>528.54411000000005</v>
      </c>
      <c r="L141" s="111">
        <f t="shared" si="2"/>
        <v>10.824137931034482</v>
      </c>
    </row>
    <row r="142" spans="1:12" x14ac:dyDescent="0.2">
      <c r="A142" s="96">
        <v>2</v>
      </c>
      <c r="B142" s="97">
        <v>6</v>
      </c>
      <c r="C142" s="98">
        <v>5</v>
      </c>
      <c r="D142" s="97">
        <v>2</v>
      </c>
      <c r="E142" s="98">
        <v>26</v>
      </c>
      <c r="F142" s="97" t="s">
        <v>367</v>
      </c>
      <c r="G142" s="98" t="s">
        <v>368</v>
      </c>
      <c r="H142" s="99">
        <v>45272</v>
      </c>
      <c r="I142" s="97" t="s">
        <v>13</v>
      </c>
      <c r="J142" s="100">
        <v>256.8</v>
      </c>
      <c r="K142" s="16">
        <v>211.659741</v>
      </c>
      <c r="L142" s="111">
        <f t="shared" si="2"/>
        <v>8.8551724137931043</v>
      </c>
    </row>
    <row r="143" spans="1:12" x14ac:dyDescent="0.2">
      <c r="A143" s="96">
        <v>2</v>
      </c>
      <c r="B143" s="97">
        <v>6</v>
      </c>
      <c r="C143" s="98">
        <v>6</v>
      </c>
      <c r="D143" s="97">
        <v>2</v>
      </c>
      <c r="E143" s="98">
        <v>27</v>
      </c>
      <c r="F143" s="97" t="s">
        <v>380</v>
      </c>
      <c r="G143" s="98" t="s">
        <v>381</v>
      </c>
      <c r="H143" s="99">
        <v>45267</v>
      </c>
      <c r="I143" s="97" t="s">
        <v>13</v>
      </c>
      <c r="J143" s="100">
        <v>98.7</v>
      </c>
      <c r="K143" s="16">
        <v>58.395372000000002</v>
      </c>
      <c r="L143" s="111">
        <f t="shared" si="2"/>
        <v>3.4034482758620692</v>
      </c>
    </row>
    <row r="144" spans="1:12" x14ac:dyDescent="0.2">
      <c r="A144" s="96">
        <v>2</v>
      </c>
      <c r="B144" s="97">
        <v>6</v>
      </c>
      <c r="C144" s="98">
        <v>7</v>
      </c>
      <c r="D144" s="97">
        <v>2</v>
      </c>
      <c r="E144" s="98">
        <v>28</v>
      </c>
      <c r="F144" s="97" t="s">
        <v>266</v>
      </c>
      <c r="G144" s="98" t="s">
        <v>267</v>
      </c>
      <c r="H144" s="99">
        <v>45268</v>
      </c>
      <c r="I144" s="97" t="s">
        <v>13</v>
      </c>
      <c r="J144" s="100">
        <v>107</v>
      </c>
      <c r="K144" s="16">
        <v>47.894513099999998</v>
      </c>
      <c r="L144" s="111">
        <f t="shared" si="2"/>
        <v>3.6896551724137931</v>
      </c>
    </row>
    <row r="145" spans="1:12" x14ac:dyDescent="0.2">
      <c r="A145" s="106">
        <v>2</v>
      </c>
      <c r="B145" s="107">
        <v>6</v>
      </c>
      <c r="C145" s="108">
        <v>8</v>
      </c>
      <c r="D145" s="107">
        <v>2</v>
      </c>
      <c r="E145" s="108">
        <v>29</v>
      </c>
      <c r="F145" s="107" t="s">
        <v>232</v>
      </c>
      <c r="G145" s="108" t="s">
        <v>233</v>
      </c>
      <c r="H145" s="109">
        <v>45272</v>
      </c>
      <c r="I145" s="107" t="s">
        <v>13</v>
      </c>
      <c r="J145" s="110">
        <v>82.2</v>
      </c>
      <c r="K145" s="18">
        <v>36.137597999999997</v>
      </c>
      <c r="L145" s="111">
        <f t="shared" si="2"/>
        <v>2.8344827586206898</v>
      </c>
    </row>
    <row r="146" spans="1:12" x14ac:dyDescent="0.2">
      <c r="A146" s="96">
        <v>2</v>
      </c>
      <c r="B146" s="97">
        <v>7</v>
      </c>
      <c r="C146" s="98">
        <v>1</v>
      </c>
      <c r="D146" s="97">
        <v>2</v>
      </c>
      <c r="E146" s="98">
        <v>30</v>
      </c>
      <c r="F146" s="97" t="s">
        <v>270</v>
      </c>
      <c r="G146" s="98" t="s">
        <v>271</v>
      </c>
      <c r="H146" s="99">
        <v>45268</v>
      </c>
      <c r="I146" s="97" t="s">
        <v>59</v>
      </c>
      <c r="J146" s="100">
        <v>34.5</v>
      </c>
      <c r="K146" s="17">
        <v>13.843767</v>
      </c>
      <c r="L146" s="111">
        <f t="shared" si="2"/>
        <v>1.1896551724137931</v>
      </c>
    </row>
    <row r="147" spans="1:12" x14ac:dyDescent="0.2">
      <c r="A147" s="96">
        <v>2</v>
      </c>
      <c r="B147" s="97">
        <v>7</v>
      </c>
      <c r="C147" s="98">
        <v>2</v>
      </c>
      <c r="D147" s="97">
        <v>2</v>
      </c>
      <c r="E147" s="98">
        <v>31</v>
      </c>
      <c r="F147" s="97" t="s">
        <v>276</v>
      </c>
      <c r="G147" s="98" t="s">
        <v>277</v>
      </c>
      <c r="H147" s="99">
        <v>45268</v>
      </c>
      <c r="I147" s="97" t="s">
        <v>59</v>
      </c>
      <c r="J147" s="100">
        <v>64.8</v>
      </c>
      <c r="K147" s="16">
        <v>13.6872372</v>
      </c>
      <c r="L147" s="111">
        <f t="shared" si="2"/>
        <v>2.2344827586206897</v>
      </c>
    </row>
    <row r="148" spans="1:12" x14ac:dyDescent="0.2">
      <c r="A148" s="96">
        <v>2</v>
      </c>
      <c r="B148" s="97">
        <v>7</v>
      </c>
      <c r="C148" s="98">
        <v>3</v>
      </c>
      <c r="D148" s="97">
        <v>2</v>
      </c>
      <c r="E148" s="98">
        <v>32</v>
      </c>
      <c r="F148" s="97" t="s">
        <v>382</v>
      </c>
      <c r="G148" s="98" t="s">
        <v>383</v>
      </c>
      <c r="H148" s="99">
        <v>45267</v>
      </c>
      <c r="I148" s="97" t="s">
        <v>13</v>
      </c>
      <c r="J148" s="100">
        <v>149.4</v>
      </c>
      <c r="K148" s="16">
        <v>102.95818800000001</v>
      </c>
      <c r="L148" s="111">
        <f t="shared" si="2"/>
        <v>5.1517241379310343</v>
      </c>
    </row>
    <row r="149" spans="1:12" x14ac:dyDescent="0.2">
      <c r="A149" s="96">
        <v>2</v>
      </c>
      <c r="B149" s="97">
        <v>7</v>
      </c>
      <c r="C149" s="98">
        <v>4</v>
      </c>
      <c r="D149" s="97">
        <v>2</v>
      </c>
      <c r="E149" s="98">
        <v>33</v>
      </c>
      <c r="F149" s="97" t="s">
        <v>431</v>
      </c>
      <c r="G149" s="98" t="s">
        <v>432</v>
      </c>
      <c r="H149" s="99">
        <v>45268</v>
      </c>
      <c r="I149" s="97" t="s">
        <v>13</v>
      </c>
      <c r="J149" s="100">
        <v>71.599999999999994</v>
      </c>
      <c r="K149" s="16">
        <v>33.734504999999999</v>
      </c>
      <c r="L149" s="111">
        <f t="shared" si="2"/>
        <v>2.4689655172413789</v>
      </c>
    </row>
    <row r="150" spans="1:12" x14ac:dyDescent="0.2">
      <c r="A150" s="96">
        <v>2</v>
      </c>
      <c r="B150" s="97">
        <v>7</v>
      </c>
      <c r="C150" s="98">
        <v>5</v>
      </c>
      <c r="D150" s="97">
        <v>2</v>
      </c>
      <c r="E150" s="98">
        <v>34</v>
      </c>
      <c r="F150" s="97" t="s">
        <v>325</v>
      </c>
      <c r="G150" s="98" t="s">
        <v>326</v>
      </c>
      <c r="H150" s="99">
        <v>45272</v>
      </c>
      <c r="I150" s="97" t="s">
        <v>13</v>
      </c>
      <c r="J150" s="100">
        <v>137.4</v>
      </c>
      <c r="K150" s="16">
        <v>120.43038</v>
      </c>
      <c r="L150" s="111">
        <f t="shared" si="2"/>
        <v>4.7379310344827585</v>
      </c>
    </row>
    <row r="151" spans="1:12" x14ac:dyDescent="0.2">
      <c r="A151" s="96">
        <v>2</v>
      </c>
      <c r="B151" s="97">
        <v>7</v>
      </c>
      <c r="C151" s="98">
        <v>6</v>
      </c>
      <c r="D151" s="97">
        <v>2</v>
      </c>
      <c r="E151" s="98">
        <v>35</v>
      </c>
      <c r="F151" s="97" t="s">
        <v>539</v>
      </c>
      <c r="G151" s="98" t="s">
        <v>16</v>
      </c>
      <c r="H151" s="99">
        <v>45272</v>
      </c>
      <c r="I151" s="97" t="s">
        <v>13</v>
      </c>
      <c r="J151" s="100">
        <v>121.4</v>
      </c>
      <c r="K151" s="16">
        <v>119.977092</v>
      </c>
      <c r="L151" s="111">
        <f t="shared" si="2"/>
        <v>4.1862068965517247</v>
      </c>
    </row>
    <row r="152" spans="1:12" x14ac:dyDescent="0.2">
      <c r="A152" s="96">
        <v>2</v>
      </c>
      <c r="B152" s="97">
        <v>7</v>
      </c>
      <c r="C152" s="98">
        <v>7</v>
      </c>
      <c r="D152" s="97">
        <v>2</v>
      </c>
      <c r="E152" s="98">
        <v>37</v>
      </c>
      <c r="F152" s="97" t="s">
        <v>550</v>
      </c>
      <c r="G152" s="98" t="s">
        <v>17</v>
      </c>
      <c r="H152" s="99">
        <v>45272</v>
      </c>
      <c r="I152" s="97" t="s">
        <v>13</v>
      </c>
      <c r="J152" s="100">
        <v>131.1</v>
      </c>
      <c r="K152" s="16">
        <v>81.566085000000001</v>
      </c>
      <c r="L152" s="111">
        <f t="shared" si="2"/>
        <v>4.5206896551724132</v>
      </c>
    </row>
    <row r="153" spans="1:12" x14ac:dyDescent="0.2">
      <c r="A153" s="106">
        <v>2</v>
      </c>
      <c r="B153" s="107">
        <v>7</v>
      </c>
      <c r="C153" s="108">
        <v>8</v>
      </c>
      <c r="D153" s="107">
        <v>2</v>
      </c>
      <c r="E153" s="108">
        <v>38</v>
      </c>
      <c r="F153" s="107" t="s">
        <v>466</v>
      </c>
      <c r="G153" s="108" t="s">
        <v>467</v>
      </c>
      <c r="H153" s="109">
        <v>45313</v>
      </c>
      <c r="I153" s="107" t="s">
        <v>13</v>
      </c>
      <c r="J153" s="110">
        <v>107.4</v>
      </c>
      <c r="K153" s="18">
        <v>107.4</v>
      </c>
      <c r="L153" s="111">
        <f t="shared" si="2"/>
        <v>3.703448275862069</v>
      </c>
    </row>
    <row r="154" spans="1:12" x14ac:dyDescent="0.2">
      <c r="A154" s="96">
        <v>2</v>
      </c>
      <c r="B154" s="97">
        <v>8</v>
      </c>
      <c r="C154" s="98">
        <v>1</v>
      </c>
      <c r="D154" s="97">
        <v>2</v>
      </c>
      <c r="E154" s="98">
        <v>41</v>
      </c>
      <c r="F154" s="97" t="s">
        <v>14</v>
      </c>
      <c r="G154" s="98" t="s">
        <v>15</v>
      </c>
      <c r="H154" s="99">
        <v>45267</v>
      </c>
      <c r="I154" s="97" t="s">
        <v>13</v>
      </c>
      <c r="J154" s="100">
        <v>213.3</v>
      </c>
      <c r="K154" s="17">
        <v>225.773481</v>
      </c>
      <c r="L154" s="111">
        <f t="shared" si="2"/>
        <v>7.3551724137931043</v>
      </c>
    </row>
    <row r="155" spans="1:12" x14ac:dyDescent="0.2">
      <c r="A155" s="96">
        <v>2</v>
      </c>
      <c r="B155" s="97">
        <v>8</v>
      </c>
      <c r="C155" s="98">
        <v>2</v>
      </c>
      <c r="D155" s="97">
        <v>2</v>
      </c>
      <c r="E155" s="98">
        <v>42</v>
      </c>
      <c r="F155" s="97" t="s">
        <v>670</v>
      </c>
      <c r="G155" s="98" t="s">
        <v>671</v>
      </c>
      <c r="H155" s="99">
        <v>45267</v>
      </c>
      <c r="I155" s="97" t="s">
        <v>13</v>
      </c>
      <c r="J155" s="100">
        <v>158.1</v>
      </c>
      <c r="K155" s="16">
        <v>73.319333999999998</v>
      </c>
      <c r="L155" s="111">
        <f t="shared" si="2"/>
        <v>5.4517241379310342</v>
      </c>
    </row>
    <row r="156" spans="1:12" x14ac:dyDescent="0.2">
      <c r="A156" s="96">
        <v>2</v>
      </c>
      <c r="B156" s="97">
        <v>8</v>
      </c>
      <c r="C156" s="98">
        <v>3</v>
      </c>
      <c r="D156" s="97">
        <v>2</v>
      </c>
      <c r="E156" s="98">
        <v>43</v>
      </c>
      <c r="F156" s="97" t="s">
        <v>668</v>
      </c>
      <c r="G156" s="98" t="s">
        <v>669</v>
      </c>
      <c r="H156" s="99">
        <v>45279</v>
      </c>
      <c r="I156" s="97" t="s">
        <v>13</v>
      </c>
      <c r="J156" s="100">
        <v>135.19999999999999</v>
      </c>
      <c r="K156" s="16">
        <v>66.473654999999994</v>
      </c>
      <c r="L156" s="111">
        <f t="shared" si="2"/>
        <v>4.6620689655172409</v>
      </c>
    </row>
    <row r="157" spans="1:12" x14ac:dyDescent="0.2">
      <c r="A157" s="96">
        <v>2</v>
      </c>
      <c r="B157" s="97">
        <v>8</v>
      </c>
      <c r="C157" s="98">
        <v>4</v>
      </c>
      <c r="D157" s="97">
        <v>2</v>
      </c>
      <c r="E157" s="98">
        <v>44</v>
      </c>
      <c r="F157" s="97" t="s">
        <v>672</v>
      </c>
      <c r="G157" s="98" t="s">
        <v>673</v>
      </c>
      <c r="H157" s="99">
        <v>45267</v>
      </c>
      <c r="I157" s="97" t="s">
        <v>13</v>
      </c>
      <c r="J157" s="100">
        <v>113.3</v>
      </c>
      <c r="K157" s="16">
        <v>37.585816800000003</v>
      </c>
      <c r="L157" s="111">
        <f t="shared" si="2"/>
        <v>3.9068965517241376</v>
      </c>
    </row>
    <row r="158" spans="1:12" x14ac:dyDescent="0.2">
      <c r="A158" s="96">
        <v>2</v>
      </c>
      <c r="B158" s="97">
        <v>8</v>
      </c>
      <c r="C158" s="98">
        <v>5</v>
      </c>
      <c r="D158" s="97">
        <v>2</v>
      </c>
      <c r="E158" s="98">
        <v>45</v>
      </c>
      <c r="F158" s="97" t="s">
        <v>783</v>
      </c>
      <c r="G158" s="98" t="s">
        <v>784</v>
      </c>
      <c r="H158" s="99">
        <v>45265</v>
      </c>
      <c r="I158" s="97" t="s">
        <v>13</v>
      </c>
      <c r="J158" s="100">
        <v>236.1</v>
      </c>
      <c r="K158" s="16">
        <v>222.61076700000001</v>
      </c>
      <c r="L158" s="111">
        <f t="shared" si="2"/>
        <v>8.1413793103448278</v>
      </c>
    </row>
    <row r="159" spans="1:12" x14ac:dyDescent="0.2">
      <c r="A159" s="96">
        <v>2</v>
      </c>
      <c r="B159" s="97">
        <v>8</v>
      </c>
      <c r="C159" s="98">
        <v>6</v>
      </c>
      <c r="D159" s="97">
        <v>2</v>
      </c>
      <c r="E159" s="98">
        <v>48</v>
      </c>
      <c r="F159" s="97" t="s">
        <v>660</v>
      </c>
      <c r="G159" s="98" t="s">
        <v>661</v>
      </c>
      <c r="H159" s="99">
        <v>45267</v>
      </c>
      <c r="I159" s="97" t="s">
        <v>13</v>
      </c>
      <c r="J159" s="100">
        <v>171.6</v>
      </c>
      <c r="K159" s="16">
        <v>83.652240000000006</v>
      </c>
      <c r="L159" s="111">
        <f t="shared" si="2"/>
        <v>5.9172413793103447</v>
      </c>
    </row>
    <row r="160" spans="1:12" x14ac:dyDescent="0.2">
      <c r="A160" s="96">
        <v>2</v>
      </c>
      <c r="B160" s="97">
        <v>8</v>
      </c>
      <c r="C160" s="98">
        <v>7</v>
      </c>
      <c r="D160" s="97">
        <v>2</v>
      </c>
      <c r="E160" s="98">
        <v>53</v>
      </c>
      <c r="F160" s="97" t="s">
        <v>662</v>
      </c>
      <c r="G160" s="98" t="s">
        <v>663</v>
      </c>
      <c r="H160" s="99">
        <v>45267</v>
      </c>
      <c r="I160" s="97" t="s">
        <v>13</v>
      </c>
      <c r="J160" s="100">
        <v>161</v>
      </c>
      <c r="K160" s="16">
        <v>57.243062999999999</v>
      </c>
      <c r="L160" s="111">
        <f t="shared" si="2"/>
        <v>5.5517241379310347</v>
      </c>
    </row>
    <row r="161" spans="1:12" x14ac:dyDescent="0.2">
      <c r="A161" s="106">
        <v>2</v>
      </c>
      <c r="B161" s="107">
        <v>8</v>
      </c>
      <c r="C161" s="108">
        <v>8</v>
      </c>
      <c r="D161" s="107">
        <v>2</v>
      </c>
      <c r="E161" s="108">
        <v>54</v>
      </c>
      <c r="F161" s="107" t="s">
        <v>785</v>
      </c>
      <c r="G161" s="108" t="s">
        <v>786</v>
      </c>
      <c r="H161" s="109">
        <v>45265</v>
      </c>
      <c r="I161" s="107" t="s">
        <v>13</v>
      </c>
      <c r="J161" s="110">
        <v>183.4</v>
      </c>
      <c r="K161" s="18">
        <v>114.53248499999999</v>
      </c>
      <c r="L161" s="111">
        <f t="shared" si="2"/>
        <v>6.3241379310344827</v>
      </c>
    </row>
    <row r="162" spans="1:12" x14ac:dyDescent="0.2">
      <c r="A162" s="96">
        <v>2</v>
      </c>
      <c r="B162" s="97">
        <v>9</v>
      </c>
      <c r="C162" s="98">
        <v>1</v>
      </c>
      <c r="D162" s="97">
        <v>2</v>
      </c>
      <c r="E162" s="98">
        <v>55</v>
      </c>
      <c r="F162" s="97" t="s">
        <v>676</v>
      </c>
      <c r="G162" s="98" t="s">
        <v>677</v>
      </c>
      <c r="H162" s="99">
        <v>45267</v>
      </c>
      <c r="I162" s="97" t="s">
        <v>13</v>
      </c>
      <c r="J162" s="100">
        <v>85.2</v>
      </c>
      <c r="K162" s="17">
        <v>31.021746</v>
      </c>
      <c r="L162" s="111">
        <f t="shared" si="2"/>
        <v>2.9379310344827587</v>
      </c>
    </row>
    <row r="163" spans="1:12" x14ac:dyDescent="0.2">
      <c r="A163" s="96">
        <v>2</v>
      </c>
      <c r="B163" s="97">
        <v>9</v>
      </c>
      <c r="C163" s="98">
        <v>2</v>
      </c>
      <c r="D163" s="97">
        <v>2</v>
      </c>
      <c r="E163" s="98">
        <v>56</v>
      </c>
      <c r="F163" s="97" t="s">
        <v>674</v>
      </c>
      <c r="G163" s="98" t="s">
        <v>675</v>
      </c>
      <c r="H163" s="99">
        <v>45267</v>
      </c>
      <c r="I163" s="97" t="s">
        <v>13</v>
      </c>
      <c r="J163" s="100">
        <v>129.80000000000001</v>
      </c>
      <c r="K163" s="16">
        <v>58.875929999999997</v>
      </c>
      <c r="L163" s="111">
        <f t="shared" si="2"/>
        <v>4.475862068965518</v>
      </c>
    </row>
    <row r="164" spans="1:12" x14ac:dyDescent="0.2">
      <c r="A164" s="96">
        <v>2</v>
      </c>
      <c r="B164" s="97">
        <v>9</v>
      </c>
      <c r="C164" s="98">
        <v>3</v>
      </c>
      <c r="D164" s="97">
        <v>2</v>
      </c>
      <c r="E164" s="98">
        <v>62</v>
      </c>
      <c r="F164" s="97" t="s">
        <v>616</v>
      </c>
      <c r="G164" s="98" t="s">
        <v>617</v>
      </c>
      <c r="H164" s="99">
        <v>45267</v>
      </c>
      <c r="I164" s="97" t="s">
        <v>13</v>
      </c>
      <c r="J164" s="100">
        <v>128</v>
      </c>
      <c r="K164" s="16">
        <v>44.156947500000001</v>
      </c>
      <c r="L164" s="111">
        <f t="shared" si="2"/>
        <v>4.4137931034482758</v>
      </c>
    </row>
    <row r="165" spans="1:12" x14ac:dyDescent="0.2">
      <c r="A165" s="96">
        <v>2</v>
      </c>
      <c r="B165" s="97">
        <v>9</v>
      </c>
      <c r="C165" s="98">
        <v>4</v>
      </c>
      <c r="D165" s="97">
        <v>2</v>
      </c>
      <c r="E165" s="98">
        <v>63</v>
      </c>
      <c r="F165" s="97" t="s">
        <v>292</v>
      </c>
      <c r="G165" s="98" t="s">
        <v>293</v>
      </c>
      <c r="H165" s="99">
        <v>45268</v>
      </c>
      <c r="I165" s="97" t="s">
        <v>13</v>
      </c>
      <c r="J165" s="100">
        <v>32.4</v>
      </c>
      <c r="K165" s="16">
        <v>42.233351999999996</v>
      </c>
      <c r="L165" s="111">
        <f t="shared" si="2"/>
        <v>1.1172413793103448</v>
      </c>
    </row>
    <row r="166" spans="1:12" x14ac:dyDescent="0.2">
      <c r="A166" s="96">
        <v>2</v>
      </c>
      <c r="B166" s="97">
        <v>9</v>
      </c>
      <c r="C166" s="98">
        <v>5</v>
      </c>
      <c r="D166" s="97">
        <v>2</v>
      </c>
      <c r="E166" s="98">
        <v>64</v>
      </c>
      <c r="F166" s="97" t="s">
        <v>363</v>
      </c>
      <c r="G166" s="98" t="s">
        <v>364</v>
      </c>
      <c r="H166" s="99">
        <v>45272</v>
      </c>
      <c r="I166" s="97" t="s">
        <v>13</v>
      </c>
      <c r="J166" s="100">
        <v>190.9</v>
      </c>
      <c r="K166" s="16">
        <v>109.11878400000001</v>
      </c>
      <c r="L166" s="111">
        <f t="shared" si="2"/>
        <v>6.5827586206896553</v>
      </c>
    </row>
    <row r="167" spans="1:12" x14ac:dyDescent="0.2">
      <c r="A167" s="96">
        <v>2</v>
      </c>
      <c r="B167" s="97">
        <v>9</v>
      </c>
      <c r="C167" s="98">
        <v>6</v>
      </c>
      <c r="D167" s="97">
        <v>2</v>
      </c>
      <c r="E167" s="98">
        <v>65</v>
      </c>
      <c r="F167" s="97" t="s">
        <v>355</v>
      </c>
      <c r="G167" s="98" t="s">
        <v>356</v>
      </c>
      <c r="H167" s="99">
        <v>45272</v>
      </c>
      <c r="I167" s="97" t="s">
        <v>13</v>
      </c>
      <c r="J167" s="100">
        <v>82.4</v>
      </c>
      <c r="K167" s="16">
        <v>38.996706000000003</v>
      </c>
      <c r="L167" s="111">
        <f t="shared" si="2"/>
        <v>2.8413793103448279</v>
      </c>
    </row>
    <row r="168" spans="1:12" x14ac:dyDescent="0.2">
      <c r="A168" s="96">
        <v>2</v>
      </c>
      <c r="B168" s="97">
        <v>9</v>
      </c>
      <c r="C168" s="98">
        <v>7</v>
      </c>
      <c r="D168" s="97">
        <v>2</v>
      </c>
      <c r="E168" s="98">
        <v>66</v>
      </c>
      <c r="F168" s="97" t="s">
        <v>339</v>
      </c>
      <c r="G168" s="98" t="s">
        <v>340</v>
      </c>
      <c r="H168" s="99">
        <v>45272</v>
      </c>
      <c r="I168" s="97" t="s">
        <v>13</v>
      </c>
      <c r="J168" s="100">
        <v>87.3</v>
      </c>
      <c r="K168" s="16">
        <v>46.044789000000002</v>
      </c>
      <c r="L168" s="111">
        <f t="shared" si="2"/>
        <v>3.0103448275862066</v>
      </c>
    </row>
    <row r="169" spans="1:12" x14ac:dyDescent="0.2">
      <c r="A169" s="106">
        <v>2</v>
      </c>
      <c r="B169" s="107">
        <v>9</v>
      </c>
      <c r="C169" s="108">
        <v>8</v>
      </c>
      <c r="D169" s="107">
        <v>2</v>
      </c>
      <c r="E169" s="108">
        <v>67</v>
      </c>
      <c r="F169" s="107" t="s">
        <v>278</v>
      </c>
      <c r="G169" s="108" t="s">
        <v>279</v>
      </c>
      <c r="H169" s="109">
        <v>45268</v>
      </c>
      <c r="I169" s="107" t="s">
        <v>13</v>
      </c>
      <c r="J169" s="110">
        <v>64.2</v>
      </c>
      <c r="K169" s="18">
        <v>28.754397000000001</v>
      </c>
      <c r="L169" s="111">
        <f t="shared" si="2"/>
        <v>2.2137931034482761</v>
      </c>
    </row>
    <row r="170" spans="1:12" x14ac:dyDescent="0.2">
      <c r="A170" s="96">
        <v>2</v>
      </c>
      <c r="B170" s="97">
        <v>10</v>
      </c>
      <c r="C170" s="98">
        <v>1</v>
      </c>
      <c r="D170" s="97">
        <v>2</v>
      </c>
      <c r="E170" s="98">
        <v>68</v>
      </c>
      <c r="F170" s="97" t="s">
        <v>272</v>
      </c>
      <c r="G170" s="98" t="s">
        <v>273</v>
      </c>
      <c r="H170" s="99">
        <v>45268</v>
      </c>
      <c r="I170" s="97" t="s">
        <v>59</v>
      </c>
      <c r="J170" s="100">
        <v>67.8</v>
      </c>
      <c r="K170" s="17">
        <v>87.582453000000001</v>
      </c>
      <c r="L170" s="111">
        <f t="shared" si="2"/>
        <v>2.3379310344827586</v>
      </c>
    </row>
    <row r="171" spans="1:12" x14ac:dyDescent="0.2">
      <c r="A171" s="96">
        <v>2</v>
      </c>
      <c r="B171" s="97">
        <v>10</v>
      </c>
      <c r="C171" s="98">
        <v>2</v>
      </c>
      <c r="D171" s="97">
        <v>2</v>
      </c>
      <c r="E171" s="98">
        <v>69</v>
      </c>
      <c r="F171" s="97" t="s">
        <v>274</v>
      </c>
      <c r="G171" s="98" t="s">
        <v>275</v>
      </c>
      <c r="H171" s="99">
        <v>45268</v>
      </c>
      <c r="I171" s="97" t="s">
        <v>13</v>
      </c>
      <c r="J171" s="100">
        <v>127.9</v>
      </c>
      <c r="K171" s="16">
        <v>90.075536999999997</v>
      </c>
      <c r="L171" s="111">
        <f t="shared" si="2"/>
        <v>4.4103448275862069</v>
      </c>
    </row>
    <row r="172" spans="1:12" x14ac:dyDescent="0.2">
      <c r="A172" s="96">
        <v>2</v>
      </c>
      <c r="B172" s="97">
        <v>10</v>
      </c>
      <c r="C172" s="98">
        <v>3</v>
      </c>
      <c r="D172" s="97">
        <v>2</v>
      </c>
      <c r="E172" s="98">
        <v>70</v>
      </c>
      <c r="F172" s="97" t="s">
        <v>268</v>
      </c>
      <c r="G172" s="98" t="s">
        <v>269</v>
      </c>
      <c r="H172" s="99">
        <v>45268</v>
      </c>
      <c r="I172" s="97" t="s">
        <v>13</v>
      </c>
      <c r="J172" s="100">
        <v>168.7</v>
      </c>
      <c r="K172" s="16">
        <v>168.22650899999999</v>
      </c>
      <c r="L172" s="111">
        <f t="shared" si="2"/>
        <v>5.8172413793103441</v>
      </c>
    </row>
    <row r="173" spans="1:12" x14ac:dyDescent="0.2">
      <c r="A173" s="96">
        <v>2</v>
      </c>
      <c r="B173" s="97">
        <v>10</v>
      </c>
      <c r="C173" s="98">
        <v>4</v>
      </c>
      <c r="D173" s="97">
        <v>2</v>
      </c>
      <c r="E173" s="98">
        <v>71</v>
      </c>
      <c r="F173" s="97" t="s">
        <v>365</v>
      </c>
      <c r="G173" s="98" t="s">
        <v>366</v>
      </c>
      <c r="H173" s="99">
        <v>45272</v>
      </c>
      <c r="I173" s="97" t="s">
        <v>59</v>
      </c>
      <c r="J173" s="100">
        <v>116.2</v>
      </c>
      <c r="K173" s="16">
        <v>94.577511000000001</v>
      </c>
      <c r="L173" s="111">
        <f t="shared" si="2"/>
        <v>4.0068965517241377</v>
      </c>
    </row>
    <row r="174" spans="1:12" x14ac:dyDescent="0.2">
      <c r="A174" s="96">
        <v>2</v>
      </c>
      <c r="B174" s="97">
        <v>10</v>
      </c>
      <c r="C174" s="98">
        <v>5</v>
      </c>
      <c r="D174" s="97">
        <v>2</v>
      </c>
      <c r="E174" s="98">
        <v>72</v>
      </c>
      <c r="F174" s="97" t="s">
        <v>313</v>
      </c>
      <c r="G174" s="98" t="s">
        <v>314</v>
      </c>
      <c r="H174" s="99">
        <v>45272</v>
      </c>
      <c r="I174" s="97" t="s">
        <v>13</v>
      </c>
      <c r="J174" s="100">
        <v>78.599999999999994</v>
      </c>
      <c r="K174" s="16">
        <v>53.254067999999997</v>
      </c>
      <c r="L174" s="111">
        <f t="shared" si="2"/>
        <v>2.7103448275862068</v>
      </c>
    </row>
    <row r="175" spans="1:12" x14ac:dyDescent="0.2">
      <c r="A175" s="96">
        <v>2</v>
      </c>
      <c r="B175" s="97">
        <v>10</v>
      </c>
      <c r="C175" s="98">
        <v>6</v>
      </c>
      <c r="D175" s="97">
        <v>2</v>
      </c>
      <c r="E175" s="98">
        <v>73</v>
      </c>
      <c r="F175" s="97" t="s">
        <v>307</v>
      </c>
      <c r="G175" s="98" t="s">
        <v>308</v>
      </c>
      <c r="H175" s="99">
        <v>45272</v>
      </c>
      <c r="I175" s="97" t="s">
        <v>13</v>
      </c>
      <c r="J175" s="100">
        <v>97</v>
      </c>
      <c r="K175" s="16">
        <v>58.234175999999998</v>
      </c>
      <c r="L175" s="111">
        <f t="shared" si="2"/>
        <v>3.3448275862068964</v>
      </c>
    </row>
    <row r="176" spans="1:12" x14ac:dyDescent="0.2">
      <c r="A176" s="96">
        <v>2</v>
      </c>
      <c r="B176" s="97">
        <v>10</v>
      </c>
      <c r="C176" s="98">
        <v>7</v>
      </c>
      <c r="D176" s="97">
        <v>2</v>
      </c>
      <c r="E176" s="98">
        <v>76</v>
      </c>
      <c r="F176" s="97" t="s">
        <v>427</v>
      </c>
      <c r="G176" s="98" t="s">
        <v>428</v>
      </c>
      <c r="H176" s="99">
        <v>45268</v>
      </c>
      <c r="I176" s="97" t="s">
        <v>13</v>
      </c>
      <c r="J176" s="100">
        <v>38.5</v>
      </c>
      <c r="K176" s="16">
        <v>162.21408</v>
      </c>
      <c r="L176" s="111">
        <f t="shared" si="2"/>
        <v>1.3275862068965518</v>
      </c>
    </row>
    <row r="177" spans="1:12" x14ac:dyDescent="0.2">
      <c r="A177" s="106">
        <v>2</v>
      </c>
      <c r="B177" s="107">
        <v>10</v>
      </c>
      <c r="C177" s="108">
        <v>8</v>
      </c>
      <c r="D177" s="107">
        <v>2</v>
      </c>
      <c r="E177" s="108">
        <v>77</v>
      </c>
      <c r="F177" s="107" t="s">
        <v>403</v>
      </c>
      <c r="G177" s="108" t="s">
        <v>404</v>
      </c>
      <c r="H177" s="109">
        <v>45267</v>
      </c>
      <c r="I177" s="107" t="s">
        <v>13</v>
      </c>
      <c r="J177" s="110">
        <v>54.1</v>
      </c>
      <c r="K177" s="18">
        <v>33.371814000000001</v>
      </c>
      <c r="L177" s="111">
        <f t="shared" si="2"/>
        <v>1.8655172413793104</v>
      </c>
    </row>
    <row r="178" spans="1:12" x14ac:dyDescent="0.2">
      <c r="A178" s="96">
        <v>2</v>
      </c>
      <c r="B178" s="97">
        <v>11</v>
      </c>
      <c r="C178" s="98">
        <v>1</v>
      </c>
      <c r="D178" s="97">
        <v>2</v>
      </c>
      <c r="E178" s="98">
        <v>78</v>
      </c>
      <c r="F178" s="97" t="s">
        <v>343</v>
      </c>
      <c r="G178" s="98" t="s">
        <v>344</v>
      </c>
      <c r="H178" s="99">
        <v>45272</v>
      </c>
      <c r="I178" s="97" t="s">
        <v>13</v>
      </c>
      <c r="J178" s="100">
        <v>249.5</v>
      </c>
      <c r="K178" s="17">
        <v>430.52573100000001</v>
      </c>
      <c r="L178" s="111">
        <f t="shared" si="2"/>
        <v>8.6034482758620694</v>
      </c>
    </row>
    <row r="179" spans="1:12" x14ac:dyDescent="0.2">
      <c r="A179" s="96">
        <v>2</v>
      </c>
      <c r="B179" s="97">
        <v>11</v>
      </c>
      <c r="C179" s="98">
        <v>2</v>
      </c>
      <c r="D179" s="97">
        <v>2</v>
      </c>
      <c r="E179" s="98">
        <v>79</v>
      </c>
      <c r="F179" s="97" t="s">
        <v>305</v>
      </c>
      <c r="G179" s="98" t="s">
        <v>306</v>
      </c>
      <c r="H179" s="99">
        <v>45272</v>
      </c>
      <c r="I179" s="97" t="s">
        <v>13</v>
      </c>
      <c r="J179" s="100">
        <v>53.4</v>
      </c>
      <c r="K179" s="16">
        <v>63.390326999999999</v>
      </c>
      <c r="L179" s="111">
        <f t="shared" si="2"/>
        <v>1.8413793103448275</v>
      </c>
    </row>
    <row r="180" spans="1:12" x14ac:dyDescent="0.2">
      <c r="A180" s="96">
        <v>2</v>
      </c>
      <c r="B180" s="97">
        <v>11</v>
      </c>
      <c r="C180" s="98">
        <v>3</v>
      </c>
      <c r="D180" s="97">
        <v>2</v>
      </c>
      <c r="E180" s="98">
        <v>81</v>
      </c>
      <c r="F180" s="97" t="s">
        <v>247</v>
      </c>
      <c r="G180" s="98" t="s">
        <v>248</v>
      </c>
      <c r="H180" s="99">
        <v>45272</v>
      </c>
      <c r="I180" s="97" t="s">
        <v>13</v>
      </c>
      <c r="J180" s="100">
        <v>84.5</v>
      </c>
      <c r="K180" s="16">
        <v>45.802995000000003</v>
      </c>
      <c r="L180" s="111">
        <f t="shared" si="2"/>
        <v>2.9137931034482758</v>
      </c>
    </row>
    <row r="181" spans="1:12" x14ac:dyDescent="0.2">
      <c r="A181" s="96">
        <v>2</v>
      </c>
      <c r="B181" s="97">
        <v>11</v>
      </c>
      <c r="C181" s="98">
        <v>4</v>
      </c>
      <c r="D181" s="97">
        <v>2</v>
      </c>
      <c r="E181" s="98">
        <v>82</v>
      </c>
      <c r="F181" s="97" t="s">
        <v>357</v>
      </c>
      <c r="G181" s="98" t="s">
        <v>358</v>
      </c>
      <c r="H181" s="99">
        <v>45272</v>
      </c>
      <c r="I181" s="97" t="s">
        <v>13</v>
      </c>
      <c r="J181" s="100">
        <v>244.7</v>
      </c>
      <c r="K181" s="16">
        <v>472.09945199999999</v>
      </c>
      <c r="L181" s="111">
        <f t="shared" si="2"/>
        <v>8.4379310344827587</v>
      </c>
    </row>
    <row r="182" spans="1:12" x14ac:dyDescent="0.2">
      <c r="A182" s="96">
        <v>2</v>
      </c>
      <c r="B182" s="97">
        <v>11</v>
      </c>
      <c r="C182" s="98">
        <v>5</v>
      </c>
      <c r="D182" s="97"/>
      <c r="E182" s="98"/>
      <c r="F182" s="97"/>
      <c r="G182" s="98"/>
      <c r="H182" s="99"/>
      <c r="I182" s="97"/>
      <c r="J182" s="100"/>
      <c r="L182" s="111" t="str">
        <f t="shared" si="2"/>
        <v/>
      </c>
    </row>
    <row r="183" spans="1:12" x14ac:dyDescent="0.2">
      <c r="A183" s="96">
        <v>2</v>
      </c>
      <c r="B183" s="97">
        <v>11</v>
      </c>
      <c r="C183" s="98">
        <v>6</v>
      </c>
      <c r="D183" s="97"/>
      <c r="E183" s="98"/>
      <c r="F183" s="97"/>
      <c r="G183" s="98"/>
      <c r="H183" s="99"/>
      <c r="I183" s="97"/>
      <c r="J183" s="100"/>
      <c r="L183" s="111" t="str">
        <f t="shared" si="2"/>
        <v/>
      </c>
    </row>
    <row r="184" spans="1:12" x14ac:dyDescent="0.2">
      <c r="A184" s="96">
        <v>2</v>
      </c>
      <c r="B184" s="97">
        <v>11</v>
      </c>
      <c r="C184" s="98">
        <v>7</v>
      </c>
      <c r="D184" s="97"/>
      <c r="E184" s="98"/>
      <c r="F184" s="97"/>
      <c r="G184" s="98"/>
      <c r="H184" s="99"/>
      <c r="I184" s="97"/>
      <c r="J184" s="100"/>
      <c r="L184" s="111" t="str">
        <f t="shared" si="2"/>
        <v/>
      </c>
    </row>
    <row r="185" spans="1:12" x14ac:dyDescent="0.2">
      <c r="A185" s="106">
        <v>2</v>
      </c>
      <c r="B185" s="107">
        <v>11</v>
      </c>
      <c r="C185" s="108">
        <v>8</v>
      </c>
      <c r="D185" s="107"/>
      <c r="E185" s="108"/>
      <c r="F185" s="107"/>
      <c r="G185" s="108"/>
      <c r="H185" s="109"/>
      <c r="I185" s="107"/>
      <c r="J185" s="110"/>
      <c r="K185" s="18"/>
      <c r="L185" s="111" t="str">
        <f t="shared" si="2"/>
        <v/>
      </c>
    </row>
    <row r="186" spans="1:12" x14ac:dyDescent="0.2">
      <c r="A186" s="96">
        <v>2</v>
      </c>
      <c r="B186" s="97">
        <v>12</v>
      </c>
      <c r="C186" s="98">
        <v>1</v>
      </c>
      <c r="D186" s="97"/>
      <c r="E186" s="98"/>
      <c r="F186" s="97"/>
      <c r="G186" s="98"/>
      <c r="H186" s="99"/>
      <c r="I186" s="97"/>
      <c r="J186" s="100"/>
      <c r="K186" s="17"/>
      <c r="L186" s="111" t="str">
        <f t="shared" si="2"/>
        <v/>
      </c>
    </row>
    <row r="187" spans="1:12" x14ac:dyDescent="0.2">
      <c r="A187" s="96">
        <v>2</v>
      </c>
      <c r="B187" s="97">
        <v>12</v>
      </c>
      <c r="C187" s="98">
        <v>2</v>
      </c>
      <c r="D187" s="97"/>
      <c r="E187" s="98"/>
      <c r="F187" s="97"/>
      <c r="G187" s="98"/>
      <c r="H187" s="99"/>
      <c r="I187" s="97"/>
      <c r="J187" s="100"/>
      <c r="L187" s="111" t="str">
        <f t="shared" si="2"/>
        <v/>
      </c>
    </row>
    <row r="188" spans="1:12" x14ac:dyDescent="0.2">
      <c r="A188" s="96">
        <v>2</v>
      </c>
      <c r="B188" s="97">
        <v>12</v>
      </c>
      <c r="C188" s="98">
        <v>3</v>
      </c>
      <c r="D188" s="97"/>
      <c r="E188" s="98"/>
      <c r="F188" s="97"/>
      <c r="G188" s="98"/>
      <c r="H188" s="99"/>
      <c r="I188" s="97"/>
      <c r="J188" s="100"/>
      <c r="L188" s="111" t="str">
        <f t="shared" si="2"/>
        <v/>
      </c>
    </row>
    <row r="189" spans="1:12" x14ac:dyDescent="0.2">
      <c r="A189" s="96">
        <v>2</v>
      </c>
      <c r="B189" s="97">
        <v>12</v>
      </c>
      <c r="C189" s="98">
        <v>4</v>
      </c>
      <c r="D189" s="97"/>
      <c r="E189" s="98"/>
      <c r="F189" s="97"/>
      <c r="G189" s="98"/>
      <c r="H189" s="99"/>
      <c r="I189" s="97"/>
      <c r="J189" s="100"/>
      <c r="L189" s="111" t="str">
        <f t="shared" si="2"/>
        <v/>
      </c>
    </row>
    <row r="190" spans="1:12" x14ac:dyDescent="0.2">
      <c r="A190" s="96">
        <v>2</v>
      </c>
      <c r="B190" s="97">
        <v>12</v>
      </c>
      <c r="C190" s="98">
        <v>5</v>
      </c>
      <c r="D190" s="97"/>
      <c r="E190" s="98"/>
      <c r="F190" s="97"/>
      <c r="G190" s="98"/>
      <c r="H190" s="99"/>
      <c r="I190" s="97"/>
      <c r="J190" s="100"/>
      <c r="L190" s="111" t="str">
        <f t="shared" si="2"/>
        <v/>
      </c>
    </row>
    <row r="191" spans="1:12" x14ac:dyDescent="0.2">
      <c r="A191" s="96">
        <v>2</v>
      </c>
      <c r="B191" s="97">
        <v>12</v>
      </c>
      <c r="C191" s="98">
        <v>6</v>
      </c>
      <c r="D191" s="97"/>
      <c r="E191" s="98"/>
      <c r="F191" s="97"/>
      <c r="G191" s="98"/>
      <c r="H191" s="99"/>
      <c r="I191" s="97"/>
      <c r="J191" s="100"/>
      <c r="L191" s="111" t="str">
        <f t="shared" si="2"/>
        <v/>
      </c>
    </row>
    <row r="192" spans="1:12" x14ac:dyDescent="0.2">
      <c r="A192" s="96">
        <v>2</v>
      </c>
      <c r="B192" s="97">
        <v>12</v>
      </c>
      <c r="C192" s="98">
        <v>7</v>
      </c>
      <c r="D192" s="97"/>
      <c r="E192" s="98"/>
      <c r="F192" s="97"/>
      <c r="G192" s="98"/>
      <c r="H192" s="99"/>
      <c r="I192" s="97"/>
      <c r="J192" s="100"/>
      <c r="L192" s="111" t="str">
        <f t="shared" si="2"/>
        <v/>
      </c>
    </row>
    <row r="193" spans="1:12" x14ac:dyDescent="0.2">
      <c r="A193" s="106">
        <v>2</v>
      </c>
      <c r="B193" s="107">
        <v>12</v>
      </c>
      <c r="C193" s="108">
        <v>8</v>
      </c>
      <c r="D193" s="107"/>
      <c r="E193" s="108"/>
      <c r="F193" s="107"/>
      <c r="G193" s="108"/>
      <c r="H193" s="109"/>
      <c r="I193" s="107"/>
      <c r="J193" s="110"/>
      <c r="K193" s="18"/>
      <c r="L193" s="111" t="str">
        <f t="shared" si="2"/>
        <v/>
      </c>
    </row>
    <row r="194" spans="1:12" x14ac:dyDescent="0.2">
      <c r="A194" s="96">
        <v>3</v>
      </c>
      <c r="B194" s="97">
        <v>1</v>
      </c>
      <c r="C194" s="98">
        <v>1</v>
      </c>
      <c r="D194" s="97">
        <v>2</v>
      </c>
      <c r="E194" s="98">
        <v>84</v>
      </c>
      <c r="F194" s="97" t="s">
        <v>240</v>
      </c>
      <c r="G194" s="98" t="s">
        <v>241</v>
      </c>
      <c r="H194" s="99">
        <v>45272</v>
      </c>
      <c r="I194" s="97" t="s">
        <v>59</v>
      </c>
      <c r="J194" s="100">
        <v>44</v>
      </c>
      <c r="K194" s="17">
        <v>14.4932172</v>
      </c>
      <c r="L194" s="111">
        <f t="shared" ref="L194:L257" si="3">IF(ISNUMBER(J194),J194*1/29,"")</f>
        <v>1.5172413793103448</v>
      </c>
    </row>
    <row r="195" spans="1:12" x14ac:dyDescent="0.2">
      <c r="A195" s="96">
        <v>3</v>
      </c>
      <c r="B195" s="97">
        <v>1</v>
      </c>
      <c r="C195" s="98">
        <v>2</v>
      </c>
      <c r="D195" s="97">
        <v>2</v>
      </c>
      <c r="E195" s="98">
        <v>85</v>
      </c>
      <c r="F195" s="97" t="s">
        <v>429</v>
      </c>
      <c r="G195" s="98" t="s">
        <v>430</v>
      </c>
      <c r="H195" s="99">
        <v>45268</v>
      </c>
      <c r="I195" s="97" t="s">
        <v>13</v>
      </c>
      <c r="J195" s="100">
        <v>104.6</v>
      </c>
      <c r="K195" s="16">
        <v>362.61494699999997</v>
      </c>
      <c r="L195" s="111">
        <f t="shared" si="3"/>
        <v>3.6068965517241378</v>
      </c>
    </row>
    <row r="196" spans="1:12" x14ac:dyDescent="0.2">
      <c r="A196" s="96">
        <v>3</v>
      </c>
      <c r="B196" s="97">
        <v>1</v>
      </c>
      <c r="C196" s="98">
        <v>3</v>
      </c>
      <c r="D196" s="97">
        <v>2</v>
      </c>
      <c r="E196" s="98">
        <v>86</v>
      </c>
      <c r="F196" s="97" t="s">
        <v>425</v>
      </c>
      <c r="G196" s="98" t="s">
        <v>426</v>
      </c>
      <c r="H196" s="99">
        <v>45268</v>
      </c>
      <c r="I196" s="97" t="s">
        <v>13</v>
      </c>
      <c r="J196" s="100">
        <v>56.2</v>
      </c>
      <c r="K196" s="16">
        <v>221.4324</v>
      </c>
      <c r="L196" s="111">
        <f t="shared" si="3"/>
        <v>1.9379310344827587</v>
      </c>
    </row>
    <row r="197" spans="1:12" x14ac:dyDescent="0.2">
      <c r="A197" s="96">
        <v>3</v>
      </c>
      <c r="B197" s="97">
        <v>1</v>
      </c>
      <c r="C197" s="98">
        <v>4</v>
      </c>
      <c r="D197" s="97">
        <v>2</v>
      </c>
      <c r="E197" s="98">
        <v>87</v>
      </c>
      <c r="F197" s="97" t="s">
        <v>375</v>
      </c>
      <c r="G197" s="98" t="s">
        <v>376</v>
      </c>
      <c r="H197" s="99">
        <v>45272</v>
      </c>
      <c r="I197" s="97" t="s">
        <v>13</v>
      </c>
      <c r="J197" s="100">
        <v>108.4</v>
      </c>
      <c r="K197" s="16">
        <v>81.504272999999998</v>
      </c>
      <c r="L197" s="111">
        <f t="shared" si="3"/>
        <v>3.737931034482759</v>
      </c>
    </row>
    <row r="198" spans="1:12" x14ac:dyDescent="0.2">
      <c r="A198" s="96">
        <v>3</v>
      </c>
      <c r="B198" s="97">
        <v>1</v>
      </c>
      <c r="C198" s="98">
        <v>5</v>
      </c>
      <c r="D198" s="97">
        <v>2</v>
      </c>
      <c r="E198" s="98">
        <v>88</v>
      </c>
      <c r="F198" s="97" t="s">
        <v>295</v>
      </c>
      <c r="G198" s="98" t="s">
        <v>296</v>
      </c>
      <c r="H198" s="99">
        <v>45268</v>
      </c>
      <c r="I198" s="97" t="s">
        <v>59</v>
      </c>
      <c r="J198" s="100">
        <v>89.7</v>
      </c>
      <c r="K198" s="16">
        <v>83.300154000000006</v>
      </c>
      <c r="L198" s="111">
        <f t="shared" si="3"/>
        <v>3.0931034482758624</v>
      </c>
    </row>
    <row r="199" spans="1:12" x14ac:dyDescent="0.2">
      <c r="A199" s="96">
        <v>3</v>
      </c>
      <c r="B199" s="97">
        <v>1</v>
      </c>
      <c r="C199" s="98">
        <v>6</v>
      </c>
      <c r="D199" s="97">
        <v>2</v>
      </c>
      <c r="E199" s="98">
        <v>89</v>
      </c>
      <c r="F199" s="97" t="s">
        <v>405</v>
      </c>
      <c r="G199" s="98" t="s">
        <v>406</v>
      </c>
      <c r="H199" s="99">
        <v>45268</v>
      </c>
      <c r="I199" s="97" t="s">
        <v>13</v>
      </c>
      <c r="J199" s="100">
        <v>146.80000000000001</v>
      </c>
      <c r="K199" s="16">
        <v>133.21001100000001</v>
      </c>
      <c r="L199" s="111">
        <f t="shared" si="3"/>
        <v>5.0620689655172422</v>
      </c>
    </row>
    <row r="200" spans="1:12" x14ac:dyDescent="0.2">
      <c r="A200" s="96">
        <v>3</v>
      </c>
      <c r="B200" s="97">
        <v>1</v>
      </c>
      <c r="C200" s="98">
        <v>7</v>
      </c>
      <c r="D200" s="97">
        <v>2</v>
      </c>
      <c r="E200" s="98">
        <v>91</v>
      </c>
      <c r="F200" s="97" t="s">
        <v>384</v>
      </c>
      <c r="G200" s="98" t="s">
        <v>385</v>
      </c>
      <c r="H200" s="99">
        <v>45267</v>
      </c>
      <c r="I200" s="97" t="s">
        <v>59</v>
      </c>
      <c r="J200" s="100">
        <v>48.3</v>
      </c>
      <c r="K200" s="16">
        <v>86.736174000000005</v>
      </c>
      <c r="L200" s="111">
        <f t="shared" si="3"/>
        <v>1.6655172413793102</v>
      </c>
    </row>
    <row r="201" spans="1:12" x14ac:dyDescent="0.2">
      <c r="A201" s="106">
        <v>3</v>
      </c>
      <c r="B201" s="107">
        <v>1</v>
      </c>
      <c r="C201" s="108">
        <v>8</v>
      </c>
      <c r="D201" s="107">
        <v>2</v>
      </c>
      <c r="E201" s="108">
        <v>94</v>
      </c>
      <c r="F201" s="107" t="s">
        <v>664</v>
      </c>
      <c r="G201" s="108" t="s">
        <v>665</v>
      </c>
      <c r="H201" s="109">
        <v>45267</v>
      </c>
      <c r="I201" s="107" t="s">
        <v>13</v>
      </c>
      <c r="J201" s="110">
        <v>130.6</v>
      </c>
      <c r="K201" s="18">
        <v>93.109476000000001</v>
      </c>
      <c r="L201" s="111">
        <f t="shared" si="3"/>
        <v>4.5034482758620689</v>
      </c>
    </row>
    <row r="202" spans="1:12" x14ac:dyDescent="0.2">
      <c r="A202" s="96">
        <v>3</v>
      </c>
      <c r="B202" s="97">
        <v>2</v>
      </c>
      <c r="C202" s="98">
        <v>1</v>
      </c>
      <c r="D202" s="97">
        <v>2</v>
      </c>
      <c r="E202" s="98">
        <v>98</v>
      </c>
      <c r="F202" s="97" t="s">
        <v>666</v>
      </c>
      <c r="G202" s="98" t="s">
        <v>667</v>
      </c>
      <c r="H202" s="99">
        <v>45267</v>
      </c>
      <c r="I202" s="97" t="s">
        <v>13</v>
      </c>
      <c r="J202" s="100">
        <v>107.5</v>
      </c>
      <c r="K202" s="17">
        <v>155.87441100000001</v>
      </c>
      <c r="L202" s="111">
        <f t="shared" si="3"/>
        <v>3.7068965517241379</v>
      </c>
    </row>
    <row r="203" spans="1:12" x14ac:dyDescent="0.2">
      <c r="A203" s="96">
        <v>3</v>
      </c>
      <c r="B203" s="97">
        <v>2</v>
      </c>
      <c r="C203" s="98">
        <v>2</v>
      </c>
      <c r="D203" s="97">
        <v>2</v>
      </c>
      <c r="E203" s="98">
        <v>103</v>
      </c>
      <c r="F203" s="97" t="s">
        <v>654</v>
      </c>
      <c r="G203" s="98" t="s">
        <v>655</v>
      </c>
      <c r="H203" s="99">
        <v>45265</v>
      </c>
      <c r="I203" s="97" t="s">
        <v>13</v>
      </c>
      <c r="J203" s="100">
        <v>194</v>
      </c>
      <c r="K203" s="16">
        <v>187.66123200000001</v>
      </c>
      <c r="L203" s="111">
        <f t="shared" si="3"/>
        <v>6.6896551724137927</v>
      </c>
    </row>
    <row r="204" spans="1:12" x14ac:dyDescent="0.2">
      <c r="A204" s="96">
        <v>3</v>
      </c>
      <c r="B204" s="97">
        <v>2</v>
      </c>
      <c r="C204" s="98">
        <v>3</v>
      </c>
      <c r="D204" s="97">
        <v>2</v>
      </c>
      <c r="E204" s="98">
        <v>106</v>
      </c>
      <c r="F204" s="97" t="s">
        <v>658</v>
      </c>
      <c r="G204" s="98" t="s">
        <v>659</v>
      </c>
      <c r="H204" s="99">
        <v>45267</v>
      </c>
      <c r="I204" s="97" t="s">
        <v>13</v>
      </c>
      <c r="J204" s="100">
        <v>121.7</v>
      </c>
      <c r="K204" s="16">
        <v>116.325033</v>
      </c>
      <c r="L204" s="111">
        <f t="shared" si="3"/>
        <v>4.1965517241379313</v>
      </c>
    </row>
    <row r="205" spans="1:12" x14ac:dyDescent="0.2">
      <c r="A205" s="96">
        <v>3</v>
      </c>
      <c r="B205" s="97">
        <v>2</v>
      </c>
      <c r="C205" s="98">
        <v>4</v>
      </c>
      <c r="D205" s="97">
        <v>2</v>
      </c>
      <c r="E205" s="98">
        <v>108</v>
      </c>
      <c r="F205" s="97" t="s">
        <v>652</v>
      </c>
      <c r="G205" s="98" t="s">
        <v>653</v>
      </c>
      <c r="H205" s="99">
        <v>45265</v>
      </c>
      <c r="I205" s="97" t="s">
        <v>13</v>
      </c>
      <c r="J205" s="100">
        <v>164.6</v>
      </c>
      <c r="K205" s="16">
        <v>134.61623399999999</v>
      </c>
      <c r="L205" s="111">
        <f t="shared" si="3"/>
        <v>5.6758620689655173</v>
      </c>
    </row>
    <row r="206" spans="1:12" x14ac:dyDescent="0.2">
      <c r="A206" s="96">
        <v>3</v>
      </c>
      <c r="B206" s="97">
        <v>2</v>
      </c>
      <c r="C206" s="98">
        <v>5</v>
      </c>
      <c r="D206" s="97">
        <v>2</v>
      </c>
      <c r="E206" s="98">
        <v>109</v>
      </c>
      <c r="F206" s="97" t="s">
        <v>779</v>
      </c>
      <c r="G206" s="98" t="s">
        <v>780</v>
      </c>
      <c r="H206" s="99">
        <v>45265</v>
      </c>
      <c r="I206" s="97" t="s">
        <v>13</v>
      </c>
      <c r="J206" s="100">
        <v>178.2</v>
      </c>
      <c r="K206" s="16">
        <v>377.21803199999999</v>
      </c>
      <c r="L206" s="111">
        <f t="shared" si="3"/>
        <v>6.1448275862068957</v>
      </c>
    </row>
    <row r="207" spans="1:12" x14ac:dyDescent="0.2">
      <c r="A207" s="96">
        <v>3</v>
      </c>
      <c r="B207" s="97">
        <v>2</v>
      </c>
      <c r="C207" s="98">
        <v>6</v>
      </c>
      <c r="D207" s="97">
        <v>2</v>
      </c>
      <c r="E207" s="98">
        <v>110</v>
      </c>
      <c r="F207" s="97" t="s">
        <v>656</v>
      </c>
      <c r="G207" s="98" t="s">
        <v>657</v>
      </c>
      <c r="H207" s="99">
        <v>45267</v>
      </c>
      <c r="I207" s="97" t="s">
        <v>13</v>
      </c>
      <c r="J207" s="100">
        <v>128.80000000000001</v>
      </c>
      <c r="K207" s="16">
        <v>123.624</v>
      </c>
      <c r="L207" s="111">
        <f t="shared" si="3"/>
        <v>4.4413793103448276</v>
      </c>
    </row>
    <row r="208" spans="1:12" x14ac:dyDescent="0.2">
      <c r="A208" s="96">
        <v>3</v>
      </c>
      <c r="B208" s="97">
        <v>2</v>
      </c>
      <c r="C208" s="98">
        <v>7</v>
      </c>
      <c r="D208" s="97">
        <v>2</v>
      </c>
      <c r="E208" s="98">
        <v>111</v>
      </c>
      <c r="F208" s="97" t="s">
        <v>759</v>
      </c>
      <c r="G208" s="98" t="s">
        <v>760</v>
      </c>
      <c r="H208" s="99">
        <v>45272</v>
      </c>
      <c r="I208" s="97" t="s">
        <v>13</v>
      </c>
      <c r="J208" s="100">
        <v>114.1</v>
      </c>
      <c r="K208" s="16">
        <v>168.16469699999999</v>
      </c>
      <c r="L208" s="111">
        <f t="shared" si="3"/>
        <v>3.9344827586206894</v>
      </c>
    </row>
    <row r="209" spans="1:12" x14ac:dyDescent="0.2">
      <c r="A209" s="106">
        <v>3</v>
      </c>
      <c r="B209" s="107">
        <v>2</v>
      </c>
      <c r="C209" s="108">
        <v>8</v>
      </c>
      <c r="D209" s="107">
        <v>2</v>
      </c>
      <c r="E209" s="108">
        <v>112</v>
      </c>
      <c r="F209" s="107" t="s">
        <v>781</v>
      </c>
      <c r="G209" s="108" t="s">
        <v>782</v>
      </c>
      <c r="H209" s="109">
        <v>45265</v>
      </c>
      <c r="I209" s="107" t="s">
        <v>13</v>
      </c>
      <c r="J209" s="110">
        <v>237.4</v>
      </c>
      <c r="K209" s="18">
        <v>376.63596899999999</v>
      </c>
      <c r="L209" s="111">
        <f t="shared" si="3"/>
        <v>8.1862068965517238</v>
      </c>
    </row>
    <row r="210" spans="1:12" x14ac:dyDescent="0.2">
      <c r="A210" s="96">
        <v>3</v>
      </c>
      <c r="B210" s="97">
        <v>3</v>
      </c>
      <c r="C210" s="98">
        <v>1</v>
      </c>
      <c r="D210" s="97">
        <v>2</v>
      </c>
      <c r="E210" s="98">
        <v>114</v>
      </c>
      <c r="F210" s="97" t="s">
        <v>777</v>
      </c>
      <c r="G210" s="98" t="s">
        <v>778</v>
      </c>
      <c r="H210" s="99">
        <v>45265</v>
      </c>
      <c r="I210" s="97" t="s">
        <v>59</v>
      </c>
      <c r="J210" s="100">
        <v>94.8</v>
      </c>
      <c r="K210" s="17">
        <v>78.264899999999997</v>
      </c>
      <c r="L210" s="111">
        <f t="shared" si="3"/>
        <v>3.2689655172413792</v>
      </c>
    </row>
    <row r="211" spans="1:12" x14ac:dyDescent="0.2">
      <c r="A211" s="96">
        <v>3</v>
      </c>
      <c r="B211" s="97">
        <v>3</v>
      </c>
      <c r="C211" s="98">
        <v>2</v>
      </c>
      <c r="D211" s="97">
        <v>2</v>
      </c>
      <c r="E211" s="98">
        <v>115</v>
      </c>
      <c r="F211" s="97" t="s">
        <v>612</v>
      </c>
      <c r="G211" s="98" t="s">
        <v>613</v>
      </c>
      <c r="H211" s="99">
        <v>45267</v>
      </c>
      <c r="I211" s="97" t="s">
        <v>59</v>
      </c>
      <c r="J211" s="100">
        <v>50.2</v>
      </c>
      <c r="K211" s="16">
        <v>86.388329999999996</v>
      </c>
      <c r="L211" s="111">
        <f t="shared" si="3"/>
        <v>1.7310344827586208</v>
      </c>
    </row>
    <row r="212" spans="1:12" x14ac:dyDescent="0.2">
      <c r="A212" s="96">
        <v>3</v>
      </c>
      <c r="B212" s="97">
        <v>3</v>
      </c>
      <c r="C212" s="98">
        <v>3</v>
      </c>
      <c r="D212" s="97">
        <v>2</v>
      </c>
      <c r="E212" s="98">
        <v>117</v>
      </c>
      <c r="F212" s="97" t="s">
        <v>680</v>
      </c>
      <c r="G212" s="98" t="s">
        <v>681</v>
      </c>
      <c r="H212" s="99">
        <v>45267</v>
      </c>
      <c r="I212" s="97" t="s">
        <v>13</v>
      </c>
      <c r="J212" s="100">
        <v>261.5</v>
      </c>
      <c r="K212" s="16">
        <v>349.83531599999998</v>
      </c>
      <c r="L212" s="111">
        <f t="shared" si="3"/>
        <v>9.0172413793103452</v>
      </c>
    </row>
    <row r="213" spans="1:12" x14ac:dyDescent="0.2">
      <c r="A213" s="96">
        <v>3</v>
      </c>
      <c r="B213" s="97">
        <v>3</v>
      </c>
      <c r="C213" s="98">
        <v>4</v>
      </c>
      <c r="D213" s="97">
        <v>2</v>
      </c>
      <c r="E213" s="98">
        <v>119</v>
      </c>
      <c r="F213" s="97" t="s">
        <v>709</v>
      </c>
      <c r="G213" s="98" t="s">
        <v>710</v>
      </c>
      <c r="H213" s="99">
        <v>45272</v>
      </c>
      <c r="I213" s="97" t="s">
        <v>13</v>
      </c>
      <c r="J213" s="100">
        <v>87.5</v>
      </c>
      <c r="K213" s="16">
        <v>95.504388000000006</v>
      </c>
      <c r="L213" s="111">
        <f t="shared" si="3"/>
        <v>3.0172413793103448</v>
      </c>
    </row>
    <row r="214" spans="1:12" x14ac:dyDescent="0.2">
      <c r="A214" s="96">
        <v>3</v>
      </c>
      <c r="B214" s="97">
        <v>3</v>
      </c>
      <c r="C214" s="98">
        <v>5</v>
      </c>
      <c r="D214" s="97">
        <v>2</v>
      </c>
      <c r="E214" s="98">
        <v>120</v>
      </c>
      <c r="F214" s="97" t="s">
        <v>688</v>
      </c>
      <c r="G214" s="98" t="s">
        <v>689</v>
      </c>
      <c r="H214" s="99">
        <v>45267</v>
      </c>
      <c r="I214" s="97" t="s">
        <v>13</v>
      </c>
      <c r="J214" s="100">
        <v>107.5</v>
      </c>
      <c r="K214" s="16">
        <v>55.713216000000003</v>
      </c>
      <c r="L214" s="111">
        <f t="shared" si="3"/>
        <v>3.7068965517241379</v>
      </c>
    </row>
    <row r="215" spans="1:12" x14ac:dyDescent="0.2">
      <c r="A215" s="96">
        <v>3</v>
      </c>
      <c r="B215" s="97">
        <v>3</v>
      </c>
      <c r="C215" s="98">
        <v>6</v>
      </c>
      <c r="D215" s="97">
        <v>2</v>
      </c>
      <c r="E215" s="98">
        <v>121</v>
      </c>
      <c r="F215" s="97" t="s">
        <v>707</v>
      </c>
      <c r="G215" s="98" t="s">
        <v>708</v>
      </c>
      <c r="H215" s="99">
        <v>45272</v>
      </c>
      <c r="I215" s="97" t="s">
        <v>13</v>
      </c>
      <c r="J215" s="100">
        <v>60.9</v>
      </c>
      <c r="K215" s="16">
        <v>180.458922</v>
      </c>
      <c r="L215" s="111">
        <f t="shared" si="3"/>
        <v>2.1</v>
      </c>
    </row>
    <row r="216" spans="1:12" x14ac:dyDescent="0.2">
      <c r="A216" s="96">
        <v>3</v>
      </c>
      <c r="B216" s="97">
        <v>3</v>
      </c>
      <c r="C216" s="98">
        <v>7</v>
      </c>
      <c r="D216" s="97">
        <v>2</v>
      </c>
      <c r="E216" s="98">
        <v>122</v>
      </c>
      <c r="F216" s="97" t="s">
        <v>795</v>
      </c>
      <c r="G216" s="98" t="s">
        <v>796</v>
      </c>
      <c r="H216" s="99">
        <v>45265</v>
      </c>
      <c r="I216" s="97" t="s">
        <v>13</v>
      </c>
      <c r="J216" s="100">
        <v>49.4</v>
      </c>
      <c r="K216" s="16">
        <v>31.182942000000001</v>
      </c>
      <c r="L216" s="111">
        <f t="shared" si="3"/>
        <v>1.7034482758620688</v>
      </c>
    </row>
    <row r="217" spans="1:12" x14ac:dyDescent="0.2">
      <c r="A217" s="106">
        <v>3</v>
      </c>
      <c r="B217" s="107">
        <v>3</v>
      </c>
      <c r="C217" s="108">
        <v>8</v>
      </c>
      <c r="D217" s="107">
        <v>2</v>
      </c>
      <c r="E217" s="108">
        <v>123</v>
      </c>
      <c r="F217" s="107" t="s">
        <v>797</v>
      </c>
      <c r="G217" s="108" t="s">
        <v>798</v>
      </c>
      <c r="H217" s="109">
        <v>45265</v>
      </c>
      <c r="I217" s="107" t="s">
        <v>13</v>
      </c>
      <c r="J217" s="110">
        <v>182.6</v>
      </c>
      <c r="K217" s="18">
        <v>281.43003599999997</v>
      </c>
      <c r="L217" s="111">
        <f t="shared" si="3"/>
        <v>6.296551724137931</v>
      </c>
    </row>
    <row r="218" spans="1:12" x14ac:dyDescent="0.2">
      <c r="A218" s="96">
        <v>3</v>
      </c>
      <c r="B218" s="97">
        <v>4</v>
      </c>
      <c r="C218" s="98">
        <v>1</v>
      </c>
      <c r="D218" s="97">
        <v>2</v>
      </c>
      <c r="E218" s="98">
        <v>124</v>
      </c>
      <c r="F218" s="97" t="s">
        <v>793</v>
      </c>
      <c r="G218" s="98" t="s">
        <v>794</v>
      </c>
      <c r="H218" s="99">
        <v>45265</v>
      </c>
      <c r="I218" s="97" t="s">
        <v>13</v>
      </c>
      <c r="J218" s="100">
        <v>239.3</v>
      </c>
      <c r="K218" s="17">
        <v>411.750336</v>
      </c>
      <c r="L218" s="111">
        <f t="shared" si="3"/>
        <v>8.2517241379310349</v>
      </c>
    </row>
    <row r="219" spans="1:12" x14ac:dyDescent="0.2">
      <c r="A219" s="96">
        <v>3</v>
      </c>
      <c r="B219" s="97">
        <v>4</v>
      </c>
      <c r="C219" s="98">
        <v>2</v>
      </c>
      <c r="D219" s="97">
        <v>2</v>
      </c>
      <c r="E219" s="98">
        <v>126</v>
      </c>
      <c r="F219" s="97" t="s">
        <v>684</v>
      </c>
      <c r="G219" s="98" t="s">
        <v>685</v>
      </c>
      <c r="H219" s="99">
        <v>45267</v>
      </c>
      <c r="I219" s="97" t="s">
        <v>13</v>
      </c>
      <c r="J219" s="100">
        <v>168.6</v>
      </c>
      <c r="K219" s="16">
        <v>229.65733499999999</v>
      </c>
      <c r="L219" s="111">
        <f t="shared" si="3"/>
        <v>5.8137931034482753</v>
      </c>
    </row>
    <row r="220" spans="1:12" x14ac:dyDescent="0.2">
      <c r="A220" s="96">
        <v>3</v>
      </c>
      <c r="B220" s="97">
        <v>4</v>
      </c>
      <c r="C220" s="98">
        <v>3</v>
      </c>
      <c r="D220" s="97">
        <v>2</v>
      </c>
      <c r="E220" s="98">
        <v>128</v>
      </c>
      <c r="F220" s="97" t="s">
        <v>682</v>
      </c>
      <c r="G220" s="98" t="s">
        <v>683</v>
      </c>
      <c r="H220" s="99">
        <v>45267</v>
      </c>
      <c r="I220" s="97" t="s">
        <v>13</v>
      </c>
      <c r="J220" s="100">
        <v>143.9</v>
      </c>
      <c r="K220" s="16">
        <v>147.849153</v>
      </c>
      <c r="L220" s="111">
        <f t="shared" si="3"/>
        <v>4.9620689655172416</v>
      </c>
    </row>
    <row r="221" spans="1:12" x14ac:dyDescent="0.2">
      <c r="A221" s="96">
        <v>3</v>
      </c>
      <c r="B221" s="97">
        <v>4</v>
      </c>
      <c r="C221" s="98">
        <v>4</v>
      </c>
      <c r="D221" s="97">
        <v>2</v>
      </c>
      <c r="E221" s="98">
        <v>129</v>
      </c>
      <c r="F221" s="97" t="s">
        <v>791</v>
      </c>
      <c r="G221" s="98" t="s">
        <v>792</v>
      </c>
      <c r="H221" s="99">
        <v>45265</v>
      </c>
      <c r="I221" s="97" t="s">
        <v>13</v>
      </c>
      <c r="J221" s="100">
        <v>171.3</v>
      </c>
      <c r="K221" s="16">
        <v>283.351359</v>
      </c>
      <c r="L221" s="111">
        <f t="shared" si="3"/>
        <v>5.9068965517241381</v>
      </c>
    </row>
    <row r="222" spans="1:12" x14ac:dyDescent="0.2">
      <c r="A222" s="96">
        <v>3</v>
      </c>
      <c r="B222" s="97">
        <v>4</v>
      </c>
      <c r="C222" s="98">
        <v>5</v>
      </c>
      <c r="D222" s="97">
        <v>2</v>
      </c>
      <c r="E222" s="98">
        <v>131</v>
      </c>
      <c r="F222" s="97" t="s">
        <v>626</v>
      </c>
      <c r="G222" s="98" t="s">
        <v>627</v>
      </c>
      <c r="H222" s="99">
        <v>45267</v>
      </c>
      <c r="I222" s="97" t="s">
        <v>13</v>
      </c>
      <c r="J222" s="100">
        <v>163.30000000000001</v>
      </c>
      <c r="K222" s="16">
        <v>107.650749</v>
      </c>
      <c r="L222" s="111">
        <f t="shared" si="3"/>
        <v>5.6310344827586212</v>
      </c>
    </row>
    <row r="223" spans="1:12" x14ac:dyDescent="0.2">
      <c r="A223" s="96">
        <v>3</v>
      </c>
      <c r="B223" s="97">
        <v>4</v>
      </c>
      <c r="C223" s="98">
        <v>6</v>
      </c>
      <c r="D223" s="97">
        <v>2</v>
      </c>
      <c r="E223" s="98">
        <v>132</v>
      </c>
      <c r="F223" s="97" t="s">
        <v>711</v>
      </c>
      <c r="G223" s="98" t="s">
        <v>712</v>
      </c>
      <c r="H223" s="99">
        <v>45279</v>
      </c>
      <c r="I223" s="97" t="s">
        <v>13</v>
      </c>
      <c r="J223" s="100">
        <v>188.7</v>
      </c>
      <c r="K223" s="16">
        <v>374.64253200000002</v>
      </c>
      <c r="L223" s="111">
        <f t="shared" si="3"/>
        <v>6.5068965517241377</v>
      </c>
    </row>
    <row r="224" spans="1:12" x14ac:dyDescent="0.2">
      <c r="A224" s="96">
        <v>3</v>
      </c>
      <c r="B224" s="97">
        <v>4</v>
      </c>
      <c r="C224" s="98">
        <v>7</v>
      </c>
      <c r="D224" s="97">
        <v>2</v>
      </c>
      <c r="E224" s="98">
        <v>133</v>
      </c>
      <c r="F224" s="97" t="s">
        <v>789</v>
      </c>
      <c r="G224" s="98" t="s">
        <v>790</v>
      </c>
      <c r="H224" s="99">
        <v>45265</v>
      </c>
      <c r="I224" s="97" t="s">
        <v>13</v>
      </c>
      <c r="J224" s="100">
        <v>200.2</v>
      </c>
      <c r="K224" s="16">
        <v>268.38770399999999</v>
      </c>
      <c r="L224" s="111">
        <f t="shared" si="3"/>
        <v>6.9034482758620683</v>
      </c>
    </row>
    <row r="225" spans="1:12" x14ac:dyDescent="0.2">
      <c r="A225" s="106">
        <v>3</v>
      </c>
      <c r="B225" s="107">
        <v>4</v>
      </c>
      <c r="C225" s="108">
        <v>8</v>
      </c>
      <c r="D225" s="107">
        <v>2</v>
      </c>
      <c r="E225" s="108">
        <v>136</v>
      </c>
      <c r="F225" s="107" t="s">
        <v>787</v>
      </c>
      <c r="G225" s="108" t="s">
        <v>788</v>
      </c>
      <c r="H225" s="109">
        <v>45265</v>
      </c>
      <c r="I225" s="107" t="s">
        <v>13</v>
      </c>
      <c r="J225" s="110">
        <v>201.2</v>
      </c>
      <c r="K225" s="18">
        <v>263.40153600000002</v>
      </c>
      <c r="L225" s="111">
        <f t="shared" si="3"/>
        <v>6.9379310344827578</v>
      </c>
    </row>
    <row r="226" spans="1:12" x14ac:dyDescent="0.2">
      <c r="A226" s="96">
        <v>3</v>
      </c>
      <c r="B226" s="97">
        <v>5</v>
      </c>
      <c r="C226" s="98">
        <v>1</v>
      </c>
      <c r="D226" s="97">
        <v>2</v>
      </c>
      <c r="E226" s="98">
        <v>137</v>
      </c>
      <c r="F226" s="97" t="s">
        <v>737</v>
      </c>
      <c r="G226" s="98" t="s">
        <v>738</v>
      </c>
      <c r="H226" s="99">
        <v>45272</v>
      </c>
      <c r="I226" s="97" t="s">
        <v>59</v>
      </c>
      <c r="J226" s="100">
        <v>40.5</v>
      </c>
      <c r="K226" s="17">
        <v>142.58634599999999</v>
      </c>
      <c r="L226" s="111">
        <f t="shared" si="3"/>
        <v>1.396551724137931</v>
      </c>
    </row>
    <row r="227" spans="1:12" x14ac:dyDescent="0.2">
      <c r="A227" s="96">
        <v>3</v>
      </c>
      <c r="B227" s="97">
        <v>5</v>
      </c>
      <c r="C227" s="98">
        <v>2</v>
      </c>
      <c r="D227" s="97">
        <v>2</v>
      </c>
      <c r="E227" s="98">
        <v>143</v>
      </c>
      <c r="F227" s="97" t="s">
        <v>763</v>
      </c>
      <c r="G227" s="98" t="s">
        <v>764</v>
      </c>
      <c r="H227" s="99">
        <v>45272</v>
      </c>
      <c r="I227" s="97" t="s">
        <v>13</v>
      </c>
      <c r="J227" s="100">
        <v>84.8</v>
      </c>
      <c r="K227" s="16">
        <v>179.83958999999999</v>
      </c>
      <c r="L227" s="111">
        <f t="shared" si="3"/>
        <v>2.9241379310344828</v>
      </c>
    </row>
    <row r="228" spans="1:12" x14ac:dyDescent="0.2">
      <c r="A228" s="96">
        <v>3</v>
      </c>
      <c r="B228" s="97">
        <v>5</v>
      </c>
      <c r="C228" s="98">
        <v>3</v>
      </c>
      <c r="D228" s="97">
        <v>2</v>
      </c>
      <c r="E228" s="98">
        <v>145</v>
      </c>
      <c r="F228" s="97" t="s">
        <v>686</v>
      </c>
      <c r="G228" s="98" t="s">
        <v>687</v>
      </c>
      <c r="H228" s="99">
        <v>45267</v>
      </c>
      <c r="I228" s="97" t="s">
        <v>13</v>
      </c>
      <c r="J228" s="100">
        <v>148.9</v>
      </c>
      <c r="K228" s="16">
        <v>100.93384500000001</v>
      </c>
      <c r="L228" s="111">
        <f t="shared" si="3"/>
        <v>5.13448275862069</v>
      </c>
    </row>
    <row r="229" spans="1:12" x14ac:dyDescent="0.2">
      <c r="A229" s="96">
        <v>3</v>
      </c>
      <c r="B229" s="97">
        <v>5</v>
      </c>
      <c r="C229" s="98">
        <v>4</v>
      </c>
      <c r="D229" s="97">
        <v>2</v>
      </c>
      <c r="E229" s="98">
        <v>150</v>
      </c>
      <c r="F229" s="97" t="s">
        <v>713</v>
      </c>
      <c r="G229" s="98" t="s">
        <v>714</v>
      </c>
      <c r="H229" s="99">
        <v>45275</v>
      </c>
      <c r="I229" s="97" t="s">
        <v>13</v>
      </c>
      <c r="J229" s="100">
        <v>89.2</v>
      </c>
      <c r="K229" s="16">
        <v>174.14894699999999</v>
      </c>
      <c r="L229" s="111">
        <f t="shared" si="3"/>
        <v>3.0758620689655172</v>
      </c>
    </row>
    <row r="230" spans="1:12" x14ac:dyDescent="0.2">
      <c r="A230" s="96">
        <v>3</v>
      </c>
      <c r="B230" s="97">
        <v>5</v>
      </c>
      <c r="C230" s="98">
        <v>5</v>
      </c>
      <c r="D230" s="97">
        <v>2</v>
      </c>
      <c r="E230" s="98">
        <v>151</v>
      </c>
      <c r="F230" s="97" t="s">
        <v>690</v>
      </c>
      <c r="G230" s="98" t="s">
        <v>691</v>
      </c>
      <c r="H230" s="99">
        <v>45267</v>
      </c>
      <c r="I230" s="97" t="s">
        <v>59</v>
      </c>
      <c r="J230" s="100">
        <v>36.700000000000003</v>
      </c>
      <c r="K230" s="16">
        <v>16.582402200000001</v>
      </c>
      <c r="L230" s="111">
        <f t="shared" si="3"/>
        <v>1.2655172413793105</v>
      </c>
    </row>
    <row r="231" spans="1:12" x14ac:dyDescent="0.2">
      <c r="A231" s="96">
        <v>3</v>
      </c>
      <c r="B231" s="97">
        <v>5</v>
      </c>
      <c r="C231" s="98">
        <v>6</v>
      </c>
      <c r="D231" s="97">
        <v>2</v>
      </c>
      <c r="E231" s="98">
        <v>153</v>
      </c>
      <c r="F231" s="97" t="s">
        <v>761</v>
      </c>
      <c r="G231" s="98" t="s">
        <v>762</v>
      </c>
      <c r="H231" s="99">
        <v>45272</v>
      </c>
      <c r="I231" s="97" t="s">
        <v>13</v>
      </c>
      <c r="J231" s="100">
        <v>202.5</v>
      </c>
      <c r="K231" s="16">
        <v>320.55703199999999</v>
      </c>
      <c r="L231" s="111">
        <f t="shared" si="3"/>
        <v>6.9827586206896548</v>
      </c>
    </row>
    <row r="232" spans="1:12" x14ac:dyDescent="0.2">
      <c r="A232" s="96">
        <v>3</v>
      </c>
      <c r="B232" s="97">
        <v>5</v>
      </c>
      <c r="C232" s="98">
        <v>7</v>
      </c>
      <c r="D232" s="97">
        <v>2</v>
      </c>
      <c r="E232" s="98">
        <v>154</v>
      </c>
      <c r="F232" s="97" t="s">
        <v>678</v>
      </c>
      <c r="G232" s="98" t="s">
        <v>679</v>
      </c>
      <c r="H232" s="99">
        <v>45267</v>
      </c>
      <c r="I232" s="97" t="s">
        <v>13</v>
      </c>
      <c r="J232" s="100">
        <v>157.6</v>
      </c>
      <c r="K232" s="16">
        <v>184.792125</v>
      </c>
      <c r="L232" s="111">
        <f t="shared" si="3"/>
        <v>5.4344827586206899</v>
      </c>
    </row>
    <row r="233" spans="1:12" x14ac:dyDescent="0.2">
      <c r="A233" s="106">
        <v>3</v>
      </c>
      <c r="B233" s="107">
        <v>5</v>
      </c>
      <c r="C233" s="108">
        <v>8</v>
      </c>
      <c r="D233" s="107">
        <v>2</v>
      </c>
      <c r="E233" s="108">
        <v>159</v>
      </c>
      <c r="F233" s="107" t="s">
        <v>751</v>
      </c>
      <c r="G233" s="108" t="s">
        <v>752</v>
      </c>
      <c r="H233" s="109">
        <v>45272</v>
      </c>
      <c r="I233" s="107" t="s">
        <v>13</v>
      </c>
      <c r="J233" s="110">
        <v>83.6</v>
      </c>
      <c r="K233" s="18">
        <v>89.529531000000006</v>
      </c>
      <c r="L233" s="111">
        <f t="shared" si="3"/>
        <v>2.8827586206896552</v>
      </c>
    </row>
    <row r="234" spans="1:12" x14ac:dyDescent="0.2">
      <c r="A234" s="96">
        <v>3</v>
      </c>
      <c r="B234" s="97">
        <v>6</v>
      </c>
      <c r="C234" s="98">
        <v>1</v>
      </c>
      <c r="D234" s="97">
        <v>2</v>
      </c>
      <c r="E234" s="98">
        <v>160</v>
      </c>
      <c r="F234" s="97" t="s">
        <v>749</v>
      </c>
      <c r="G234" s="98" t="s">
        <v>750</v>
      </c>
      <c r="H234" s="99">
        <v>45272</v>
      </c>
      <c r="I234" s="97" t="s">
        <v>13</v>
      </c>
      <c r="J234" s="100">
        <v>143.80000000000001</v>
      </c>
      <c r="K234" s="17">
        <v>194.63568599999999</v>
      </c>
      <c r="L234" s="111">
        <f t="shared" si="3"/>
        <v>4.9586206896551728</v>
      </c>
    </row>
    <row r="235" spans="1:12" x14ac:dyDescent="0.2">
      <c r="A235" s="96">
        <v>3</v>
      </c>
      <c r="B235" s="97">
        <v>6</v>
      </c>
      <c r="C235" s="98">
        <v>2</v>
      </c>
      <c r="D235" s="97">
        <v>2</v>
      </c>
      <c r="E235" s="98">
        <v>162</v>
      </c>
      <c r="F235" s="97" t="s">
        <v>747</v>
      </c>
      <c r="G235" s="98" t="s">
        <v>748</v>
      </c>
      <c r="H235" s="99">
        <v>45272</v>
      </c>
      <c r="I235" s="97" t="s">
        <v>13</v>
      </c>
      <c r="J235" s="100">
        <v>55.4</v>
      </c>
      <c r="K235" s="16">
        <v>53.629485000000003</v>
      </c>
      <c r="L235" s="111">
        <f t="shared" si="3"/>
        <v>1.9103448275862069</v>
      </c>
    </row>
    <row r="236" spans="1:12" x14ac:dyDescent="0.2">
      <c r="A236" s="96">
        <v>3</v>
      </c>
      <c r="B236" s="97">
        <v>6</v>
      </c>
      <c r="C236" s="98">
        <v>3</v>
      </c>
      <c r="D236" s="97">
        <v>2</v>
      </c>
      <c r="E236" s="98">
        <v>165</v>
      </c>
      <c r="F236" s="97" t="s">
        <v>803</v>
      </c>
      <c r="G236" s="98" t="s">
        <v>804</v>
      </c>
      <c r="H236" s="99">
        <v>45265</v>
      </c>
      <c r="I236" s="97" t="s">
        <v>13</v>
      </c>
      <c r="J236" s="100">
        <v>151.9</v>
      </c>
      <c r="K236" s="16">
        <v>135.68764200000001</v>
      </c>
      <c r="L236" s="111">
        <f t="shared" si="3"/>
        <v>5.2379310344827585</v>
      </c>
    </row>
    <row r="237" spans="1:12" x14ac:dyDescent="0.2">
      <c r="A237" s="96">
        <v>3</v>
      </c>
      <c r="B237" s="97">
        <v>6</v>
      </c>
      <c r="C237" s="98">
        <v>4</v>
      </c>
      <c r="D237" s="97">
        <v>2</v>
      </c>
      <c r="E237" s="98">
        <v>166</v>
      </c>
      <c r="F237" s="97" t="s">
        <v>303</v>
      </c>
      <c r="G237" s="98" t="s">
        <v>304</v>
      </c>
      <c r="H237" s="99">
        <v>45272</v>
      </c>
      <c r="I237" s="97" t="s">
        <v>13</v>
      </c>
      <c r="J237" s="100">
        <v>135.5</v>
      </c>
      <c r="K237" s="16">
        <v>189.031398</v>
      </c>
      <c r="L237" s="111">
        <f t="shared" si="3"/>
        <v>4.6724137931034484</v>
      </c>
    </row>
    <row r="238" spans="1:12" x14ac:dyDescent="0.2">
      <c r="A238" s="96">
        <v>3</v>
      </c>
      <c r="B238" s="97">
        <v>6</v>
      </c>
      <c r="C238" s="98">
        <v>5</v>
      </c>
      <c r="D238" s="97">
        <v>2</v>
      </c>
      <c r="E238" s="98">
        <v>172</v>
      </c>
      <c r="F238" s="97" t="s">
        <v>286</v>
      </c>
      <c r="G238" s="98" t="s">
        <v>287</v>
      </c>
      <c r="H238" s="99">
        <v>45268</v>
      </c>
      <c r="I238" s="97" t="s">
        <v>59</v>
      </c>
      <c r="J238" s="100">
        <v>87.2</v>
      </c>
      <c r="K238" s="16">
        <v>92.509535999999997</v>
      </c>
      <c r="L238" s="111">
        <f t="shared" si="3"/>
        <v>3.0068965517241382</v>
      </c>
    </row>
    <row r="239" spans="1:12" x14ac:dyDescent="0.2">
      <c r="A239" s="96">
        <v>3</v>
      </c>
      <c r="B239" s="97">
        <v>6</v>
      </c>
      <c r="C239" s="98">
        <v>6</v>
      </c>
      <c r="D239" s="97">
        <v>2</v>
      </c>
      <c r="E239" s="98">
        <v>173</v>
      </c>
      <c r="F239" s="97" t="s">
        <v>351</v>
      </c>
      <c r="G239" s="98" t="s">
        <v>352</v>
      </c>
      <c r="H239" s="99">
        <v>45272</v>
      </c>
      <c r="I239" s="97" t="s">
        <v>13</v>
      </c>
      <c r="J239" s="100">
        <v>111.8</v>
      </c>
      <c r="K239" s="16">
        <v>264.24630000000002</v>
      </c>
      <c r="L239" s="111">
        <f t="shared" si="3"/>
        <v>3.8551724137931034</v>
      </c>
    </row>
    <row r="240" spans="1:12" x14ac:dyDescent="0.2">
      <c r="A240" s="96">
        <v>3</v>
      </c>
      <c r="B240" s="97">
        <v>6</v>
      </c>
      <c r="C240" s="98">
        <v>7</v>
      </c>
      <c r="D240" s="97">
        <v>2</v>
      </c>
      <c r="E240" s="98">
        <v>174</v>
      </c>
      <c r="F240" s="97" t="s">
        <v>280</v>
      </c>
      <c r="G240" s="98" t="s">
        <v>281</v>
      </c>
      <c r="H240" s="99">
        <v>45268</v>
      </c>
      <c r="I240" s="97" t="s">
        <v>13</v>
      </c>
      <c r="J240" s="100">
        <v>59.8</v>
      </c>
      <c r="K240" s="16">
        <v>125.616225</v>
      </c>
      <c r="L240" s="111">
        <f t="shared" si="3"/>
        <v>2.0620689655172413</v>
      </c>
    </row>
    <row r="241" spans="1:12" x14ac:dyDescent="0.2">
      <c r="A241" s="106">
        <v>3</v>
      </c>
      <c r="B241" s="107">
        <v>6</v>
      </c>
      <c r="C241" s="108">
        <v>8</v>
      </c>
      <c r="D241" s="107">
        <v>2</v>
      </c>
      <c r="E241" s="108">
        <v>175</v>
      </c>
      <c r="F241" s="107" t="s">
        <v>282</v>
      </c>
      <c r="G241" s="108" t="s">
        <v>283</v>
      </c>
      <c r="H241" s="109">
        <v>45279</v>
      </c>
      <c r="I241" s="107" t="s">
        <v>13</v>
      </c>
      <c r="J241" s="110">
        <v>364.3</v>
      </c>
      <c r="K241" s="18">
        <v>504.47348699999998</v>
      </c>
      <c r="L241" s="111">
        <f t="shared" si="3"/>
        <v>12.562068965517241</v>
      </c>
    </row>
    <row r="242" spans="1:12" x14ac:dyDescent="0.2">
      <c r="A242" s="96">
        <v>3</v>
      </c>
      <c r="B242" s="97">
        <v>7</v>
      </c>
      <c r="C242" s="98">
        <v>1</v>
      </c>
      <c r="D242" s="97">
        <v>2</v>
      </c>
      <c r="E242" s="98">
        <v>176</v>
      </c>
      <c r="F242" s="97" t="s">
        <v>421</v>
      </c>
      <c r="G242" s="98" t="s">
        <v>422</v>
      </c>
      <c r="H242" s="99">
        <v>45268</v>
      </c>
      <c r="I242" s="97" t="s">
        <v>13</v>
      </c>
      <c r="J242" s="100">
        <v>35.9</v>
      </c>
      <c r="K242" s="17">
        <v>174.79160999999999</v>
      </c>
      <c r="L242" s="111">
        <f t="shared" si="3"/>
        <v>1.2379310344827585</v>
      </c>
    </row>
    <row r="243" spans="1:12" x14ac:dyDescent="0.2">
      <c r="A243" s="96">
        <v>3</v>
      </c>
      <c r="B243" s="97">
        <v>7</v>
      </c>
      <c r="C243" s="98">
        <v>2</v>
      </c>
      <c r="D243" s="97">
        <v>2</v>
      </c>
      <c r="E243" s="98">
        <v>177</v>
      </c>
      <c r="F243" s="97" t="s">
        <v>423</v>
      </c>
      <c r="G243" s="98" t="s">
        <v>424</v>
      </c>
      <c r="H243" s="99">
        <v>45268</v>
      </c>
      <c r="I243" s="97" t="s">
        <v>13</v>
      </c>
      <c r="J243" s="100">
        <v>43.8</v>
      </c>
      <c r="K243" s="16">
        <v>82.829291999999995</v>
      </c>
      <c r="L243" s="111">
        <f t="shared" si="3"/>
        <v>1.5103448275862068</v>
      </c>
    </row>
    <row r="244" spans="1:12" x14ac:dyDescent="0.2">
      <c r="A244" s="96">
        <v>3</v>
      </c>
      <c r="B244" s="97">
        <v>7</v>
      </c>
      <c r="C244" s="98">
        <v>3</v>
      </c>
      <c r="D244" s="97">
        <v>2</v>
      </c>
      <c r="E244" s="98">
        <v>180</v>
      </c>
      <c r="F244" s="97" t="s">
        <v>451</v>
      </c>
      <c r="G244" s="98" t="s">
        <v>452</v>
      </c>
      <c r="H244" s="99">
        <v>45268</v>
      </c>
      <c r="I244" s="97" t="s">
        <v>13</v>
      </c>
      <c r="J244" s="100">
        <v>183.6</v>
      </c>
      <c r="K244" s="16">
        <v>275.789691</v>
      </c>
      <c r="L244" s="111">
        <f t="shared" si="3"/>
        <v>6.3310344827586205</v>
      </c>
    </row>
    <row r="245" spans="1:12" x14ac:dyDescent="0.2">
      <c r="A245" s="96">
        <v>3</v>
      </c>
      <c r="B245" s="97">
        <v>7</v>
      </c>
      <c r="C245" s="98">
        <v>4</v>
      </c>
      <c r="D245" s="97">
        <v>2</v>
      </c>
      <c r="E245" s="98">
        <v>181</v>
      </c>
      <c r="F245" s="97" t="s">
        <v>321</v>
      </c>
      <c r="G245" s="98" t="s">
        <v>322</v>
      </c>
      <c r="H245" s="99">
        <v>45272</v>
      </c>
      <c r="I245" s="97" t="s">
        <v>13</v>
      </c>
      <c r="J245" s="100">
        <v>82.2</v>
      </c>
      <c r="K245" s="16">
        <v>67.471131</v>
      </c>
      <c r="L245" s="111">
        <f t="shared" si="3"/>
        <v>2.8344827586206898</v>
      </c>
    </row>
    <row r="246" spans="1:12" x14ac:dyDescent="0.2">
      <c r="A246" s="96">
        <v>3</v>
      </c>
      <c r="B246" s="97">
        <v>7</v>
      </c>
      <c r="C246" s="98">
        <v>5</v>
      </c>
      <c r="D246" s="97">
        <v>2</v>
      </c>
      <c r="E246" s="98">
        <v>185</v>
      </c>
      <c r="F246" s="97" t="s">
        <v>299</v>
      </c>
      <c r="G246" s="98" t="s">
        <v>300</v>
      </c>
      <c r="H246" s="99">
        <v>45279</v>
      </c>
      <c r="I246" s="97" t="s">
        <v>13</v>
      </c>
      <c r="J246" s="100">
        <v>203.2</v>
      </c>
      <c r="K246" s="16">
        <v>387.03583800000001</v>
      </c>
      <c r="L246" s="111">
        <f t="shared" si="3"/>
        <v>7.0068965517241377</v>
      </c>
    </row>
    <row r="247" spans="1:12" x14ac:dyDescent="0.2">
      <c r="A247" s="96">
        <v>3</v>
      </c>
      <c r="B247" s="97">
        <v>7</v>
      </c>
      <c r="C247" s="98">
        <v>6</v>
      </c>
      <c r="D247" s="97">
        <v>2</v>
      </c>
      <c r="E247" s="98">
        <v>186</v>
      </c>
      <c r="F247" s="97" t="s">
        <v>301</v>
      </c>
      <c r="G247" s="98" t="s">
        <v>302</v>
      </c>
      <c r="H247" s="99">
        <v>45272</v>
      </c>
      <c r="I247" s="97" t="s">
        <v>59</v>
      </c>
      <c r="J247" s="100">
        <v>63.1</v>
      </c>
      <c r="K247" s="16">
        <v>61.578992999999997</v>
      </c>
      <c r="L247" s="111">
        <f t="shared" si="3"/>
        <v>2.1758620689655173</v>
      </c>
    </row>
    <row r="248" spans="1:12" x14ac:dyDescent="0.2">
      <c r="A248" s="96">
        <v>3</v>
      </c>
      <c r="B248" s="97">
        <v>7</v>
      </c>
      <c r="C248" s="98">
        <v>7</v>
      </c>
      <c r="D248" s="97">
        <v>2</v>
      </c>
      <c r="E248" s="98">
        <v>187</v>
      </c>
      <c r="F248" s="97" t="s">
        <v>415</v>
      </c>
      <c r="G248" s="98" t="s">
        <v>416</v>
      </c>
      <c r="H248" s="99">
        <v>45268</v>
      </c>
      <c r="I248" s="97" t="s">
        <v>13</v>
      </c>
      <c r="J248" s="100">
        <v>216.6</v>
      </c>
      <c r="K248" s="16">
        <v>319.15080899999998</v>
      </c>
      <c r="L248" s="111">
        <f t="shared" si="3"/>
        <v>7.4689655172413794</v>
      </c>
    </row>
    <row r="249" spans="1:12" x14ac:dyDescent="0.2">
      <c r="A249" s="106">
        <v>3</v>
      </c>
      <c r="B249" s="107">
        <v>7</v>
      </c>
      <c r="C249" s="108">
        <v>8</v>
      </c>
      <c r="D249" s="107">
        <v>2</v>
      </c>
      <c r="E249" s="108">
        <v>189</v>
      </c>
      <c r="F249" s="107" t="s">
        <v>417</v>
      </c>
      <c r="G249" s="108" t="s">
        <v>418</v>
      </c>
      <c r="H249" s="109">
        <v>45268</v>
      </c>
      <c r="I249" s="107" t="s">
        <v>13</v>
      </c>
      <c r="J249" s="110">
        <v>163</v>
      </c>
      <c r="K249" s="18">
        <v>357.69059099999998</v>
      </c>
      <c r="L249" s="111">
        <f t="shared" si="3"/>
        <v>5.6206896551724137</v>
      </c>
    </row>
    <row r="250" spans="1:12" x14ac:dyDescent="0.2">
      <c r="A250" s="96">
        <v>3</v>
      </c>
      <c r="B250" s="97">
        <v>8</v>
      </c>
      <c r="C250" s="98">
        <v>1</v>
      </c>
      <c r="D250" s="97">
        <v>2</v>
      </c>
      <c r="E250" s="98">
        <v>190</v>
      </c>
      <c r="F250" s="97" t="s">
        <v>458</v>
      </c>
      <c r="G250" s="98" t="s">
        <v>459</v>
      </c>
      <c r="H250" s="99">
        <v>45267</v>
      </c>
      <c r="I250" s="97" t="s">
        <v>13</v>
      </c>
      <c r="J250" s="100">
        <v>102.3</v>
      </c>
      <c r="K250" s="17">
        <v>127.37392800000001</v>
      </c>
      <c r="L250" s="111">
        <f t="shared" si="3"/>
        <v>3.5275862068965518</v>
      </c>
    </row>
    <row r="251" spans="1:12" x14ac:dyDescent="0.2">
      <c r="A251" s="96">
        <v>3</v>
      </c>
      <c r="B251" s="97">
        <v>8</v>
      </c>
      <c r="C251" s="98">
        <v>2</v>
      </c>
      <c r="D251" s="97">
        <v>2</v>
      </c>
      <c r="E251" s="98">
        <v>191</v>
      </c>
      <c r="F251" s="97" t="s">
        <v>409</v>
      </c>
      <c r="G251" s="98" t="s">
        <v>410</v>
      </c>
      <c r="H251" s="99">
        <v>45268</v>
      </c>
      <c r="I251" s="97" t="s">
        <v>13</v>
      </c>
      <c r="J251" s="100">
        <v>44.3</v>
      </c>
      <c r="K251" s="16">
        <v>83.985236999999998</v>
      </c>
      <c r="L251" s="111">
        <f t="shared" si="3"/>
        <v>1.5275862068965516</v>
      </c>
    </row>
    <row r="252" spans="1:12" x14ac:dyDescent="0.2">
      <c r="A252" s="96">
        <v>3</v>
      </c>
      <c r="B252" s="97">
        <v>8</v>
      </c>
      <c r="C252" s="98">
        <v>3</v>
      </c>
      <c r="D252" s="97">
        <v>2</v>
      </c>
      <c r="E252" s="98">
        <v>192</v>
      </c>
      <c r="F252" s="97" t="s">
        <v>411</v>
      </c>
      <c r="G252" s="98" t="s">
        <v>412</v>
      </c>
      <c r="H252" s="99">
        <v>45268</v>
      </c>
      <c r="I252" s="97" t="s">
        <v>59</v>
      </c>
      <c r="J252" s="100">
        <v>79.099999999999994</v>
      </c>
      <c r="K252" s="16">
        <v>35.238294000000003</v>
      </c>
      <c r="L252" s="111">
        <f t="shared" si="3"/>
        <v>2.7275862068965515</v>
      </c>
    </row>
    <row r="253" spans="1:12" x14ac:dyDescent="0.2">
      <c r="A253" s="96">
        <v>3</v>
      </c>
      <c r="B253" s="97">
        <v>8</v>
      </c>
      <c r="C253" s="98">
        <v>4</v>
      </c>
      <c r="D253" s="97">
        <v>2</v>
      </c>
      <c r="E253" s="98">
        <v>193</v>
      </c>
      <c r="F253" s="97" t="s">
        <v>413</v>
      </c>
      <c r="G253" s="98" t="s">
        <v>414</v>
      </c>
      <c r="H253" s="99">
        <v>45268</v>
      </c>
      <c r="I253" s="97" t="s">
        <v>59</v>
      </c>
      <c r="J253" s="100">
        <v>105.5</v>
      </c>
      <c r="K253" s="16">
        <v>100.866882</v>
      </c>
      <c r="L253" s="111">
        <f t="shared" si="3"/>
        <v>3.6379310344827585</v>
      </c>
    </row>
    <row r="254" spans="1:12" x14ac:dyDescent="0.2">
      <c r="A254" s="96">
        <v>3</v>
      </c>
      <c r="B254" s="97">
        <v>8</v>
      </c>
      <c r="C254" s="98">
        <v>5</v>
      </c>
      <c r="D254" s="97">
        <v>2</v>
      </c>
      <c r="E254" s="98">
        <v>194</v>
      </c>
      <c r="F254" s="97" t="s">
        <v>238</v>
      </c>
      <c r="G254" s="98" t="s">
        <v>239</v>
      </c>
      <c r="H254" s="99">
        <v>45273</v>
      </c>
      <c r="I254" s="97" t="s">
        <v>59</v>
      </c>
      <c r="J254" s="100">
        <v>78</v>
      </c>
      <c r="K254" s="16">
        <v>52.664430000000003</v>
      </c>
      <c r="L254" s="111">
        <f t="shared" si="3"/>
        <v>2.6896551724137931</v>
      </c>
    </row>
    <row r="255" spans="1:12" x14ac:dyDescent="0.2">
      <c r="A255" s="96">
        <v>3</v>
      </c>
      <c r="B255" s="97">
        <v>8</v>
      </c>
      <c r="C255" s="98">
        <v>6</v>
      </c>
      <c r="D255" s="97">
        <v>2</v>
      </c>
      <c r="E255" s="98">
        <v>195</v>
      </c>
      <c r="F255" s="97" t="s">
        <v>297</v>
      </c>
      <c r="G255" s="98" t="s">
        <v>298</v>
      </c>
      <c r="H255" s="99">
        <v>45279</v>
      </c>
      <c r="I255" s="97" t="s">
        <v>13</v>
      </c>
      <c r="J255" s="100">
        <v>202.8</v>
      </c>
      <c r="K255" s="16">
        <v>270.08238299999999</v>
      </c>
      <c r="L255" s="111">
        <f t="shared" si="3"/>
        <v>6.9931034482758623</v>
      </c>
    </row>
    <row r="256" spans="1:12" x14ac:dyDescent="0.2">
      <c r="A256" s="96">
        <v>3</v>
      </c>
      <c r="B256" s="97">
        <v>8</v>
      </c>
      <c r="C256" s="98">
        <v>7</v>
      </c>
      <c r="D256" s="97">
        <v>2</v>
      </c>
      <c r="E256" s="98">
        <v>197</v>
      </c>
      <c r="F256" s="97" t="s">
        <v>399</v>
      </c>
      <c r="G256" s="98" t="s">
        <v>400</v>
      </c>
      <c r="H256" s="99">
        <v>45267</v>
      </c>
      <c r="I256" s="97" t="s">
        <v>13</v>
      </c>
      <c r="J256" s="100">
        <v>169.8</v>
      </c>
      <c r="K256" s="16">
        <v>188.27935199999999</v>
      </c>
      <c r="L256" s="111">
        <f t="shared" si="3"/>
        <v>5.8551724137931043</v>
      </c>
    </row>
    <row r="257" spans="1:12" x14ac:dyDescent="0.2">
      <c r="A257" s="106">
        <v>3</v>
      </c>
      <c r="B257" s="107">
        <v>8</v>
      </c>
      <c r="C257" s="108">
        <v>8</v>
      </c>
      <c r="D257" s="107">
        <v>2</v>
      </c>
      <c r="E257" s="108">
        <v>199</v>
      </c>
      <c r="F257" s="107" t="s">
        <v>401</v>
      </c>
      <c r="G257" s="108" t="s">
        <v>402</v>
      </c>
      <c r="H257" s="109">
        <v>45267</v>
      </c>
      <c r="I257" s="107" t="s">
        <v>13</v>
      </c>
      <c r="J257" s="110">
        <v>218.7</v>
      </c>
      <c r="K257" s="18">
        <v>341.55250799999999</v>
      </c>
      <c r="L257" s="111">
        <f t="shared" si="3"/>
        <v>7.5413793103448272</v>
      </c>
    </row>
    <row r="258" spans="1:12" x14ac:dyDescent="0.2">
      <c r="A258" s="96">
        <v>3</v>
      </c>
      <c r="B258" s="97">
        <v>9</v>
      </c>
      <c r="C258" s="98">
        <v>1</v>
      </c>
      <c r="D258" s="97">
        <v>2</v>
      </c>
      <c r="E258" s="98">
        <v>200</v>
      </c>
      <c r="F258" s="97" t="s">
        <v>397</v>
      </c>
      <c r="G258" s="98" t="s">
        <v>398</v>
      </c>
      <c r="H258" s="99">
        <v>45267</v>
      </c>
      <c r="I258" s="97" t="s">
        <v>13</v>
      </c>
      <c r="J258" s="100">
        <v>131.80000000000001</v>
      </c>
      <c r="K258" s="17">
        <v>213.94163399999999</v>
      </c>
      <c r="L258" s="111">
        <f t="shared" ref="L258:L321" si="4">IF(ISNUMBER(J258),J258*1/29,"")</f>
        <v>4.544827586206897</v>
      </c>
    </row>
    <row r="259" spans="1:12" x14ac:dyDescent="0.2">
      <c r="A259" s="96">
        <v>3</v>
      </c>
      <c r="B259" s="97">
        <v>9</v>
      </c>
      <c r="C259" s="98">
        <v>2</v>
      </c>
      <c r="D259" s="97">
        <v>2</v>
      </c>
      <c r="E259" s="98">
        <v>201</v>
      </c>
      <c r="F259" s="97" t="s">
        <v>407</v>
      </c>
      <c r="G259" s="98" t="s">
        <v>408</v>
      </c>
      <c r="H259" s="99">
        <v>45268</v>
      </c>
      <c r="I259" s="97" t="s">
        <v>13</v>
      </c>
      <c r="J259" s="100">
        <v>258.10000000000002</v>
      </c>
      <c r="K259" s="16">
        <v>424.20545399999997</v>
      </c>
      <c r="L259" s="111">
        <f t="shared" si="4"/>
        <v>8.9</v>
      </c>
    </row>
    <row r="260" spans="1:12" x14ac:dyDescent="0.2">
      <c r="A260" s="96">
        <v>3</v>
      </c>
      <c r="B260" s="97">
        <v>9</v>
      </c>
      <c r="C260" s="98">
        <v>3</v>
      </c>
      <c r="D260" s="97">
        <v>2</v>
      </c>
      <c r="E260" s="98">
        <v>202</v>
      </c>
      <c r="F260" s="97" t="s">
        <v>435</v>
      </c>
      <c r="G260" s="98" t="s">
        <v>436</v>
      </c>
      <c r="H260" s="99">
        <v>45268</v>
      </c>
      <c r="I260" s="97" t="s">
        <v>13</v>
      </c>
      <c r="J260" s="100">
        <v>124.6</v>
      </c>
      <c r="K260" s="16">
        <v>114.692166</v>
      </c>
      <c r="L260" s="111">
        <f t="shared" si="4"/>
        <v>4.296551724137931</v>
      </c>
    </row>
    <row r="261" spans="1:12" x14ac:dyDescent="0.2">
      <c r="A261" s="96">
        <v>3</v>
      </c>
      <c r="B261" s="97">
        <v>9</v>
      </c>
      <c r="C261" s="98">
        <v>4</v>
      </c>
      <c r="D261" s="97">
        <v>2</v>
      </c>
      <c r="E261" s="98">
        <v>203</v>
      </c>
      <c r="F261" s="97" t="s">
        <v>437</v>
      </c>
      <c r="G261" s="98" t="s">
        <v>438</v>
      </c>
      <c r="H261" s="99">
        <v>45268</v>
      </c>
      <c r="I261" s="97" t="s">
        <v>13</v>
      </c>
      <c r="J261" s="100">
        <v>106.2</v>
      </c>
      <c r="K261" s="16">
        <v>76.873524000000003</v>
      </c>
      <c r="L261" s="111">
        <f t="shared" si="4"/>
        <v>3.6620689655172414</v>
      </c>
    </row>
    <row r="262" spans="1:12" x14ac:dyDescent="0.2">
      <c r="A262" s="96">
        <v>3</v>
      </c>
      <c r="B262" s="97">
        <v>9</v>
      </c>
      <c r="C262" s="98">
        <v>5</v>
      </c>
      <c r="D262" s="97">
        <v>2</v>
      </c>
      <c r="E262" s="98">
        <v>207</v>
      </c>
      <c r="F262" s="97" t="s">
        <v>209</v>
      </c>
      <c r="G262" s="98" t="s">
        <v>210</v>
      </c>
      <c r="H262" s="99">
        <v>45273</v>
      </c>
      <c r="I262" s="97" t="s">
        <v>59</v>
      </c>
      <c r="J262" s="100">
        <v>39.5</v>
      </c>
      <c r="K262" s="16">
        <v>30.162741</v>
      </c>
      <c r="L262" s="111">
        <f t="shared" si="4"/>
        <v>1.3620689655172413</v>
      </c>
    </row>
    <row r="263" spans="1:12" x14ac:dyDescent="0.2">
      <c r="A263" s="96">
        <v>3</v>
      </c>
      <c r="B263" s="97">
        <v>9</v>
      </c>
      <c r="C263" s="98">
        <v>6</v>
      </c>
      <c r="D263" s="97">
        <v>2</v>
      </c>
      <c r="E263" s="98">
        <v>208</v>
      </c>
      <c r="F263" s="97" t="s">
        <v>10</v>
      </c>
      <c r="G263" s="98" t="s">
        <v>12</v>
      </c>
      <c r="H263" s="99">
        <v>45273</v>
      </c>
      <c r="I263" s="97" t="s">
        <v>13</v>
      </c>
      <c r="J263" s="100">
        <v>62.9</v>
      </c>
      <c r="K263" s="16">
        <v>19.6463988</v>
      </c>
      <c r="L263" s="111">
        <f t="shared" si="4"/>
        <v>2.1689655172413791</v>
      </c>
    </row>
    <row r="264" spans="1:12" x14ac:dyDescent="0.2">
      <c r="A264" s="96">
        <v>3</v>
      </c>
      <c r="B264" s="97">
        <v>9</v>
      </c>
      <c r="C264" s="98">
        <v>7</v>
      </c>
      <c r="D264" s="97">
        <v>2</v>
      </c>
      <c r="E264" s="98">
        <v>213</v>
      </c>
      <c r="F264" s="97" t="s">
        <v>311</v>
      </c>
      <c r="G264" s="98" t="s">
        <v>312</v>
      </c>
      <c r="H264" s="99">
        <v>45272</v>
      </c>
      <c r="I264" s="97" t="s">
        <v>59</v>
      </c>
      <c r="J264" s="100">
        <v>40</v>
      </c>
      <c r="K264" s="16">
        <v>126.487956</v>
      </c>
      <c r="L264" s="111">
        <f t="shared" si="4"/>
        <v>1.3793103448275863</v>
      </c>
    </row>
    <row r="265" spans="1:12" x14ac:dyDescent="0.2">
      <c r="A265" s="106">
        <v>3</v>
      </c>
      <c r="B265" s="107">
        <v>9</v>
      </c>
      <c r="C265" s="108">
        <v>8</v>
      </c>
      <c r="D265" s="107">
        <v>2</v>
      </c>
      <c r="E265" s="108">
        <v>214</v>
      </c>
      <c r="F265" s="107" t="s">
        <v>264</v>
      </c>
      <c r="G265" s="108" t="s">
        <v>265</v>
      </c>
      <c r="H265" s="109">
        <v>45268</v>
      </c>
      <c r="I265" s="107" t="s">
        <v>13</v>
      </c>
      <c r="J265" s="110">
        <v>94</v>
      </c>
      <c r="K265" s="18">
        <v>128.502906</v>
      </c>
      <c r="L265" s="111">
        <f t="shared" si="4"/>
        <v>3.2413793103448274</v>
      </c>
    </row>
    <row r="266" spans="1:12" x14ac:dyDescent="0.2">
      <c r="A266" s="96">
        <v>3</v>
      </c>
      <c r="B266" s="97">
        <v>10</v>
      </c>
      <c r="C266" s="98">
        <v>1</v>
      </c>
      <c r="D266" s="97">
        <v>2</v>
      </c>
      <c r="E266" s="98">
        <v>215</v>
      </c>
      <c r="F266" s="97" t="s">
        <v>377</v>
      </c>
      <c r="G266" s="98" t="s">
        <v>378</v>
      </c>
      <c r="H266" s="99">
        <v>45272</v>
      </c>
      <c r="I266" s="97" t="s">
        <v>13</v>
      </c>
      <c r="J266" s="100">
        <v>75.400000000000006</v>
      </c>
      <c r="K266" s="41">
        <v>7.4188337999999998</v>
      </c>
      <c r="L266" s="111">
        <f t="shared" si="4"/>
        <v>2.6</v>
      </c>
    </row>
    <row r="267" spans="1:12" x14ac:dyDescent="0.2">
      <c r="A267" s="96">
        <v>3</v>
      </c>
      <c r="B267" s="97">
        <v>10</v>
      </c>
      <c r="C267" s="98">
        <v>2</v>
      </c>
      <c r="D267" s="97">
        <v>2</v>
      </c>
      <c r="E267" s="98">
        <v>216</v>
      </c>
      <c r="F267" s="97" t="s">
        <v>395</v>
      </c>
      <c r="G267" s="98" t="s">
        <v>396</v>
      </c>
      <c r="H267" s="99">
        <v>45267</v>
      </c>
      <c r="I267" s="97" t="s">
        <v>13</v>
      </c>
      <c r="J267" s="100">
        <v>35</v>
      </c>
      <c r="K267" s="16">
        <v>16.657485600000001</v>
      </c>
      <c r="L267" s="111">
        <f t="shared" si="4"/>
        <v>1.2068965517241379</v>
      </c>
    </row>
    <row r="268" spans="1:12" x14ac:dyDescent="0.2">
      <c r="A268" s="96">
        <v>3</v>
      </c>
      <c r="B268" s="97">
        <v>10</v>
      </c>
      <c r="C268" s="98">
        <v>3</v>
      </c>
      <c r="D268" s="97">
        <v>2</v>
      </c>
      <c r="E268" s="98">
        <v>217</v>
      </c>
      <c r="F268" s="97" t="s">
        <v>290</v>
      </c>
      <c r="G268" s="98" t="s">
        <v>291</v>
      </c>
      <c r="H268" s="99">
        <v>45279</v>
      </c>
      <c r="I268" s="97" t="s">
        <v>13</v>
      </c>
      <c r="J268" s="100">
        <v>81.3</v>
      </c>
      <c r="K268" s="16">
        <v>35.291319000000001</v>
      </c>
      <c r="L268" s="111">
        <f t="shared" si="4"/>
        <v>2.8034482758620687</v>
      </c>
    </row>
    <row r="269" spans="1:12" x14ac:dyDescent="0.2">
      <c r="A269" s="96">
        <v>3</v>
      </c>
      <c r="B269" s="97">
        <v>10</v>
      </c>
      <c r="C269" s="98">
        <v>4</v>
      </c>
      <c r="D269" s="97">
        <v>2</v>
      </c>
      <c r="E269" s="98">
        <v>218</v>
      </c>
      <c r="F269" s="97" t="s">
        <v>456</v>
      </c>
      <c r="G269" s="98" t="s">
        <v>457</v>
      </c>
      <c r="H269" s="99">
        <v>45279</v>
      </c>
      <c r="I269" s="97" t="s">
        <v>59</v>
      </c>
      <c r="J269" s="100">
        <v>27.6</v>
      </c>
      <c r="K269" s="16">
        <v>12.093517800000001</v>
      </c>
      <c r="L269" s="111">
        <f t="shared" si="4"/>
        <v>0.9517241379310345</v>
      </c>
    </row>
    <row r="270" spans="1:12" x14ac:dyDescent="0.2">
      <c r="A270" s="96">
        <v>3</v>
      </c>
      <c r="B270" s="97">
        <v>10</v>
      </c>
      <c r="C270" s="98">
        <v>5</v>
      </c>
      <c r="D270" s="97">
        <v>2</v>
      </c>
      <c r="E270" s="98">
        <v>220</v>
      </c>
      <c r="F270" s="97" t="s">
        <v>226</v>
      </c>
      <c r="G270" s="98" t="s">
        <v>227</v>
      </c>
      <c r="H270" s="99">
        <v>45273</v>
      </c>
      <c r="I270" s="97" t="s">
        <v>13</v>
      </c>
      <c r="J270" s="100">
        <v>69.2</v>
      </c>
      <c r="K270" s="16">
        <v>49.628339699999998</v>
      </c>
      <c r="L270" s="111">
        <f t="shared" si="4"/>
        <v>2.386206896551724</v>
      </c>
    </row>
    <row r="271" spans="1:12" x14ac:dyDescent="0.2">
      <c r="A271" s="96">
        <v>3</v>
      </c>
      <c r="B271" s="97">
        <v>10</v>
      </c>
      <c r="C271" s="98">
        <v>6</v>
      </c>
      <c r="D271" s="97">
        <v>2</v>
      </c>
      <c r="E271" s="98">
        <v>225</v>
      </c>
      <c r="F271" s="97" t="s">
        <v>258</v>
      </c>
      <c r="G271" s="98" t="s">
        <v>259</v>
      </c>
      <c r="H271" s="99">
        <v>45268</v>
      </c>
      <c r="I271" s="97" t="s">
        <v>13</v>
      </c>
      <c r="J271" s="100">
        <v>118.5</v>
      </c>
      <c r="K271" s="16">
        <v>44.752403100000002</v>
      </c>
      <c r="L271" s="111">
        <f t="shared" si="4"/>
        <v>4.0862068965517242</v>
      </c>
    </row>
    <row r="272" spans="1:12" x14ac:dyDescent="0.2">
      <c r="A272" s="96">
        <v>3</v>
      </c>
      <c r="B272" s="97">
        <v>10</v>
      </c>
      <c r="C272" s="98">
        <v>7</v>
      </c>
      <c r="D272" s="97">
        <v>2</v>
      </c>
      <c r="E272" s="98">
        <v>227</v>
      </c>
      <c r="F272" s="97" t="s">
        <v>221</v>
      </c>
      <c r="G272" s="98" t="s">
        <v>222</v>
      </c>
      <c r="H272" s="99">
        <v>45273</v>
      </c>
      <c r="I272" s="97" t="s">
        <v>59</v>
      </c>
      <c r="J272" s="100">
        <v>57.1</v>
      </c>
      <c r="K272" s="16">
        <v>22.122029999999999</v>
      </c>
      <c r="L272" s="111">
        <f t="shared" si="4"/>
        <v>1.9689655172413794</v>
      </c>
    </row>
    <row r="273" spans="1:12" x14ac:dyDescent="0.2">
      <c r="A273" s="106">
        <v>3</v>
      </c>
      <c r="B273" s="107">
        <v>10</v>
      </c>
      <c r="C273" s="108">
        <v>8</v>
      </c>
      <c r="D273" s="107">
        <v>2</v>
      </c>
      <c r="E273" s="108">
        <v>228</v>
      </c>
      <c r="F273" s="107" t="s">
        <v>213</v>
      </c>
      <c r="G273" s="108" t="s">
        <v>214</v>
      </c>
      <c r="H273" s="109">
        <v>45268</v>
      </c>
      <c r="I273" s="107" t="s">
        <v>13</v>
      </c>
      <c r="J273" s="110">
        <v>55.4</v>
      </c>
      <c r="K273" s="18">
        <v>14.835546600000001</v>
      </c>
      <c r="L273" s="111">
        <f t="shared" si="4"/>
        <v>1.9103448275862069</v>
      </c>
    </row>
    <row r="274" spans="1:12" x14ac:dyDescent="0.2">
      <c r="A274" s="96">
        <v>3</v>
      </c>
      <c r="B274" s="97">
        <v>11</v>
      </c>
      <c r="C274" s="98">
        <v>1</v>
      </c>
      <c r="D274" s="97">
        <v>2</v>
      </c>
      <c r="E274" s="98">
        <v>229</v>
      </c>
      <c r="F274" s="97" t="s">
        <v>219</v>
      </c>
      <c r="G274" s="98" t="s">
        <v>220</v>
      </c>
      <c r="H274" s="99">
        <v>45279</v>
      </c>
      <c r="I274" s="97" t="s">
        <v>13</v>
      </c>
      <c r="J274" s="100">
        <v>75.2</v>
      </c>
      <c r="K274" s="17">
        <v>37.399593000000003</v>
      </c>
      <c r="L274" s="111">
        <f t="shared" si="4"/>
        <v>2.5931034482758624</v>
      </c>
    </row>
    <row r="275" spans="1:12" x14ac:dyDescent="0.2">
      <c r="A275" s="96">
        <v>3</v>
      </c>
      <c r="B275" s="97">
        <v>11</v>
      </c>
      <c r="C275" s="98">
        <v>2</v>
      </c>
      <c r="D275" s="97">
        <v>2</v>
      </c>
      <c r="E275" s="98">
        <v>233</v>
      </c>
      <c r="F275" s="97" t="s">
        <v>215</v>
      </c>
      <c r="G275" s="98" t="s">
        <v>216</v>
      </c>
      <c r="H275" s="99">
        <v>45273</v>
      </c>
      <c r="I275" s="97" t="s">
        <v>13</v>
      </c>
      <c r="J275" s="100">
        <v>71.2</v>
      </c>
      <c r="K275" s="16">
        <v>32.271014999999998</v>
      </c>
      <c r="L275" s="111">
        <f t="shared" si="4"/>
        <v>2.4551724137931035</v>
      </c>
    </row>
    <row r="276" spans="1:12" x14ac:dyDescent="0.2">
      <c r="A276" s="96">
        <v>3</v>
      </c>
      <c r="B276" s="97">
        <v>11</v>
      </c>
      <c r="C276" s="98">
        <v>3</v>
      </c>
      <c r="D276" s="97">
        <v>2</v>
      </c>
      <c r="E276" s="98">
        <v>235</v>
      </c>
      <c r="F276" s="97" t="s">
        <v>335</v>
      </c>
      <c r="G276" s="98" t="s">
        <v>336</v>
      </c>
      <c r="H276" s="99">
        <v>45273</v>
      </c>
      <c r="I276" s="97" t="s">
        <v>13</v>
      </c>
      <c r="J276" s="100">
        <v>100.7</v>
      </c>
      <c r="K276" s="16">
        <v>155.70957899999999</v>
      </c>
      <c r="L276" s="111">
        <f t="shared" si="4"/>
        <v>3.4724137931034482</v>
      </c>
    </row>
    <row r="277" spans="1:12" x14ac:dyDescent="0.2">
      <c r="A277" s="96">
        <v>3</v>
      </c>
      <c r="B277" s="97">
        <v>11</v>
      </c>
      <c r="C277" s="98">
        <v>4</v>
      </c>
      <c r="D277" s="97">
        <v>2</v>
      </c>
      <c r="E277" s="98">
        <v>236</v>
      </c>
      <c r="F277" s="97" t="s">
        <v>217</v>
      </c>
      <c r="G277" s="98" t="s">
        <v>218</v>
      </c>
      <c r="H277" s="99">
        <v>45273</v>
      </c>
      <c r="I277" s="97" t="s">
        <v>13</v>
      </c>
      <c r="J277" s="100">
        <v>82.4</v>
      </c>
      <c r="K277" s="16">
        <v>173.972904</v>
      </c>
      <c r="L277" s="111">
        <f t="shared" si="4"/>
        <v>2.8413793103448279</v>
      </c>
    </row>
    <row r="278" spans="1:12" x14ac:dyDescent="0.2">
      <c r="A278" s="96">
        <v>3</v>
      </c>
      <c r="B278" s="97">
        <v>11</v>
      </c>
      <c r="C278" s="98">
        <v>5</v>
      </c>
      <c r="D278" s="97"/>
      <c r="E278" s="98"/>
      <c r="F278" s="97"/>
      <c r="G278" s="98"/>
      <c r="H278" s="99"/>
      <c r="I278" s="97"/>
      <c r="J278" s="100"/>
      <c r="L278" s="111" t="str">
        <f t="shared" si="4"/>
        <v/>
      </c>
    </row>
    <row r="279" spans="1:12" x14ac:dyDescent="0.2">
      <c r="A279" s="96">
        <v>3</v>
      </c>
      <c r="B279" s="97">
        <v>11</v>
      </c>
      <c r="C279" s="98">
        <v>6</v>
      </c>
      <c r="D279" s="97"/>
      <c r="E279" s="98"/>
      <c r="F279" s="97"/>
      <c r="G279" s="98"/>
      <c r="H279" s="99"/>
      <c r="I279" s="97"/>
      <c r="J279" s="100"/>
      <c r="L279" s="111" t="str">
        <f t="shared" si="4"/>
        <v/>
      </c>
    </row>
    <row r="280" spans="1:12" x14ac:dyDescent="0.2">
      <c r="A280" s="96">
        <v>3</v>
      </c>
      <c r="B280" s="97">
        <v>11</v>
      </c>
      <c r="C280" s="98">
        <v>7</v>
      </c>
      <c r="D280" s="97"/>
      <c r="E280" s="98"/>
      <c r="F280" s="97"/>
      <c r="G280" s="98"/>
      <c r="H280" s="99"/>
      <c r="I280" s="97"/>
      <c r="J280" s="100"/>
      <c r="L280" s="111" t="str">
        <f t="shared" si="4"/>
        <v/>
      </c>
    </row>
    <row r="281" spans="1:12" x14ac:dyDescent="0.2">
      <c r="A281" s="106">
        <v>3</v>
      </c>
      <c r="B281" s="107">
        <v>11</v>
      </c>
      <c r="C281" s="108">
        <v>8</v>
      </c>
      <c r="D281" s="107"/>
      <c r="E281" s="108"/>
      <c r="F281" s="107"/>
      <c r="G281" s="108"/>
      <c r="H281" s="109"/>
      <c r="I281" s="107"/>
      <c r="J281" s="110"/>
      <c r="K281" s="18"/>
      <c r="L281" s="111" t="str">
        <f t="shared" si="4"/>
        <v/>
      </c>
    </row>
    <row r="282" spans="1:12" x14ac:dyDescent="0.2">
      <c r="A282" s="96">
        <v>3</v>
      </c>
      <c r="B282" s="97">
        <v>12</v>
      </c>
      <c r="C282" s="98">
        <v>1</v>
      </c>
      <c r="D282" s="97"/>
      <c r="E282" s="98"/>
      <c r="F282" s="97"/>
      <c r="G282" s="98"/>
      <c r="H282" s="99"/>
      <c r="I282" s="97"/>
      <c r="J282" s="100"/>
      <c r="K282" s="17"/>
      <c r="L282" s="111" t="str">
        <f t="shared" si="4"/>
        <v/>
      </c>
    </row>
    <row r="283" spans="1:12" x14ac:dyDescent="0.2">
      <c r="A283" s="96">
        <v>3</v>
      </c>
      <c r="B283" s="97">
        <v>12</v>
      </c>
      <c r="C283" s="98">
        <v>2</v>
      </c>
      <c r="D283" s="97"/>
      <c r="E283" s="98"/>
      <c r="F283" s="97"/>
      <c r="G283" s="98"/>
      <c r="H283" s="99"/>
      <c r="I283" s="97"/>
      <c r="J283" s="100"/>
      <c r="L283" s="111" t="str">
        <f t="shared" si="4"/>
        <v/>
      </c>
    </row>
    <row r="284" spans="1:12" x14ac:dyDescent="0.2">
      <c r="A284" s="96">
        <v>3</v>
      </c>
      <c r="B284" s="97">
        <v>12</v>
      </c>
      <c r="C284" s="98">
        <v>3</v>
      </c>
      <c r="D284" s="97"/>
      <c r="E284" s="98"/>
      <c r="F284" s="97"/>
      <c r="G284" s="98"/>
      <c r="H284" s="99"/>
      <c r="I284" s="97"/>
      <c r="J284" s="100"/>
      <c r="L284" s="111" t="str">
        <f t="shared" si="4"/>
        <v/>
      </c>
    </row>
    <row r="285" spans="1:12" x14ac:dyDescent="0.2">
      <c r="A285" s="96">
        <v>3</v>
      </c>
      <c r="B285" s="97">
        <v>12</v>
      </c>
      <c r="C285" s="98">
        <v>4</v>
      </c>
      <c r="D285" s="97"/>
      <c r="E285" s="98"/>
      <c r="F285" s="97"/>
      <c r="G285" s="98"/>
      <c r="H285" s="99"/>
      <c r="I285" s="97"/>
      <c r="J285" s="100"/>
      <c r="L285" s="111" t="str">
        <f t="shared" si="4"/>
        <v/>
      </c>
    </row>
    <row r="286" spans="1:12" x14ac:dyDescent="0.2">
      <c r="A286" s="96">
        <v>3</v>
      </c>
      <c r="B286" s="97">
        <v>12</v>
      </c>
      <c r="C286" s="98">
        <v>5</v>
      </c>
      <c r="D286" s="97"/>
      <c r="E286" s="98"/>
      <c r="F286" s="97"/>
      <c r="G286" s="98"/>
      <c r="H286" s="99"/>
      <c r="I286" s="97"/>
      <c r="J286" s="100"/>
      <c r="L286" s="111" t="str">
        <f t="shared" si="4"/>
        <v/>
      </c>
    </row>
    <row r="287" spans="1:12" x14ac:dyDescent="0.2">
      <c r="A287" s="96">
        <v>3</v>
      </c>
      <c r="B287" s="97">
        <v>12</v>
      </c>
      <c r="C287" s="98">
        <v>6</v>
      </c>
      <c r="D287" s="97"/>
      <c r="E287" s="98"/>
      <c r="F287" s="97"/>
      <c r="G287" s="98"/>
      <c r="H287" s="99"/>
      <c r="I287" s="97"/>
      <c r="J287" s="100"/>
      <c r="L287" s="111" t="str">
        <f t="shared" si="4"/>
        <v/>
      </c>
    </row>
    <row r="288" spans="1:12" x14ac:dyDescent="0.2">
      <c r="A288" s="96">
        <v>3</v>
      </c>
      <c r="B288" s="97">
        <v>12</v>
      </c>
      <c r="C288" s="98">
        <v>7</v>
      </c>
      <c r="D288" s="97"/>
      <c r="E288" s="98"/>
      <c r="F288" s="97"/>
      <c r="G288" s="98"/>
      <c r="H288" s="99"/>
      <c r="I288" s="97"/>
      <c r="J288" s="100"/>
      <c r="L288" s="111" t="str">
        <f t="shared" si="4"/>
        <v/>
      </c>
    </row>
    <row r="289" spans="1:12" x14ac:dyDescent="0.2">
      <c r="A289" s="106">
        <v>3</v>
      </c>
      <c r="B289" s="107">
        <v>12</v>
      </c>
      <c r="C289" s="108">
        <v>8</v>
      </c>
      <c r="D289" s="107"/>
      <c r="E289" s="108"/>
      <c r="F289" s="107"/>
      <c r="G289" s="108"/>
      <c r="H289" s="109"/>
      <c r="I289" s="107"/>
      <c r="J289" s="110"/>
      <c r="K289" s="18"/>
      <c r="L289" s="111" t="str">
        <f t="shared" si="4"/>
        <v/>
      </c>
    </row>
    <row r="290" spans="1:12" x14ac:dyDescent="0.2">
      <c r="A290" s="96">
        <v>4</v>
      </c>
      <c r="B290" s="97">
        <v>1</v>
      </c>
      <c r="C290" s="98">
        <v>1</v>
      </c>
      <c r="D290" s="97">
        <v>2</v>
      </c>
      <c r="E290" s="98">
        <v>237</v>
      </c>
      <c r="F290" s="97" t="s">
        <v>211</v>
      </c>
      <c r="G290" s="98" t="s">
        <v>212</v>
      </c>
      <c r="H290" s="99">
        <v>45268</v>
      </c>
      <c r="I290" s="97" t="s">
        <v>13</v>
      </c>
      <c r="J290" s="100">
        <v>59.7</v>
      </c>
      <c r="K290" s="17">
        <v>22.872864</v>
      </c>
      <c r="L290" s="111">
        <f t="shared" si="4"/>
        <v>2.0586206896551724</v>
      </c>
    </row>
    <row r="291" spans="1:12" x14ac:dyDescent="0.2">
      <c r="A291" s="96">
        <v>4</v>
      </c>
      <c r="B291" s="97">
        <v>1</v>
      </c>
      <c r="C291" s="98">
        <v>2</v>
      </c>
      <c r="D291" s="97">
        <v>2</v>
      </c>
      <c r="E291" s="98">
        <v>239</v>
      </c>
      <c r="F291" s="97" t="s">
        <v>821</v>
      </c>
      <c r="G291" s="98" t="s">
        <v>822</v>
      </c>
      <c r="H291" s="99">
        <v>45265</v>
      </c>
      <c r="I291" s="97" t="s">
        <v>13</v>
      </c>
      <c r="J291" s="100">
        <v>256.39999999999998</v>
      </c>
      <c r="K291" s="16">
        <v>390.945447</v>
      </c>
      <c r="L291" s="111">
        <f t="shared" si="4"/>
        <v>8.841379310344827</v>
      </c>
    </row>
    <row r="292" spans="1:12" x14ac:dyDescent="0.2">
      <c r="A292" s="96">
        <v>4</v>
      </c>
      <c r="B292" s="97">
        <v>1</v>
      </c>
      <c r="C292" s="98">
        <v>3</v>
      </c>
      <c r="D292" s="97">
        <v>2</v>
      </c>
      <c r="E292" s="98">
        <v>240</v>
      </c>
      <c r="F292" s="97" t="s">
        <v>819</v>
      </c>
      <c r="G292" s="98" t="s">
        <v>820</v>
      </c>
      <c r="H292" s="99">
        <v>45265</v>
      </c>
      <c r="I292" s="97" t="s">
        <v>13</v>
      </c>
      <c r="J292" s="100">
        <v>190.7</v>
      </c>
      <c r="K292" s="16">
        <v>230.66693100000001</v>
      </c>
      <c r="L292" s="111">
        <f t="shared" si="4"/>
        <v>6.5758620689655167</v>
      </c>
    </row>
    <row r="293" spans="1:12" x14ac:dyDescent="0.2">
      <c r="A293" s="96">
        <v>4</v>
      </c>
      <c r="B293" s="97">
        <v>1</v>
      </c>
      <c r="C293" s="98">
        <v>4</v>
      </c>
      <c r="D293" s="97">
        <v>2</v>
      </c>
      <c r="E293" s="98">
        <v>241</v>
      </c>
      <c r="F293" s="97" t="s">
        <v>807</v>
      </c>
      <c r="G293" s="98" t="s">
        <v>808</v>
      </c>
      <c r="H293" s="99">
        <v>45265</v>
      </c>
      <c r="I293" s="97" t="s">
        <v>13</v>
      </c>
      <c r="J293" s="100">
        <v>199.8</v>
      </c>
      <c r="K293" s="16">
        <v>77.131073999999998</v>
      </c>
      <c r="L293" s="111">
        <f t="shared" si="4"/>
        <v>6.8896551724137938</v>
      </c>
    </row>
    <row r="294" spans="1:12" x14ac:dyDescent="0.2">
      <c r="A294" s="96">
        <v>4</v>
      </c>
      <c r="B294" s="97">
        <v>1</v>
      </c>
      <c r="C294" s="98">
        <v>5</v>
      </c>
      <c r="D294" s="97">
        <v>2</v>
      </c>
      <c r="E294" s="98">
        <v>242</v>
      </c>
      <c r="F294" s="97" t="s">
        <v>809</v>
      </c>
      <c r="G294" s="98" t="s">
        <v>810</v>
      </c>
      <c r="H294" s="99">
        <v>45265</v>
      </c>
      <c r="I294" s="97" t="s">
        <v>13</v>
      </c>
      <c r="J294" s="100">
        <v>115</v>
      </c>
      <c r="K294" s="16">
        <v>74.787368999999998</v>
      </c>
      <c r="L294" s="111">
        <f t="shared" si="4"/>
        <v>3.9655172413793105</v>
      </c>
    </row>
    <row r="295" spans="1:12" x14ac:dyDescent="0.2">
      <c r="A295" s="96">
        <v>4</v>
      </c>
      <c r="B295" s="97">
        <v>1</v>
      </c>
      <c r="C295" s="98">
        <v>6</v>
      </c>
      <c r="D295" s="97">
        <v>2</v>
      </c>
      <c r="E295" s="98">
        <v>243</v>
      </c>
      <c r="F295" s="97" t="s">
        <v>715</v>
      </c>
      <c r="G295" s="98" t="s">
        <v>716</v>
      </c>
      <c r="H295" s="99">
        <v>45273</v>
      </c>
      <c r="I295" s="97" t="s">
        <v>13</v>
      </c>
      <c r="J295" s="100">
        <v>72.099999999999994</v>
      </c>
      <c r="K295" s="16">
        <v>114.890328</v>
      </c>
      <c r="L295" s="111">
        <f t="shared" si="4"/>
        <v>2.4862068965517241</v>
      </c>
    </row>
    <row r="296" spans="1:12" x14ac:dyDescent="0.2">
      <c r="A296" s="96">
        <v>4</v>
      </c>
      <c r="B296" s="97">
        <v>1</v>
      </c>
      <c r="C296" s="98">
        <v>7</v>
      </c>
      <c r="D296" s="97">
        <v>2</v>
      </c>
      <c r="E296" s="98">
        <v>244</v>
      </c>
      <c r="F296" s="97" t="s">
        <v>823</v>
      </c>
      <c r="G296" s="98" t="s">
        <v>824</v>
      </c>
      <c r="H296" s="99">
        <v>45265</v>
      </c>
      <c r="I296" s="97" t="s">
        <v>13</v>
      </c>
      <c r="J296" s="100">
        <v>89.2</v>
      </c>
      <c r="K296" s="16">
        <v>36.137597999999997</v>
      </c>
      <c r="L296" s="111">
        <f t="shared" si="4"/>
        <v>3.0758620689655172</v>
      </c>
    </row>
    <row r="297" spans="1:12" x14ac:dyDescent="0.2">
      <c r="A297" s="106">
        <v>4</v>
      </c>
      <c r="B297" s="107">
        <v>1</v>
      </c>
      <c r="C297" s="108">
        <v>8</v>
      </c>
      <c r="D297" s="107">
        <v>2</v>
      </c>
      <c r="E297" s="108">
        <v>245</v>
      </c>
      <c r="F297" s="107" t="s">
        <v>755</v>
      </c>
      <c r="G297" s="108" t="s">
        <v>756</v>
      </c>
      <c r="H297" s="109">
        <v>45273</v>
      </c>
      <c r="I297" s="107" t="s">
        <v>13</v>
      </c>
      <c r="J297" s="110">
        <v>66</v>
      </c>
      <c r="K297" s="18">
        <v>155.392944</v>
      </c>
      <c r="L297" s="111">
        <f t="shared" si="4"/>
        <v>2.2758620689655173</v>
      </c>
    </row>
    <row r="298" spans="1:12" x14ac:dyDescent="0.2">
      <c r="A298" s="96">
        <v>4</v>
      </c>
      <c r="B298" s="97">
        <v>2</v>
      </c>
      <c r="C298" s="98">
        <v>1</v>
      </c>
      <c r="D298" s="97">
        <v>2</v>
      </c>
      <c r="E298" s="98">
        <v>246</v>
      </c>
      <c r="F298" s="97" t="s">
        <v>230</v>
      </c>
      <c r="G298" s="98" t="s">
        <v>231</v>
      </c>
      <c r="H298" s="99">
        <v>45273</v>
      </c>
      <c r="I298" s="97" t="s">
        <v>59</v>
      </c>
      <c r="J298" s="100">
        <v>49.3</v>
      </c>
      <c r="K298" s="17">
        <v>25.343828999999999</v>
      </c>
      <c r="L298" s="111">
        <f t="shared" si="4"/>
        <v>1.7</v>
      </c>
    </row>
    <row r="299" spans="1:12" x14ac:dyDescent="0.2">
      <c r="A299" s="96">
        <v>4</v>
      </c>
      <c r="B299" s="97">
        <v>2</v>
      </c>
      <c r="C299" s="98">
        <v>2</v>
      </c>
      <c r="D299" s="97">
        <v>2</v>
      </c>
      <c r="E299" s="98">
        <v>247</v>
      </c>
      <c r="F299" s="97" t="s">
        <v>388</v>
      </c>
      <c r="G299" s="98" t="s">
        <v>389</v>
      </c>
      <c r="H299" s="99">
        <v>45267</v>
      </c>
      <c r="I299" s="97" t="s">
        <v>59</v>
      </c>
      <c r="J299" s="100">
        <v>69.3</v>
      </c>
      <c r="K299" s="16">
        <v>46.918641000000001</v>
      </c>
      <c r="L299" s="111">
        <f t="shared" si="4"/>
        <v>2.3896551724137929</v>
      </c>
    </row>
    <row r="300" spans="1:12" x14ac:dyDescent="0.2">
      <c r="A300" s="96">
        <v>4</v>
      </c>
      <c r="B300" s="97">
        <v>2</v>
      </c>
      <c r="C300" s="98">
        <v>3</v>
      </c>
      <c r="D300" s="97">
        <v>2</v>
      </c>
      <c r="E300" s="98">
        <v>248</v>
      </c>
      <c r="F300" s="97" t="s">
        <v>391</v>
      </c>
      <c r="G300" s="98" t="s">
        <v>392</v>
      </c>
      <c r="H300" s="99">
        <v>45267</v>
      </c>
      <c r="I300" s="97" t="s">
        <v>13</v>
      </c>
      <c r="J300" s="100">
        <v>116.7</v>
      </c>
      <c r="K300" s="16">
        <v>108.17100000000001</v>
      </c>
      <c r="L300" s="111">
        <f t="shared" si="4"/>
        <v>4.0241379310344829</v>
      </c>
    </row>
    <row r="301" spans="1:12" x14ac:dyDescent="0.2">
      <c r="A301" s="96">
        <v>4</v>
      </c>
      <c r="B301" s="97">
        <v>2</v>
      </c>
      <c r="C301" s="98">
        <v>4</v>
      </c>
      <c r="D301" s="97">
        <v>2</v>
      </c>
      <c r="E301" s="98">
        <v>250</v>
      </c>
      <c r="F301" s="97" t="s">
        <v>449</v>
      </c>
      <c r="G301" s="98" t="s">
        <v>450</v>
      </c>
      <c r="H301" s="99">
        <v>45268</v>
      </c>
      <c r="I301" s="97" t="s">
        <v>13</v>
      </c>
      <c r="J301" s="100">
        <v>53.1</v>
      </c>
      <c r="K301" s="16">
        <v>177.83948699999999</v>
      </c>
      <c r="L301" s="111">
        <f t="shared" si="4"/>
        <v>1.8310344827586207</v>
      </c>
    </row>
    <row r="302" spans="1:12" x14ac:dyDescent="0.2">
      <c r="A302" s="96">
        <v>4</v>
      </c>
      <c r="B302" s="97">
        <v>2</v>
      </c>
      <c r="C302" s="98">
        <v>5</v>
      </c>
      <c r="D302" s="97">
        <v>2</v>
      </c>
      <c r="E302" s="98">
        <v>251</v>
      </c>
      <c r="F302" s="97" t="s">
        <v>337</v>
      </c>
      <c r="G302" s="98" t="s">
        <v>338</v>
      </c>
      <c r="H302" s="99">
        <v>45273</v>
      </c>
      <c r="I302" s="97" t="s">
        <v>13</v>
      </c>
      <c r="J302" s="100">
        <v>132.4</v>
      </c>
      <c r="K302" s="16">
        <v>60.992991000000004</v>
      </c>
      <c r="L302" s="111">
        <f t="shared" si="4"/>
        <v>4.5655172413793101</v>
      </c>
    </row>
    <row r="303" spans="1:12" x14ac:dyDescent="0.2">
      <c r="A303" s="96">
        <v>4</v>
      </c>
      <c r="B303" s="97">
        <v>2</v>
      </c>
      <c r="C303" s="98">
        <v>6</v>
      </c>
      <c r="D303" s="97">
        <v>2</v>
      </c>
      <c r="E303" s="98">
        <v>252</v>
      </c>
      <c r="F303" s="97" t="s">
        <v>256</v>
      </c>
      <c r="G303" s="98" t="s">
        <v>257</v>
      </c>
      <c r="H303" s="99">
        <v>45268</v>
      </c>
      <c r="I303" s="97" t="s">
        <v>59</v>
      </c>
      <c r="J303" s="100">
        <v>40.700000000000003</v>
      </c>
      <c r="K303" s="16">
        <v>99.706089000000006</v>
      </c>
      <c r="L303" s="111">
        <f t="shared" si="4"/>
        <v>1.403448275862069</v>
      </c>
    </row>
    <row r="304" spans="1:12" x14ac:dyDescent="0.2">
      <c r="A304" s="96">
        <v>4</v>
      </c>
      <c r="B304" s="97">
        <v>2</v>
      </c>
      <c r="C304" s="98">
        <v>7</v>
      </c>
      <c r="D304" s="97">
        <v>2</v>
      </c>
      <c r="E304" s="98">
        <v>253</v>
      </c>
      <c r="F304" s="97" t="s">
        <v>260</v>
      </c>
      <c r="G304" s="98" t="s">
        <v>261</v>
      </c>
      <c r="H304" s="99">
        <v>45268</v>
      </c>
      <c r="I304" s="97" t="s">
        <v>13</v>
      </c>
      <c r="J304" s="100">
        <v>206.3</v>
      </c>
      <c r="K304" s="16">
        <v>166.89240000000001</v>
      </c>
      <c r="L304" s="111">
        <f t="shared" si="4"/>
        <v>7.113793103448276</v>
      </c>
    </row>
    <row r="305" spans="1:12" x14ac:dyDescent="0.2">
      <c r="A305" s="106">
        <v>4</v>
      </c>
      <c r="B305" s="107">
        <v>2</v>
      </c>
      <c r="C305" s="108">
        <v>8</v>
      </c>
      <c r="D305" s="107">
        <v>2</v>
      </c>
      <c r="E305" s="108">
        <v>254</v>
      </c>
      <c r="F305" s="107" t="s">
        <v>445</v>
      </c>
      <c r="G305" s="108" t="s">
        <v>446</v>
      </c>
      <c r="H305" s="109">
        <v>45268</v>
      </c>
      <c r="I305" s="107" t="s">
        <v>13</v>
      </c>
      <c r="J305" s="110">
        <v>91.1</v>
      </c>
      <c r="K305" s="18">
        <v>65.284379999999999</v>
      </c>
      <c r="L305" s="111">
        <f t="shared" si="4"/>
        <v>3.1413793103448273</v>
      </c>
    </row>
    <row r="306" spans="1:12" x14ac:dyDescent="0.2">
      <c r="A306" s="96">
        <v>4</v>
      </c>
      <c r="B306" s="97">
        <v>3</v>
      </c>
      <c r="C306" s="98">
        <v>1</v>
      </c>
      <c r="D306" s="97">
        <v>2</v>
      </c>
      <c r="E306" s="98">
        <v>255</v>
      </c>
      <c r="F306" s="97" t="s">
        <v>460</v>
      </c>
      <c r="G306" s="98" t="s">
        <v>461</v>
      </c>
      <c r="H306" s="99">
        <v>45267</v>
      </c>
      <c r="I306" s="97" t="s">
        <v>59</v>
      </c>
      <c r="J306" s="100">
        <v>47.5</v>
      </c>
      <c r="K306" s="17">
        <v>58.946832000000001</v>
      </c>
      <c r="L306" s="111">
        <f t="shared" si="4"/>
        <v>1.6379310344827587</v>
      </c>
    </row>
    <row r="307" spans="1:12" x14ac:dyDescent="0.2">
      <c r="A307" s="96">
        <v>4</v>
      </c>
      <c r="B307" s="97">
        <v>3</v>
      </c>
      <c r="C307" s="98">
        <v>2</v>
      </c>
      <c r="D307" s="97">
        <v>2</v>
      </c>
      <c r="E307" s="98">
        <v>256</v>
      </c>
      <c r="F307" s="97" t="s">
        <v>386</v>
      </c>
      <c r="G307" s="98" t="s">
        <v>387</v>
      </c>
      <c r="H307" s="99">
        <v>45267</v>
      </c>
      <c r="I307" s="97" t="s">
        <v>13</v>
      </c>
      <c r="J307" s="100">
        <v>31.4</v>
      </c>
      <c r="K307" s="16">
        <v>64.705347000000003</v>
      </c>
      <c r="L307" s="111">
        <f t="shared" si="4"/>
        <v>1.0827586206896551</v>
      </c>
    </row>
    <row r="308" spans="1:12" x14ac:dyDescent="0.2">
      <c r="A308" s="96">
        <v>4</v>
      </c>
      <c r="B308" s="97">
        <v>3</v>
      </c>
      <c r="C308" s="98">
        <v>3</v>
      </c>
      <c r="D308" s="97">
        <v>2</v>
      </c>
      <c r="E308" s="98">
        <v>257</v>
      </c>
      <c r="F308" s="97" t="s">
        <v>443</v>
      </c>
      <c r="G308" s="98" t="s">
        <v>444</v>
      </c>
      <c r="H308" s="99">
        <v>45268</v>
      </c>
      <c r="I308" s="97" t="s">
        <v>13</v>
      </c>
      <c r="J308" s="100">
        <v>191.9</v>
      </c>
      <c r="K308" s="16">
        <v>176.57628</v>
      </c>
      <c r="L308" s="111">
        <f t="shared" si="4"/>
        <v>6.6172413793103448</v>
      </c>
    </row>
    <row r="309" spans="1:12" x14ac:dyDescent="0.2">
      <c r="A309" s="96">
        <v>4</v>
      </c>
      <c r="B309" s="97">
        <v>3</v>
      </c>
      <c r="C309" s="98">
        <v>4</v>
      </c>
      <c r="D309" s="97">
        <v>2</v>
      </c>
      <c r="E309" s="98">
        <v>260</v>
      </c>
      <c r="F309" s="97" t="s">
        <v>371</v>
      </c>
      <c r="G309" s="98" t="s">
        <v>372</v>
      </c>
      <c r="H309" s="99">
        <v>45273</v>
      </c>
      <c r="I309" s="97" t="s">
        <v>59</v>
      </c>
      <c r="J309" s="100">
        <v>105.4</v>
      </c>
      <c r="K309" s="16">
        <v>625.89801</v>
      </c>
      <c r="L309" s="111">
        <f t="shared" si="4"/>
        <v>3.63448275862069</v>
      </c>
    </row>
    <row r="310" spans="1:12" x14ac:dyDescent="0.2">
      <c r="A310" s="96">
        <v>4</v>
      </c>
      <c r="B310" s="97">
        <v>3</v>
      </c>
      <c r="C310" s="98">
        <v>5</v>
      </c>
      <c r="D310" s="97">
        <v>2</v>
      </c>
      <c r="E310" s="98">
        <v>261</v>
      </c>
      <c r="F310" s="97" t="s">
        <v>373</v>
      </c>
      <c r="G310" s="98" t="s">
        <v>374</v>
      </c>
      <c r="H310" s="99">
        <v>45273</v>
      </c>
      <c r="I310" s="97" t="s">
        <v>59</v>
      </c>
      <c r="J310" s="100">
        <v>119</v>
      </c>
      <c r="K310" s="16">
        <v>158.31598500000001</v>
      </c>
      <c r="L310" s="111">
        <f t="shared" si="4"/>
        <v>4.1034482758620694</v>
      </c>
    </row>
    <row r="311" spans="1:12" x14ac:dyDescent="0.2">
      <c r="A311" s="96">
        <v>4</v>
      </c>
      <c r="B311" s="97">
        <v>3</v>
      </c>
      <c r="C311" s="98">
        <v>6</v>
      </c>
      <c r="D311" s="97">
        <v>2</v>
      </c>
      <c r="E311" s="98">
        <v>262</v>
      </c>
      <c r="F311" s="97" t="s">
        <v>228</v>
      </c>
      <c r="G311" s="98" t="s">
        <v>229</v>
      </c>
      <c r="H311" s="99">
        <v>45265</v>
      </c>
      <c r="I311" s="97" t="s">
        <v>13</v>
      </c>
      <c r="J311" s="100">
        <v>262</v>
      </c>
      <c r="K311" s="16">
        <v>93.727596000000005</v>
      </c>
      <c r="L311" s="111">
        <f t="shared" si="4"/>
        <v>9.0344827586206904</v>
      </c>
    </row>
    <row r="312" spans="1:12" x14ac:dyDescent="0.2">
      <c r="A312" s="96">
        <v>4</v>
      </c>
      <c r="B312" s="97">
        <v>3</v>
      </c>
      <c r="C312" s="98">
        <v>7</v>
      </c>
      <c r="D312" s="97">
        <v>2</v>
      </c>
      <c r="E312" s="98">
        <v>264</v>
      </c>
      <c r="F312" s="97" t="s">
        <v>805</v>
      </c>
      <c r="G312" s="98" t="s">
        <v>806</v>
      </c>
      <c r="H312" s="99">
        <v>45275</v>
      </c>
      <c r="I312" s="97" t="s">
        <v>13</v>
      </c>
      <c r="J312" s="100">
        <v>178</v>
      </c>
      <c r="K312" s="16">
        <v>186.58467300000001</v>
      </c>
      <c r="L312" s="111">
        <f t="shared" si="4"/>
        <v>6.1379310344827589</v>
      </c>
    </row>
    <row r="313" spans="1:12" x14ac:dyDescent="0.2">
      <c r="A313" s="106">
        <v>4</v>
      </c>
      <c r="B313" s="107">
        <v>3</v>
      </c>
      <c r="C313" s="108">
        <v>8</v>
      </c>
      <c r="D313" s="107">
        <v>2</v>
      </c>
      <c r="E313" s="108">
        <v>265</v>
      </c>
      <c r="F313" s="107" t="s">
        <v>745</v>
      </c>
      <c r="G313" s="108" t="s">
        <v>746</v>
      </c>
      <c r="H313" s="109">
        <v>45273</v>
      </c>
      <c r="I313" s="107" t="s">
        <v>13</v>
      </c>
      <c r="J313" s="110">
        <v>211.2</v>
      </c>
      <c r="K313" s="18">
        <v>332.424936</v>
      </c>
      <c r="L313" s="111">
        <f t="shared" si="4"/>
        <v>7.2827586206896546</v>
      </c>
    </row>
    <row r="314" spans="1:12" x14ac:dyDescent="0.2">
      <c r="A314" s="96">
        <v>4</v>
      </c>
      <c r="B314" s="97">
        <v>4</v>
      </c>
      <c r="C314" s="98">
        <v>1</v>
      </c>
      <c r="D314" s="97">
        <v>2</v>
      </c>
      <c r="E314" s="98">
        <v>266</v>
      </c>
      <c r="F314" s="97" t="s">
        <v>743</v>
      </c>
      <c r="G314" s="98" t="s">
        <v>744</v>
      </c>
      <c r="H314" s="99">
        <v>45273</v>
      </c>
      <c r="I314" s="97" t="s">
        <v>13</v>
      </c>
      <c r="J314" s="100">
        <v>120.9</v>
      </c>
      <c r="K314" s="17">
        <v>937.17294000000004</v>
      </c>
      <c r="L314" s="111">
        <f t="shared" si="4"/>
        <v>4.1689655172413795</v>
      </c>
    </row>
    <row r="315" spans="1:12" x14ac:dyDescent="0.2">
      <c r="A315" s="96">
        <v>4</v>
      </c>
      <c r="B315" s="97">
        <v>4</v>
      </c>
      <c r="C315" s="98">
        <v>2</v>
      </c>
      <c r="D315" s="97">
        <v>2</v>
      </c>
      <c r="E315" s="98">
        <v>267</v>
      </c>
      <c r="F315" s="97" t="s">
        <v>695</v>
      </c>
      <c r="G315" s="98" t="s">
        <v>696</v>
      </c>
      <c r="H315" s="99">
        <v>45279</v>
      </c>
      <c r="I315" s="97" t="s">
        <v>13</v>
      </c>
      <c r="J315" s="100">
        <v>211.2</v>
      </c>
      <c r="K315" s="16">
        <v>84.373379999999997</v>
      </c>
      <c r="L315" s="111">
        <f t="shared" si="4"/>
        <v>7.2827586206896546</v>
      </c>
    </row>
    <row r="316" spans="1:12" x14ac:dyDescent="0.2">
      <c r="A316" s="96">
        <v>4</v>
      </c>
      <c r="B316" s="97">
        <v>4</v>
      </c>
      <c r="C316" s="98">
        <v>3</v>
      </c>
      <c r="D316" s="97">
        <v>2</v>
      </c>
      <c r="E316" s="98">
        <v>268</v>
      </c>
      <c r="F316" s="97" t="s">
        <v>801</v>
      </c>
      <c r="G316" s="98" t="s">
        <v>802</v>
      </c>
      <c r="H316" s="99">
        <v>45265</v>
      </c>
      <c r="I316" s="97" t="s">
        <v>13</v>
      </c>
      <c r="J316" s="100">
        <v>130.5</v>
      </c>
      <c r="K316" s="16">
        <v>175.86029099999999</v>
      </c>
      <c r="L316" s="111">
        <f t="shared" si="4"/>
        <v>4.5</v>
      </c>
    </row>
    <row r="317" spans="1:12" x14ac:dyDescent="0.2">
      <c r="A317" s="96">
        <v>4</v>
      </c>
      <c r="B317" s="97">
        <v>4</v>
      </c>
      <c r="C317" s="98">
        <v>4</v>
      </c>
      <c r="D317" s="97">
        <v>2</v>
      </c>
      <c r="E317" s="98">
        <v>269</v>
      </c>
      <c r="F317" s="97" t="s">
        <v>693</v>
      </c>
      <c r="G317" s="98" t="s">
        <v>694</v>
      </c>
      <c r="H317" s="99">
        <v>45279</v>
      </c>
      <c r="I317" s="97" t="s">
        <v>13</v>
      </c>
      <c r="J317" s="100">
        <v>345.1</v>
      </c>
      <c r="K317" s="16">
        <v>380.90614799999997</v>
      </c>
      <c r="L317" s="111">
        <f t="shared" si="4"/>
        <v>11.9</v>
      </c>
    </row>
    <row r="318" spans="1:12" x14ac:dyDescent="0.2">
      <c r="A318" s="96">
        <v>4</v>
      </c>
      <c r="B318" s="97">
        <v>4</v>
      </c>
      <c r="C318" s="98">
        <v>5</v>
      </c>
      <c r="D318" s="97">
        <v>2</v>
      </c>
      <c r="E318" s="98">
        <v>270</v>
      </c>
      <c r="F318" s="97" t="s">
        <v>739</v>
      </c>
      <c r="G318" s="98" t="s">
        <v>740</v>
      </c>
      <c r="H318" s="99">
        <v>45273</v>
      </c>
      <c r="I318" s="97" t="s">
        <v>59</v>
      </c>
      <c r="J318" s="100">
        <v>110.8</v>
      </c>
      <c r="K318" s="16">
        <v>576.08784000000003</v>
      </c>
      <c r="L318" s="111">
        <f t="shared" si="4"/>
        <v>3.8206896551724139</v>
      </c>
    </row>
    <row r="319" spans="1:12" x14ac:dyDescent="0.2">
      <c r="A319" s="96">
        <v>4</v>
      </c>
      <c r="B319" s="97">
        <v>4</v>
      </c>
      <c r="C319" s="98">
        <v>6</v>
      </c>
      <c r="D319" s="97">
        <v>2</v>
      </c>
      <c r="E319" s="98">
        <v>271</v>
      </c>
      <c r="F319" s="97" t="s">
        <v>765</v>
      </c>
      <c r="G319" s="98" t="s">
        <v>766</v>
      </c>
      <c r="H319" s="99">
        <v>45273</v>
      </c>
      <c r="I319" s="97" t="s">
        <v>13</v>
      </c>
      <c r="J319" s="100">
        <v>374.5</v>
      </c>
      <c r="K319" s="16">
        <v>455.43596700000001</v>
      </c>
      <c r="L319" s="111">
        <f t="shared" si="4"/>
        <v>12.913793103448276</v>
      </c>
    </row>
    <row r="320" spans="1:12" x14ac:dyDescent="0.2">
      <c r="A320" s="96">
        <v>4</v>
      </c>
      <c r="B320" s="97">
        <v>4</v>
      </c>
      <c r="C320" s="98">
        <v>7</v>
      </c>
      <c r="D320" s="97">
        <v>2</v>
      </c>
      <c r="E320" s="98">
        <v>272</v>
      </c>
      <c r="F320" s="97" t="s">
        <v>799</v>
      </c>
      <c r="G320" s="98" t="s">
        <v>800</v>
      </c>
      <c r="H320" s="99">
        <v>45265</v>
      </c>
      <c r="I320" s="97" t="s">
        <v>13</v>
      </c>
      <c r="J320" s="100">
        <v>160.9</v>
      </c>
      <c r="K320" s="16">
        <v>150.42465300000001</v>
      </c>
      <c r="L320" s="111">
        <f t="shared" si="4"/>
        <v>5.5482758620689658</v>
      </c>
    </row>
    <row r="321" spans="1:12" x14ac:dyDescent="0.2">
      <c r="A321" s="106">
        <v>4</v>
      </c>
      <c r="B321" s="107">
        <v>4</v>
      </c>
      <c r="C321" s="108">
        <v>8</v>
      </c>
      <c r="D321" s="107">
        <v>2</v>
      </c>
      <c r="E321" s="108">
        <v>273</v>
      </c>
      <c r="F321" s="107" t="s">
        <v>741</v>
      </c>
      <c r="G321" s="108" t="s">
        <v>742</v>
      </c>
      <c r="H321" s="109">
        <v>45273</v>
      </c>
      <c r="I321" s="107" t="s">
        <v>59</v>
      </c>
      <c r="J321" s="110">
        <v>105.8</v>
      </c>
      <c r="K321" s="18">
        <v>165.39345900000001</v>
      </c>
      <c r="L321" s="111">
        <f t="shared" si="4"/>
        <v>3.6482758620689655</v>
      </c>
    </row>
    <row r="322" spans="1:12" x14ac:dyDescent="0.2">
      <c r="A322" s="96">
        <v>4</v>
      </c>
      <c r="B322" s="97">
        <v>5</v>
      </c>
      <c r="C322" s="98">
        <v>1</v>
      </c>
      <c r="D322" s="97">
        <v>2</v>
      </c>
      <c r="E322" s="98">
        <v>274</v>
      </c>
      <c r="F322" s="97" t="s">
        <v>829</v>
      </c>
      <c r="G322" s="98" t="s">
        <v>830</v>
      </c>
      <c r="H322" s="99">
        <v>45265</v>
      </c>
      <c r="I322" s="97" t="s">
        <v>13</v>
      </c>
      <c r="J322" s="100">
        <v>65.7</v>
      </c>
      <c r="K322" s="17">
        <v>34.016598000000002</v>
      </c>
      <c r="L322" s="111">
        <f t="shared" ref="L322:L385" si="5">IF(ISNUMBER(J322),J322*1/29,"")</f>
        <v>2.2655172413793103</v>
      </c>
    </row>
    <row r="323" spans="1:12" x14ac:dyDescent="0.2">
      <c r="A323" s="96">
        <v>4</v>
      </c>
      <c r="B323" s="97">
        <v>5</v>
      </c>
      <c r="C323" s="98">
        <v>2</v>
      </c>
      <c r="D323" s="97">
        <v>2</v>
      </c>
      <c r="E323" s="98">
        <v>275</v>
      </c>
      <c r="F323" s="97" t="s">
        <v>827</v>
      </c>
      <c r="G323" s="98" t="s">
        <v>828</v>
      </c>
      <c r="H323" s="99">
        <v>45265</v>
      </c>
      <c r="I323" s="97" t="s">
        <v>13</v>
      </c>
      <c r="J323" s="100">
        <v>120.7</v>
      </c>
      <c r="K323" s="16">
        <v>99.012522000000004</v>
      </c>
      <c r="L323" s="111">
        <f t="shared" si="5"/>
        <v>4.1620689655172418</v>
      </c>
    </row>
    <row r="324" spans="1:12" x14ac:dyDescent="0.2">
      <c r="A324" s="96">
        <v>4</v>
      </c>
      <c r="B324" s="97">
        <v>5</v>
      </c>
      <c r="C324" s="98">
        <v>3</v>
      </c>
      <c r="D324" s="97">
        <v>2</v>
      </c>
      <c r="E324" s="98">
        <v>277</v>
      </c>
      <c r="F324" s="97" t="s">
        <v>717</v>
      </c>
      <c r="G324" s="98" t="s">
        <v>718</v>
      </c>
      <c r="H324" s="99">
        <v>45273</v>
      </c>
      <c r="I324" s="97" t="s">
        <v>13</v>
      </c>
      <c r="J324" s="100">
        <v>70.3</v>
      </c>
      <c r="K324" s="16">
        <v>219.58713</v>
      </c>
      <c r="L324" s="111">
        <f t="shared" si="5"/>
        <v>2.4241379310344828</v>
      </c>
    </row>
    <row r="325" spans="1:12" x14ac:dyDescent="0.2">
      <c r="A325" s="96">
        <v>4</v>
      </c>
      <c r="B325" s="97">
        <v>5</v>
      </c>
      <c r="C325" s="98">
        <v>4</v>
      </c>
      <c r="D325" s="97">
        <v>2</v>
      </c>
      <c r="E325" s="98">
        <v>278</v>
      </c>
      <c r="F325" s="97" t="s">
        <v>703</v>
      </c>
      <c r="G325" s="98" t="s">
        <v>704</v>
      </c>
      <c r="H325" s="99">
        <v>45273</v>
      </c>
      <c r="I325" s="97" t="s">
        <v>13</v>
      </c>
      <c r="J325" s="100">
        <v>100.1</v>
      </c>
      <c r="K325" s="16">
        <v>278.92149899999998</v>
      </c>
      <c r="L325" s="111">
        <f t="shared" si="5"/>
        <v>3.4517241379310342</v>
      </c>
    </row>
    <row r="326" spans="1:12" x14ac:dyDescent="0.2">
      <c r="A326" s="96">
        <v>4</v>
      </c>
      <c r="B326" s="97">
        <v>5</v>
      </c>
      <c r="C326" s="98">
        <v>5</v>
      </c>
      <c r="D326" s="97">
        <v>2</v>
      </c>
      <c r="E326" s="98">
        <v>279</v>
      </c>
      <c r="F326" s="97" t="s">
        <v>825</v>
      </c>
      <c r="G326" s="98" t="s">
        <v>826</v>
      </c>
      <c r="H326" s="99">
        <v>45265</v>
      </c>
      <c r="I326" s="97" t="s">
        <v>13</v>
      </c>
      <c r="J326" s="100">
        <v>211.2</v>
      </c>
      <c r="K326" s="16">
        <v>471.187725</v>
      </c>
      <c r="L326" s="111">
        <f t="shared" si="5"/>
        <v>7.2827586206896546</v>
      </c>
    </row>
    <row r="327" spans="1:12" x14ac:dyDescent="0.2">
      <c r="A327" s="96">
        <v>4</v>
      </c>
      <c r="B327" s="97">
        <v>5</v>
      </c>
      <c r="C327" s="98">
        <v>6</v>
      </c>
      <c r="D327" s="97">
        <v>2</v>
      </c>
      <c r="E327" s="98">
        <v>280</v>
      </c>
      <c r="F327" s="97" t="s">
        <v>769</v>
      </c>
      <c r="G327" s="98" t="s">
        <v>770</v>
      </c>
      <c r="H327" s="99">
        <v>45273</v>
      </c>
      <c r="I327" s="97" t="s">
        <v>59</v>
      </c>
      <c r="J327" s="100">
        <v>124.2</v>
      </c>
      <c r="K327" s="16">
        <v>223.100112</v>
      </c>
      <c r="L327" s="111">
        <f t="shared" si="5"/>
        <v>4.2827586206896555</v>
      </c>
    </row>
    <row r="328" spans="1:12" x14ac:dyDescent="0.2">
      <c r="A328" s="96">
        <v>4</v>
      </c>
      <c r="B328" s="97">
        <v>5</v>
      </c>
      <c r="C328" s="98">
        <v>7</v>
      </c>
      <c r="D328" s="97">
        <v>2</v>
      </c>
      <c r="E328" s="98">
        <v>281</v>
      </c>
      <c r="F328" s="97" t="s">
        <v>771</v>
      </c>
      <c r="G328" s="98" t="s">
        <v>772</v>
      </c>
      <c r="H328" s="99">
        <v>45273</v>
      </c>
      <c r="I328" s="97" t="s">
        <v>13</v>
      </c>
      <c r="J328" s="100">
        <v>195</v>
      </c>
      <c r="K328" s="16">
        <v>620.33492999999999</v>
      </c>
      <c r="L328" s="111">
        <f t="shared" si="5"/>
        <v>6.7241379310344831</v>
      </c>
    </row>
    <row r="329" spans="1:12" x14ac:dyDescent="0.2">
      <c r="A329" s="106">
        <v>4</v>
      </c>
      <c r="B329" s="107">
        <v>5</v>
      </c>
      <c r="C329" s="108">
        <v>8</v>
      </c>
      <c r="D329" s="107">
        <v>2</v>
      </c>
      <c r="E329" s="108">
        <v>282</v>
      </c>
      <c r="F329" s="107" t="s">
        <v>767</v>
      </c>
      <c r="G329" s="108" t="s">
        <v>768</v>
      </c>
      <c r="H329" s="109">
        <v>45273</v>
      </c>
      <c r="I329" s="107" t="s">
        <v>13</v>
      </c>
      <c r="J329" s="110">
        <v>126.9</v>
      </c>
      <c r="K329" s="18">
        <v>848.98782000000006</v>
      </c>
      <c r="L329" s="111">
        <f t="shared" si="5"/>
        <v>4.3758620689655174</v>
      </c>
    </row>
    <row r="330" spans="1:12" x14ac:dyDescent="0.2">
      <c r="A330" s="96">
        <v>4</v>
      </c>
      <c r="B330" s="97">
        <v>6</v>
      </c>
      <c r="C330" s="98">
        <v>1</v>
      </c>
      <c r="D330" s="97">
        <v>2</v>
      </c>
      <c r="E330" s="98">
        <v>283</v>
      </c>
      <c r="F330" s="97" t="s">
        <v>811</v>
      </c>
      <c r="G330" s="98" t="s">
        <v>812</v>
      </c>
      <c r="H330" s="99">
        <v>45265</v>
      </c>
      <c r="I330" s="97" t="s">
        <v>13</v>
      </c>
      <c r="J330" s="100">
        <v>188.6</v>
      </c>
      <c r="K330" s="17">
        <v>155.18932799999999</v>
      </c>
      <c r="L330" s="111">
        <f t="shared" si="5"/>
        <v>6.5034482758620689</v>
      </c>
    </row>
    <row r="331" spans="1:12" x14ac:dyDescent="0.2">
      <c r="A331" s="96">
        <v>4</v>
      </c>
      <c r="B331" s="97">
        <v>6</v>
      </c>
      <c r="C331" s="98">
        <v>2</v>
      </c>
      <c r="D331" s="97">
        <v>2</v>
      </c>
      <c r="E331" s="98">
        <v>284</v>
      </c>
      <c r="F331" s="97" t="s">
        <v>813</v>
      </c>
      <c r="G331" s="98" t="s">
        <v>814</v>
      </c>
      <c r="H331" s="99">
        <v>45265</v>
      </c>
      <c r="I331" s="97" t="s">
        <v>13</v>
      </c>
      <c r="J331" s="100">
        <v>180.1</v>
      </c>
      <c r="K331" s="16">
        <v>222.48199199999999</v>
      </c>
      <c r="L331" s="111">
        <f t="shared" si="5"/>
        <v>6.2103448275862068</v>
      </c>
    </row>
    <row r="332" spans="1:12" x14ac:dyDescent="0.2">
      <c r="A332" s="96">
        <v>4</v>
      </c>
      <c r="B332" s="97">
        <v>6</v>
      </c>
      <c r="C332" s="98">
        <v>3</v>
      </c>
      <c r="D332" s="97">
        <v>2</v>
      </c>
      <c r="E332" s="98">
        <v>285</v>
      </c>
      <c r="F332" s="97" t="s">
        <v>815</v>
      </c>
      <c r="G332" s="98" t="s">
        <v>816</v>
      </c>
      <c r="H332" s="99">
        <v>45265</v>
      </c>
      <c r="I332" s="97" t="s">
        <v>13</v>
      </c>
      <c r="J332" s="100">
        <v>112.2</v>
      </c>
      <c r="K332" s="16">
        <v>127.01850899999999</v>
      </c>
      <c r="L332" s="111">
        <f t="shared" si="5"/>
        <v>3.8689655172413793</v>
      </c>
    </row>
    <row r="333" spans="1:12" x14ac:dyDescent="0.2">
      <c r="A333" s="96">
        <v>4</v>
      </c>
      <c r="B333" s="97">
        <v>6</v>
      </c>
      <c r="C333" s="98">
        <v>4</v>
      </c>
      <c r="D333" s="97">
        <v>2</v>
      </c>
      <c r="E333" s="98">
        <v>287</v>
      </c>
      <c r="F333" s="97" t="s">
        <v>817</v>
      </c>
      <c r="G333" s="98" t="s">
        <v>818</v>
      </c>
      <c r="H333" s="99">
        <v>45265</v>
      </c>
      <c r="I333" s="97" t="s">
        <v>13</v>
      </c>
      <c r="J333" s="100">
        <v>129</v>
      </c>
      <c r="K333" s="16">
        <v>238.32646800000001</v>
      </c>
      <c r="L333" s="111">
        <f t="shared" si="5"/>
        <v>4.4482758620689653</v>
      </c>
    </row>
    <row r="334" spans="1:12" x14ac:dyDescent="0.2">
      <c r="A334" s="96">
        <v>4</v>
      </c>
      <c r="B334" s="97">
        <v>6</v>
      </c>
      <c r="C334" s="98">
        <v>5</v>
      </c>
      <c r="D334" s="97">
        <v>2</v>
      </c>
      <c r="E334" s="98">
        <v>288</v>
      </c>
      <c r="F334" s="97" t="s">
        <v>632</v>
      </c>
      <c r="G334" s="98" t="s">
        <v>633</v>
      </c>
      <c r="H334" s="99">
        <v>45267</v>
      </c>
      <c r="I334" s="97" t="s">
        <v>13</v>
      </c>
      <c r="J334" s="100">
        <v>201.9</v>
      </c>
      <c r="K334" s="16">
        <v>386.93796900000001</v>
      </c>
      <c r="L334" s="111">
        <f t="shared" si="5"/>
        <v>6.9620689655172416</v>
      </c>
    </row>
    <row r="335" spans="1:12" x14ac:dyDescent="0.2">
      <c r="A335" s="96">
        <v>4</v>
      </c>
      <c r="B335" s="97">
        <v>6</v>
      </c>
      <c r="C335" s="98">
        <v>6</v>
      </c>
      <c r="D335" s="97">
        <v>2</v>
      </c>
      <c r="E335" s="98">
        <v>289</v>
      </c>
      <c r="F335" s="97" t="s">
        <v>705</v>
      </c>
      <c r="G335" s="98" t="s">
        <v>706</v>
      </c>
      <c r="H335" s="99">
        <v>45273</v>
      </c>
      <c r="I335" s="97" t="s">
        <v>13</v>
      </c>
      <c r="J335" s="100">
        <v>131.6</v>
      </c>
      <c r="K335" s="16">
        <v>163.46698499999999</v>
      </c>
      <c r="L335" s="111">
        <f t="shared" si="5"/>
        <v>4.5379310344827584</v>
      </c>
    </row>
    <row r="336" spans="1:12" x14ac:dyDescent="0.2">
      <c r="A336" s="96">
        <v>4</v>
      </c>
      <c r="B336" s="97">
        <v>6</v>
      </c>
      <c r="C336" s="98">
        <v>7</v>
      </c>
      <c r="D336" s="97">
        <v>2</v>
      </c>
      <c r="E336" s="98">
        <v>290</v>
      </c>
      <c r="F336" s="97" t="s">
        <v>701</v>
      </c>
      <c r="G336" s="98" t="s">
        <v>702</v>
      </c>
      <c r="H336" s="99">
        <v>45279</v>
      </c>
      <c r="I336" s="97" t="s">
        <v>13</v>
      </c>
      <c r="J336" s="100">
        <v>99.2</v>
      </c>
      <c r="K336" s="16">
        <v>71.095920000000007</v>
      </c>
      <c r="L336" s="111">
        <f t="shared" si="5"/>
        <v>3.420689655172414</v>
      </c>
    </row>
    <row r="337" spans="1:12" x14ac:dyDescent="0.2">
      <c r="A337" s="106">
        <v>4</v>
      </c>
      <c r="B337" s="107">
        <v>6</v>
      </c>
      <c r="C337" s="108">
        <v>8</v>
      </c>
      <c r="D337" s="107">
        <v>2</v>
      </c>
      <c r="E337" s="108">
        <v>291</v>
      </c>
      <c r="F337" s="107" t="s">
        <v>224</v>
      </c>
      <c r="G337" s="108" t="s">
        <v>225</v>
      </c>
      <c r="H337" s="109">
        <v>45273</v>
      </c>
      <c r="I337" s="107" t="s">
        <v>13</v>
      </c>
      <c r="J337" s="110">
        <v>144.19999999999999</v>
      </c>
      <c r="K337" s="18">
        <v>238.264656</v>
      </c>
      <c r="L337" s="111">
        <f t="shared" si="5"/>
        <v>4.9724137931034482</v>
      </c>
    </row>
    <row r="338" spans="1:12" x14ac:dyDescent="0.2">
      <c r="A338" s="96">
        <v>4</v>
      </c>
      <c r="B338" s="97">
        <v>7</v>
      </c>
      <c r="C338" s="98">
        <v>1</v>
      </c>
      <c r="D338" s="97">
        <v>2</v>
      </c>
      <c r="E338" s="98">
        <v>293</v>
      </c>
      <c r="F338" s="97" t="s">
        <v>253</v>
      </c>
      <c r="G338" s="98" t="s">
        <v>254</v>
      </c>
      <c r="H338" s="99">
        <v>45279</v>
      </c>
      <c r="I338" s="97" t="s">
        <v>13</v>
      </c>
      <c r="J338" s="100">
        <v>136.6</v>
      </c>
      <c r="K338" s="17">
        <v>55.254776999999997</v>
      </c>
      <c r="L338" s="111">
        <f t="shared" si="5"/>
        <v>4.7103448275862068</v>
      </c>
    </row>
    <row r="339" spans="1:12" x14ac:dyDescent="0.2">
      <c r="A339" s="96">
        <v>4</v>
      </c>
      <c r="B339" s="97">
        <v>7</v>
      </c>
      <c r="C339" s="98">
        <v>2</v>
      </c>
      <c r="D339" s="97">
        <v>2</v>
      </c>
      <c r="E339" s="98">
        <v>295</v>
      </c>
      <c r="F339" s="97" t="s">
        <v>333</v>
      </c>
      <c r="G339" s="98" t="s">
        <v>334</v>
      </c>
      <c r="H339" s="99">
        <v>45273</v>
      </c>
      <c r="I339" s="97" t="s">
        <v>13</v>
      </c>
      <c r="J339" s="100">
        <v>121</v>
      </c>
      <c r="K339" s="16">
        <v>89.261679000000001</v>
      </c>
      <c r="L339" s="111">
        <f t="shared" si="5"/>
        <v>4.1724137931034484</v>
      </c>
    </row>
    <row r="340" spans="1:12" x14ac:dyDescent="0.2">
      <c r="A340" s="96">
        <v>4</v>
      </c>
      <c r="B340" s="97">
        <v>7</v>
      </c>
      <c r="C340" s="98">
        <v>3</v>
      </c>
      <c r="D340" s="97">
        <v>2</v>
      </c>
      <c r="E340" s="98">
        <v>302</v>
      </c>
      <c r="F340" s="97" t="s">
        <v>393</v>
      </c>
      <c r="G340" s="98" t="s">
        <v>394</v>
      </c>
      <c r="H340" s="99">
        <v>45267</v>
      </c>
      <c r="I340" s="97" t="s">
        <v>13</v>
      </c>
      <c r="J340" s="100">
        <v>92</v>
      </c>
      <c r="K340" s="16">
        <v>40.528067999999998</v>
      </c>
      <c r="L340" s="111">
        <f t="shared" si="5"/>
        <v>3.1724137931034484</v>
      </c>
    </row>
    <row r="341" spans="1:12" x14ac:dyDescent="0.2">
      <c r="A341" s="96">
        <v>4</v>
      </c>
      <c r="B341" s="97">
        <v>7</v>
      </c>
      <c r="C341" s="98">
        <v>4</v>
      </c>
      <c r="D341" s="97">
        <v>2</v>
      </c>
      <c r="E341" s="98">
        <v>304</v>
      </c>
      <c r="F341" s="97" t="s">
        <v>251</v>
      </c>
      <c r="G341" s="98" t="s">
        <v>252</v>
      </c>
      <c r="H341" s="99">
        <v>45273</v>
      </c>
      <c r="I341" s="97" t="s">
        <v>13</v>
      </c>
      <c r="J341" s="100">
        <v>104.3</v>
      </c>
      <c r="K341" s="16">
        <v>201.780123</v>
      </c>
      <c r="L341" s="111">
        <f t="shared" si="5"/>
        <v>3.5965517241379308</v>
      </c>
    </row>
    <row r="342" spans="1:12" x14ac:dyDescent="0.2">
      <c r="A342" s="96">
        <v>4</v>
      </c>
      <c r="B342" s="97">
        <v>7</v>
      </c>
      <c r="C342" s="98">
        <v>5</v>
      </c>
      <c r="D342" s="97">
        <v>2</v>
      </c>
      <c r="E342" s="98">
        <v>306</v>
      </c>
      <c r="F342" s="97" t="s">
        <v>439</v>
      </c>
      <c r="G342" s="98" t="s">
        <v>440</v>
      </c>
      <c r="H342" s="99">
        <v>45268</v>
      </c>
      <c r="I342" s="97" t="s">
        <v>13</v>
      </c>
      <c r="J342" s="100">
        <v>270.39999999999998</v>
      </c>
      <c r="K342" s="16">
        <v>132.04073399999999</v>
      </c>
      <c r="L342" s="111">
        <f t="shared" si="5"/>
        <v>9.3241379310344819</v>
      </c>
    </row>
    <row r="343" spans="1:12" x14ac:dyDescent="0.2">
      <c r="A343" s="96">
        <v>4</v>
      </c>
      <c r="B343" s="97">
        <v>7</v>
      </c>
      <c r="C343" s="98">
        <v>6</v>
      </c>
      <c r="D343" s="97">
        <v>2</v>
      </c>
      <c r="E343" s="98">
        <v>307</v>
      </c>
      <c r="F343" s="97" t="s">
        <v>441</v>
      </c>
      <c r="G343" s="98" t="s">
        <v>442</v>
      </c>
      <c r="H343" s="99">
        <v>45268</v>
      </c>
      <c r="I343" s="97" t="s">
        <v>13</v>
      </c>
      <c r="J343" s="100">
        <v>70.2</v>
      </c>
      <c r="K343" s="16">
        <v>74.372865000000004</v>
      </c>
      <c r="L343" s="111">
        <f t="shared" si="5"/>
        <v>2.420689655172414</v>
      </c>
    </row>
    <row r="344" spans="1:12" x14ac:dyDescent="0.2">
      <c r="A344" s="96">
        <v>4</v>
      </c>
      <c r="B344" s="97">
        <v>7</v>
      </c>
      <c r="C344" s="98">
        <v>7</v>
      </c>
      <c r="D344" s="97">
        <v>2</v>
      </c>
      <c r="E344" s="98">
        <v>308</v>
      </c>
      <c r="F344" s="97" t="s">
        <v>331</v>
      </c>
      <c r="G344" s="98" t="s">
        <v>332</v>
      </c>
      <c r="H344" s="99">
        <v>45273</v>
      </c>
      <c r="I344" s="97" t="s">
        <v>13</v>
      </c>
      <c r="J344" s="100">
        <v>81.599999999999994</v>
      </c>
      <c r="K344" s="16">
        <v>84.509124</v>
      </c>
      <c r="L344" s="111">
        <f t="shared" si="5"/>
        <v>2.8137931034482757</v>
      </c>
    </row>
    <row r="345" spans="1:12" x14ac:dyDescent="0.2">
      <c r="A345" s="106">
        <v>4</v>
      </c>
      <c r="B345" s="107">
        <v>7</v>
      </c>
      <c r="C345" s="108">
        <v>8</v>
      </c>
      <c r="D345" s="107">
        <v>2</v>
      </c>
      <c r="E345" s="108">
        <v>309</v>
      </c>
      <c r="F345" s="107" t="s">
        <v>753</v>
      </c>
      <c r="G345" s="108" t="s">
        <v>754</v>
      </c>
      <c r="H345" s="109">
        <v>45273</v>
      </c>
      <c r="I345" s="107" t="s">
        <v>13</v>
      </c>
      <c r="J345" s="110">
        <v>333</v>
      </c>
      <c r="K345" s="18">
        <v>188.768697</v>
      </c>
      <c r="L345" s="111">
        <f t="shared" si="5"/>
        <v>11.482758620689655</v>
      </c>
    </row>
    <row r="346" spans="1:12" x14ac:dyDescent="0.2">
      <c r="A346" s="96">
        <v>4</v>
      </c>
      <c r="B346" s="97">
        <v>8</v>
      </c>
      <c r="C346" s="98">
        <v>1</v>
      </c>
      <c r="D346" s="97">
        <v>2</v>
      </c>
      <c r="E346" s="98">
        <v>310</v>
      </c>
      <c r="F346" s="97" t="s">
        <v>773</v>
      </c>
      <c r="G346" s="98" t="s">
        <v>774</v>
      </c>
      <c r="H346" s="99">
        <v>45273</v>
      </c>
      <c r="I346" s="97" t="s">
        <v>13</v>
      </c>
      <c r="J346" s="100">
        <v>474</v>
      </c>
      <c r="K346" s="17">
        <v>967.58303000000001</v>
      </c>
      <c r="L346" s="111">
        <f t="shared" si="5"/>
        <v>16.344827586206897</v>
      </c>
    </row>
    <row r="347" spans="1:12" x14ac:dyDescent="0.2">
      <c r="A347" s="96">
        <v>4</v>
      </c>
      <c r="B347" s="97">
        <v>8</v>
      </c>
      <c r="C347" s="98">
        <v>2</v>
      </c>
      <c r="D347" s="97">
        <v>2</v>
      </c>
      <c r="E347" s="98">
        <v>311</v>
      </c>
      <c r="F347" s="97" t="s">
        <v>699</v>
      </c>
      <c r="G347" s="98" t="s">
        <v>700</v>
      </c>
      <c r="H347" s="99">
        <v>45273</v>
      </c>
      <c r="I347" s="97" t="s">
        <v>13</v>
      </c>
      <c r="J347" s="100">
        <v>259.5</v>
      </c>
      <c r="K347" s="16">
        <v>615.54449999999997</v>
      </c>
      <c r="L347" s="111">
        <f t="shared" si="5"/>
        <v>8.9482758620689662</v>
      </c>
    </row>
    <row r="348" spans="1:12" x14ac:dyDescent="0.2">
      <c r="A348" s="96">
        <v>4</v>
      </c>
      <c r="B348" s="97">
        <v>8</v>
      </c>
      <c r="C348" s="98">
        <v>3</v>
      </c>
      <c r="D348" s="97">
        <v>2</v>
      </c>
      <c r="E348" s="98">
        <v>312</v>
      </c>
      <c r="F348" s="97" t="s">
        <v>775</v>
      </c>
      <c r="G348" s="98" t="s">
        <v>776</v>
      </c>
      <c r="H348" s="99">
        <v>45273</v>
      </c>
      <c r="I348" s="97" t="s">
        <v>13</v>
      </c>
      <c r="J348" s="100">
        <v>178.2</v>
      </c>
      <c r="K348" s="16">
        <v>347.93974800000001</v>
      </c>
      <c r="L348" s="111">
        <f t="shared" si="5"/>
        <v>6.1448275862068957</v>
      </c>
    </row>
    <row r="349" spans="1:12" x14ac:dyDescent="0.2">
      <c r="A349" s="96">
        <v>4</v>
      </c>
      <c r="B349" s="97">
        <v>8</v>
      </c>
      <c r="C349" s="98">
        <v>4</v>
      </c>
      <c r="D349" s="97">
        <v>2</v>
      </c>
      <c r="E349" s="98">
        <v>313</v>
      </c>
      <c r="F349" s="97" t="s">
        <v>697</v>
      </c>
      <c r="G349" s="98" t="s">
        <v>698</v>
      </c>
      <c r="H349" s="99">
        <v>45273</v>
      </c>
      <c r="I349" s="97" t="s">
        <v>59</v>
      </c>
      <c r="J349" s="100">
        <v>47.1</v>
      </c>
      <c r="K349" s="16">
        <v>82.025433000000007</v>
      </c>
      <c r="L349" s="111">
        <f t="shared" si="5"/>
        <v>1.6241379310344828</v>
      </c>
    </row>
    <row r="350" spans="1:12" x14ac:dyDescent="0.2">
      <c r="A350" s="96">
        <v>4</v>
      </c>
      <c r="B350" s="97">
        <v>8</v>
      </c>
      <c r="C350" s="98">
        <v>5</v>
      </c>
      <c r="D350" s="97">
        <v>2</v>
      </c>
      <c r="E350" s="98">
        <v>314</v>
      </c>
      <c r="F350" s="97" t="s">
        <v>630</v>
      </c>
      <c r="G350" s="98" t="s">
        <v>631</v>
      </c>
      <c r="H350" s="99">
        <v>45267</v>
      </c>
      <c r="I350" s="97" t="s">
        <v>13</v>
      </c>
      <c r="J350" s="100">
        <v>126.6</v>
      </c>
      <c r="K350" s="16">
        <v>308.55520200000001</v>
      </c>
      <c r="L350" s="111">
        <f t="shared" si="5"/>
        <v>4.36551724137931</v>
      </c>
    </row>
    <row r="351" spans="1:12" x14ac:dyDescent="0.2">
      <c r="A351" s="96">
        <v>4</v>
      </c>
      <c r="B351" s="97">
        <v>8</v>
      </c>
      <c r="C351" s="98">
        <v>6</v>
      </c>
      <c r="D351" s="97">
        <v>2</v>
      </c>
      <c r="E351" s="98">
        <v>315</v>
      </c>
      <c r="F351" s="97" t="s">
        <v>757</v>
      </c>
      <c r="G351" s="98" t="s">
        <v>758</v>
      </c>
      <c r="H351" s="99">
        <v>45273</v>
      </c>
      <c r="I351" s="97" t="s">
        <v>13</v>
      </c>
      <c r="J351" s="100">
        <v>77.599999999999994</v>
      </c>
      <c r="K351" s="16">
        <v>136.51816500000001</v>
      </c>
      <c r="L351" s="111">
        <f t="shared" si="5"/>
        <v>2.6758620689655173</v>
      </c>
    </row>
    <row r="352" spans="1:12" x14ac:dyDescent="0.2">
      <c r="A352" s="96">
        <v>4</v>
      </c>
      <c r="B352" s="97">
        <v>8</v>
      </c>
      <c r="C352" s="98">
        <v>7</v>
      </c>
      <c r="D352" s="97">
        <v>2</v>
      </c>
      <c r="E352" s="98">
        <v>317</v>
      </c>
      <c r="F352" s="97" t="s">
        <v>249</v>
      </c>
      <c r="G352" s="98" t="s">
        <v>250</v>
      </c>
      <c r="H352" s="99">
        <v>45273</v>
      </c>
      <c r="I352" s="97" t="s">
        <v>13</v>
      </c>
      <c r="J352" s="100">
        <v>70.599999999999994</v>
      </c>
      <c r="K352" s="16">
        <v>106.17726</v>
      </c>
      <c r="L352" s="111">
        <f t="shared" si="5"/>
        <v>2.4344827586206894</v>
      </c>
    </row>
    <row r="353" spans="1:12" x14ac:dyDescent="0.2">
      <c r="A353" s="106">
        <v>4</v>
      </c>
      <c r="B353" s="107">
        <v>8</v>
      </c>
      <c r="C353" s="108">
        <v>8</v>
      </c>
      <c r="D353" s="107">
        <v>2</v>
      </c>
      <c r="E353" s="108">
        <v>318</v>
      </c>
      <c r="F353" s="107" t="s">
        <v>309</v>
      </c>
      <c r="G353" s="108" t="s">
        <v>310</v>
      </c>
      <c r="H353" s="109">
        <v>45273</v>
      </c>
      <c r="I353" s="107" t="s">
        <v>13</v>
      </c>
      <c r="J353" s="110">
        <v>67.900000000000006</v>
      </c>
      <c r="K353" s="18">
        <v>61.080558000000003</v>
      </c>
      <c r="L353" s="111">
        <f t="shared" si="5"/>
        <v>2.3413793103448279</v>
      </c>
    </row>
    <row r="354" spans="1:12" x14ac:dyDescent="0.2">
      <c r="A354" s="96">
        <v>4</v>
      </c>
      <c r="B354" s="97">
        <v>9</v>
      </c>
      <c r="C354" s="98">
        <v>1</v>
      </c>
      <c r="D354" s="97">
        <v>2</v>
      </c>
      <c r="E354" s="98">
        <v>319</v>
      </c>
      <c r="F354" s="97" t="s">
        <v>315</v>
      </c>
      <c r="G354" s="98" t="s">
        <v>316</v>
      </c>
      <c r="H354" s="99">
        <v>45273</v>
      </c>
      <c r="I354" s="97" t="s">
        <v>13</v>
      </c>
      <c r="J354" s="100">
        <v>92.1</v>
      </c>
      <c r="K354" s="17">
        <v>79.823835000000003</v>
      </c>
      <c r="L354" s="111">
        <f t="shared" si="5"/>
        <v>3.1758620689655173</v>
      </c>
    </row>
    <row r="355" spans="1:12" x14ac:dyDescent="0.2">
      <c r="A355" s="96">
        <v>4</v>
      </c>
      <c r="B355" s="97">
        <v>9</v>
      </c>
      <c r="C355" s="98">
        <v>2</v>
      </c>
      <c r="D355" s="97">
        <v>2</v>
      </c>
      <c r="E355" s="98">
        <v>327</v>
      </c>
      <c r="F355" s="97" t="s">
        <v>243</v>
      </c>
      <c r="G355" s="98" t="s">
        <v>244</v>
      </c>
      <c r="H355" s="99">
        <v>45273</v>
      </c>
      <c r="I355" s="97" t="s">
        <v>13</v>
      </c>
      <c r="J355" s="100">
        <v>58.4</v>
      </c>
      <c r="K355" s="16">
        <v>19.8056859</v>
      </c>
      <c r="L355" s="111">
        <f t="shared" si="5"/>
        <v>2.0137931034482759</v>
      </c>
    </row>
    <row r="356" spans="1:12" x14ac:dyDescent="0.2">
      <c r="A356" s="96">
        <v>4</v>
      </c>
      <c r="B356" s="97">
        <v>9</v>
      </c>
      <c r="C356" s="98">
        <v>3</v>
      </c>
      <c r="D356" s="97">
        <v>2</v>
      </c>
      <c r="E356" s="98">
        <v>328</v>
      </c>
      <c r="F356" s="97" t="s">
        <v>245</v>
      </c>
      <c r="G356" s="98" t="s">
        <v>246</v>
      </c>
      <c r="H356" s="99">
        <v>45273</v>
      </c>
      <c r="I356" s="97" t="s">
        <v>59</v>
      </c>
      <c r="J356" s="100">
        <v>51.3</v>
      </c>
      <c r="K356" s="16">
        <v>50.193465000000003</v>
      </c>
      <c r="L356" s="111">
        <f t="shared" si="5"/>
        <v>1.7689655172413792</v>
      </c>
    </row>
    <row r="357" spans="1:12" x14ac:dyDescent="0.2">
      <c r="A357" s="96">
        <v>4</v>
      </c>
      <c r="B357" s="97">
        <v>9</v>
      </c>
      <c r="C357" s="98">
        <v>4</v>
      </c>
      <c r="D357" s="97">
        <v>2</v>
      </c>
      <c r="E357" s="98">
        <v>330</v>
      </c>
      <c r="F357" s="97" t="s">
        <v>88</v>
      </c>
      <c r="G357" s="98" t="s">
        <v>18</v>
      </c>
      <c r="H357" s="99">
        <v>45275</v>
      </c>
      <c r="I357" s="97" t="s">
        <v>13</v>
      </c>
      <c r="J357" s="100">
        <v>240.3</v>
      </c>
      <c r="K357" s="16">
        <v>289.18744199999998</v>
      </c>
      <c r="L357" s="111">
        <f t="shared" si="5"/>
        <v>8.2862068965517253</v>
      </c>
    </row>
    <row r="358" spans="1:12" x14ac:dyDescent="0.2">
      <c r="A358" s="96">
        <v>4</v>
      </c>
      <c r="B358" s="97">
        <v>9</v>
      </c>
      <c r="C358" s="98">
        <v>5</v>
      </c>
      <c r="D358" s="97">
        <v>2</v>
      </c>
      <c r="E358" s="98">
        <v>333</v>
      </c>
      <c r="F358" s="97" t="s">
        <v>89</v>
      </c>
      <c r="G358" s="98" t="s">
        <v>19</v>
      </c>
      <c r="H358" s="99">
        <v>45275</v>
      </c>
      <c r="I358" s="97" t="s">
        <v>13</v>
      </c>
      <c r="J358" s="100">
        <v>187.6</v>
      </c>
      <c r="K358" s="16">
        <v>34.7574027</v>
      </c>
      <c r="L358" s="111">
        <f t="shared" si="5"/>
        <v>6.4689655172413794</v>
      </c>
    </row>
    <row r="359" spans="1:12" x14ac:dyDescent="0.2">
      <c r="A359" s="96">
        <v>4</v>
      </c>
      <c r="B359" s="97">
        <v>9</v>
      </c>
      <c r="C359" s="98">
        <v>6</v>
      </c>
      <c r="D359" s="97">
        <v>2</v>
      </c>
      <c r="E359" s="98">
        <v>335</v>
      </c>
      <c r="F359" s="97" t="s">
        <v>86</v>
      </c>
      <c r="G359" s="98" t="s">
        <v>87</v>
      </c>
      <c r="H359" s="99">
        <v>45273</v>
      </c>
      <c r="I359" s="97" t="s">
        <v>13</v>
      </c>
      <c r="J359" s="100">
        <v>45.2</v>
      </c>
      <c r="K359" s="16">
        <v>211.41703799999999</v>
      </c>
      <c r="L359" s="111">
        <f t="shared" si="5"/>
        <v>1.5586206896551724</v>
      </c>
    </row>
    <row r="360" spans="1:12" x14ac:dyDescent="0.2">
      <c r="A360" s="96">
        <v>4</v>
      </c>
      <c r="B360" s="97">
        <v>9</v>
      </c>
      <c r="C360" s="98">
        <v>7</v>
      </c>
      <c r="D360" s="97">
        <v>2</v>
      </c>
      <c r="E360" s="98">
        <v>336</v>
      </c>
      <c r="F360" s="97" t="s">
        <v>90</v>
      </c>
      <c r="G360" s="98" t="s">
        <v>91</v>
      </c>
      <c r="H360" s="99">
        <v>45275</v>
      </c>
      <c r="I360" s="97" t="s">
        <v>13</v>
      </c>
      <c r="J360" s="100">
        <v>369</v>
      </c>
      <c r="K360" s="16">
        <v>500.857485</v>
      </c>
      <c r="L360" s="111">
        <f t="shared" si="5"/>
        <v>12.724137931034482</v>
      </c>
    </row>
    <row r="361" spans="1:12" x14ac:dyDescent="0.2">
      <c r="A361" s="106">
        <v>4</v>
      </c>
      <c r="B361" s="107">
        <v>9</v>
      </c>
      <c r="C361" s="108">
        <v>8</v>
      </c>
      <c r="D361" s="107">
        <v>2</v>
      </c>
      <c r="E361" s="108">
        <v>338</v>
      </c>
      <c r="F361" s="107" t="s">
        <v>841</v>
      </c>
      <c r="G361" s="108" t="s">
        <v>842</v>
      </c>
      <c r="H361" s="109">
        <v>45265</v>
      </c>
      <c r="I361" s="107" t="s">
        <v>13</v>
      </c>
      <c r="J361" s="110">
        <v>180.2</v>
      </c>
      <c r="K361" s="18">
        <v>151.109736</v>
      </c>
      <c r="L361" s="111">
        <f t="shared" si="5"/>
        <v>6.2137931034482756</v>
      </c>
    </row>
    <row r="362" spans="1:12" x14ac:dyDescent="0.2">
      <c r="A362" s="96">
        <v>4</v>
      </c>
      <c r="B362" s="97">
        <v>10</v>
      </c>
      <c r="C362" s="98">
        <v>1</v>
      </c>
      <c r="D362" s="97">
        <v>2</v>
      </c>
      <c r="E362" s="98">
        <v>339</v>
      </c>
      <c r="F362" s="97" t="s">
        <v>843</v>
      </c>
      <c r="G362" s="98" t="s">
        <v>844</v>
      </c>
      <c r="H362" s="99">
        <v>45265</v>
      </c>
      <c r="I362" s="97" t="s">
        <v>13</v>
      </c>
      <c r="J362" s="100">
        <v>219.1</v>
      </c>
      <c r="K362" s="17">
        <v>408.22705200000001</v>
      </c>
      <c r="L362" s="111">
        <f t="shared" si="5"/>
        <v>7.5551724137931036</v>
      </c>
    </row>
    <row r="363" spans="1:12" x14ac:dyDescent="0.2">
      <c r="A363" s="96">
        <v>4</v>
      </c>
      <c r="B363" s="97">
        <v>10</v>
      </c>
      <c r="C363" s="98">
        <v>2</v>
      </c>
      <c r="D363" s="97">
        <v>2</v>
      </c>
      <c r="E363" s="98">
        <v>341</v>
      </c>
      <c r="F363" s="97" t="s">
        <v>837</v>
      </c>
      <c r="G363" s="98" t="s">
        <v>838</v>
      </c>
      <c r="H363" s="99">
        <v>45265</v>
      </c>
      <c r="I363" s="97" t="s">
        <v>13</v>
      </c>
      <c r="J363" s="100">
        <v>281.2</v>
      </c>
      <c r="K363" s="16">
        <v>857.22942</v>
      </c>
      <c r="L363" s="111">
        <f t="shared" si="5"/>
        <v>9.6965517241379313</v>
      </c>
    </row>
    <row r="364" spans="1:12" x14ac:dyDescent="0.2">
      <c r="A364" s="96">
        <v>4</v>
      </c>
      <c r="B364" s="97">
        <v>10</v>
      </c>
      <c r="C364" s="98">
        <v>3</v>
      </c>
      <c r="D364" s="97">
        <v>2</v>
      </c>
      <c r="E364" s="98">
        <v>343</v>
      </c>
      <c r="F364" s="97" t="s">
        <v>839</v>
      </c>
      <c r="G364" s="98" t="s">
        <v>840</v>
      </c>
      <c r="H364" s="99">
        <v>45265</v>
      </c>
      <c r="I364" s="97" t="s">
        <v>13</v>
      </c>
      <c r="J364" s="100">
        <v>236.5</v>
      </c>
      <c r="K364" s="16">
        <v>384.06886200000002</v>
      </c>
      <c r="L364" s="111">
        <f t="shared" si="5"/>
        <v>8.1551724137931032</v>
      </c>
    </row>
    <row r="365" spans="1:12" x14ac:dyDescent="0.2">
      <c r="A365" s="96">
        <v>4</v>
      </c>
      <c r="B365" s="97">
        <v>10</v>
      </c>
      <c r="C365" s="98">
        <v>4</v>
      </c>
      <c r="D365" s="97">
        <v>2</v>
      </c>
      <c r="E365" s="98">
        <v>345</v>
      </c>
      <c r="F365" s="97" t="s">
        <v>835</v>
      </c>
      <c r="G365" s="98" t="s">
        <v>836</v>
      </c>
      <c r="H365" s="99">
        <v>45265</v>
      </c>
      <c r="I365" s="97" t="s">
        <v>13</v>
      </c>
      <c r="J365" s="100">
        <v>233.3</v>
      </c>
      <c r="K365" s="16">
        <v>470.46658500000001</v>
      </c>
      <c r="L365" s="111">
        <f t="shared" si="5"/>
        <v>8.0448275862068961</v>
      </c>
    </row>
    <row r="366" spans="1:12" x14ac:dyDescent="0.2">
      <c r="A366" s="96">
        <v>4</v>
      </c>
      <c r="B366" s="97">
        <v>10</v>
      </c>
      <c r="C366" s="98">
        <v>5</v>
      </c>
      <c r="D366" s="97">
        <v>2</v>
      </c>
      <c r="E366" s="98">
        <v>346</v>
      </c>
      <c r="F366" s="97" t="s">
        <v>831</v>
      </c>
      <c r="G366" s="98" t="s">
        <v>832</v>
      </c>
      <c r="H366" s="99">
        <v>45265</v>
      </c>
      <c r="I366" s="97" t="s">
        <v>13</v>
      </c>
      <c r="J366" s="100">
        <v>317.5</v>
      </c>
      <c r="K366" s="16">
        <v>284.23218000000003</v>
      </c>
      <c r="L366" s="111">
        <f t="shared" si="5"/>
        <v>10.948275862068966</v>
      </c>
    </row>
    <row r="367" spans="1:12" x14ac:dyDescent="0.2">
      <c r="A367" s="96">
        <v>4</v>
      </c>
      <c r="B367" s="97">
        <v>10</v>
      </c>
      <c r="C367" s="98">
        <v>6</v>
      </c>
      <c r="D367" s="97">
        <v>2</v>
      </c>
      <c r="E367" s="98">
        <v>348</v>
      </c>
      <c r="F367" s="97" t="s">
        <v>833</v>
      </c>
      <c r="G367" s="98" t="s">
        <v>834</v>
      </c>
      <c r="H367" s="99">
        <v>45265</v>
      </c>
      <c r="I367" s="97" t="s">
        <v>13</v>
      </c>
      <c r="J367" s="100">
        <v>272.8</v>
      </c>
      <c r="K367" s="16">
        <v>365.80856699999998</v>
      </c>
      <c r="L367" s="111">
        <f t="shared" si="5"/>
        <v>9.4068965517241381</v>
      </c>
    </row>
    <row r="368" spans="1:12" x14ac:dyDescent="0.2">
      <c r="A368" s="96">
        <v>4</v>
      </c>
      <c r="B368" s="97">
        <v>10</v>
      </c>
      <c r="C368" s="98">
        <v>7</v>
      </c>
      <c r="D368" s="97">
        <v>2</v>
      </c>
      <c r="E368" s="98">
        <v>352</v>
      </c>
      <c r="F368" s="97" t="s">
        <v>853</v>
      </c>
      <c r="G368" s="98" t="s">
        <v>854</v>
      </c>
      <c r="H368" s="99">
        <v>45265</v>
      </c>
      <c r="I368" s="97" t="s">
        <v>13</v>
      </c>
      <c r="J368" s="100">
        <v>319.7</v>
      </c>
      <c r="K368" s="16">
        <v>692.70648000000006</v>
      </c>
      <c r="L368" s="111">
        <f t="shared" si="5"/>
        <v>11.024137931034483</v>
      </c>
    </row>
    <row r="369" spans="1:12" x14ac:dyDescent="0.2">
      <c r="A369" s="106">
        <v>4</v>
      </c>
      <c r="B369" s="107">
        <v>10</v>
      </c>
      <c r="C369" s="108">
        <v>8</v>
      </c>
      <c r="D369" s="107">
        <v>2</v>
      </c>
      <c r="E369" s="108">
        <v>355</v>
      </c>
      <c r="F369" s="107" t="s">
        <v>849</v>
      </c>
      <c r="G369" s="108" t="s">
        <v>850</v>
      </c>
      <c r="H369" s="109">
        <v>45265</v>
      </c>
      <c r="I369" s="107" t="s">
        <v>13</v>
      </c>
      <c r="J369" s="110">
        <v>211.5</v>
      </c>
      <c r="K369" s="18">
        <v>446.89560899999998</v>
      </c>
      <c r="L369" s="111">
        <f t="shared" si="5"/>
        <v>7.2931034482758621</v>
      </c>
    </row>
    <row r="370" spans="1:12" x14ac:dyDescent="0.2">
      <c r="A370" s="96">
        <v>4</v>
      </c>
      <c r="B370" s="97">
        <v>11</v>
      </c>
      <c r="C370" s="98">
        <v>1</v>
      </c>
      <c r="D370" s="97">
        <v>2</v>
      </c>
      <c r="E370" s="98">
        <v>356</v>
      </c>
      <c r="F370" s="97" t="s">
        <v>855</v>
      </c>
      <c r="G370" s="98" t="s">
        <v>856</v>
      </c>
      <c r="H370" s="99">
        <v>45265</v>
      </c>
      <c r="I370" s="97" t="s">
        <v>13</v>
      </c>
      <c r="J370" s="100">
        <v>324.8</v>
      </c>
      <c r="K370" s="17">
        <v>536.37363000000005</v>
      </c>
      <c r="L370" s="111">
        <f t="shared" si="5"/>
        <v>11.200000000000001</v>
      </c>
    </row>
    <row r="371" spans="1:12" x14ac:dyDescent="0.2">
      <c r="A371" s="96">
        <v>4</v>
      </c>
      <c r="B371" s="97">
        <v>11</v>
      </c>
      <c r="C371" s="98">
        <v>2</v>
      </c>
      <c r="D371" s="97">
        <v>2</v>
      </c>
      <c r="E371" s="98">
        <v>357</v>
      </c>
      <c r="F371" s="97" t="s">
        <v>851</v>
      </c>
      <c r="G371" s="98" t="s">
        <v>852</v>
      </c>
      <c r="H371" s="99">
        <v>45265</v>
      </c>
      <c r="I371" s="97" t="s">
        <v>13</v>
      </c>
      <c r="J371" s="100">
        <v>206.1</v>
      </c>
      <c r="K371" s="16">
        <v>230.23939799999999</v>
      </c>
      <c r="L371" s="111">
        <f t="shared" si="5"/>
        <v>7.1068965517241374</v>
      </c>
    </row>
    <row r="372" spans="1:12" x14ac:dyDescent="0.2">
      <c r="A372" s="96">
        <v>4</v>
      </c>
      <c r="B372" s="97">
        <v>11</v>
      </c>
      <c r="C372" s="98">
        <v>3</v>
      </c>
      <c r="D372" s="97">
        <v>2</v>
      </c>
      <c r="E372" s="98">
        <v>358</v>
      </c>
      <c r="F372" s="97" t="s">
        <v>847</v>
      </c>
      <c r="G372" s="98" t="s">
        <v>848</v>
      </c>
      <c r="H372" s="99">
        <v>45265</v>
      </c>
      <c r="I372" s="97" t="s">
        <v>13</v>
      </c>
      <c r="J372" s="100">
        <v>418.5</v>
      </c>
      <c r="K372" s="16">
        <v>904.76507000000004</v>
      </c>
      <c r="L372" s="111">
        <f t="shared" si="5"/>
        <v>14.431034482758621</v>
      </c>
    </row>
    <row r="373" spans="1:12" x14ac:dyDescent="0.2">
      <c r="A373" s="96">
        <v>4</v>
      </c>
      <c r="B373" s="97">
        <v>11</v>
      </c>
      <c r="C373" s="98">
        <v>4</v>
      </c>
      <c r="D373" s="97">
        <v>2</v>
      </c>
      <c r="E373" s="98">
        <v>360</v>
      </c>
      <c r="F373" s="97" t="s">
        <v>857</v>
      </c>
      <c r="G373" s="98" t="s">
        <v>858</v>
      </c>
      <c r="H373" s="99">
        <v>45265</v>
      </c>
      <c r="I373" s="97" t="s">
        <v>13</v>
      </c>
      <c r="J373" s="100">
        <v>255</v>
      </c>
      <c r="K373" s="16">
        <v>469.55485800000002</v>
      </c>
      <c r="L373" s="111">
        <f t="shared" si="5"/>
        <v>8.7931034482758612</v>
      </c>
    </row>
    <row r="374" spans="1:12" x14ac:dyDescent="0.2">
      <c r="A374" s="96">
        <v>4</v>
      </c>
      <c r="B374" s="97">
        <v>11</v>
      </c>
      <c r="C374" s="98">
        <v>5</v>
      </c>
      <c r="D374" s="97"/>
      <c r="E374" s="98"/>
      <c r="F374" s="97"/>
      <c r="G374" s="98"/>
      <c r="H374" s="99"/>
      <c r="I374" s="97"/>
      <c r="J374" s="100"/>
      <c r="L374" s="111" t="str">
        <f t="shared" si="5"/>
        <v/>
      </c>
    </row>
    <row r="375" spans="1:12" x14ac:dyDescent="0.2">
      <c r="A375" s="96">
        <v>4</v>
      </c>
      <c r="B375" s="97">
        <v>11</v>
      </c>
      <c r="C375" s="98">
        <v>6</v>
      </c>
      <c r="D375" s="97"/>
      <c r="E375" s="98"/>
      <c r="F375" s="97"/>
      <c r="G375" s="98"/>
      <c r="H375" s="99"/>
      <c r="I375" s="97"/>
      <c r="J375" s="100"/>
      <c r="L375" s="111" t="str">
        <f t="shared" si="5"/>
        <v/>
      </c>
    </row>
    <row r="376" spans="1:12" x14ac:dyDescent="0.2">
      <c r="A376" s="96">
        <v>4</v>
      </c>
      <c r="B376" s="97">
        <v>11</v>
      </c>
      <c r="C376" s="98">
        <v>7</v>
      </c>
      <c r="D376" s="97"/>
      <c r="E376" s="98"/>
      <c r="F376" s="97"/>
      <c r="G376" s="98"/>
      <c r="H376" s="99"/>
      <c r="I376" s="97"/>
      <c r="J376" s="100"/>
      <c r="L376" s="111" t="str">
        <f t="shared" si="5"/>
        <v/>
      </c>
    </row>
    <row r="377" spans="1:12" x14ac:dyDescent="0.2">
      <c r="A377" s="106">
        <v>4</v>
      </c>
      <c r="B377" s="107">
        <v>11</v>
      </c>
      <c r="C377" s="108">
        <v>8</v>
      </c>
      <c r="D377" s="107"/>
      <c r="E377" s="108"/>
      <c r="F377" s="107"/>
      <c r="G377" s="108"/>
      <c r="H377" s="109"/>
      <c r="I377" s="107"/>
      <c r="J377" s="110"/>
      <c r="K377" s="18"/>
      <c r="L377" s="111" t="str">
        <f t="shared" si="5"/>
        <v/>
      </c>
    </row>
    <row r="378" spans="1:12" x14ac:dyDescent="0.2">
      <c r="A378" s="96">
        <v>4</v>
      </c>
      <c r="B378" s="97">
        <v>12</v>
      </c>
      <c r="C378" s="98">
        <v>1</v>
      </c>
      <c r="D378" s="97"/>
      <c r="E378" s="98"/>
      <c r="F378" s="97"/>
      <c r="G378" s="98"/>
      <c r="H378" s="99"/>
      <c r="I378" s="97"/>
      <c r="J378" s="100"/>
      <c r="K378" s="17"/>
      <c r="L378" s="111" t="str">
        <f t="shared" si="5"/>
        <v/>
      </c>
    </row>
    <row r="379" spans="1:12" x14ac:dyDescent="0.2">
      <c r="A379" s="96">
        <v>4</v>
      </c>
      <c r="B379" s="97">
        <v>12</v>
      </c>
      <c r="C379" s="98">
        <v>2</v>
      </c>
      <c r="D379" s="97"/>
      <c r="E379" s="98"/>
      <c r="F379" s="97"/>
      <c r="G379" s="98"/>
      <c r="H379" s="99"/>
      <c r="I379" s="97"/>
      <c r="J379" s="100"/>
      <c r="L379" s="111" t="str">
        <f t="shared" si="5"/>
        <v/>
      </c>
    </row>
    <row r="380" spans="1:12" x14ac:dyDescent="0.2">
      <c r="A380" s="96">
        <v>4</v>
      </c>
      <c r="B380" s="97">
        <v>12</v>
      </c>
      <c r="C380" s="98">
        <v>3</v>
      </c>
      <c r="D380" s="97"/>
      <c r="E380" s="98"/>
      <c r="F380" s="97"/>
      <c r="G380" s="98"/>
      <c r="H380" s="99"/>
      <c r="I380" s="97"/>
      <c r="J380" s="100"/>
      <c r="L380" s="111" t="str">
        <f t="shared" si="5"/>
        <v/>
      </c>
    </row>
    <row r="381" spans="1:12" x14ac:dyDescent="0.2">
      <c r="A381" s="96">
        <v>4</v>
      </c>
      <c r="B381" s="97">
        <v>12</v>
      </c>
      <c r="C381" s="98">
        <v>4</v>
      </c>
      <c r="D381" s="97"/>
      <c r="E381" s="98"/>
      <c r="F381" s="97"/>
      <c r="G381" s="98"/>
      <c r="H381" s="99"/>
      <c r="I381" s="97"/>
      <c r="J381" s="100"/>
      <c r="L381" s="111" t="str">
        <f t="shared" si="5"/>
        <v/>
      </c>
    </row>
    <row r="382" spans="1:12" x14ac:dyDescent="0.2">
      <c r="A382" s="96">
        <v>4</v>
      </c>
      <c r="B382" s="97">
        <v>12</v>
      </c>
      <c r="C382" s="98">
        <v>5</v>
      </c>
      <c r="D382" s="97"/>
      <c r="E382" s="98"/>
      <c r="F382" s="97"/>
      <c r="G382" s="98"/>
      <c r="H382" s="99"/>
      <c r="I382" s="97"/>
      <c r="J382" s="100"/>
      <c r="L382" s="111" t="str">
        <f t="shared" si="5"/>
        <v/>
      </c>
    </row>
    <row r="383" spans="1:12" x14ac:dyDescent="0.2">
      <c r="A383" s="96">
        <v>4</v>
      </c>
      <c r="B383" s="97">
        <v>12</v>
      </c>
      <c r="C383" s="98">
        <v>6</v>
      </c>
      <c r="D383" s="97"/>
      <c r="E383" s="98"/>
      <c r="F383" s="97"/>
      <c r="G383" s="98"/>
      <c r="H383" s="99"/>
      <c r="I383" s="97"/>
      <c r="J383" s="100"/>
      <c r="L383" s="111" t="str">
        <f t="shared" si="5"/>
        <v/>
      </c>
    </row>
    <row r="384" spans="1:12" x14ac:dyDescent="0.2">
      <c r="A384" s="96">
        <v>4</v>
      </c>
      <c r="B384" s="97">
        <v>12</v>
      </c>
      <c r="C384" s="98">
        <v>7</v>
      </c>
      <c r="D384" s="97"/>
      <c r="E384" s="98"/>
      <c r="F384" s="97"/>
      <c r="G384" s="98"/>
      <c r="H384" s="99"/>
      <c r="I384" s="97"/>
      <c r="J384" s="100"/>
      <c r="L384" s="111" t="str">
        <f t="shared" si="5"/>
        <v/>
      </c>
    </row>
    <row r="385" spans="1:12" x14ac:dyDescent="0.2">
      <c r="A385" s="106">
        <v>4</v>
      </c>
      <c r="B385" s="107">
        <v>12</v>
      </c>
      <c r="C385" s="108">
        <v>8</v>
      </c>
      <c r="D385" s="107"/>
      <c r="E385" s="108"/>
      <c r="F385" s="107"/>
      <c r="G385" s="108"/>
      <c r="H385" s="109"/>
      <c r="I385" s="107"/>
      <c r="J385" s="110"/>
      <c r="K385" s="18"/>
      <c r="L385" s="111" t="str">
        <f t="shared" si="5"/>
        <v/>
      </c>
    </row>
    <row r="386" spans="1:12" x14ac:dyDescent="0.2">
      <c r="A386" s="96">
        <v>5</v>
      </c>
      <c r="B386" s="97">
        <v>1</v>
      </c>
      <c r="C386" s="98">
        <v>1</v>
      </c>
      <c r="D386" s="97">
        <v>2</v>
      </c>
      <c r="E386" s="98">
        <v>362</v>
      </c>
      <c r="F386" s="97" t="s">
        <v>845</v>
      </c>
      <c r="G386" s="98" t="s">
        <v>846</v>
      </c>
      <c r="H386" s="99">
        <v>45265</v>
      </c>
      <c r="I386" s="97" t="s">
        <v>13</v>
      </c>
      <c r="J386" s="100">
        <v>308.3</v>
      </c>
      <c r="K386" s="17">
        <v>175.273077</v>
      </c>
      <c r="L386" s="111">
        <f t="shared" ref="L386:L449" si="6">IF(ISNUMBER(J386),J386*1/29,"")</f>
        <v>10.63103448275862</v>
      </c>
    </row>
    <row r="387" spans="1:12" x14ac:dyDescent="0.2">
      <c r="A387" s="96">
        <v>5</v>
      </c>
      <c r="B387" s="97">
        <v>1</v>
      </c>
      <c r="C387" s="98">
        <v>2</v>
      </c>
      <c r="D387" s="97">
        <v>2</v>
      </c>
      <c r="E387" s="98">
        <v>364</v>
      </c>
      <c r="F387" s="97" t="s">
        <v>468</v>
      </c>
      <c r="G387" s="98" t="s">
        <v>469</v>
      </c>
      <c r="H387" s="99">
        <v>45313</v>
      </c>
      <c r="I387" s="97" t="s">
        <v>13</v>
      </c>
      <c r="J387" s="100">
        <v>211.2</v>
      </c>
      <c r="K387" s="16">
        <v>211.2</v>
      </c>
      <c r="L387" s="111">
        <f t="shared" si="6"/>
        <v>7.2827586206896546</v>
      </c>
    </row>
    <row r="388" spans="1:12" x14ac:dyDescent="0.2">
      <c r="A388" s="96">
        <v>5</v>
      </c>
      <c r="B388" s="97">
        <v>1</v>
      </c>
      <c r="C388" s="98">
        <v>3</v>
      </c>
      <c r="D388" s="97">
        <v>2</v>
      </c>
      <c r="E388" s="98">
        <v>365</v>
      </c>
      <c r="F388" s="97" t="s">
        <v>470</v>
      </c>
      <c r="G388" s="98" t="s">
        <v>471</v>
      </c>
      <c r="H388" s="99">
        <v>45313</v>
      </c>
      <c r="I388" s="97" t="s">
        <v>13</v>
      </c>
      <c r="J388" s="100">
        <v>158.30000000000001</v>
      </c>
      <c r="K388" s="16">
        <v>158.30000000000001</v>
      </c>
      <c r="L388" s="111">
        <f t="shared" si="6"/>
        <v>5.4586206896551728</v>
      </c>
    </row>
    <row r="389" spans="1:12" x14ac:dyDescent="0.2">
      <c r="A389" s="96">
        <v>5</v>
      </c>
      <c r="B389" s="97">
        <v>1</v>
      </c>
      <c r="C389" s="98">
        <v>4</v>
      </c>
      <c r="D389" s="97">
        <v>2</v>
      </c>
      <c r="E389" s="98">
        <v>367</v>
      </c>
      <c r="F389" s="97" t="s">
        <v>464</v>
      </c>
      <c r="G389" s="98" t="s">
        <v>465</v>
      </c>
      <c r="H389" s="99">
        <v>45313</v>
      </c>
      <c r="I389" s="97" t="s">
        <v>13</v>
      </c>
      <c r="J389" s="100">
        <v>282.10000000000002</v>
      </c>
      <c r="K389" s="16">
        <v>282.10000000000002</v>
      </c>
      <c r="L389" s="111">
        <f t="shared" si="6"/>
        <v>9.727586206896552</v>
      </c>
    </row>
    <row r="390" spans="1:12" x14ac:dyDescent="0.2">
      <c r="A390" s="96">
        <v>5</v>
      </c>
      <c r="B390" s="97">
        <v>1</v>
      </c>
      <c r="C390" s="98">
        <v>5</v>
      </c>
      <c r="D390" s="97">
        <v>2</v>
      </c>
      <c r="E390" s="98">
        <v>370</v>
      </c>
      <c r="F390" s="97" t="s">
        <v>634</v>
      </c>
      <c r="G390" s="98" t="s">
        <v>635</v>
      </c>
      <c r="H390" s="99">
        <v>45267</v>
      </c>
      <c r="I390" s="97" t="s">
        <v>13</v>
      </c>
      <c r="J390" s="100">
        <v>224.4</v>
      </c>
      <c r="K390" s="16">
        <v>269.62909500000001</v>
      </c>
      <c r="L390" s="111">
        <f t="shared" si="6"/>
        <v>7.7379310344827585</v>
      </c>
    </row>
    <row r="391" spans="1:12" x14ac:dyDescent="0.2">
      <c r="A391" s="96">
        <v>5</v>
      </c>
      <c r="B391" s="97">
        <v>1</v>
      </c>
      <c r="C391" s="98">
        <v>6</v>
      </c>
      <c r="D391" s="97">
        <v>2</v>
      </c>
      <c r="E391" s="98">
        <v>371</v>
      </c>
      <c r="F391" s="97" t="s">
        <v>472</v>
      </c>
      <c r="G391" s="98" t="s">
        <v>473</v>
      </c>
      <c r="H391" s="99">
        <v>45313</v>
      </c>
      <c r="I391" s="97" t="s">
        <v>13</v>
      </c>
      <c r="J391" s="100">
        <v>174.1</v>
      </c>
      <c r="K391" s="16">
        <v>174.1</v>
      </c>
      <c r="L391" s="111">
        <f t="shared" si="6"/>
        <v>6.0034482758620689</v>
      </c>
    </row>
    <row r="392" spans="1:12" x14ac:dyDescent="0.2">
      <c r="A392" s="96">
        <v>5</v>
      </c>
      <c r="B392" s="97">
        <v>1</v>
      </c>
      <c r="C392" s="98">
        <v>7</v>
      </c>
      <c r="D392" s="97">
        <v>2</v>
      </c>
      <c r="E392" s="98">
        <v>372</v>
      </c>
      <c r="F392" s="97" t="s">
        <v>636</v>
      </c>
      <c r="G392" s="98" t="s">
        <v>637</v>
      </c>
      <c r="H392" s="99">
        <v>45267</v>
      </c>
      <c r="I392" s="97" t="s">
        <v>13</v>
      </c>
      <c r="J392" s="100">
        <v>145.30000000000001</v>
      </c>
      <c r="K392" s="16">
        <v>130.92811800000001</v>
      </c>
      <c r="L392" s="111">
        <f t="shared" si="6"/>
        <v>5.0103448275862075</v>
      </c>
    </row>
    <row r="393" spans="1:12" x14ac:dyDescent="0.2">
      <c r="A393" s="106">
        <v>5</v>
      </c>
      <c r="B393" s="107">
        <v>1</v>
      </c>
      <c r="C393" s="108">
        <v>8</v>
      </c>
      <c r="D393" s="107">
        <v>2</v>
      </c>
      <c r="E393" s="108">
        <v>374</v>
      </c>
      <c r="F393" s="107" t="s">
        <v>474</v>
      </c>
      <c r="G393" s="108" t="s">
        <v>475</v>
      </c>
      <c r="H393" s="109">
        <v>45313</v>
      </c>
      <c r="I393" s="107" t="s">
        <v>13</v>
      </c>
      <c r="J393" s="110">
        <v>196.1</v>
      </c>
      <c r="K393" s="18">
        <v>196.1</v>
      </c>
      <c r="L393" s="111">
        <f t="shared" si="6"/>
        <v>6.7620689655172415</v>
      </c>
    </row>
    <row r="394" spans="1:12" x14ac:dyDescent="0.2">
      <c r="A394" s="96">
        <v>5</v>
      </c>
      <c r="B394" s="97">
        <v>2</v>
      </c>
      <c r="C394" s="98">
        <v>1</v>
      </c>
      <c r="D394" s="97">
        <v>2</v>
      </c>
      <c r="E394" s="98">
        <v>375</v>
      </c>
      <c r="F394" s="97" t="s">
        <v>476</v>
      </c>
      <c r="G394" s="98" t="s">
        <v>477</v>
      </c>
      <c r="H394" s="99">
        <v>45313</v>
      </c>
      <c r="I394" s="97" t="s">
        <v>13</v>
      </c>
      <c r="J394" s="100">
        <v>228.8</v>
      </c>
      <c r="K394" s="17">
        <v>228.8</v>
      </c>
      <c r="L394" s="111">
        <f t="shared" si="6"/>
        <v>7.8896551724137938</v>
      </c>
    </row>
    <row r="395" spans="1:12" x14ac:dyDescent="0.2">
      <c r="A395" s="96">
        <v>5</v>
      </c>
      <c r="B395" s="97">
        <v>2</v>
      </c>
      <c r="C395" s="98">
        <v>2</v>
      </c>
      <c r="D395" s="97">
        <v>2</v>
      </c>
      <c r="E395" s="98">
        <v>376</v>
      </c>
      <c r="F395" s="97" t="s">
        <v>478</v>
      </c>
      <c r="G395" s="98" t="s">
        <v>479</v>
      </c>
      <c r="H395" s="99">
        <v>45313</v>
      </c>
      <c r="I395" s="97" t="s">
        <v>13</v>
      </c>
      <c r="J395" s="100">
        <v>181.8</v>
      </c>
      <c r="K395" s="16">
        <v>181.8</v>
      </c>
      <c r="L395" s="111">
        <f t="shared" si="6"/>
        <v>6.2689655172413801</v>
      </c>
    </row>
    <row r="396" spans="1:12" x14ac:dyDescent="0.2">
      <c r="A396" s="96">
        <v>5</v>
      </c>
      <c r="B396" s="97">
        <v>2</v>
      </c>
      <c r="C396" s="98">
        <v>3</v>
      </c>
      <c r="D396" s="97">
        <v>2</v>
      </c>
      <c r="E396" s="98">
        <v>377</v>
      </c>
      <c r="F396" s="97" t="s">
        <v>480</v>
      </c>
      <c r="G396" s="98" t="s">
        <v>481</v>
      </c>
      <c r="H396" s="99">
        <v>45313</v>
      </c>
      <c r="I396" s="97" t="s">
        <v>13</v>
      </c>
      <c r="J396" s="100">
        <v>220.3</v>
      </c>
      <c r="K396" s="16">
        <v>220.3</v>
      </c>
      <c r="L396" s="111">
        <f t="shared" si="6"/>
        <v>7.5965517241379317</v>
      </c>
    </row>
    <row r="397" spans="1:12" x14ac:dyDescent="0.2">
      <c r="A397" s="96">
        <v>5</v>
      </c>
      <c r="B397" s="97">
        <v>2</v>
      </c>
      <c r="C397" s="98">
        <v>4</v>
      </c>
      <c r="D397" s="97">
        <v>2</v>
      </c>
      <c r="E397" s="98">
        <v>378</v>
      </c>
      <c r="F397" s="97" t="s">
        <v>482</v>
      </c>
      <c r="G397" s="98" t="s">
        <v>483</v>
      </c>
      <c r="H397" s="99">
        <v>45313</v>
      </c>
      <c r="I397" s="97" t="s">
        <v>13</v>
      </c>
      <c r="J397" s="100">
        <v>255.7</v>
      </c>
      <c r="K397" s="16">
        <v>255.7</v>
      </c>
      <c r="L397" s="111">
        <f t="shared" si="6"/>
        <v>8.8172413793103441</v>
      </c>
    </row>
    <row r="398" spans="1:12" x14ac:dyDescent="0.2">
      <c r="A398" s="96">
        <v>5</v>
      </c>
      <c r="B398" s="97">
        <v>2</v>
      </c>
      <c r="C398" s="98">
        <v>5</v>
      </c>
      <c r="D398" s="97">
        <v>2</v>
      </c>
      <c r="E398" s="98">
        <v>379</v>
      </c>
      <c r="F398" s="97" t="s">
        <v>484</v>
      </c>
      <c r="G398" s="98" t="s">
        <v>485</v>
      </c>
      <c r="H398" s="99">
        <v>45313</v>
      </c>
      <c r="I398" s="97" t="s">
        <v>13</v>
      </c>
      <c r="J398" s="100">
        <v>179.6</v>
      </c>
      <c r="K398" s="16">
        <v>179.6</v>
      </c>
      <c r="L398" s="111">
        <f t="shared" si="6"/>
        <v>6.1931034482758616</v>
      </c>
    </row>
    <row r="399" spans="1:12" x14ac:dyDescent="0.2">
      <c r="A399" s="96">
        <v>5</v>
      </c>
      <c r="B399" s="97">
        <v>2</v>
      </c>
      <c r="C399" s="98">
        <v>6</v>
      </c>
      <c r="D399" s="97">
        <v>2</v>
      </c>
      <c r="E399" s="98">
        <v>380</v>
      </c>
      <c r="F399" s="97" t="s">
        <v>719</v>
      </c>
      <c r="G399" s="98" t="s">
        <v>720</v>
      </c>
      <c r="H399" s="99">
        <v>45273</v>
      </c>
      <c r="I399" s="97" t="s">
        <v>59</v>
      </c>
      <c r="J399" s="100">
        <v>95.7</v>
      </c>
      <c r="K399" s="16">
        <v>87.380958000000007</v>
      </c>
      <c r="L399" s="111">
        <f t="shared" si="6"/>
        <v>3.3000000000000003</v>
      </c>
    </row>
    <row r="400" spans="1:12" x14ac:dyDescent="0.2">
      <c r="A400" s="96">
        <v>5</v>
      </c>
      <c r="B400" s="97">
        <v>2</v>
      </c>
      <c r="C400" s="98">
        <v>7</v>
      </c>
      <c r="D400" s="97">
        <v>2</v>
      </c>
      <c r="E400" s="98">
        <v>381</v>
      </c>
      <c r="F400" s="97" t="s">
        <v>721</v>
      </c>
      <c r="G400" s="98" t="s">
        <v>722</v>
      </c>
      <c r="H400" s="99">
        <v>45273</v>
      </c>
      <c r="I400" s="97" t="s">
        <v>59</v>
      </c>
      <c r="J400" s="100">
        <v>125.3</v>
      </c>
      <c r="K400" s="16">
        <v>251.82723899999999</v>
      </c>
      <c r="L400" s="111">
        <f t="shared" si="6"/>
        <v>4.3206896551724139</v>
      </c>
    </row>
    <row r="401" spans="1:12" x14ac:dyDescent="0.2">
      <c r="A401" s="106">
        <v>5</v>
      </c>
      <c r="B401" s="107">
        <v>2</v>
      </c>
      <c r="C401" s="108">
        <v>8</v>
      </c>
      <c r="D401" s="107">
        <v>2</v>
      </c>
      <c r="E401" s="108">
        <v>382</v>
      </c>
      <c r="F401" s="107" t="s">
        <v>723</v>
      </c>
      <c r="G401" s="108" t="s">
        <v>724</v>
      </c>
      <c r="H401" s="109">
        <v>45273</v>
      </c>
      <c r="I401" s="107" t="s">
        <v>59</v>
      </c>
      <c r="J401" s="110">
        <v>118.3</v>
      </c>
      <c r="K401" s="18">
        <v>286.514073</v>
      </c>
      <c r="L401" s="111">
        <f t="shared" si="6"/>
        <v>4.0793103448275865</v>
      </c>
    </row>
    <row r="402" spans="1:12" x14ac:dyDescent="0.2">
      <c r="A402" s="96">
        <v>5</v>
      </c>
      <c r="B402" s="97">
        <v>3</v>
      </c>
      <c r="C402" s="98">
        <v>1</v>
      </c>
      <c r="D402" s="97">
        <v>2</v>
      </c>
      <c r="E402" s="98">
        <v>383</v>
      </c>
      <c r="F402" s="97" t="s">
        <v>725</v>
      </c>
      <c r="G402" s="98" t="s">
        <v>726</v>
      </c>
      <c r="H402" s="99">
        <v>45273</v>
      </c>
      <c r="I402" s="97" t="s">
        <v>13</v>
      </c>
      <c r="J402" s="100">
        <v>78.599999999999994</v>
      </c>
      <c r="K402" s="17">
        <v>74.345292000000001</v>
      </c>
      <c r="L402" s="111">
        <f t="shared" si="6"/>
        <v>2.7103448275862068</v>
      </c>
    </row>
    <row r="403" spans="1:12" x14ac:dyDescent="0.2">
      <c r="A403" s="96">
        <v>5</v>
      </c>
      <c r="B403" s="97">
        <v>3</v>
      </c>
      <c r="C403" s="98">
        <v>2</v>
      </c>
      <c r="D403" s="97">
        <v>2</v>
      </c>
      <c r="E403" s="98">
        <v>384</v>
      </c>
      <c r="F403" s="97" t="s">
        <v>727</v>
      </c>
      <c r="G403" s="98" t="s">
        <v>728</v>
      </c>
      <c r="H403" s="99">
        <v>45275</v>
      </c>
      <c r="I403" s="97" t="s">
        <v>13</v>
      </c>
      <c r="J403" s="100">
        <v>306.10000000000002</v>
      </c>
      <c r="K403" s="16">
        <v>325.44533100000001</v>
      </c>
      <c r="L403" s="111">
        <f t="shared" si="6"/>
        <v>10.555172413793104</v>
      </c>
    </row>
    <row r="404" spans="1:12" x14ac:dyDescent="0.2">
      <c r="A404" s="96">
        <v>5</v>
      </c>
      <c r="B404" s="97">
        <v>3</v>
      </c>
      <c r="C404" s="98">
        <v>3</v>
      </c>
      <c r="D404" s="97">
        <v>2</v>
      </c>
      <c r="E404" s="98">
        <v>385</v>
      </c>
      <c r="F404" s="97" t="s">
        <v>729</v>
      </c>
      <c r="G404" s="98" t="s">
        <v>730</v>
      </c>
      <c r="H404" s="99">
        <v>45275</v>
      </c>
      <c r="I404" s="97" t="s">
        <v>13</v>
      </c>
      <c r="J404" s="100">
        <v>261.10000000000002</v>
      </c>
      <c r="K404" s="16">
        <v>178.46669700000001</v>
      </c>
      <c r="L404" s="111">
        <f t="shared" si="6"/>
        <v>9.0034482758620697</v>
      </c>
    </row>
    <row r="405" spans="1:12" x14ac:dyDescent="0.2">
      <c r="A405" s="96">
        <v>5</v>
      </c>
      <c r="B405" s="97">
        <v>3</v>
      </c>
      <c r="C405" s="98">
        <v>4</v>
      </c>
      <c r="D405" s="97">
        <v>2</v>
      </c>
      <c r="E405" s="98">
        <v>388</v>
      </c>
      <c r="F405" s="97" t="s">
        <v>486</v>
      </c>
      <c r="G405" s="98" t="s">
        <v>487</v>
      </c>
      <c r="H405" s="99">
        <v>45313</v>
      </c>
      <c r="I405" s="97" t="s">
        <v>13</v>
      </c>
      <c r="J405" s="100">
        <v>163.30000000000001</v>
      </c>
      <c r="K405" s="16">
        <v>163.30000000000001</v>
      </c>
      <c r="L405" s="111">
        <f t="shared" si="6"/>
        <v>5.6310344827586212</v>
      </c>
    </row>
    <row r="406" spans="1:12" x14ac:dyDescent="0.2">
      <c r="A406" s="96">
        <v>5</v>
      </c>
      <c r="B406" s="97">
        <v>3</v>
      </c>
      <c r="C406" s="98">
        <v>5</v>
      </c>
      <c r="D406" s="97">
        <v>2</v>
      </c>
      <c r="E406" s="98">
        <v>389</v>
      </c>
      <c r="F406" s="97" t="s">
        <v>488</v>
      </c>
      <c r="G406" s="98" t="s">
        <v>489</v>
      </c>
      <c r="H406" s="99">
        <v>45313</v>
      </c>
      <c r="I406" s="97" t="s">
        <v>13</v>
      </c>
      <c r="J406" s="100">
        <v>192.3</v>
      </c>
      <c r="K406" s="16">
        <v>192.3</v>
      </c>
      <c r="L406" s="111">
        <f t="shared" si="6"/>
        <v>6.6310344827586212</v>
      </c>
    </row>
    <row r="407" spans="1:12" x14ac:dyDescent="0.2">
      <c r="A407" s="96">
        <v>5</v>
      </c>
      <c r="B407" s="97">
        <v>3</v>
      </c>
      <c r="C407" s="98">
        <v>6</v>
      </c>
      <c r="D407" s="97">
        <v>2</v>
      </c>
      <c r="E407" s="98">
        <v>391</v>
      </c>
      <c r="F407" s="97" t="s">
        <v>490</v>
      </c>
      <c r="G407" s="98" t="s">
        <v>491</v>
      </c>
      <c r="H407" s="99">
        <v>45313</v>
      </c>
      <c r="I407" s="97" t="s">
        <v>13</v>
      </c>
      <c r="J407" s="100">
        <v>138.1</v>
      </c>
      <c r="K407" s="16">
        <v>138.1</v>
      </c>
      <c r="L407" s="111">
        <f t="shared" si="6"/>
        <v>4.7620689655172415</v>
      </c>
    </row>
    <row r="408" spans="1:12" x14ac:dyDescent="0.2">
      <c r="A408" s="96">
        <v>5</v>
      </c>
      <c r="B408" s="97">
        <v>3</v>
      </c>
      <c r="C408" s="98">
        <v>7</v>
      </c>
      <c r="D408" s="97">
        <v>2</v>
      </c>
      <c r="E408" s="98">
        <v>392</v>
      </c>
      <c r="F408" s="97" t="s">
        <v>492</v>
      </c>
      <c r="G408" s="98" t="s">
        <v>493</v>
      </c>
      <c r="H408" s="99">
        <v>45313</v>
      </c>
      <c r="I408" s="97" t="s">
        <v>13</v>
      </c>
      <c r="J408" s="100">
        <v>202.9</v>
      </c>
      <c r="K408" s="16">
        <v>202.9</v>
      </c>
      <c r="L408" s="111">
        <f t="shared" si="6"/>
        <v>6.9965517241379311</v>
      </c>
    </row>
    <row r="409" spans="1:12" x14ac:dyDescent="0.2">
      <c r="A409" s="106">
        <v>5</v>
      </c>
      <c r="B409" s="107">
        <v>3</v>
      </c>
      <c r="C409" s="108">
        <v>8</v>
      </c>
      <c r="D409" s="107">
        <v>2</v>
      </c>
      <c r="E409" s="108">
        <v>394</v>
      </c>
      <c r="F409" s="107" t="s">
        <v>494</v>
      </c>
      <c r="G409" s="108" t="s">
        <v>495</v>
      </c>
      <c r="H409" s="109">
        <v>45313</v>
      </c>
      <c r="I409" s="107" t="s">
        <v>13</v>
      </c>
      <c r="J409" s="110">
        <v>243.6</v>
      </c>
      <c r="K409" s="18">
        <v>243.6</v>
      </c>
      <c r="L409" s="111">
        <f t="shared" si="6"/>
        <v>8.4</v>
      </c>
    </row>
    <row r="410" spans="1:12" x14ac:dyDescent="0.2">
      <c r="A410" s="96">
        <v>5</v>
      </c>
      <c r="B410" s="97">
        <v>4</v>
      </c>
      <c r="C410" s="98">
        <v>1</v>
      </c>
      <c r="D410" s="97">
        <v>2</v>
      </c>
      <c r="E410" s="98">
        <v>395</v>
      </c>
      <c r="F410" s="97" t="s">
        <v>496</v>
      </c>
      <c r="G410" s="98" t="s">
        <v>497</v>
      </c>
      <c r="H410" s="99">
        <v>45313</v>
      </c>
      <c r="I410" s="97" t="s">
        <v>13</v>
      </c>
      <c r="J410" s="100">
        <v>229</v>
      </c>
      <c r="K410" s="17">
        <v>229</v>
      </c>
      <c r="L410" s="111">
        <f t="shared" si="6"/>
        <v>7.8965517241379306</v>
      </c>
    </row>
    <row r="411" spans="1:12" x14ac:dyDescent="0.2">
      <c r="A411" s="96">
        <v>5</v>
      </c>
      <c r="B411" s="97">
        <v>4</v>
      </c>
      <c r="C411" s="98">
        <v>2</v>
      </c>
      <c r="D411" s="97">
        <v>2</v>
      </c>
      <c r="E411" s="98">
        <v>396</v>
      </c>
      <c r="F411" s="97" t="s">
        <v>498</v>
      </c>
      <c r="G411" s="98" t="s">
        <v>499</v>
      </c>
      <c r="H411" s="99">
        <v>45313</v>
      </c>
      <c r="I411" s="97" t="s">
        <v>13</v>
      </c>
      <c r="J411" s="100">
        <v>168.1</v>
      </c>
      <c r="K411" s="16">
        <v>168.1</v>
      </c>
      <c r="L411" s="111">
        <f t="shared" si="6"/>
        <v>5.796551724137931</v>
      </c>
    </row>
    <row r="412" spans="1:12" x14ac:dyDescent="0.2">
      <c r="A412" s="96">
        <v>5</v>
      </c>
      <c r="B412" s="97">
        <v>4</v>
      </c>
      <c r="C412" s="98">
        <v>3</v>
      </c>
      <c r="D412" s="97">
        <v>2</v>
      </c>
      <c r="E412" s="98">
        <v>397</v>
      </c>
      <c r="F412" s="97" t="s">
        <v>500</v>
      </c>
      <c r="G412" s="98" t="s">
        <v>501</v>
      </c>
      <c r="H412" s="99">
        <v>45313</v>
      </c>
      <c r="I412" s="97" t="s">
        <v>13</v>
      </c>
      <c r="J412" s="100">
        <v>125.3</v>
      </c>
      <c r="K412" s="16">
        <v>125.3</v>
      </c>
      <c r="L412" s="111">
        <f t="shared" si="6"/>
        <v>4.3206896551724139</v>
      </c>
    </row>
    <row r="413" spans="1:12" x14ac:dyDescent="0.2">
      <c r="A413" s="96">
        <v>5</v>
      </c>
      <c r="B413" s="97">
        <v>4</v>
      </c>
      <c r="C413" s="98">
        <v>4</v>
      </c>
      <c r="D413" s="97">
        <v>2</v>
      </c>
      <c r="E413" s="98">
        <v>398</v>
      </c>
      <c r="F413" s="97" t="s">
        <v>502</v>
      </c>
      <c r="G413" s="98" t="s">
        <v>503</v>
      </c>
      <c r="H413" s="99">
        <v>45313</v>
      </c>
      <c r="I413" s="97" t="s">
        <v>13</v>
      </c>
      <c r="J413" s="100">
        <v>172.2</v>
      </c>
      <c r="K413" s="16">
        <v>172.2</v>
      </c>
      <c r="L413" s="111">
        <f t="shared" si="6"/>
        <v>5.9379310344827578</v>
      </c>
    </row>
    <row r="414" spans="1:12" x14ac:dyDescent="0.2">
      <c r="A414" s="96">
        <v>5</v>
      </c>
      <c r="B414" s="97">
        <v>4</v>
      </c>
      <c r="C414" s="98">
        <v>5</v>
      </c>
      <c r="D414" s="97">
        <v>2</v>
      </c>
      <c r="E414" s="98">
        <v>402</v>
      </c>
      <c r="F414" s="97" t="s">
        <v>638</v>
      </c>
      <c r="G414" s="98" t="s">
        <v>639</v>
      </c>
      <c r="H414" s="99">
        <v>45267</v>
      </c>
      <c r="I414" s="97" t="s">
        <v>59</v>
      </c>
      <c r="J414" s="100">
        <v>109.9</v>
      </c>
      <c r="K414" s="16">
        <v>498.08624700000001</v>
      </c>
      <c r="L414" s="111">
        <f t="shared" si="6"/>
        <v>3.7896551724137932</v>
      </c>
    </row>
    <row r="415" spans="1:12" x14ac:dyDescent="0.2">
      <c r="A415" s="96">
        <v>5</v>
      </c>
      <c r="B415" s="97">
        <v>4</v>
      </c>
      <c r="C415" s="98">
        <v>6</v>
      </c>
      <c r="D415" s="97">
        <v>2</v>
      </c>
      <c r="E415" s="98">
        <v>403</v>
      </c>
      <c r="F415" s="97" t="s">
        <v>640</v>
      </c>
      <c r="G415" s="98" t="s">
        <v>641</v>
      </c>
      <c r="H415" s="99">
        <v>45267</v>
      </c>
      <c r="I415" s="97" t="s">
        <v>59</v>
      </c>
      <c r="J415" s="100">
        <v>59.5</v>
      </c>
      <c r="K415" s="16">
        <v>73.728081000000003</v>
      </c>
      <c r="L415" s="111">
        <f t="shared" si="6"/>
        <v>2.0517241379310347</v>
      </c>
    </row>
    <row r="416" spans="1:12" x14ac:dyDescent="0.2">
      <c r="A416" s="96">
        <v>5</v>
      </c>
      <c r="B416" s="97">
        <v>4</v>
      </c>
      <c r="C416" s="98">
        <v>7</v>
      </c>
      <c r="D416" s="97">
        <v>2</v>
      </c>
      <c r="E416" s="98">
        <v>404</v>
      </c>
      <c r="F416" s="97" t="s">
        <v>642</v>
      </c>
      <c r="G416" s="98" t="s">
        <v>643</v>
      </c>
      <c r="H416" s="99">
        <v>45267</v>
      </c>
      <c r="I416" s="97" t="s">
        <v>59</v>
      </c>
      <c r="J416" s="100">
        <v>98.3</v>
      </c>
      <c r="K416" s="16">
        <v>83.970389999999995</v>
      </c>
      <c r="L416" s="111">
        <f t="shared" si="6"/>
        <v>3.3896551724137929</v>
      </c>
    </row>
    <row r="417" spans="1:12" x14ac:dyDescent="0.2">
      <c r="A417" s="106">
        <v>5</v>
      </c>
      <c r="B417" s="107">
        <v>4</v>
      </c>
      <c r="C417" s="108">
        <v>8</v>
      </c>
      <c r="D417" s="107">
        <v>2</v>
      </c>
      <c r="E417" s="108">
        <v>406</v>
      </c>
      <c r="F417" s="107" t="s">
        <v>92</v>
      </c>
      <c r="G417" s="108" t="s">
        <v>93</v>
      </c>
      <c r="H417" s="109">
        <v>45275</v>
      </c>
      <c r="I417" s="107" t="s">
        <v>13</v>
      </c>
      <c r="J417" s="110">
        <v>109.8</v>
      </c>
      <c r="K417" s="18">
        <v>148.43636699999999</v>
      </c>
      <c r="L417" s="111">
        <f t="shared" si="6"/>
        <v>3.7862068965517239</v>
      </c>
    </row>
    <row r="418" spans="1:12" x14ac:dyDescent="0.2">
      <c r="A418" s="96">
        <v>5</v>
      </c>
      <c r="B418" s="97">
        <v>5</v>
      </c>
      <c r="C418" s="98">
        <v>1</v>
      </c>
      <c r="D418" s="97">
        <v>2</v>
      </c>
      <c r="E418" s="98">
        <v>407</v>
      </c>
      <c r="F418" s="97" t="s">
        <v>127</v>
      </c>
      <c r="G418" s="98" t="s">
        <v>128</v>
      </c>
      <c r="H418" s="99">
        <v>45275</v>
      </c>
      <c r="I418" s="97" t="s">
        <v>13</v>
      </c>
      <c r="J418" s="100">
        <v>131.9</v>
      </c>
      <c r="K418" s="17">
        <v>106.409358</v>
      </c>
      <c r="L418" s="111">
        <f t="shared" si="6"/>
        <v>4.5482758620689658</v>
      </c>
    </row>
    <row r="419" spans="1:12" x14ac:dyDescent="0.2">
      <c r="A419" s="96">
        <v>5</v>
      </c>
      <c r="B419" s="97">
        <v>5</v>
      </c>
      <c r="C419" s="98">
        <v>2</v>
      </c>
      <c r="D419" s="97">
        <v>2</v>
      </c>
      <c r="E419" s="98">
        <v>408</v>
      </c>
      <c r="F419" s="97" t="s">
        <v>94</v>
      </c>
      <c r="G419" s="98" t="s">
        <v>95</v>
      </c>
      <c r="H419" s="99">
        <v>45275</v>
      </c>
      <c r="I419" s="97" t="s">
        <v>13</v>
      </c>
      <c r="J419" s="100">
        <v>222.3</v>
      </c>
      <c r="K419" s="16">
        <v>149.41505699999999</v>
      </c>
      <c r="L419" s="111">
        <f t="shared" si="6"/>
        <v>7.6655172413793107</v>
      </c>
    </row>
    <row r="420" spans="1:12" x14ac:dyDescent="0.2">
      <c r="A420" s="96">
        <v>5</v>
      </c>
      <c r="B420" s="97">
        <v>5</v>
      </c>
      <c r="C420" s="98">
        <v>3</v>
      </c>
      <c r="D420" s="97">
        <v>2</v>
      </c>
      <c r="E420" s="98">
        <v>409</v>
      </c>
      <c r="F420" s="97" t="s">
        <v>133</v>
      </c>
      <c r="G420" s="98" t="s">
        <v>134</v>
      </c>
      <c r="H420" s="99">
        <v>45275</v>
      </c>
      <c r="I420" s="97" t="s">
        <v>13</v>
      </c>
      <c r="J420" s="100">
        <v>196.2</v>
      </c>
      <c r="K420" s="16">
        <v>359.80765200000002</v>
      </c>
      <c r="L420" s="111">
        <f t="shared" si="6"/>
        <v>6.7655172413793103</v>
      </c>
    </row>
    <row r="421" spans="1:12" x14ac:dyDescent="0.2">
      <c r="A421" s="96">
        <v>5</v>
      </c>
      <c r="B421" s="97">
        <v>5</v>
      </c>
      <c r="C421" s="98">
        <v>4</v>
      </c>
      <c r="D421" s="97">
        <v>2</v>
      </c>
      <c r="E421" s="98">
        <v>411</v>
      </c>
      <c r="F421" s="97" t="s">
        <v>96</v>
      </c>
      <c r="G421" s="98" t="s">
        <v>97</v>
      </c>
      <c r="H421" s="99">
        <v>45275</v>
      </c>
      <c r="I421" s="97" t="s">
        <v>13</v>
      </c>
      <c r="J421" s="100">
        <v>341.4</v>
      </c>
      <c r="K421" s="16">
        <v>363.72241200000002</v>
      </c>
      <c r="L421" s="111">
        <f t="shared" si="6"/>
        <v>11.772413793103448</v>
      </c>
    </row>
    <row r="422" spans="1:12" x14ac:dyDescent="0.2">
      <c r="A422" s="96">
        <v>5</v>
      </c>
      <c r="B422" s="97">
        <v>5</v>
      </c>
      <c r="C422" s="98">
        <v>5</v>
      </c>
      <c r="D422" s="97">
        <v>2</v>
      </c>
      <c r="E422" s="98">
        <v>412</v>
      </c>
      <c r="F422" s="97" t="s">
        <v>129</v>
      </c>
      <c r="G422" s="98" t="s">
        <v>130</v>
      </c>
      <c r="H422" s="99">
        <v>45275</v>
      </c>
      <c r="I422" s="97" t="s">
        <v>13</v>
      </c>
      <c r="J422" s="100">
        <v>253.5</v>
      </c>
      <c r="K422" s="16">
        <v>125.94195000000001</v>
      </c>
      <c r="L422" s="111">
        <f t="shared" si="6"/>
        <v>8.7413793103448274</v>
      </c>
    </row>
    <row r="423" spans="1:12" x14ac:dyDescent="0.2">
      <c r="A423" s="96">
        <v>5</v>
      </c>
      <c r="B423" s="97">
        <v>5</v>
      </c>
      <c r="C423" s="98">
        <v>6</v>
      </c>
      <c r="D423" s="97">
        <v>2</v>
      </c>
      <c r="E423" s="98">
        <v>413</v>
      </c>
      <c r="F423" s="97" t="s">
        <v>98</v>
      </c>
      <c r="G423" s="98" t="s">
        <v>99</v>
      </c>
      <c r="H423" s="99">
        <v>45275</v>
      </c>
      <c r="I423" s="97" t="s">
        <v>13</v>
      </c>
      <c r="J423" s="100">
        <v>314.39999999999998</v>
      </c>
      <c r="K423" s="16">
        <v>15.6647061</v>
      </c>
      <c r="L423" s="111">
        <f t="shared" si="6"/>
        <v>10.841379310344827</v>
      </c>
    </row>
    <row r="424" spans="1:12" x14ac:dyDescent="0.2">
      <c r="A424" s="96">
        <v>5</v>
      </c>
      <c r="B424" s="97">
        <v>5</v>
      </c>
      <c r="C424" s="98">
        <v>7</v>
      </c>
      <c r="D424" s="97">
        <v>2</v>
      </c>
      <c r="E424" s="98">
        <v>415</v>
      </c>
      <c r="F424" s="97" t="s">
        <v>100</v>
      </c>
      <c r="G424" s="98" t="s">
        <v>101</v>
      </c>
      <c r="H424" s="99">
        <v>45275</v>
      </c>
      <c r="I424" s="97" t="s">
        <v>13</v>
      </c>
      <c r="J424" s="100">
        <v>231.3</v>
      </c>
      <c r="K424" s="34">
        <v>4.6424417699999996</v>
      </c>
      <c r="L424" s="111">
        <f t="shared" si="6"/>
        <v>7.975862068965518</v>
      </c>
    </row>
    <row r="425" spans="1:12" x14ac:dyDescent="0.2">
      <c r="A425" s="106">
        <v>5</v>
      </c>
      <c r="B425" s="107">
        <v>5</v>
      </c>
      <c r="C425" s="108">
        <v>8</v>
      </c>
      <c r="D425" s="107">
        <v>2</v>
      </c>
      <c r="E425" s="108">
        <v>416</v>
      </c>
      <c r="F425" s="107" t="s">
        <v>103</v>
      </c>
      <c r="G425" s="108" t="s">
        <v>104</v>
      </c>
      <c r="H425" s="109">
        <v>45275</v>
      </c>
      <c r="I425" s="107" t="s">
        <v>13</v>
      </c>
      <c r="J425" s="110">
        <v>151</v>
      </c>
      <c r="K425" s="18">
        <v>71.949168</v>
      </c>
      <c r="L425" s="111">
        <f t="shared" si="6"/>
        <v>5.2068965517241379</v>
      </c>
    </row>
    <row r="426" spans="1:12" x14ac:dyDescent="0.2">
      <c r="A426" s="96">
        <v>5</v>
      </c>
      <c r="B426" s="97">
        <v>6</v>
      </c>
      <c r="C426" s="98">
        <v>1</v>
      </c>
      <c r="D426" s="97">
        <v>2</v>
      </c>
      <c r="E426" s="98">
        <v>417</v>
      </c>
      <c r="F426" s="97" t="s">
        <v>105</v>
      </c>
      <c r="G426" s="98" t="s">
        <v>106</v>
      </c>
      <c r="H426" s="99">
        <v>45275</v>
      </c>
      <c r="I426" s="97" t="s">
        <v>13</v>
      </c>
      <c r="J426" s="100">
        <v>189.6</v>
      </c>
      <c r="K426" s="17">
        <v>194.24936099999999</v>
      </c>
      <c r="L426" s="111">
        <f t="shared" si="6"/>
        <v>6.5379310344827584</v>
      </c>
    </row>
    <row r="427" spans="1:12" x14ac:dyDescent="0.2">
      <c r="A427" s="96">
        <v>5</v>
      </c>
      <c r="B427" s="97">
        <v>6</v>
      </c>
      <c r="C427" s="98">
        <v>2</v>
      </c>
      <c r="D427" s="97">
        <v>2</v>
      </c>
      <c r="E427" s="98">
        <v>418</v>
      </c>
      <c r="F427" s="97" t="s">
        <v>131</v>
      </c>
      <c r="G427" s="98" t="s">
        <v>132</v>
      </c>
      <c r="H427" s="99">
        <v>45275</v>
      </c>
      <c r="I427" s="97" t="s">
        <v>13</v>
      </c>
      <c r="J427" s="100">
        <v>288.7</v>
      </c>
      <c r="K427" s="16">
        <v>311.13070199999999</v>
      </c>
      <c r="L427" s="111">
        <f t="shared" si="6"/>
        <v>9.9551724137931039</v>
      </c>
    </row>
    <row r="428" spans="1:12" x14ac:dyDescent="0.2">
      <c r="A428" s="96">
        <v>5</v>
      </c>
      <c r="B428" s="97">
        <v>6</v>
      </c>
      <c r="C428" s="98">
        <v>3</v>
      </c>
      <c r="D428" s="97">
        <v>2</v>
      </c>
      <c r="E428" s="98">
        <v>419</v>
      </c>
      <c r="F428" s="97" t="s">
        <v>107</v>
      </c>
      <c r="G428" s="98" t="s">
        <v>108</v>
      </c>
      <c r="H428" s="99">
        <v>45275</v>
      </c>
      <c r="I428" s="97" t="s">
        <v>13</v>
      </c>
      <c r="J428" s="100">
        <v>219.6</v>
      </c>
      <c r="K428" s="16">
        <v>210.19170600000001</v>
      </c>
      <c r="L428" s="111">
        <f t="shared" si="6"/>
        <v>7.5724137931034479</v>
      </c>
    </row>
    <row r="429" spans="1:12" x14ac:dyDescent="0.2">
      <c r="A429" s="96">
        <v>5</v>
      </c>
      <c r="B429" s="97">
        <v>6</v>
      </c>
      <c r="C429" s="98">
        <v>4</v>
      </c>
      <c r="D429" s="97">
        <v>2</v>
      </c>
      <c r="E429" s="98">
        <v>420</v>
      </c>
      <c r="F429" s="97" t="s">
        <v>109</v>
      </c>
      <c r="G429" s="98" t="s">
        <v>110</v>
      </c>
      <c r="H429" s="99">
        <v>45275</v>
      </c>
      <c r="I429" s="97" t="s">
        <v>13</v>
      </c>
      <c r="J429" s="100">
        <v>279.2</v>
      </c>
      <c r="K429" s="16">
        <v>375.32761499999998</v>
      </c>
      <c r="L429" s="111">
        <f t="shared" si="6"/>
        <v>9.6275862068965505</v>
      </c>
    </row>
    <row r="430" spans="1:12" x14ac:dyDescent="0.2">
      <c r="A430" s="96">
        <v>5</v>
      </c>
      <c r="B430" s="97">
        <v>6</v>
      </c>
      <c r="C430" s="98">
        <v>5</v>
      </c>
      <c r="D430" s="97">
        <v>2</v>
      </c>
      <c r="E430" s="98">
        <v>421</v>
      </c>
      <c r="F430" s="97" t="s">
        <v>135</v>
      </c>
      <c r="G430" s="98" t="s">
        <v>136</v>
      </c>
      <c r="H430" s="99">
        <v>45275</v>
      </c>
      <c r="I430" s="97" t="s">
        <v>13</v>
      </c>
      <c r="J430" s="100">
        <v>251.3</v>
      </c>
      <c r="K430" s="16">
        <v>210.61408800000001</v>
      </c>
      <c r="L430" s="111">
        <f t="shared" si="6"/>
        <v>8.6655172413793107</v>
      </c>
    </row>
    <row r="431" spans="1:12" x14ac:dyDescent="0.2">
      <c r="A431" s="96">
        <v>5</v>
      </c>
      <c r="B431" s="97">
        <v>6</v>
      </c>
      <c r="C431" s="98">
        <v>6</v>
      </c>
      <c r="D431" s="97">
        <v>2</v>
      </c>
      <c r="E431" s="98">
        <v>422</v>
      </c>
      <c r="F431" s="97" t="s">
        <v>111</v>
      </c>
      <c r="G431" s="98" t="s">
        <v>112</v>
      </c>
      <c r="H431" s="99">
        <v>45275</v>
      </c>
      <c r="I431" s="97" t="s">
        <v>13</v>
      </c>
      <c r="J431" s="100">
        <v>245.5</v>
      </c>
      <c r="K431" s="16">
        <v>120.27069899999999</v>
      </c>
      <c r="L431" s="111">
        <f t="shared" si="6"/>
        <v>8.4655172413793096</v>
      </c>
    </row>
    <row r="432" spans="1:12" x14ac:dyDescent="0.2">
      <c r="A432" s="96">
        <v>5</v>
      </c>
      <c r="B432" s="97">
        <v>6</v>
      </c>
      <c r="C432" s="98">
        <v>7</v>
      </c>
      <c r="D432" s="97">
        <v>2</v>
      </c>
      <c r="E432" s="98">
        <v>423</v>
      </c>
      <c r="F432" s="97" t="s">
        <v>113</v>
      </c>
      <c r="G432" s="98" t="s">
        <v>114</v>
      </c>
      <c r="H432" s="99">
        <v>45275</v>
      </c>
      <c r="I432" s="97" t="s">
        <v>13</v>
      </c>
      <c r="J432" s="100">
        <v>175.4</v>
      </c>
      <c r="K432" s="16">
        <v>92.882831999999993</v>
      </c>
      <c r="L432" s="111">
        <f t="shared" si="6"/>
        <v>6.0482758620689658</v>
      </c>
    </row>
    <row r="433" spans="1:12" x14ac:dyDescent="0.2">
      <c r="A433" s="106">
        <v>5</v>
      </c>
      <c r="B433" s="107">
        <v>6</v>
      </c>
      <c r="C433" s="108">
        <v>8</v>
      </c>
      <c r="D433" s="107">
        <v>2</v>
      </c>
      <c r="E433" s="108">
        <v>425</v>
      </c>
      <c r="F433" s="107" t="s">
        <v>115</v>
      </c>
      <c r="G433" s="108" t="s">
        <v>116</v>
      </c>
      <c r="H433" s="109">
        <v>45275</v>
      </c>
      <c r="I433" s="107" t="s">
        <v>13</v>
      </c>
      <c r="J433" s="110">
        <v>320</v>
      </c>
      <c r="K433" s="18">
        <v>191.63780399999999</v>
      </c>
      <c r="L433" s="111">
        <f t="shared" si="6"/>
        <v>11.03448275862069</v>
      </c>
    </row>
    <row r="434" spans="1:12" x14ac:dyDescent="0.2">
      <c r="A434" s="96">
        <v>5</v>
      </c>
      <c r="B434" s="97">
        <v>7</v>
      </c>
      <c r="C434" s="98">
        <v>1</v>
      </c>
      <c r="D434" s="97">
        <v>2</v>
      </c>
      <c r="E434" s="98">
        <v>426</v>
      </c>
      <c r="F434" s="97" t="s">
        <v>117</v>
      </c>
      <c r="G434" s="98" t="s">
        <v>118</v>
      </c>
      <c r="H434" s="99">
        <v>45275</v>
      </c>
      <c r="I434" s="97" t="s">
        <v>13</v>
      </c>
      <c r="J434" s="100">
        <v>215.6</v>
      </c>
      <c r="K434" s="17">
        <v>350.45343600000001</v>
      </c>
      <c r="L434" s="111">
        <f t="shared" si="6"/>
        <v>7.4344827586206899</v>
      </c>
    </row>
    <row r="435" spans="1:12" x14ac:dyDescent="0.2">
      <c r="A435" s="96">
        <v>5</v>
      </c>
      <c r="B435" s="97">
        <v>7</v>
      </c>
      <c r="C435" s="98">
        <v>2</v>
      </c>
      <c r="D435" s="97">
        <v>2</v>
      </c>
      <c r="E435" s="98">
        <v>427</v>
      </c>
      <c r="F435" s="97" t="s">
        <v>119</v>
      </c>
      <c r="G435" s="98" t="s">
        <v>120</v>
      </c>
      <c r="H435" s="99">
        <v>45275</v>
      </c>
      <c r="I435" s="97" t="s">
        <v>13</v>
      </c>
      <c r="J435" s="100">
        <v>226.3</v>
      </c>
      <c r="K435" s="16">
        <v>357.26820900000001</v>
      </c>
      <c r="L435" s="111">
        <f t="shared" si="6"/>
        <v>7.8034482758620696</v>
      </c>
    </row>
    <row r="436" spans="1:12" x14ac:dyDescent="0.2">
      <c r="A436" s="96">
        <v>5</v>
      </c>
      <c r="B436" s="97">
        <v>7</v>
      </c>
      <c r="C436" s="98">
        <v>3</v>
      </c>
      <c r="D436" s="97">
        <v>2</v>
      </c>
      <c r="E436" s="98">
        <v>428</v>
      </c>
      <c r="F436" s="97" t="s">
        <v>121</v>
      </c>
      <c r="G436" s="98" t="s">
        <v>122</v>
      </c>
      <c r="H436" s="99">
        <v>45275</v>
      </c>
      <c r="I436" s="97" t="s">
        <v>13</v>
      </c>
      <c r="J436" s="100">
        <v>211.3</v>
      </c>
      <c r="K436" s="16">
        <v>286.41620399999999</v>
      </c>
      <c r="L436" s="111">
        <f t="shared" si="6"/>
        <v>7.2862068965517244</v>
      </c>
    </row>
    <row r="437" spans="1:12" x14ac:dyDescent="0.2">
      <c r="A437" s="96">
        <v>5</v>
      </c>
      <c r="B437" s="97">
        <v>7</v>
      </c>
      <c r="C437" s="98">
        <v>4</v>
      </c>
      <c r="D437" s="97">
        <v>2</v>
      </c>
      <c r="E437" s="98">
        <v>429</v>
      </c>
      <c r="F437" s="97" t="s">
        <v>123</v>
      </c>
      <c r="G437" s="98" t="s">
        <v>124</v>
      </c>
      <c r="H437" s="99">
        <v>45275</v>
      </c>
      <c r="I437" s="97" t="s">
        <v>13</v>
      </c>
      <c r="J437" s="100">
        <v>172</v>
      </c>
      <c r="K437" s="16">
        <v>74.426799000000003</v>
      </c>
      <c r="L437" s="111">
        <f t="shared" si="6"/>
        <v>5.931034482758621</v>
      </c>
    </row>
    <row r="438" spans="1:12" x14ac:dyDescent="0.2">
      <c r="A438" s="96">
        <v>5</v>
      </c>
      <c r="B438" s="97">
        <v>7</v>
      </c>
      <c r="C438" s="98">
        <v>5</v>
      </c>
      <c r="D438" s="97">
        <v>2</v>
      </c>
      <c r="E438" s="98">
        <v>430</v>
      </c>
      <c r="F438" s="97" t="s">
        <v>125</v>
      </c>
      <c r="G438" s="98" t="s">
        <v>126</v>
      </c>
      <c r="H438" s="99">
        <v>45275</v>
      </c>
      <c r="I438" s="97" t="s">
        <v>13</v>
      </c>
      <c r="J438" s="100">
        <v>151.4</v>
      </c>
      <c r="K438" s="16">
        <v>115.310286</v>
      </c>
      <c r="L438" s="111">
        <f t="shared" si="6"/>
        <v>5.2206896551724142</v>
      </c>
    </row>
    <row r="439" spans="1:12" x14ac:dyDescent="0.2">
      <c r="A439" s="96">
        <v>5</v>
      </c>
      <c r="B439" s="97">
        <v>7</v>
      </c>
      <c r="C439" s="98">
        <v>6</v>
      </c>
      <c r="D439" s="97">
        <v>2</v>
      </c>
      <c r="E439" s="98">
        <v>431</v>
      </c>
      <c r="F439" s="97" t="s">
        <v>447</v>
      </c>
      <c r="G439" s="98" t="s">
        <v>448</v>
      </c>
      <c r="H439" s="99">
        <v>45268</v>
      </c>
      <c r="I439" s="97" t="s">
        <v>13</v>
      </c>
      <c r="J439" s="100">
        <v>126.7</v>
      </c>
      <c r="K439" s="16">
        <v>252.41445300000001</v>
      </c>
      <c r="L439" s="111">
        <f t="shared" si="6"/>
        <v>4.3689655172413797</v>
      </c>
    </row>
    <row r="440" spans="1:12" x14ac:dyDescent="0.2">
      <c r="A440" s="96">
        <v>5</v>
      </c>
      <c r="B440" s="97">
        <v>7</v>
      </c>
      <c r="C440" s="98">
        <v>7</v>
      </c>
      <c r="D440" s="97">
        <v>2</v>
      </c>
      <c r="E440" s="98">
        <v>432</v>
      </c>
      <c r="F440" s="97" t="s">
        <v>137</v>
      </c>
      <c r="G440" s="98" t="s">
        <v>138</v>
      </c>
      <c r="H440" s="99">
        <v>45275</v>
      </c>
      <c r="I440" s="97" t="s">
        <v>13</v>
      </c>
      <c r="J440" s="100">
        <v>224.6</v>
      </c>
      <c r="K440" s="16">
        <v>172.63061400000001</v>
      </c>
      <c r="L440" s="111">
        <f t="shared" si="6"/>
        <v>7.7448275862068963</v>
      </c>
    </row>
    <row r="441" spans="1:12" x14ac:dyDescent="0.2">
      <c r="A441" s="106">
        <v>5</v>
      </c>
      <c r="B441" s="107">
        <v>7</v>
      </c>
      <c r="C441" s="108">
        <v>8</v>
      </c>
      <c r="D441" s="107">
        <v>2</v>
      </c>
      <c r="E441" s="108">
        <v>433</v>
      </c>
      <c r="F441" s="107" t="s">
        <v>139</v>
      </c>
      <c r="G441" s="108" t="s">
        <v>140</v>
      </c>
      <c r="H441" s="109">
        <v>45275</v>
      </c>
      <c r="I441" s="107" t="s">
        <v>13</v>
      </c>
      <c r="J441" s="110">
        <v>187.7</v>
      </c>
      <c r="K441" s="18">
        <v>211.98425399999999</v>
      </c>
      <c r="L441" s="111">
        <f t="shared" si="6"/>
        <v>6.4724137931034482</v>
      </c>
    </row>
    <row r="442" spans="1:12" x14ac:dyDescent="0.2">
      <c r="A442" s="96">
        <v>5</v>
      </c>
      <c r="B442" s="97">
        <v>8</v>
      </c>
      <c r="C442" s="98">
        <v>1</v>
      </c>
      <c r="D442" s="97">
        <v>2</v>
      </c>
      <c r="E442" s="98">
        <v>434</v>
      </c>
      <c r="F442" s="97" t="s">
        <v>141</v>
      </c>
      <c r="G442" s="98" t="s">
        <v>142</v>
      </c>
      <c r="H442" s="99">
        <v>45275</v>
      </c>
      <c r="I442" s="97" t="s">
        <v>13</v>
      </c>
      <c r="J442" s="100">
        <v>240.1</v>
      </c>
      <c r="K442" s="17">
        <v>424.23635999999999</v>
      </c>
      <c r="L442" s="111">
        <f t="shared" si="6"/>
        <v>8.2793103448275858</v>
      </c>
    </row>
    <row r="443" spans="1:12" x14ac:dyDescent="0.2">
      <c r="A443" s="96">
        <v>5</v>
      </c>
      <c r="B443" s="97">
        <v>8</v>
      </c>
      <c r="C443" s="98">
        <v>2</v>
      </c>
      <c r="D443" s="97">
        <v>2</v>
      </c>
      <c r="E443" s="98">
        <v>435</v>
      </c>
      <c r="F443" s="97" t="s">
        <v>143</v>
      </c>
      <c r="G443" s="98" t="s">
        <v>144</v>
      </c>
      <c r="H443" s="99">
        <v>45275</v>
      </c>
      <c r="I443" s="97" t="s">
        <v>13</v>
      </c>
      <c r="J443" s="100">
        <v>152.5</v>
      </c>
      <c r="K443" s="16">
        <v>704.65679999999998</v>
      </c>
      <c r="L443" s="111">
        <f t="shared" si="6"/>
        <v>5.2586206896551726</v>
      </c>
    </row>
    <row r="444" spans="1:12" x14ac:dyDescent="0.2">
      <c r="A444" s="96">
        <v>5</v>
      </c>
      <c r="B444" s="97">
        <v>8</v>
      </c>
      <c r="C444" s="98">
        <v>3</v>
      </c>
      <c r="D444" s="97">
        <v>2</v>
      </c>
      <c r="E444" s="98">
        <v>436</v>
      </c>
      <c r="F444" s="97" t="s">
        <v>145</v>
      </c>
      <c r="G444" s="98" t="s">
        <v>146</v>
      </c>
      <c r="H444" s="99">
        <v>45279</v>
      </c>
      <c r="I444" s="97" t="s">
        <v>13</v>
      </c>
      <c r="J444" s="100">
        <v>87.1</v>
      </c>
      <c r="K444" s="16">
        <v>56.972180999999999</v>
      </c>
      <c r="L444" s="111">
        <f t="shared" si="6"/>
        <v>3.0034482758620689</v>
      </c>
    </row>
    <row r="445" spans="1:12" x14ac:dyDescent="0.2">
      <c r="A445" s="96">
        <v>5</v>
      </c>
      <c r="B445" s="97">
        <v>8</v>
      </c>
      <c r="C445" s="98">
        <v>4</v>
      </c>
      <c r="D445" s="97">
        <v>2</v>
      </c>
      <c r="E445" s="98">
        <v>437</v>
      </c>
      <c r="F445" s="97" t="s">
        <v>147</v>
      </c>
      <c r="G445" s="98" t="s">
        <v>148</v>
      </c>
      <c r="H445" s="99">
        <v>45275</v>
      </c>
      <c r="I445" s="97" t="s">
        <v>13</v>
      </c>
      <c r="J445" s="100">
        <v>209.9</v>
      </c>
      <c r="K445" s="16">
        <v>270.99926099999999</v>
      </c>
      <c r="L445" s="111">
        <f t="shared" si="6"/>
        <v>7.2379310344827585</v>
      </c>
    </row>
    <row r="446" spans="1:12" x14ac:dyDescent="0.2">
      <c r="A446" s="96">
        <v>5</v>
      </c>
      <c r="B446" s="97">
        <v>8</v>
      </c>
      <c r="C446" s="98">
        <v>5</v>
      </c>
      <c r="D446" s="97">
        <v>2</v>
      </c>
      <c r="E446" s="98">
        <v>439</v>
      </c>
      <c r="F446" s="97" t="s">
        <v>149</v>
      </c>
      <c r="G446" s="98" t="s">
        <v>150</v>
      </c>
      <c r="H446" s="99">
        <v>45275</v>
      </c>
      <c r="I446" s="97" t="s">
        <v>13</v>
      </c>
      <c r="J446" s="100">
        <v>179.1</v>
      </c>
      <c r="K446" s="16">
        <v>224.20757699999999</v>
      </c>
      <c r="L446" s="111">
        <f t="shared" si="6"/>
        <v>6.1758620689655173</v>
      </c>
    </row>
    <row r="447" spans="1:12" x14ac:dyDescent="0.2">
      <c r="A447" s="96">
        <v>5</v>
      </c>
      <c r="B447" s="97">
        <v>8</v>
      </c>
      <c r="C447" s="98">
        <v>6</v>
      </c>
      <c r="D447" s="97">
        <v>2</v>
      </c>
      <c r="E447" s="98">
        <v>441</v>
      </c>
      <c r="F447" s="97" t="s">
        <v>859</v>
      </c>
      <c r="G447" s="98" t="s">
        <v>860</v>
      </c>
      <c r="H447" s="99">
        <v>45265</v>
      </c>
      <c r="I447" s="97" t="s">
        <v>13</v>
      </c>
      <c r="J447" s="100">
        <v>319.89999999999998</v>
      </c>
      <c r="K447" s="16">
        <v>360.82239900000002</v>
      </c>
      <c r="L447" s="111">
        <f t="shared" si="6"/>
        <v>11.031034482758621</v>
      </c>
    </row>
    <row r="448" spans="1:12" x14ac:dyDescent="0.2">
      <c r="A448" s="96">
        <v>5</v>
      </c>
      <c r="B448" s="97">
        <v>8</v>
      </c>
      <c r="C448" s="98">
        <v>7</v>
      </c>
      <c r="D448" s="97">
        <v>2</v>
      </c>
      <c r="E448" s="98">
        <v>442</v>
      </c>
      <c r="F448" s="97" t="s">
        <v>861</v>
      </c>
      <c r="G448" s="98" t="s">
        <v>862</v>
      </c>
      <c r="H448" s="99">
        <v>45265</v>
      </c>
      <c r="I448" s="97" t="s">
        <v>13</v>
      </c>
      <c r="J448" s="100">
        <v>300.10000000000002</v>
      </c>
      <c r="K448" s="16">
        <v>230.893575</v>
      </c>
      <c r="L448" s="111">
        <f t="shared" si="6"/>
        <v>10.348275862068967</v>
      </c>
    </row>
    <row r="449" spans="1:12" x14ac:dyDescent="0.2">
      <c r="A449" s="106">
        <v>5</v>
      </c>
      <c r="B449" s="107">
        <v>8</v>
      </c>
      <c r="C449" s="108">
        <v>8</v>
      </c>
      <c r="D449" s="107">
        <v>2</v>
      </c>
      <c r="E449" s="108">
        <v>444</v>
      </c>
      <c r="F449" s="107" t="s">
        <v>644</v>
      </c>
      <c r="G449" s="108" t="s">
        <v>645</v>
      </c>
      <c r="H449" s="109">
        <v>45267</v>
      </c>
      <c r="I449" s="107" t="s">
        <v>13</v>
      </c>
      <c r="J449" s="110">
        <v>190.2</v>
      </c>
      <c r="K449" s="18">
        <v>133.14819900000001</v>
      </c>
      <c r="L449" s="111">
        <f t="shared" si="6"/>
        <v>6.5586206896551724</v>
      </c>
    </row>
    <row r="450" spans="1:12" x14ac:dyDescent="0.2">
      <c r="A450" s="96">
        <v>5</v>
      </c>
      <c r="B450" s="97">
        <v>9</v>
      </c>
      <c r="C450" s="98">
        <v>1</v>
      </c>
      <c r="D450" s="97">
        <v>2</v>
      </c>
      <c r="E450" s="98">
        <v>446</v>
      </c>
      <c r="F450" s="97" t="s">
        <v>863</v>
      </c>
      <c r="G450" s="98" t="s">
        <v>864</v>
      </c>
      <c r="H450" s="99">
        <v>45265</v>
      </c>
      <c r="I450" s="97" t="s">
        <v>13</v>
      </c>
      <c r="J450" s="100">
        <v>221.5</v>
      </c>
      <c r="K450" s="17">
        <v>209.80023</v>
      </c>
      <c r="L450" s="111">
        <f t="shared" ref="L450:L481" si="7">IF(ISNUMBER(J450),J450*1/29,"")</f>
        <v>7.6379310344827589</v>
      </c>
    </row>
    <row r="451" spans="1:12" x14ac:dyDescent="0.2">
      <c r="A451" s="96">
        <v>5</v>
      </c>
      <c r="B451" s="97">
        <v>9</v>
      </c>
      <c r="C451" s="98">
        <v>2</v>
      </c>
      <c r="D451" s="97">
        <v>2</v>
      </c>
      <c r="E451" s="98">
        <v>447</v>
      </c>
      <c r="F451" s="97" t="s">
        <v>646</v>
      </c>
      <c r="G451" s="98" t="s">
        <v>647</v>
      </c>
      <c r="H451" s="99">
        <v>45267</v>
      </c>
      <c r="I451" s="97" t="s">
        <v>13</v>
      </c>
      <c r="J451" s="100">
        <v>285.3</v>
      </c>
      <c r="K451" s="16">
        <v>208.55883900000001</v>
      </c>
      <c r="L451" s="111">
        <f t="shared" si="7"/>
        <v>9.8379310344827591</v>
      </c>
    </row>
    <row r="452" spans="1:12" x14ac:dyDescent="0.2">
      <c r="A452" s="96">
        <v>5</v>
      </c>
      <c r="B452" s="97">
        <v>9</v>
      </c>
      <c r="C452" s="98">
        <v>3</v>
      </c>
      <c r="D452" s="97">
        <v>2</v>
      </c>
      <c r="E452" s="98">
        <v>448</v>
      </c>
      <c r="F452" s="97" t="s">
        <v>865</v>
      </c>
      <c r="G452" s="98" t="s">
        <v>866</v>
      </c>
      <c r="H452" s="99">
        <v>45265</v>
      </c>
      <c r="I452" s="97" t="s">
        <v>13</v>
      </c>
      <c r="J452" s="100">
        <v>251.7</v>
      </c>
      <c r="K452" s="16">
        <v>474.11864400000002</v>
      </c>
      <c r="L452" s="111">
        <f t="shared" si="7"/>
        <v>8.6793103448275861</v>
      </c>
    </row>
    <row r="453" spans="1:12" x14ac:dyDescent="0.2">
      <c r="A453" s="96">
        <v>5</v>
      </c>
      <c r="B453" s="97">
        <v>9</v>
      </c>
      <c r="C453" s="98">
        <v>4</v>
      </c>
      <c r="D453" s="97">
        <v>2</v>
      </c>
      <c r="E453" s="98">
        <v>449</v>
      </c>
      <c r="F453" s="97" t="s">
        <v>867</v>
      </c>
      <c r="G453" s="98" t="s">
        <v>868</v>
      </c>
      <c r="H453" s="99">
        <v>45265</v>
      </c>
      <c r="I453" s="97" t="s">
        <v>13</v>
      </c>
      <c r="J453" s="100">
        <v>301.5</v>
      </c>
      <c r="K453" s="16">
        <v>400.37177700000001</v>
      </c>
      <c r="L453" s="111">
        <f t="shared" si="7"/>
        <v>10.396551724137931</v>
      </c>
    </row>
    <row r="454" spans="1:12" x14ac:dyDescent="0.2">
      <c r="A454" s="96">
        <v>5</v>
      </c>
      <c r="B454" s="97">
        <v>9</v>
      </c>
      <c r="C454" s="98">
        <v>5</v>
      </c>
      <c r="D454" s="97">
        <v>2</v>
      </c>
      <c r="E454" s="98">
        <v>454</v>
      </c>
      <c r="F454" s="97" t="s">
        <v>731</v>
      </c>
      <c r="G454" s="98" t="s">
        <v>732</v>
      </c>
      <c r="H454" s="99">
        <v>45275</v>
      </c>
      <c r="I454" s="97" t="s">
        <v>13</v>
      </c>
      <c r="J454" s="100">
        <v>299.2</v>
      </c>
      <c r="K454" s="16">
        <v>421.52693399999998</v>
      </c>
      <c r="L454" s="111">
        <f t="shared" si="7"/>
        <v>10.317241379310344</v>
      </c>
    </row>
    <row r="455" spans="1:12" x14ac:dyDescent="0.2">
      <c r="A455" s="96">
        <v>5</v>
      </c>
      <c r="B455" s="97">
        <v>9</v>
      </c>
      <c r="C455" s="98">
        <v>6</v>
      </c>
      <c r="D455" s="97">
        <v>2</v>
      </c>
      <c r="E455" s="98">
        <v>455</v>
      </c>
      <c r="F455" s="97" t="s">
        <v>733</v>
      </c>
      <c r="G455" s="98" t="s">
        <v>734</v>
      </c>
      <c r="H455" s="99">
        <v>45275</v>
      </c>
      <c r="I455" s="97" t="s">
        <v>13</v>
      </c>
      <c r="J455" s="100">
        <v>85</v>
      </c>
      <c r="K455" s="16">
        <v>60.236400000000003</v>
      </c>
      <c r="L455" s="111">
        <f t="shared" si="7"/>
        <v>2.9310344827586206</v>
      </c>
    </row>
    <row r="456" spans="1:12" x14ac:dyDescent="0.2">
      <c r="A456" s="96">
        <v>5</v>
      </c>
      <c r="B456" s="97">
        <v>9</v>
      </c>
      <c r="C456" s="98">
        <v>7</v>
      </c>
      <c r="D456" s="97">
        <v>2</v>
      </c>
      <c r="E456" s="98">
        <v>456</v>
      </c>
      <c r="F456" s="97" t="s">
        <v>648</v>
      </c>
      <c r="G456" s="98" t="s">
        <v>649</v>
      </c>
      <c r="H456" s="99">
        <v>45267</v>
      </c>
      <c r="I456" s="97" t="s">
        <v>13</v>
      </c>
      <c r="J456" s="100">
        <v>45.6</v>
      </c>
      <c r="K456" s="16">
        <v>12.643705199999999</v>
      </c>
      <c r="L456" s="111">
        <f t="shared" si="7"/>
        <v>1.5724137931034483</v>
      </c>
    </row>
    <row r="457" spans="1:12" x14ac:dyDescent="0.2">
      <c r="A457" s="106">
        <v>5</v>
      </c>
      <c r="B457" s="107">
        <v>9</v>
      </c>
      <c r="C457" s="108">
        <v>8</v>
      </c>
      <c r="D457" s="107">
        <v>2</v>
      </c>
      <c r="E457" s="108">
        <v>459</v>
      </c>
      <c r="F457" s="107" t="s">
        <v>735</v>
      </c>
      <c r="G457" s="108" t="s">
        <v>736</v>
      </c>
      <c r="H457" s="109">
        <v>45275</v>
      </c>
      <c r="I457" s="107" t="s">
        <v>13</v>
      </c>
      <c r="J457" s="110">
        <v>147.4</v>
      </c>
      <c r="K457" s="18">
        <v>194.80051800000001</v>
      </c>
      <c r="L457" s="111">
        <f t="shared" si="7"/>
        <v>5.0827586206896553</v>
      </c>
    </row>
    <row r="458" spans="1:12" x14ac:dyDescent="0.2">
      <c r="A458" s="96">
        <v>5</v>
      </c>
      <c r="B458" s="97">
        <v>10</v>
      </c>
      <c r="C458" s="98">
        <v>1</v>
      </c>
      <c r="D458" s="97">
        <v>2</v>
      </c>
      <c r="E458" s="98">
        <v>461</v>
      </c>
      <c r="F458" s="97" t="s">
        <v>650</v>
      </c>
      <c r="G458" s="98" t="s">
        <v>651</v>
      </c>
      <c r="H458" s="99">
        <v>45267</v>
      </c>
      <c r="I458" s="97" t="s">
        <v>59</v>
      </c>
      <c r="J458" s="100">
        <v>46.9</v>
      </c>
      <c r="K458" s="17">
        <v>28.981344</v>
      </c>
      <c r="L458" s="111">
        <f t="shared" si="7"/>
        <v>1.6172413793103448</v>
      </c>
    </row>
    <row r="459" spans="1:12" x14ac:dyDescent="0.2">
      <c r="A459" s="96">
        <v>5</v>
      </c>
      <c r="B459" s="97">
        <v>10</v>
      </c>
      <c r="C459" s="98">
        <v>2</v>
      </c>
      <c r="D459" s="97">
        <v>2</v>
      </c>
      <c r="E459" s="98">
        <v>462</v>
      </c>
      <c r="F459" s="97" t="s">
        <v>151</v>
      </c>
      <c r="G459" s="98" t="s">
        <v>152</v>
      </c>
      <c r="H459" s="99">
        <v>45275</v>
      </c>
      <c r="I459" s="97" t="s">
        <v>13</v>
      </c>
      <c r="J459" s="100">
        <v>137.6</v>
      </c>
      <c r="K459" s="16">
        <v>185.89958999999999</v>
      </c>
      <c r="L459" s="111">
        <f t="shared" si="7"/>
        <v>4.7448275862068963</v>
      </c>
    </row>
    <row r="460" spans="1:12" x14ac:dyDescent="0.2">
      <c r="A460" s="96">
        <v>5</v>
      </c>
      <c r="B460" s="97">
        <v>10</v>
      </c>
      <c r="C460" s="98">
        <v>3</v>
      </c>
      <c r="D460" s="97">
        <v>2</v>
      </c>
      <c r="E460" s="98">
        <v>463</v>
      </c>
      <c r="F460" s="97" t="s">
        <v>153</v>
      </c>
      <c r="G460" s="98" t="s">
        <v>154</v>
      </c>
      <c r="H460" s="99">
        <v>45275</v>
      </c>
      <c r="I460" s="97" t="s">
        <v>13</v>
      </c>
      <c r="J460" s="100">
        <v>171.6</v>
      </c>
      <c r="K460" s="16">
        <v>203.701446</v>
      </c>
      <c r="L460" s="111">
        <f t="shared" si="7"/>
        <v>5.9172413793103447</v>
      </c>
    </row>
    <row r="461" spans="1:12" x14ac:dyDescent="0.2">
      <c r="A461" s="96">
        <v>5</v>
      </c>
      <c r="B461" s="97">
        <v>10</v>
      </c>
      <c r="C461" s="98">
        <v>4</v>
      </c>
      <c r="D461" s="97">
        <v>2</v>
      </c>
      <c r="E461" s="98">
        <v>464</v>
      </c>
      <c r="F461" s="97" t="s">
        <v>155</v>
      </c>
      <c r="G461" s="98" t="s">
        <v>156</v>
      </c>
      <c r="H461" s="99">
        <v>45275</v>
      </c>
      <c r="I461" s="97" t="s">
        <v>13</v>
      </c>
      <c r="J461" s="100">
        <v>188.7</v>
      </c>
      <c r="K461" s="16">
        <v>316.83801</v>
      </c>
      <c r="L461" s="111">
        <f t="shared" si="7"/>
        <v>6.5068965517241377</v>
      </c>
    </row>
    <row r="462" spans="1:12" x14ac:dyDescent="0.2">
      <c r="A462" s="96">
        <v>5</v>
      </c>
      <c r="B462" s="97">
        <v>10</v>
      </c>
      <c r="C462" s="98">
        <v>5</v>
      </c>
      <c r="D462" s="97">
        <v>2</v>
      </c>
      <c r="E462" s="98">
        <v>465</v>
      </c>
      <c r="F462" s="97" t="s">
        <v>157</v>
      </c>
      <c r="G462" s="98" t="s">
        <v>158</v>
      </c>
      <c r="H462" s="99">
        <v>45275</v>
      </c>
      <c r="I462" s="97" t="s">
        <v>13</v>
      </c>
      <c r="J462" s="100">
        <v>211.2</v>
      </c>
      <c r="K462" s="16">
        <v>279.53961900000002</v>
      </c>
      <c r="L462" s="111">
        <f t="shared" si="7"/>
        <v>7.2827586206896546</v>
      </c>
    </row>
    <row r="463" spans="1:12" x14ac:dyDescent="0.2">
      <c r="A463" s="96">
        <v>5</v>
      </c>
      <c r="B463" s="97">
        <v>10</v>
      </c>
      <c r="C463" s="98">
        <v>6</v>
      </c>
      <c r="D463" s="97">
        <v>2</v>
      </c>
      <c r="E463" s="98">
        <v>466</v>
      </c>
      <c r="F463" s="97" t="s">
        <v>159</v>
      </c>
      <c r="G463" s="98" t="s">
        <v>160</v>
      </c>
      <c r="H463" s="99">
        <v>45275</v>
      </c>
      <c r="I463" s="97" t="s">
        <v>13</v>
      </c>
      <c r="J463" s="100">
        <v>102.1</v>
      </c>
      <c r="K463" s="16">
        <v>129.46523400000001</v>
      </c>
      <c r="L463" s="111">
        <f t="shared" si="7"/>
        <v>3.5206896551724136</v>
      </c>
    </row>
    <row r="464" spans="1:12" x14ac:dyDescent="0.2">
      <c r="A464" s="96">
        <v>5</v>
      </c>
      <c r="B464" s="97">
        <v>10</v>
      </c>
      <c r="C464" s="98">
        <v>7</v>
      </c>
      <c r="D464" s="97">
        <v>2</v>
      </c>
      <c r="E464" s="98">
        <v>467</v>
      </c>
      <c r="F464" s="97" t="s">
        <v>161</v>
      </c>
      <c r="G464" s="98" t="s">
        <v>162</v>
      </c>
      <c r="H464" s="99">
        <v>45275</v>
      </c>
      <c r="I464" s="97" t="s">
        <v>13</v>
      </c>
      <c r="J464" s="100">
        <v>168.8</v>
      </c>
      <c r="K464" s="16">
        <v>124.14940199999999</v>
      </c>
      <c r="L464" s="111">
        <f t="shared" si="7"/>
        <v>5.8206896551724139</v>
      </c>
    </row>
    <row r="465" spans="1:12" x14ac:dyDescent="0.2">
      <c r="A465" s="106">
        <v>5</v>
      </c>
      <c r="B465" s="107">
        <v>10</v>
      </c>
      <c r="C465" s="108">
        <v>8</v>
      </c>
      <c r="D465" s="107">
        <v>2</v>
      </c>
      <c r="E465" s="108">
        <v>468</v>
      </c>
      <c r="F465" s="107" t="s">
        <v>163</v>
      </c>
      <c r="G465" s="108" t="s">
        <v>164</v>
      </c>
      <c r="H465" s="109">
        <v>45275</v>
      </c>
      <c r="I465" s="107" t="s">
        <v>13</v>
      </c>
      <c r="J465" s="110">
        <v>164.7</v>
      </c>
      <c r="K465" s="18">
        <v>188.89747199999999</v>
      </c>
      <c r="L465" s="111">
        <f t="shared" si="7"/>
        <v>5.6793103448275861</v>
      </c>
    </row>
    <row r="466" spans="1:12" x14ac:dyDescent="0.2">
      <c r="A466" s="96">
        <v>5</v>
      </c>
      <c r="B466" s="97">
        <v>11</v>
      </c>
      <c r="C466" s="98">
        <v>1</v>
      </c>
      <c r="D466" s="97">
        <v>2</v>
      </c>
      <c r="E466" s="98">
        <v>470</v>
      </c>
      <c r="F466" s="97" t="s">
        <v>165</v>
      </c>
      <c r="G466" s="98" t="s">
        <v>166</v>
      </c>
      <c r="H466" s="99">
        <v>45275</v>
      </c>
      <c r="I466" s="97" t="s">
        <v>13</v>
      </c>
      <c r="J466" s="100">
        <v>175</v>
      </c>
      <c r="K466" s="17">
        <v>199.59609900000001</v>
      </c>
      <c r="L466" s="111">
        <f t="shared" si="7"/>
        <v>6.0344827586206895</v>
      </c>
    </row>
    <row r="467" spans="1:12" x14ac:dyDescent="0.2">
      <c r="A467" s="96">
        <v>5</v>
      </c>
      <c r="B467" s="97">
        <v>11</v>
      </c>
      <c r="C467" s="98">
        <v>2</v>
      </c>
      <c r="D467" s="97">
        <v>2</v>
      </c>
      <c r="E467" s="98">
        <v>482</v>
      </c>
      <c r="F467" s="97" t="s">
        <v>462</v>
      </c>
      <c r="G467" s="98" t="s">
        <v>463</v>
      </c>
      <c r="H467" s="99">
        <v>45267</v>
      </c>
      <c r="I467" s="97" t="s">
        <v>13</v>
      </c>
      <c r="J467" s="100">
        <v>204.8</v>
      </c>
      <c r="K467" s="16">
        <v>239.665728</v>
      </c>
      <c r="L467" s="111">
        <f t="shared" si="7"/>
        <v>7.0620689655172422</v>
      </c>
    </row>
    <row r="468" spans="1:12" x14ac:dyDescent="0.2">
      <c r="A468" s="96">
        <v>5</v>
      </c>
      <c r="B468" s="97">
        <v>11</v>
      </c>
      <c r="C468" s="98">
        <v>3</v>
      </c>
      <c r="D468" s="97"/>
      <c r="E468" s="98"/>
      <c r="F468" s="97"/>
      <c r="G468" s="98"/>
      <c r="H468" s="99"/>
      <c r="I468" s="97"/>
      <c r="J468" s="100"/>
      <c r="L468" s="111" t="str">
        <f t="shared" si="7"/>
        <v/>
      </c>
    </row>
    <row r="469" spans="1:12" x14ac:dyDescent="0.2">
      <c r="A469" s="96">
        <v>5</v>
      </c>
      <c r="B469" s="97">
        <v>11</v>
      </c>
      <c r="C469" s="98">
        <v>4</v>
      </c>
      <c r="D469" s="97"/>
      <c r="E469" s="98"/>
      <c r="F469" s="97"/>
      <c r="G469" s="98"/>
      <c r="H469" s="99"/>
      <c r="I469" s="97"/>
      <c r="J469" s="100"/>
      <c r="L469" s="111" t="str">
        <f t="shared" si="7"/>
        <v/>
      </c>
    </row>
    <row r="470" spans="1:12" x14ac:dyDescent="0.2">
      <c r="A470" s="96">
        <v>5</v>
      </c>
      <c r="B470" s="97">
        <v>11</v>
      </c>
      <c r="C470" s="98">
        <v>5</v>
      </c>
      <c r="D470" s="97"/>
      <c r="E470" s="98"/>
      <c r="F470" s="97"/>
      <c r="G470" s="98"/>
      <c r="H470" s="99"/>
      <c r="I470" s="97"/>
      <c r="J470" s="100"/>
      <c r="L470" s="111" t="str">
        <f t="shared" si="7"/>
        <v/>
      </c>
    </row>
    <row r="471" spans="1:12" x14ac:dyDescent="0.2">
      <c r="A471" s="96">
        <v>5</v>
      </c>
      <c r="B471" s="97">
        <v>11</v>
      </c>
      <c r="C471" s="98">
        <v>6</v>
      </c>
      <c r="D471" s="97"/>
      <c r="E471" s="98"/>
      <c r="F471" s="97"/>
      <c r="G471" s="98"/>
      <c r="H471" s="99"/>
      <c r="I471" s="97"/>
      <c r="J471" s="100"/>
      <c r="L471" s="111" t="str">
        <f t="shared" si="7"/>
        <v/>
      </c>
    </row>
    <row r="472" spans="1:12" x14ac:dyDescent="0.2">
      <c r="A472" s="96">
        <v>5</v>
      </c>
      <c r="B472" s="97">
        <v>11</v>
      </c>
      <c r="C472" s="98">
        <v>7</v>
      </c>
      <c r="D472" s="97"/>
      <c r="E472" s="98"/>
      <c r="F472" s="97"/>
      <c r="G472" s="98"/>
      <c r="H472" s="99"/>
      <c r="I472" s="97"/>
      <c r="J472" s="100"/>
      <c r="L472" s="111" t="str">
        <f t="shared" si="7"/>
        <v/>
      </c>
    </row>
    <row r="473" spans="1:12" x14ac:dyDescent="0.2">
      <c r="A473" s="106">
        <v>5</v>
      </c>
      <c r="B473" s="107">
        <v>11</v>
      </c>
      <c r="C473" s="108">
        <v>8</v>
      </c>
      <c r="D473" s="107"/>
      <c r="E473" s="108"/>
      <c r="F473" s="107"/>
      <c r="G473" s="108"/>
      <c r="H473" s="109"/>
      <c r="I473" s="107"/>
      <c r="J473" s="110"/>
      <c r="K473" s="18"/>
      <c r="L473" s="111" t="str">
        <f t="shared" si="7"/>
        <v/>
      </c>
    </row>
    <row r="474" spans="1:12" x14ac:dyDescent="0.2">
      <c r="A474" s="96">
        <v>5</v>
      </c>
      <c r="B474" s="97">
        <v>12</v>
      </c>
      <c r="C474" s="98">
        <v>1</v>
      </c>
      <c r="D474" s="97"/>
      <c r="E474" s="98"/>
      <c r="F474" s="97"/>
      <c r="G474" s="98"/>
      <c r="H474" s="99"/>
      <c r="I474" s="97"/>
      <c r="J474" s="100"/>
      <c r="K474" s="17"/>
      <c r="L474" s="111" t="str">
        <f t="shared" si="7"/>
        <v/>
      </c>
    </row>
    <row r="475" spans="1:12" x14ac:dyDescent="0.2">
      <c r="A475" s="96">
        <v>5</v>
      </c>
      <c r="B475" s="97">
        <v>12</v>
      </c>
      <c r="C475" s="98">
        <v>2</v>
      </c>
      <c r="D475" s="97"/>
      <c r="E475" s="98"/>
      <c r="F475" s="97"/>
      <c r="G475" s="98"/>
      <c r="H475" s="99"/>
      <c r="I475" s="97"/>
      <c r="J475" s="100"/>
      <c r="L475" s="111" t="str">
        <f t="shared" si="7"/>
        <v/>
      </c>
    </row>
    <row r="476" spans="1:12" x14ac:dyDescent="0.2">
      <c r="A476" s="96">
        <v>5</v>
      </c>
      <c r="B476" s="97">
        <v>12</v>
      </c>
      <c r="C476" s="98">
        <v>3</v>
      </c>
      <c r="D476" s="97"/>
      <c r="E476" s="98"/>
      <c r="F476" s="97"/>
      <c r="G476" s="98"/>
      <c r="H476" s="99"/>
      <c r="I476" s="97"/>
      <c r="J476" s="100"/>
      <c r="L476" s="111" t="str">
        <f t="shared" si="7"/>
        <v/>
      </c>
    </row>
    <row r="477" spans="1:12" x14ac:dyDescent="0.2">
      <c r="A477" s="96">
        <v>5</v>
      </c>
      <c r="B477" s="97">
        <v>12</v>
      </c>
      <c r="C477" s="98">
        <v>4</v>
      </c>
      <c r="D477" s="97"/>
      <c r="E477" s="98"/>
      <c r="F477" s="97"/>
      <c r="G477" s="98"/>
      <c r="H477" s="99"/>
      <c r="I477" s="97"/>
      <c r="J477" s="100"/>
      <c r="L477" s="111" t="str">
        <f t="shared" si="7"/>
        <v/>
      </c>
    </row>
    <row r="478" spans="1:12" x14ac:dyDescent="0.2">
      <c r="A478" s="96">
        <v>5</v>
      </c>
      <c r="B478" s="97">
        <v>12</v>
      </c>
      <c r="C478" s="98">
        <v>5</v>
      </c>
      <c r="D478" s="97"/>
      <c r="E478" s="98"/>
      <c r="F478" s="97"/>
      <c r="G478" s="98"/>
      <c r="H478" s="99"/>
      <c r="I478" s="97"/>
      <c r="J478" s="100"/>
      <c r="L478" s="111" t="str">
        <f t="shared" si="7"/>
        <v/>
      </c>
    </row>
    <row r="479" spans="1:12" x14ac:dyDescent="0.2">
      <c r="A479" s="96">
        <v>5</v>
      </c>
      <c r="B479" s="97">
        <v>12</v>
      </c>
      <c r="C479" s="98">
        <v>6</v>
      </c>
      <c r="D479" s="97"/>
      <c r="E479" s="98"/>
      <c r="F479" s="97"/>
      <c r="G479" s="98"/>
      <c r="H479" s="99"/>
      <c r="I479" s="97"/>
      <c r="J479" s="100"/>
      <c r="L479" s="111" t="str">
        <f t="shared" si="7"/>
        <v/>
      </c>
    </row>
    <row r="480" spans="1:12" x14ac:dyDescent="0.2">
      <c r="A480" s="96">
        <v>5</v>
      </c>
      <c r="B480" s="97">
        <v>12</v>
      </c>
      <c r="C480" s="98">
        <v>7</v>
      </c>
      <c r="D480" s="97"/>
      <c r="E480" s="98"/>
      <c r="F480" s="97"/>
      <c r="G480" s="98"/>
      <c r="H480" s="99"/>
      <c r="I480" s="97"/>
      <c r="J480" s="100"/>
      <c r="L480" s="111" t="str">
        <f t="shared" si="7"/>
        <v/>
      </c>
    </row>
    <row r="481" spans="1:12" x14ac:dyDescent="0.2">
      <c r="A481" s="106">
        <v>5</v>
      </c>
      <c r="B481" s="107">
        <v>12</v>
      </c>
      <c r="C481" s="108">
        <v>8</v>
      </c>
      <c r="D481" s="107"/>
      <c r="E481" s="108"/>
      <c r="F481" s="107"/>
      <c r="G481" s="108"/>
      <c r="H481" s="109"/>
      <c r="I481" s="107"/>
      <c r="J481" s="110"/>
      <c r="K481" s="18"/>
      <c r="L481" s="111" t="str">
        <f t="shared" si="7"/>
        <v/>
      </c>
    </row>
  </sheetData>
  <conditionalFormatting sqref="K1:K1048576">
    <cfRule type="cellIs" dxfId="1" priority="1" operator="lessThan">
      <formula>10</formula>
    </cfRule>
  </conditionalFormatting>
  <conditionalFormatting sqref="L1:L1048576">
    <cfRule type="cellIs" dxfId="0" priority="2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check</vt:lpstr>
      <vt:lpstr>redo_dillution</vt:lpstr>
      <vt:lpstr>pico</vt:lpstr>
      <vt:lpstr>pico WO ML</vt:lpstr>
      <vt:lpstr>attention</vt:lpstr>
      <vt:lpstr>accuV3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Eich</dc:creator>
  <cp:lastModifiedBy>Andreas Eich</cp:lastModifiedBy>
  <dcterms:created xsi:type="dcterms:W3CDTF">2024-01-24T17:43:12Z</dcterms:created>
  <dcterms:modified xsi:type="dcterms:W3CDTF">2024-02-01T20:52:48Z</dcterms:modified>
</cp:coreProperties>
</file>