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13_ncr:1_{DC347813-132D-47B9-9EB7-76136A4302DD}" xr6:coauthVersionLast="47" xr6:coauthVersionMax="47" xr10:uidLastSave="{00000000-0000-0000-0000-000000000000}"/>
  <bookViews>
    <workbookView xWindow="-120" yWindow="-120" windowWidth="20730" windowHeight="11160" activeTab="2" xr2:uid="{3540B872-BCD8-4F7B-8F85-D6471586FEE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3" l="1"/>
  <c r="H7" i="3"/>
  <c r="H6" i="3"/>
  <c r="H15" i="3"/>
  <c r="H14" i="3"/>
  <c r="H13" i="3"/>
  <c r="H12" i="3"/>
  <c r="K12" i="3" s="1"/>
  <c r="H11" i="3"/>
  <c r="H10" i="3"/>
  <c r="H9" i="3"/>
  <c r="H8" i="3"/>
  <c r="K8" i="3" s="1"/>
  <c r="K14" i="3"/>
  <c r="K13" i="3"/>
  <c r="K11" i="3"/>
  <c r="K10" i="3"/>
  <c r="K9" i="3"/>
  <c r="K7" i="3"/>
  <c r="J15" i="3"/>
  <c r="J14" i="3"/>
  <c r="J13" i="3"/>
  <c r="J12" i="3"/>
  <c r="J11" i="3"/>
  <c r="J10" i="3"/>
  <c r="J9" i="3"/>
  <c r="J8" i="3"/>
  <c r="J7" i="3"/>
  <c r="J6" i="3"/>
  <c r="E15" i="3"/>
  <c r="E14" i="3"/>
  <c r="E13" i="3"/>
  <c r="E12" i="3"/>
  <c r="E11" i="3"/>
  <c r="E10" i="3"/>
  <c r="E9" i="3"/>
  <c r="E8" i="3"/>
  <c r="E7" i="3"/>
  <c r="E6" i="3"/>
  <c r="F6" i="3"/>
  <c r="G6" i="3"/>
  <c r="G15" i="3"/>
  <c r="G14" i="3"/>
  <c r="G13" i="3"/>
  <c r="G12" i="3"/>
  <c r="G11" i="3"/>
  <c r="G10" i="3"/>
  <c r="G9" i="3"/>
  <c r="G8" i="3"/>
  <c r="G7" i="3"/>
  <c r="F15" i="3"/>
  <c r="F14" i="3"/>
  <c r="F13" i="3"/>
  <c r="F12" i="3"/>
  <c r="F11" i="3"/>
  <c r="F10" i="3"/>
  <c r="F9" i="3"/>
  <c r="F8" i="3"/>
  <c r="F7" i="3"/>
  <c r="K6" i="3" l="1"/>
</calcChain>
</file>

<file path=xl/sharedStrings.xml><?xml version="1.0" encoding="utf-8"?>
<sst xmlns="http://schemas.openxmlformats.org/spreadsheetml/2006/main" count="75" uniqueCount="62">
  <si>
    <t>NO</t>
  </si>
  <si>
    <t>NAMA : Andika Pradana Putra</t>
  </si>
  <si>
    <t>NIM : 230302028</t>
  </si>
  <si>
    <t>KELAS : TI 1B</t>
  </si>
  <si>
    <t>TANGGAL : 17  NOVEMBER 2023</t>
  </si>
  <si>
    <t>No</t>
  </si>
  <si>
    <t>NIS</t>
  </si>
  <si>
    <t>Nama</t>
  </si>
  <si>
    <t>Rata-Rata</t>
  </si>
  <si>
    <t>Afikah Agustina</t>
  </si>
  <si>
    <t>Agung Tri Laksono</t>
  </si>
  <si>
    <t>Atikah Amalia</t>
  </si>
  <si>
    <t>Bayu Surya Atmoko</t>
  </si>
  <si>
    <t>Cahyo Oktavianus</t>
  </si>
  <si>
    <t>Dina Dwi Indah</t>
  </si>
  <si>
    <t>Farhan Ilyasa</t>
  </si>
  <si>
    <t>Ghea</t>
  </si>
  <si>
    <t>Hilmy Badi Uzzaman</t>
  </si>
  <si>
    <t>Intan Kumalasari</t>
  </si>
  <si>
    <t>Lucky Aditya Putra</t>
  </si>
  <si>
    <t>Mourren Amin</t>
  </si>
  <si>
    <t>Nanda Dwi Cahyani</t>
  </si>
  <si>
    <t>Ocha Meilan Juhana</t>
  </si>
  <si>
    <t>Rafif Fathurosyad</t>
  </si>
  <si>
    <t>Rahma Fitri Octavia</t>
  </si>
  <si>
    <t>Ruvi Hidayanti</t>
  </si>
  <si>
    <t>Siska Oktaviana</t>
  </si>
  <si>
    <t>Wulandari Gauti</t>
  </si>
  <si>
    <t>Yogi Rizqiyana Fajri</t>
  </si>
  <si>
    <t>Rata-rata</t>
  </si>
  <si>
    <t>Nilai Tertinggi</t>
  </si>
  <si>
    <t>Nilai Terendah</t>
  </si>
  <si>
    <t>DAFTAR NILAI SISWA KELAS 6</t>
  </si>
  <si>
    <t>TAHUN AJARAN 2020-2021</t>
  </si>
  <si>
    <t>LAPORAN GAJI PEGAWAI</t>
  </si>
  <si>
    <t>PT. SURYA GEMILANG CILACAP</t>
  </si>
  <si>
    <t>KODE</t>
  </si>
  <si>
    <t>NAMA</t>
  </si>
  <si>
    <t>JABATAN</t>
  </si>
  <si>
    <t>STATUS</t>
  </si>
  <si>
    <t>DIVISI</t>
  </si>
  <si>
    <t>GAJI POKOK</t>
  </si>
  <si>
    <t>JUMLAH ANAK</t>
  </si>
  <si>
    <t>TUNJ. ANAK</t>
  </si>
  <si>
    <t>TOTAL GAJI</t>
  </si>
  <si>
    <t>A-1-M</t>
  </si>
  <si>
    <t>A-2-M</t>
  </si>
  <si>
    <t>B-1-S</t>
  </si>
  <si>
    <t>B-3-M</t>
  </si>
  <si>
    <t>A-3-S</t>
  </si>
  <si>
    <t>D-3-M</t>
  </si>
  <si>
    <t>D-2-S</t>
  </si>
  <si>
    <t>B-2-S</t>
  </si>
  <si>
    <t>C-2-M</t>
  </si>
  <si>
    <t>D-1-M</t>
  </si>
  <si>
    <t>A</t>
  </si>
  <si>
    <t>B</t>
  </si>
  <si>
    <t>C</t>
  </si>
  <si>
    <t>D</t>
  </si>
  <si>
    <t>lain-lain</t>
  </si>
  <si>
    <t>UTS</t>
  </si>
  <si>
    <t>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</si>
</sst>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8" formatCode="_-[$Rp-3809]* #,##0.00_-;\-[$Rp-3809]* #,##0.00_-;_-[$Rp-3809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charset val="1"/>
      <scheme val="minor"/>
    </font>
    <font>
      <sz val="16"/>
      <color theme="1"/>
      <name val="Arial Black"/>
      <family val="2"/>
    </font>
    <font>
      <sz val="12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8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8" fillId="0" borderId="1" xfId="3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3" borderId="0" xfId="2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4" borderId="1" xfId="3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0" fillId="0" borderId="1" xfId="1" applyNumberFormat="1" applyFont="1" applyBorder="1" applyAlignment="1">
      <alignment horizontal="center" vertical="center"/>
    </xf>
    <xf numFmtId="42" fontId="0" fillId="0" borderId="0" xfId="1" applyFo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">
    <cellStyle name="Accent6" xfId="2" builtinId="49"/>
    <cellStyle name="Currency [0]" xfId="1" builtinId="7"/>
    <cellStyle name="Normal" xfId="0" builtinId="0"/>
    <cellStyle name="Normal 2" xfId="3" xr:uid="{E941C3B1-8CC7-43F8-AB7C-3802220D1E58}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76201</xdr:colOff>
      <xdr:row>0</xdr:row>
      <xdr:rowOff>0</xdr:rowOff>
    </xdr:from>
    <xdr:to>
      <xdr:col>10</xdr:col>
      <xdr:colOff>311943</xdr:colOff>
      <xdr:row>14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B22FC3-E3A7-7578-4492-30A758020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1" y="0"/>
          <a:ext cx="2064542" cy="2752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5887-BE60-41E7-9511-163D5DFF0309}">
  <dimension ref="B2:H12"/>
  <sheetViews>
    <sheetView workbookViewId="0">
      <selection activeCell="L12" sqref="L12"/>
    </sheetView>
  </sheetViews>
  <sheetFormatPr defaultRowHeight="15" x14ac:dyDescent="0.25"/>
  <sheetData>
    <row r="2" spans="2:8" x14ac:dyDescent="0.25">
      <c r="B2" s="15"/>
      <c r="C2" s="14" t="s">
        <v>1</v>
      </c>
      <c r="D2" s="8"/>
      <c r="E2" s="8"/>
      <c r="F2" s="9"/>
      <c r="G2" s="16"/>
      <c r="H2" s="16"/>
    </row>
    <row r="3" spans="2:8" x14ac:dyDescent="0.25">
      <c r="B3" s="16"/>
      <c r="C3" s="10"/>
      <c r="D3" s="11"/>
      <c r="E3" s="11"/>
      <c r="F3" s="12"/>
      <c r="G3" s="16"/>
      <c r="H3" s="16"/>
    </row>
    <row r="4" spans="2:8" x14ac:dyDescent="0.25">
      <c r="B4" s="16"/>
      <c r="G4" s="16"/>
      <c r="H4" s="16"/>
    </row>
    <row r="5" spans="2:8" x14ac:dyDescent="0.25">
      <c r="B5" s="16"/>
      <c r="C5" s="14" t="s">
        <v>2</v>
      </c>
      <c r="D5" s="3"/>
      <c r="E5" s="3"/>
      <c r="F5" s="4"/>
      <c r="G5" s="16"/>
      <c r="H5" s="16"/>
    </row>
    <row r="6" spans="2:8" x14ac:dyDescent="0.25">
      <c r="C6" s="5"/>
      <c r="D6" s="6"/>
      <c r="E6" s="6"/>
      <c r="F6" s="7"/>
    </row>
    <row r="8" spans="2:8" x14ac:dyDescent="0.25">
      <c r="C8" s="14" t="s">
        <v>3</v>
      </c>
      <c r="D8" s="3"/>
      <c r="E8" s="3"/>
      <c r="F8" s="4"/>
    </row>
    <row r="9" spans="2:8" x14ac:dyDescent="0.25">
      <c r="C9" s="5"/>
      <c r="D9" s="6"/>
      <c r="E9" s="6"/>
      <c r="F9" s="7"/>
    </row>
    <row r="11" spans="2:8" x14ac:dyDescent="0.25">
      <c r="C11" s="14" t="s">
        <v>4</v>
      </c>
      <c r="D11" s="3"/>
      <c r="E11" s="3"/>
      <c r="F11" s="4"/>
    </row>
    <row r="12" spans="2:8" x14ac:dyDescent="0.25">
      <c r="C12" s="5"/>
      <c r="D12" s="6"/>
      <c r="E12" s="6"/>
      <c r="F12" s="7"/>
    </row>
  </sheetData>
  <mergeCells count="4">
    <mergeCell ref="C2:F3"/>
    <mergeCell ref="C5:F6"/>
    <mergeCell ref="C8:F9"/>
    <mergeCell ref="C11:F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3C11-E2A5-4019-988A-36EF447E840F}">
  <dimension ref="C2:I29"/>
  <sheetViews>
    <sheetView topLeftCell="B2" workbookViewId="0">
      <selection activeCell="H4" sqref="H4"/>
    </sheetView>
  </sheetViews>
  <sheetFormatPr defaultColWidth="18.7109375" defaultRowHeight="15" x14ac:dyDescent="0.25"/>
  <sheetData>
    <row r="2" spans="3:9" ht="18.75" x14ac:dyDescent="0.3">
      <c r="E2" s="18" t="s">
        <v>32</v>
      </c>
      <c r="F2" s="2"/>
      <c r="G2" s="2"/>
    </row>
    <row r="3" spans="3:9" ht="15.75" x14ac:dyDescent="0.25">
      <c r="E3" s="19" t="s">
        <v>33</v>
      </c>
      <c r="F3" s="13"/>
      <c r="G3" s="13"/>
    </row>
    <row r="5" spans="3:9" x14ac:dyDescent="0.25">
      <c r="C5" s="17" t="s">
        <v>5</v>
      </c>
      <c r="D5" s="17" t="s">
        <v>6</v>
      </c>
      <c r="E5" s="17" t="s">
        <v>7</v>
      </c>
      <c r="F5" s="17" t="s">
        <v>59</v>
      </c>
      <c r="G5" s="17" t="s">
        <v>60</v>
      </c>
      <c r="H5" s="17" t="s">
        <v>61</v>
      </c>
      <c r="I5" s="17" t="s">
        <v>8</v>
      </c>
    </row>
    <row r="6" spans="3:9" x14ac:dyDescent="0.25">
      <c r="C6" s="17">
        <v>1</v>
      </c>
      <c r="D6" s="17">
        <v>170202030</v>
      </c>
      <c r="E6" s="17" t="s">
        <v>9</v>
      </c>
      <c r="F6" s="17">
        <v>75</v>
      </c>
      <c r="G6" s="17">
        <v>89.2</v>
      </c>
      <c r="H6" s="17">
        <v>90</v>
      </c>
      <c r="I6" s="17">
        <v>84.7</v>
      </c>
    </row>
    <row r="7" spans="3:9" x14ac:dyDescent="0.25">
      <c r="C7" s="17">
        <v>2</v>
      </c>
      <c r="D7" s="17">
        <v>170202031</v>
      </c>
      <c r="E7" s="17" t="s">
        <v>10</v>
      </c>
      <c r="F7" s="17">
        <v>76.099999999999994</v>
      </c>
      <c r="G7" s="17">
        <v>78</v>
      </c>
      <c r="H7" s="17">
        <v>83</v>
      </c>
      <c r="I7" s="17">
        <v>79</v>
      </c>
    </row>
    <row r="8" spans="3:9" x14ac:dyDescent="0.25">
      <c r="C8" s="17">
        <v>3</v>
      </c>
      <c r="D8" s="17">
        <v>170202032</v>
      </c>
      <c r="E8" s="17" t="s">
        <v>11</v>
      </c>
      <c r="F8" s="17">
        <v>66.5</v>
      </c>
      <c r="G8" s="17">
        <v>67</v>
      </c>
      <c r="H8" s="17">
        <v>68.3</v>
      </c>
      <c r="I8" s="17">
        <v>67.3</v>
      </c>
    </row>
    <row r="9" spans="3:9" x14ac:dyDescent="0.25">
      <c r="C9" s="17">
        <v>4</v>
      </c>
      <c r="D9" s="17">
        <v>170202033</v>
      </c>
      <c r="E9" s="17" t="s">
        <v>12</v>
      </c>
      <c r="F9" s="17">
        <v>81.2</v>
      </c>
      <c r="G9" s="17">
        <v>92</v>
      </c>
      <c r="H9" s="17">
        <v>79</v>
      </c>
      <c r="I9" s="17">
        <v>84.1</v>
      </c>
    </row>
    <row r="10" spans="3:9" x14ac:dyDescent="0.25">
      <c r="C10" s="17">
        <v>5</v>
      </c>
      <c r="D10" s="17">
        <v>170202034</v>
      </c>
      <c r="E10" s="17" t="s">
        <v>13</v>
      </c>
      <c r="F10" s="17">
        <v>35</v>
      </c>
      <c r="G10" s="17">
        <v>34.700000000000003</v>
      </c>
      <c r="H10" s="17">
        <v>40</v>
      </c>
      <c r="I10" s="17">
        <v>36.6</v>
      </c>
    </row>
    <row r="11" spans="3:9" x14ac:dyDescent="0.25">
      <c r="C11" s="17">
        <v>6</v>
      </c>
      <c r="D11" s="17">
        <v>170202035</v>
      </c>
      <c r="E11" s="17" t="s">
        <v>14</v>
      </c>
      <c r="F11" s="17">
        <v>77</v>
      </c>
      <c r="G11" s="17">
        <v>80</v>
      </c>
      <c r="H11" s="17">
        <v>84</v>
      </c>
      <c r="I11" s="17">
        <v>80.3</v>
      </c>
    </row>
    <row r="12" spans="3:9" x14ac:dyDescent="0.25">
      <c r="C12" s="17">
        <v>7</v>
      </c>
      <c r="D12" s="17">
        <v>170202036</v>
      </c>
      <c r="E12" s="17" t="s">
        <v>15</v>
      </c>
      <c r="F12" s="17">
        <v>78</v>
      </c>
      <c r="G12" s="17">
        <v>85</v>
      </c>
      <c r="H12" s="17">
        <v>81</v>
      </c>
      <c r="I12" s="17">
        <v>81.3</v>
      </c>
    </row>
    <row r="13" spans="3:9" x14ac:dyDescent="0.25">
      <c r="C13" s="17">
        <v>8</v>
      </c>
      <c r="D13" s="17">
        <v>170202037</v>
      </c>
      <c r="E13" s="17" t="s">
        <v>16</v>
      </c>
      <c r="F13" s="17">
        <v>82.3</v>
      </c>
      <c r="G13" s="17">
        <v>83</v>
      </c>
      <c r="H13" s="17">
        <v>79</v>
      </c>
      <c r="I13" s="17">
        <v>81.400000000000006</v>
      </c>
    </row>
    <row r="14" spans="3:9" x14ac:dyDescent="0.25">
      <c r="C14" s="17">
        <v>9</v>
      </c>
      <c r="D14" s="17">
        <v>170202038</v>
      </c>
      <c r="E14" s="17" t="s">
        <v>17</v>
      </c>
      <c r="F14" s="17">
        <v>85.4</v>
      </c>
      <c r="G14" s="17">
        <v>76</v>
      </c>
      <c r="H14" s="17">
        <v>78</v>
      </c>
      <c r="I14" s="17">
        <v>79.8</v>
      </c>
    </row>
    <row r="15" spans="3:9" x14ac:dyDescent="0.25">
      <c r="C15" s="17">
        <v>10</v>
      </c>
      <c r="D15" s="17">
        <v>170202039</v>
      </c>
      <c r="E15" s="17" t="s">
        <v>18</v>
      </c>
      <c r="F15" s="17">
        <v>90.2</v>
      </c>
      <c r="G15" s="17">
        <v>82</v>
      </c>
      <c r="H15" s="17">
        <v>90</v>
      </c>
      <c r="I15" s="17">
        <v>87.4</v>
      </c>
    </row>
    <row r="16" spans="3:9" x14ac:dyDescent="0.25">
      <c r="C16" s="17">
        <v>11</v>
      </c>
      <c r="D16" s="17">
        <v>170202040</v>
      </c>
      <c r="E16" s="17" t="s">
        <v>19</v>
      </c>
      <c r="F16" s="17">
        <v>87.5</v>
      </c>
      <c r="G16" s="17">
        <v>81</v>
      </c>
      <c r="H16" s="17">
        <v>85</v>
      </c>
      <c r="I16" s="17">
        <v>84.5</v>
      </c>
    </row>
    <row r="17" spans="3:9" x14ac:dyDescent="0.25">
      <c r="C17" s="17">
        <v>12</v>
      </c>
      <c r="D17" s="17">
        <v>170202041</v>
      </c>
      <c r="E17" s="17" t="s">
        <v>20</v>
      </c>
      <c r="F17" s="17">
        <v>69.3</v>
      </c>
      <c r="G17" s="17">
        <v>79</v>
      </c>
      <c r="H17" s="17">
        <v>85</v>
      </c>
      <c r="I17" s="17">
        <v>77.8</v>
      </c>
    </row>
    <row r="18" spans="3:9" x14ac:dyDescent="0.25">
      <c r="C18" s="17">
        <v>13</v>
      </c>
      <c r="D18" s="17">
        <v>170202042</v>
      </c>
      <c r="E18" s="17" t="s">
        <v>21</v>
      </c>
      <c r="F18" s="17">
        <v>78.8</v>
      </c>
      <c r="G18" s="17">
        <v>78</v>
      </c>
      <c r="H18" s="17">
        <v>78</v>
      </c>
      <c r="I18" s="17">
        <v>78.3</v>
      </c>
    </row>
    <row r="19" spans="3:9" x14ac:dyDescent="0.25">
      <c r="C19" s="17">
        <v>14</v>
      </c>
      <c r="D19" s="17">
        <v>170202043</v>
      </c>
      <c r="E19" s="17" t="s">
        <v>22</v>
      </c>
      <c r="F19" s="17">
        <v>90.1</v>
      </c>
      <c r="G19" s="17">
        <v>90</v>
      </c>
      <c r="H19" s="17">
        <v>77.099999999999994</v>
      </c>
      <c r="I19" s="17">
        <v>85.7</v>
      </c>
    </row>
    <row r="20" spans="3:9" x14ac:dyDescent="0.25">
      <c r="C20" s="17">
        <v>15</v>
      </c>
      <c r="D20" s="17">
        <v>170202044</v>
      </c>
      <c r="E20" s="17" t="s">
        <v>23</v>
      </c>
      <c r="F20" s="17">
        <v>55</v>
      </c>
      <c r="G20" s="17">
        <v>50</v>
      </c>
      <c r="H20" s="17">
        <v>59.4</v>
      </c>
      <c r="I20" s="17">
        <v>54.8</v>
      </c>
    </row>
    <row r="21" spans="3:9" x14ac:dyDescent="0.25">
      <c r="C21" s="17">
        <v>16</v>
      </c>
      <c r="D21" s="17">
        <v>170202045</v>
      </c>
      <c r="E21" s="17" t="s">
        <v>24</v>
      </c>
      <c r="F21" s="17">
        <v>77.5</v>
      </c>
      <c r="G21" s="17">
        <v>88</v>
      </c>
      <c r="H21" s="17">
        <v>90.3</v>
      </c>
      <c r="I21" s="17">
        <v>85.3</v>
      </c>
    </row>
    <row r="22" spans="3:9" x14ac:dyDescent="0.25">
      <c r="C22" s="17">
        <v>17</v>
      </c>
      <c r="D22" s="17">
        <v>170202046</v>
      </c>
      <c r="E22" s="17" t="s">
        <v>25</v>
      </c>
      <c r="F22" s="17">
        <v>79</v>
      </c>
      <c r="G22" s="17">
        <v>77.400000000000006</v>
      </c>
      <c r="H22" s="17">
        <v>88.3</v>
      </c>
      <c r="I22" s="17">
        <v>81.599999999999994</v>
      </c>
    </row>
    <row r="23" spans="3:9" x14ac:dyDescent="0.25">
      <c r="C23" s="17">
        <v>18</v>
      </c>
      <c r="D23" s="17">
        <v>170202047</v>
      </c>
      <c r="E23" s="17" t="s">
        <v>26</v>
      </c>
      <c r="F23" s="17">
        <v>84</v>
      </c>
      <c r="G23" s="17">
        <v>66.3</v>
      </c>
      <c r="H23" s="17">
        <v>83</v>
      </c>
      <c r="I23" s="17">
        <v>77.8</v>
      </c>
    </row>
    <row r="24" spans="3:9" x14ac:dyDescent="0.25">
      <c r="C24" s="17">
        <v>19</v>
      </c>
      <c r="D24" s="17">
        <v>170202048</v>
      </c>
      <c r="E24" s="17" t="s">
        <v>27</v>
      </c>
      <c r="F24" s="17">
        <v>91.3</v>
      </c>
      <c r="G24" s="17">
        <v>63</v>
      </c>
      <c r="H24" s="17">
        <v>84</v>
      </c>
      <c r="I24" s="17">
        <v>79.400000000000006</v>
      </c>
    </row>
    <row r="25" spans="3:9" x14ac:dyDescent="0.25">
      <c r="C25" s="17">
        <v>20</v>
      </c>
      <c r="D25" s="17">
        <v>170202049</v>
      </c>
      <c r="E25" s="17" t="s">
        <v>28</v>
      </c>
      <c r="F25" s="17">
        <v>73</v>
      </c>
      <c r="G25" s="17">
        <v>40</v>
      </c>
      <c r="H25" s="17">
        <v>41</v>
      </c>
      <c r="I25" s="17">
        <v>51.3</v>
      </c>
    </row>
    <row r="26" spans="3:9" x14ac:dyDescent="0.25">
      <c r="C26" s="1"/>
      <c r="D26" s="1"/>
      <c r="E26" s="1"/>
      <c r="F26" s="1"/>
      <c r="G26" s="1"/>
      <c r="H26" s="1"/>
      <c r="I26" s="1"/>
    </row>
    <row r="27" spans="3:9" x14ac:dyDescent="0.25">
      <c r="C27" s="17" t="s">
        <v>29</v>
      </c>
      <c r="D27" s="17"/>
      <c r="E27" s="17"/>
      <c r="F27" s="17">
        <v>81.349999999999994</v>
      </c>
      <c r="G27" s="17">
        <v>66.900000000000006</v>
      </c>
      <c r="H27" s="17">
        <v>76.680000000000007</v>
      </c>
      <c r="I27" s="17">
        <v>75.757894739999998</v>
      </c>
    </row>
    <row r="28" spans="3:9" x14ac:dyDescent="0.25">
      <c r="C28" s="17" t="s">
        <v>30</v>
      </c>
      <c r="D28" s="17"/>
      <c r="E28" s="17"/>
      <c r="F28" s="17">
        <v>91.3</v>
      </c>
      <c r="G28" s="17">
        <v>89.2</v>
      </c>
      <c r="H28" s="17">
        <v>90.3</v>
      </c>
      <c r="I28" s="17">
        <v>87.4</v>
      </c>
    </row>
    <row r="29" spans="3:9" x14ac:dyDescent="0.25">
      <c r="C29" s="17" t="s">
        <v>31</v>
      </c>
      <c r="D29" s="17"/>
      <c r="E29" s="17"/>
      <c r="F29" s="17">
        <v>66.5</v>
      </c>
      <c r="G29" s="17">
        <v>34.700000000000003</v>
      </c>
      <c r="H29" s="17">
        <v>59.4</v>
      </c>
      <c r="I29" s="17">
        <v>36.6</v>
      </c>
    </row>
  </sheetData>
  <mergeCells count="2">
    <mergeCell ref="E2:G2"/>
    <mergeCell ref="E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C8E80-DB91-40CD-8CC0-20708FFE7FAC}">
  <dimension ref="B2:O22"/>
  <sheetViews>
    <sheetView tabSelected="1" topLeftCell="F2" workbookViewId="0">
      <selection activeCell="K16" sqref="K16"/>
    </sheetView>
  </sheetViews>
  <sheetFormatPr defaultColWidth="18.7109375" defaultRowHeight="15" x14ac:dyDescent="0.25"/>
  <sheetData>
    <row r="2" spans="2:15" ht="24.75" x14ac:dyDescent="0.25">
      <c r="B2" s="21" t="s">
        <v>34</v>
      </c>
      <c r="C2" s="20"/>
      <c r="D2" s="20"/>
    </row>
    <row r="3" spans="2:15" ht="18.75" x14ac:dyDescent="0.4">
      <c r="B3" s="22" t="s">
        <v>35</v>
      </c>
      <c r="C3" s="22"/>
      <c r="D3" s="22"/>
      <c r="H3" s="29"/>
    </row>
    <row r="5" spans="2:15" x14ac:dyDescent="0.25">
      <c r="B5" s="23" t="s">
        <v>0</v>
      </c>
      <c r="C5" s="23" t="s">
        <v>36</v>
      </c>
      <c r="D5" s="23" t="s">
        <v>37</v>
      </c>
      <c r="E5" s="23" t="s">
        <v>38</v>
      </c>
      <c r="F5" s="23" t="s">
        <v>39</v>
      </c>
      <c r="G5" s="23" t="s">
        <v>40</v>
      </c>
      <c r="H5" s="23" t="s">
        <v>41</v>
      </c>
      <c r="I5" s="23" t="s">
        <v>42</v>
      </c>
      <c r="J5" s="23" t="s">
        <v>43</v>
      </c>
      <c r="K5" s="23" t="s">
        <v>44</v>
      </c>
      <c r="M5" s="1" t="s">
        <v>36</v>
      </c>
      <c r="N5" s="1" t="s">
        <v>40</v>
      </c>
      <c r="O5" s="1" t="s">
        <v>41</v>
      </c>
    </row>
    <row r="6" spans="2:15" ht="15.75" x14ac:dyDescent="0.25">
      <c r="B6" s="24">
        <v>1</v>
      </c>
      <c r="C6" s="25" t="s">
        <v>45</v>
      </c>
      <c r="D6" s="26" t="s">
        <v>9</v>
      </c>
      <c r="E6" s="1" t="str">
        <f>IF(MID(C6,3,1)="1","KEPALA",IF(MID(C6,3,1)="2","STAFF",IF(MID(C6,3,1)="3","OPERATOR")))</f>
        <v>KEPALA</v>
      </c>
      <c r="F6" s="1" t="str">
        <f>IF(RIGHT(C6,1)="M","MENIKAH",IF(RIGHT(C6,1)="S","SINGLE"))</f>
        <v>MENIKAH</v>
      </c>
      <c r="G6" s="1" t="str">
        <f>IF(LEFT(C6,1)="A","DISTRIBUTOR",IF(LEFT(C6,1)="B","ENGINERING",IF(LEFT(C6,1)="C","PRODUKSI",IF(LEFT(C6,1)="D","QUALITY CONTROL"))))</f>
        <v>DISTRIBUTOR</v>
      </c>
      <c r="H6" s="27">
        <f t="shared" ref="H6:H7" si="0">IF(LEFT(C6,1)="A",2500000,IF(LEFT(C6,1)="B",2300000,IF(LEFT(C6,1)="C",2000000,IF(LEFT(C6,1)="D",2600000))))</f>
        <v>2500000</v>
      </c>
      <c r="I6" s="1">
        <v>2</v>
      </c>
      <c r="J6" s="27">
        <f>25000*I6</f>
        <v>50000</v>
      </c>
      <c r="K6" s="27">
        <f>SUM(H6:J6)</f>
        <v>2550002</v>
      </c>
      <c r="M6" s="1" t="s">
        <v>55</v>
      </c>
      <c r="N6" s="1"/>
      <c r="O6" s="28">
        <v>2500000</v>
      </c>
    </row>
    <row r="7" spans="2:15" x14ac:dyDescent="0.25">
      <c r="B7" s="25">
        <v>2</v>
      </c>
      <c r="C7" s="25" t="s">
        <v>46</v>
      </c>
      <c r="D7" s="26" t="s">
        <v>10</v>
      </c>
      <c r="E7" s="1" t="str">
        <f t="shared" ref="E7:E15" si="1">IF(MID(C7,3,1)="1","KEPALA",IF(MID(C7,3,1)="2","STAFF",IF(MID(C7,3,1)="3","OPERATOR")))</f>
        <v>STAFF</v>
      </c>
      <c r="F7" s="1" t="str">
        <f t="shared" ref="F7:F15" si="2">IF(RIGHT(C7,1)="M","MENIKAH",IF(RIGHT(C7,1)="S","SINGLE"))</f>
        <v>MENIKAH</v>
      </c>
      <c r="G7" s="1" t="str">
        <f t="shared" ref="G7:G15" si="3">IF(LEFT(C7,1)="A","DISTRIBUTOR",IF(LEFT(C7,1)="B","ENGINERING",IF(LEFT(C7,1)="C","PRODUKSI",IF(LEFT(C7,1)="D","QUALITY CONTROL"))))</f>
        <v>DISTRIBUTOR</v>
      </c>
      <c r="H7" s="27">
        <f t="shared" si="0"/>
        <v>2500000</v>
      </c>
      <c r="I7" s="1">
        <v>3</v>
      </c>
      <c r="J7" s="27">
        <f t="shared" ref="J7:J15" si="4">25000*I7</f>
        <v>75000</v>
      </c>
      <c r="K7" s="27">
        <f t="shared" ref="K7:K15" si="5">SUM(H7:J7)</f>
        <v>2575003</v>
      </c>
      <c r="M7" s="1" t="s">
        <v>56</v>
      </c>
      <c r="N7" s="1"/>
      <c r="O7" s="27">
        <v>2300000</v>
      </c>
    </row>
    <row r="8" spans="2:15" x14ac:dyDescent="0.25">
      <c r="B8" s="25">
        <v>3</v>
      </c>
      <c r="C8" s="25" t="s">
        <v>47</v>
      </c>
      <c r="D8" s="26" t="s">
        <v>11</v>
      </c>
      <c r="E8" s="1" t="str">
        <f t="shared" si="1"/>
        <v>KEPALA</v>
      </c>
      <c r="F8" s="1" t="str">
        <f t="shared" si="2"/>
        <v>SINGLE</v>
      </c>
      <c r="G8" s="1" t="str">
        <f t="shared" si="3"/>
        <v>ENGINERING</v>
      </c>
      <c r="H8" s="27">
        <f>IF(LEFT(C8,1)="A",2500000,IF(LEFT(C8,1)="B",2300000,IF(LEFT(C8,1)="C",2000000,IF(LEFT(C8,1)="D",2600000))))</f>
        <v>2300000</v>
      </c>
      <c r="I8" s="1">
        <v>0</v>
      </c>
      <c r="J8" s="27">
        <f t="shared" si="4"/>
        <v>0</v>
      </c>
      <c r="K8" s="27">
        <f t="shared" si="5"/>
        <v>2300000</v>
      </c>
      <c r="M8" s="1" t="s">
        <v>57</v>
      </c>
      <c r="N8" s="1"/>
      <c r="O8" s="27">
        <v>2000000</v>
      </c>
    </row>
    <row r="9" spans="2:15" x14ac:dyDescent="0.25">
      <c r="B9" s="25">
        <v>4</v>
      </c>
      <c r="C9" s="25" t="s">
        <v>48</v>
      </c>
      <c r="D9" s="26" t="s">
        <v>12</v>
      </c>
      <c r="E9" s="1" t="str">
        <f t="shared" si="1"/>
        <v>OPERATOR</v>
      </c>
      <c r="F9" s="1" t="str">
        <f t="shared" si="2"/>
        <v>MENIKAH</v>
      </c>
      <c r="G9" s="1" t="str">
        <f t="shared" si="3"/>
        <v>ENGINERING</v>
      </c>
      <c r="H9" s="27">
        <f t="shared" ref="H9:H15" si="6">IF(LEFT(C9,1)="A",2500000,IF(LEFT(C9,1)="B",2300000,IF(LEFT(C9,1)="C",2000000,IF(LEFT(C9,1)="D",2600000))))</f>
        <v>2300000</v>
      </c>
      <c r="I9" s="1">
        <v>1</v>
      </c>
      <c r="J9" s="27">
        <f t="shared" si="4"/>
        <v>25000</v>
      </c>
      <c r="K9" s="27">
        <f t="shared" si="5"/>
        <v>2325001</v>
      </c>
      <c r="M9" s="1" t="s">
        <v>58</v>
      </c>
      <c r="N9" s="1"/>
      <c r="O9" s="27">
        <v>2600000</v>
      </c>
    </row>
    <row r="10" spans="2:15" x14ac:dyDescent="0.25">
      <c r="B10" s="25">
        <v>5</v>
      </c>
      <c r="C10" s="25" t="s">
        <v>49</v>
      </c>
      <c r="D10" s="26" t="s">
        <v>13</v>
      </c>
      <c r="E10" s="1" t="str">
        <f t="shared" si="1"/>
        <v>OPERATOR</v>
      </c>
      <c r="F10" s="1" t="str">
        <f t="shared" si="2"/>
        <v>SINGLE</v>
      </c>
      <c r="G10" s="1" t="str">
        <f t="shared" si="3"/>
        <v>DISTRIBUTOR</v>
      </c>
      <c r="H10" s="27">
        <f t="shared" si="6"/>
        <v>2500000</v>
      </c>
      <c r="I10" s="1">
        <v>0</v>
      </c>
      <c r="J10" s="27">
        <f t="shared" si="4"/>
        <v>0</v>
      </c>
      <c r="K10" s="27">
        <f t="shared" si="5"/>
        <v>2500000</v>
      </c>
    </row>
    <row r="11" spans="2:15" x14ac:dyDescent="0.25">
      <c r="B11" s="25">
        <v>6</v>
      </c>
      <c r="C11" s="25" t="s">
        <v>50</v>
      </c>
      <c r="D11" s="26" t="s">
        <v>14</v>
      </c>
      <c r="E11" s="1" t="str">
        <f t="shared" si="1"/>
        <v>OPERATOR</v>
      </c>
      <c r="F11" s="1" t="str">
        <f t="shared" si="2"/>
        <v>MENIKAH</v>
      </c>
      <c r="G11" s="1" t="str">
        <f t="shared" si="3"/>
        <v>QUALITY CONTROL</v>
      </c>
      <c r="H11" s="27">
        <f t="shared" si="6"/>
        <v>2600000</v>
      </c>
      <c r="I11" s="1">
        <v>3</v>
      </c>
      <c r="J11" s="27">
        <f t="shared" si="4"/>
        <v>75000</v>
      </c>
      <c r="K11" s="27">
        <f t="shared" si="5"/>
        <v>2675003</v>
      </c>
    </row>
    <row r="12" spans="2:15" x14ac:dyDescent="0.25">
      <c r="B12" s="25">
        <v>7</v>
      </c>
      <c r="C12" s="25" t="s">
        <v>51</v>
      </c>
      <c r="D12" s="26" t="s">
        <v>15</v>
      </c>
      <c r="E12" s="1" t="str">
        <f t="shared" si="1"/>
        <v>STAFF</v>
      </c>
      <c r="F12" s="1" t="str">
        <f t="shared" si="2"/>
        <v>SINGLE</v>
      </c>
      <c r="G12" s="1" t="str">
        <f t="shared" si="3"/>
        <v>QUALITY CONTROL</v>
      </c>
      <c r="H12" s="27">
        <f t="shared" si="6"/>
        <v>2600000</v>
      </c>
      <c r="I12" s="1">
        <v>0</v>
      </c>
      <c r="J12" s="27">
        <f t="shared" si="4"/>
        <v>0</v>
      </c>
      <c r="K12" s="27">
        <f t="shared" si="5"/>
        <v>2600000</v>
      </c>
    </row>
    <row r="13" spans="2:15" x14ac:dyDescent="0.25">
      <c r="B13" s="25">
        <v>8</v>
      </c>
      <c r="C13" s="25" t="s">
        <v>52</v>
      </c>
      <c r="D13" s="26" t="s">
        <v>16</v>
      </c>
      <c r="E13" s="1" t="str">
        <f t="shared" si="1"/>
        <v>STAFF</v>
      </c>
      <c r="F13" s="1" t="str">
        <f t="shared" si="2"/>
        <v>SINGLE</v>
      </c>
      <c r="G13" s="1" t="str">
        <f t="shared" si="3"/>
        <v>ENGINERING</v>
      </c>
      <c r="H13" s="27">
        <f t="shared" si="6"/>
        <v>2300000</v>
      </c>
      <c r="I13" s="1">
        <v>0</v>
      </c>
      <c r="J13" s="27">
        <f t="shared" si="4"/>
        <v>0</v>
      </c>
      <c r="K13" s="27">
        <f t="shared" si="5"/>
        <v>2300000</v>
      </c>
    </row>
    <row r="14" spans="2:15" x14ac:dyDescent="0.25">
      <c r="B14" s="25">
        <v>9</v>
      </c>
      <c r="C14" s="25" t="s">
        <v>53</v>
      </c>
      <c r="D14" s="26" t="s">
        <v>17</v>
      </c>
      <c r="E14" s="1" t="str">
        <f t="shared" si="1"/>
        <v>STAFF</v>
      </c>
      <c r="F14" s="1" t="str">
        <f t="shared" si="2"/>
        <v>MENIKAH</v>
      </c>
      <c r="G14" s="1" t="str">
        <f t="shared" si="3"/>
        <v>PRODUKSI</v>
      </c>
      <c r="H14" s="27">
        <f t="shared" si="6"/>
        <v>2000000</v>
      </c>
      <c r="I14" s="1">
        <v>1</v>
      </c>
      <c r="J14" s="27">
        <f t="shared" si="4"/>
        <v>25000</v>
      </c>
      <c r="K14" s="27">
        <f t="shared" si="5"/>
        <v>2025001</v>
      </c>
    </row>
    <row r="15" spans="2:15" x14ac:dyDescent="0.25">
      <c r="B15" s="25">
        <v>10</v>
      </c>
      <c r="C15" s="25" t="s">
        <v>54</v>
      </c>
      <c r="D15" s="26" t="s">
        <v>18</v>
      </c>
      <c r="E15" s="1" t="str">
        <f t="shared" si="1"/>
        <v>KEPALA</v>
      </c>
      <c r="F15" s="1" t="str">
        <f t="shared" si="2"/>
        <v>MENIKAH</v>
      </c>
      <c r="G15" s="1" t="str">
        <f t="shared" si="3"/>
        <v>QUALITY CONTROL</v>
      </c>
      <c r="H15" s="27">
        <f t="shared" si="6"/>
        <v>2600000</v>
      </c>
      <c r="I15" s="1">
        <v>0</v>
      </c>
      <c r="J15" s="27">
        <f t="shared" si="4"/>
        <v>0</v>
      </c>
      <c r="K15" s="27">
        <f t="shared" si="5"/>
        <v>2600000</v>
      </c>
    </row>
    <row r="16" spans="2:15" x14ac:dyDescent="0.25">
      <c r="B16" s="1"/>
      <c r="C16" s="1"/>
      <c r="D16" s="1"/>
      <c r="E16" s="1"/>
      <c r="F16" s="1"/>
      <c r="G16" s="30"/>
      <c r="H16" s="31"/>
      <c r="I16" s="31"/>
      <c r="J16" s="32"/>
      <c r="K16" s="1"/>
    </row>
    <row r="17" spans="2:11" x14ac:dyDescent="0.25">
      <c r="B17" s="1"/>
      <c r="C17" s="1"/>
      <c r="D17" s="1"/>
      <c r="E17" s="1"/>
      <c r="F17" s="1"/>
      <c r="G17" s="30"/>
      <c r="H17" s="31"/>
      <c r="I17" s="31"/>
      <c r="J17" s="32"/>
      <c r="K17" s="1"/>
    </row>
    <row r="18" spans="2:11" x14ac:dyDescent="0.25">
      <c r="B18" s="1"/>
      <c r="C18" s="1"/>
      <c r="D18" s="1"/>
      <c r="E18" s="1"/>
      <c r="F18" s="1"/>
      <c r="G18" s="30"/>
      <c r="H18" s="31"/>
      <c r="I18" s="31"/>
      <c r="J18" s="32"/>
      <c r="K18" s="1"/>
    </row>
    <row r="19" spans="2:11" x14ac:dyDescent="0.25">
      <c r="B19" s="1"/>
      <c r="C19" s="1"/>
      <c r="D19" s="1"/>
      <c r="E19" s="1"/>
      <c r="F19" s="1"/>
      <c r="G19" s="30"/>
      <c r="H19" s="31"/>
      <c r="I19" s="31"/>
      <c r="J19" s="32"/>
      <c r="K19" s="1"/>
    </row>
    <row r="20" spans="2:1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2:1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2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6">
    <mergeCell ref="B2:D2"/>
    <mergeCell ref="B3:D3"/>
    <mergeCell ref="G16:J16"/>
    <mergeCell ref="G17:J17"/>
    <mergeCell ref="G18:J18"/>
    <mergeCell ref="G19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Rahmat</dc:creator>
  <cp:lastModifiedBy>Rahmat Rahmat</cp:lastModifiedBy>
  <dcterms:created xsi:type="dcterms:W3CDTF">2023-11-17T00:46:54Z</dcterms:created>
  <dcterms:modified xsi:type="dcterms:W3CDTF">2023-11-17T03:54:26Z</dcterms:modified>
</cp:coreProperties>
</file>