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erjaan\ABSENSI KARYAWAN\2021\"/>
    </mc:Choice>
  </mc:AlternateContent>
  <xr:revisionPtr revIDLastSave="0" documentId="13_ncr:1_{16AE9E84-F13F-435B-AE9C-C20F6B784FBE}" xr6:coauthVersionLast="46" xr6:coauthVersionMax="46" xr10:uidLastSave="{00000000-0000-0000-0000-000000000000}"/>
  <bookViews>
    <workbookView xWindow="-110" yWindow="-110" windowWidth="19420" windowHeight="10420" xr2:uid="{BAA5B11E-7011-4483-B22B-45814E97BB18}"/>
  </bookViews>
  <sheets>
    <sheet name="SUMMARY" sheetId="27" r:id="rId1"/>
    <sheet name="AGUNG" sheetId="2" r:id="rId2"/>
    <sheet name="ALI" sheetId="29" r:id="rId3"/>
    <sheet name="NURUL" sheetId="30" r:id="rId4"/>
    <sheet name="RONI" sheetId="31" r:id="rId5"/>
    <sheet name="ADHI" sheetId="33" r:id="rId6"/>
    <sheet name="EKA" sheetId="34" r:id="rId7"/>
    <sheet name="RUDY" sheetId="47" r:id="rId8"/>
    <sheet name="RIZKY" sheetId="35" r:id="rId9"/>
    <sheet name="IVANA" sheetId="50" r:id="rId10"/>
    <sheet name="DEVIA" sheetId="53" r:id="rId11"/>
    <sheet name="WANTO" sheetId="10" r:id="rId12"/>
    <sheet name="ANJAS" sheetId="46" r:id="rId13"/>
    <sheet name="DIKA" sheetId="37" r:id="rId14"/>
    <sheet name="ISLAH" sheetId="38" r:id="rId15"/>
    <sheet name="RIKI" sheetId="39" r:id="rId16"/>
    <sheet name="SONY" sheetId="40" r:id="rId17"/>
    <sheet name="VIVI" sheetId="41" r:id="rId18"/>
    <sheet name="FEBI" sheetId="42" r:id="rId19"/>
    <sheet name="HANIF" sheetId="52" r:id="rId20"/>
    <sheet name="RIZKI A" sheetId="49" r:id="rId21"/>
    <sheet name="ALFI" sheetId="51" r:id="rId22"/>
    <sheet name="HILMATUN" sheetId="43" r:id="rId23"/>
    <sheet name="SULAIMAN" sheetId="44" r:id="rId24"/>
  </sheets>
  <externalReferences>
    <externalReference r:id="rId25"/>
  </externalReferences>
  <definedNames>
    <definedName name="Judul_Absensi_Karyawan">#REF!</definedName>
    <definedName name="Judul1">#REF!</definedName>
    <definedName name="Judul10">[1]!Oktober[[#Headers],[Nama Karyawan]]</definedName>
    <definedName name="Judul11">[1]!November[[#Headers],[Nama Karyawan]]</definedName>
    <definedName name="Judul12">[1]!Desember[[#Headers],[Nama Karyawan]]</definedName>
    <definedName name="Judul2">[1]!Februari[[#Headers],[Nama Karyawan]]</definedName>
    <definedName name="Judul3">[1]!Maret[[#Headers],[Nama Karyawan]]</definedName>
    <definedName name="Judul4">[1]!April[[#Headers],[Nama Karyawan]]</definedName>
    <definedName name="Judul5">[1]!Mei[[#Headers],[Nama Karyawan]]</definedName>
    <definedName name="Judul6">[1]!Juni[[#Headers],[Nama Karyawan]]</definedName>
    <definedName name="Judul7">[1]!Juli[[#Headers],[Nama Karyawan]]</definedName>
    <definedName name="Judul8">[1]!Agustus[[#Headers],[Nama Karyawan]]</definedName>
    <definedName name="Judul9">[1]!September[[#Headers],[Nama Karyawan]]</definedName>
    <definedName name="JudulKolom13">#REF!</definedName>
    <definedName name="Kustomkunci1">#REF!</definedName>
    <definedName name="KustomKunci2">#REF!</definedName>
    <definedName name="LabelKustomKunci1">#REF!</definedName>
    <definedName name="LabelKustomKunci2">#REF!</definedName>
    <definedName name="LabelLiburanKunci">#REF!</definedName>
    <definedName name="LabelPribadiKunci">#REF!</definedName>
    <definedName name="LabelSakitKunci">#REF!</definedName>
    <definedName name="LiburanKunci">#REF!</definedName>
    <definedName name="Nama_kunci">#REF!</definedName>
    <definedName name="PribadiKunci">#REF!</definedName>
    <definedName name="SakitKunci">#REF!</definedName>
    <definedName name="TahunKalender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9" i="27" l="1"/>
  <c r="AO19" i="27" s="1"/>
  <c r="AP19" i="27" s="1"/>
  <c r="AL11" i="27"/>
  <c r="AP9" i="27"/>
  <c r="AP10" i="27"/>
  <c r="AP12" i="27"/>
  <c r="AP13" i="27"/>
  <c r="AP14" i="27"/>
  <c r="AP15" i="27"/>
  <c r="AP16" i="27"/>
  <c r="AP17" i="27"/>
  <c r="AP18" i="27"/>
  <c r="AP20" i="27"/>
  <c r="AP21" i="27"/>
  <c r="AP22" i="27"/>
  <c r="AP23" i="27"/>
  <c r="AP24" i="27"/>
  <c r="AP25" i="27"/>
  <c r="AP26" i="27"/>
  <c r="AP27" i="27"/>
  <c r="AP28" i="27"/>
  <c r="AP29" i="27"/>
  <c r="AP30" i="27"/>
  <c r="AP8" i="27"/>
  <c r="F25" i="31"/>
  <c r="F25" i="30"/>
  <c r="F28" i="30"/>
  <c r="AO9" i="27"/>
  <c r="AO12" i="27"/>
  <c r="AO13" i="27"/>
  <c r="AO14" i="27"/>
  <c r="AO15" i="27"/>
  <c r="AO16" i="27"/>
  <c r="AO17" i="27"/>
  <c r="AO18" i="27"/>
  <c r="AO20" i="27"/>
  <c r="AO21" i="27"/>
  <c r="AO22" i="27"/>
  <c r="AO23" i="27"/>
  <c r="AO24" i="27"/>
  <c r="AO25" i="27"/>
  <c r="AO26" i="27"/>
  <c r="AO27" i="27"/>
  <c r="AO28" i="27"/>
  <c r="AO29" i="27"/>
  <c r="AO30" i="27"/>
  <c r="AO8" i="27"/>
  <c r="F34" i="44"/>
  <c r="G34" i="44"/>
  <c r="G34" i="43"/>
  <c r="F34" i="51"/>
  <c r="F34" i="49"/>
  <c r="F34" i="42"/>
  <c r="F34" i="41"/>
  <c r="F34" i="40"/>
  <c r="F34" i="39"/>
  <c r="F34" i="38"/>
  <c r="F34" i="46"/>
  <c r="F34" i="10"/>
  <c r="F34" i="47"/>
  <c r="F34" i="34"/>
  <c r="F34" i="33"/>
  <c r="G33" i="44"/>
  <c r="F33" i="44"/>
  <c r="F33" i="51"/>
  <c r="F33" i="49"/>
  <c r="F33" i="42"/>
  <c r="H32" i="41"/>
  <c r="H33" i="41"/>
  <c r="H34" i="41"/>
  <c r="F33" i="40"/>
  <c r="F33" i="39"/>
  <c r="F33" i="38"/>
  <c r="F33" i="46"/>
  <c r="F33" i="10"/>
  <c r="H32" i="47"/>
  <c r="H33" i="47"/>
  <c r="H34" i="47"/>
  <c r="F33" i="47"/>
  <c r="H32" i="33"/>
  <c r="H33" i="33"/>
  <c r="H34" i="33"/>
  <c r="H32" i="34"/>
  <c r="H33" i="34"/>
  <c r="H34" i="34"/>
  <c r="F33" i="34"/>
  <c r="F33" i="33"/>
  <c r="F33" i="30"/>
  <c r="G33" i="30"/>
  <c r="F33" i="29"/>
  <c r="F32" i="29"/>
  <c r="G33" i="29"/>
  <c r="G33" i="2"/>
  <c r="H32" i="44"/>
  <c r="H33" i="44"/>
  <c r="H34" i="44"/>
  <c r="F32" i="44"/>
  <c r="H32" i="43"/>
  <c r="H33" i="43"/>
  <c r="H34" i="43"/>
  <c r="H32" i="51"/>
  <c r="H33" i="51"/>
  <c r="H34" i="51"/>
  <c r="F32" i="51"/>
  <c r="H32" i="49"/>
  <c r="H33" i="49"/>
  <c r="H34" i="49"/>
  <c r="F32" i="49"/>
  <c r="H32" i="52"/>
  <c r="H34" i="52"/>
  <c r="G32" i="52"/>
  <c r="F32" i="52"/>
  <c r="H32" i="42"/>
  <c r="H33" i="42"/>
  <c r="H34" i="42"/>
  <c r="F32" i="42"/>
  <c r="H32" i="39"/>
  <c r="H33" i="39"/>
  <c r="H34" i="39"/>
  <c r="F32" i="39"/>
  <c r="H32" i="38"/>
  <c r="H33" i="38"/>
  <c r="H34" i="38"/>
  <c r="G32" i="38"/>
  <c r="F32" i="38"/>
  <c r="H32" i="37"/>
  <c r="H33" i="37"/>
  <c r="H34" i="37"/>
  <c r="H32" i="46"/>
  <c r="H33" i="46"/>
  <c r="H34" i="46"/>
  <c r="F32" i="46"/>
  <c r="H32" i="10"/>
  <c r="H33" i="10"/>
  <c r="H34" i="10"/>
  <c r="F32" i="10"/>
  <c r="H32" i="53"/>
  <c r="H33" i="53"/>
  <c r="H34" i="53"/>
  <c r="H32" i="35"/>
  <c r="H33" i="35"/>
  <c r="H34" i="35"/>
  <c r="G32" i="35"/>
  <c r="F32" i="47"/>
  <c r="F32" i="34"/>
  <c r="F32" i="33"/>
  <c r="H33" i="2"/>
  <c r="H34" i="2"/>
  <c r="H32" i="29"/>
  <c r="H33" i="29"/>
  <c r="H33" i="30"/>
  <c r="H34" i="30"/>
  <c r="H32" i="31"/>
  <c r="H33" i="31"/>
  <c r="H34" i="31"/>
  <c r="F32" i="31"/>
  <c r="H32" i="30"/>
  <c r="G32" i="30"/>
  <c r="G32" i="29"/>
  <c r="G32" i="2"/>
  <c r="F32" i="2"/>
  <c r="K4" i="2"/>
  <c r="G29" i="44"/>
  <c r="F29" i="42"/>
  <c r="F28" i="42"/>
  <c r="F29" i="40"/>
  <c r="F29" i="39"/>
  <c r="F29" i="38"/>
  <c r="G29" i="38"/>
  <c r="F29" i="35"/>
  <c r="F29" i="47"/>
  <c r="F29" i="34"/>
  <c r="G29" i="29"/>
  <c r="AG17" i="27"/>
  <c r="AF17" i="27"/>
  <c r="AE17" i="27"/>
  <c r="AA17" i="27"/>
  <c r="G28" i="44"/>
  <c r="F28" i="35"/>
  <c r="F28" i="47"/>
  <c r="G28" i="29"/>
  <c r="Z17" i="27"/>
  <c r="G27" i="44"/>
  <c r="F27" i="38"/>
  <c r="F27" i="35"/>
  <c r="F27" i="47"/>
  <c r="Y17" i="27"/>
  <c r="G26" i="44"/>
  <c r="F26" i="49"/>
  <c r="F26" i="52"/>
  <c r="F26" i="37"/>
  <c r="F26" i="35"/>
  <c r="F26" i="47"/>
  <c r="G25" i="52"/>
  <c r="F25" i="52"/>
  <c r="F25" i="38"/>
  <c r="H32" i="50"/>
  <c r="H33" i="50"/>
  <c r="H34" i="50"/>
  <c r="F25" i="35"/>
  <c r="H25" i="47"/>
  <c r="F25" i="47"/>
  <c r="F21" i="47"/>
  <c r="G25" i="2"/>
  <c r="G22" i="43"/>
  <c r="G22" i="44"/>
  <c r="F22" i="50"/>
  <c r="F22" i="35"/>
  <c r="F22" i="47"/>
  <c r="F22" i="31"/>
  <c r="G21" i="43"/>
  <c r="F21" i="49"/>
  <c r="F21" i="41"/>
  <c r="F21" i="10"/>
  <c r="F21" i="50"/>
  <c r="F21" i="35"/>
  <c r="F21" i="34"/>
  <c r="U17" i="27"/>
  <c r="T17" i="27"/>
  <c r="S17" i="27"/>
  <c r="G20" i="44"/>
  <c r="F20" i="42"/>
  <c r="F20" i="10"/>
  <c r="F20" i="50"/>
  <c r="F20" i="35"/>
  <c r="F20" i="47"/>
  <c r="R17" i="27"/>
  <c r="G19" i="44"/>
  <c r="F19" i="49"/>
  <c r="G19" i="52"/>
  <c r="F19" i="42"/>
  <c r="F19" i="41"/>
  <c r="F19" i="10"/>
  <c r="F19" i="47"/>
  <c r="F19" i="34"/>
  <c r="F19" i="31"/>
  <c r="Q17" i="27"/>
  <c r="G18" i="44"/>
  <c r="F18" i="42"/>
  <c r="F18" i="38"/>
  <c r="F18" i="46"/>
  <c r="F18" i="47"/>
  <c r="F18" i="34"/>
  <c r="F18" i="33"/>
  <c r="G18" i="2"/>
  <c r="G15" i="2"/>
  <c r="F15" i="44"/>
  <c r="G15" i="44"/>
  <c r="G15" i="43"/>
  <c r="G15" i="51"/>
  <c r="F15" i="51"/>
  <c r="F15" i="52"/>
  <c r="F15" i="41"/>
  <c r="F15" i="38"/>
  <c r="F15" i="50"/>
  <c r="F15" i="35"/>
  <c r="F15" i="47"/>
  <c r="F15" i="33"/>
  <c r="G15" i="29"/>
  <c r="F15" i="2"/>
  <c r="G13" i="44"/>
  <c r="F13" i="44"/>
  <c r="G13" i="43"/>
  <c r="F13" i="49"/>
  <c r="F13" i="42"/>
  <c r="F13" i="10"/>
  <c r="F13" i="50"/>
  <c r="F13" i="35"/>
  <c r="F13" i="47"/>
  <c r="F13" i="33"/>
  <c r="F13" i="31"/>
  <c r="K4" i="44"/>
  <c r="F12" i="44"/>
  <c r="F11" i="44"/>
  <c r="G12" i="44"/>
  <c r="K4" i="43"/>
  <c r="K4" i="51"/>
  <c r="K4" i="49"/>
  <c r="K4" i="52"/>
  <c r="K4" i="42"/>
  <c r="F12" i="42"/>
  <c r="K4" i="41"/>
  <c r="K4" i="40"/>
  <c r="F12" i="40"/>
  <c r="K4" i="39"/>
  <c r="K4" i="38"/>
  <c r="K4" i="37"/>
  <c r="K4" i="46"/>
  <c r="K4" i="10"/>
  <c r="F12" i="10"/>
  <c r="G12" i="53"/>
  <c r="K4" i="53"/>
  <c r="K4" i="50"/>
  <c r="F12" i="50"/>
  <c r="K4" i="47"/>
  <c r="F12" i="47"/>
  <c r="K4" i="34"/>
  <c r="F12" i="34"/>
  <c r="K4" i="31"/>
  <c r="F12" i="31"/>
  <c r="K4" i="30"/>
  <c r="G12" i="30"/>
  <c r="N17" i="27" l="1"/>
  <c r="L17" i="27"/>
  <c r="K17" i="27"/>
  <c r="J17" i="27"/>
  <c r="D17" i="27"/>
  <c r="E17" i="27"/>
  <c r="F17" i="27"/>
  <c r="G17" i="27"/>
  <c r="C17" i="27"/>
  <c r="F11" i="53"/>
  <c r="H31" i="53"/>
  <c r="H30" i="53"/>
  <c r="F30" i="53"/>
  <c r="H29" i="53"/>
  <c r="AB17" i="27"/>
  <c r="AI17" i="27" s="1"/>
  <c r="H28" i="53"/>
  <c r="H27" i="53"/>
  <c r="F27" i="53"/>
  <c r="H26" i="53"/>
  <c r="H25" i="53"/>
  <c r="F25" i="53"/>
  <c r="X17" i="27" s="1"/>
  <c r="H24" i="53"/>
  <c r="F24" i="53"/>
  <c r="H23" i="53"/>
  <c r="H22" i="53"/>
  <c r="H21" i="53"/>
  <c r="H20" i="53"/>
  <c r="H17" i="53"/>
  <c r="H16" i="53"/>
  <c r="H14" i="53"/>
  <c r="H12" i="53"/>
  <c r="H11" i="53"/>
  <c r="H10" i="53"/>
  <c r="H9" i="53"/>
  <c r="H8" i="53"/>
  <c r="H7" i="53"/>
  <c r="H6" i="53"/>
  <c r="H5" i="53"/>
  <c r="H4" i="53"/>
  <c r="G11" i="44"/>
  <c r="F11" i="10"/>
  <c r="F11" i="35"/>
  <c r="F11" i="47"/>
  <c r="F11" i="34"/>
  <c r="F8" i="42"/>
  <c r="F8" i="41"/>
  <c r="F8" i="10"/>
  <c r="F8" i="35"/>
  <c r="F8" i="47"/>
  <c r="F7" i="49"/>
  <c r="F7" i="52"/>
  <c r="F7" i="42"/>
  <c r="F7" i="47"/>
  <c r="F6" i="39"/>
  <c r="F6" i="38"/>
  <c r="F6" i="46"/>
  <c r="F6" i="47"/>
  <c r="F5" i="43"/>
  <c r="G5" i="39"/>
  <c r="G5" i="50"/>
  <c r="F5" i="35"/>
  <c r="F5" i="47"/>
  <c r="F5" i="30"/>
  <c r="G4" i="49"/>
  <c r="F4" i="29"/>
  <c r="K4" i="29" s="1"/>
  <c r="G4" i="2"/>
  <c r="AG30" i="27"/>
  <c r="AG29" i="27"/>
  <c r="AG28" i="27"/>
  <c r="AG27" i="27"/>
  <c r="AG26" i="27"/>
  <c r="AG25" i="27"/>
  <c r="AG24" i="27"/>
  <c r="AG23" i="27"/>
  <c r="AG22" i="27"/>
  <c r="AG21" i="27"/>
  <c r="AG20" i="27"/>
  <c r="AG19" i="27"/>
  <c r="AG18" i="27"/>
  <c r="AG15" i="27"/>
  <c r="AG14" i="27"/>
  <c r="AG13" i="27"/>
  <c r="AG12" i="27"/>
  <c r="AG11" i="27"/>
  <c r="AG10" i="27"/>
  <c r="AG9" i="27"/>
  <c r="AG8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5" i="27"/>
  <c r="AF14" i="27"/>
  <c r="AF13" i="27"/>
  <c r="AF12" i="27"/>
  <c r="AF11" i="27"/>
  <c r="AF10" i="27"/>
  <c r="AF9" i="27"/>
  <c r="AF8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5" i="27"/>
  <c r="AE14" i="27"/>
  <c r="AE13" i="27"/>
  <c r="AE12" i="27"/>
  <c r="AE11" i="27"/>
  <c r="AE10" i="27"/>
  <c r="AE9" i="27"/>
  <c r="AE8" i="27"/>
  <c r="AB27" i="27"/>
  <c r="AB26" i="27"/>
  <c r="AB25" i="27"/>
  <c r="AB23" i="27"/>
  <c r="AB22" i="27"/>
  <c r="AB21" i="27"/>
  <c r="AB20" i="27"/>
  <c r="AB15" i="27"/>
  <c r="AB14" i="27"/>
  <c r="AB13" i="27"/>
  <c r="AB11" i="27"/>
  <c r="AB10" i="27"/>
  <c r="AB8" i="27"/>
  <c r="AA27" i="27"/>
  <c r="AA26" i="27"/>
  <c r="AA25" i="27"/>
  <c r="AA23" i="27"/>
  <c r="AA22" i="27"/>
  <c r="AA20" i="27"/>
  <c r="AA19" i="27"/>
  <c r="AA18" i="27"/>
  <c r="AA15" i="27"/>
  <c r="AA14" i="27"/>
  <c r="AA13" i="27"/>
  <c r="AA12" i="27"/>
  <c r="AA9" i="27"/>
  <c r="Z28" i="27"/>
  <c r="Z27" i="27"/>
  <c r="Z25" i="27"/>
  <c r="Z24" i="27"/>
  <c r="Z21" i="27"/>
  <c r="Z20" i="27"/>
  <c r="Z15" i="27"/>
  <c r="Z14" i="27"/>
  <c r="Z12" i="27"/>
  <c r="Z11" i="27"/>
  <c r="Z10" i="27"/>
  <c r="Z9" i="27"/>
  <c r="Z8" i="27"/>
  <c r="Y30" i="27"/>
  <c r="Y27" i="27"/>
  <c r="Y26" i="27"/>
  <c r="Y25" i="27"/>
  <c r="Y20" i="27"/>
  <c r="Y18" i="27"/>
  <c r="Y15" i="27"/>
  <c r="Y14" i="27"/>
  <c r="Y12" i="27"/>
  <c r="Y10" i="27"/>
  <c r="Y9" i="27"/>
  <c r="X30" i="27"/>
  <c r="X29" i="27"/>
  <c r="X26" i="27"/>
  <c r="X22" i="27"/>
  <c r="X21" i="27"/>
  <c r="X20" i="27"/>
  <c r="X19" i="27"/>
  <c r="X15" i="27"/>
  <c r="X14" i="27"/>
  <c r="X11" i="27"/>
  <c r="X9" i="27"/>
  <c r="U28" i="27"/>
  <c r="U26" i="27"/>
  <c r="U25" i="27"/>
  <c r="U20" i="27"/>
  <c r="U18" i="27"/>
  <c r="U16" i="27"/>
  <c r="U15" i="27"/>
  <c r="U14" i="27"/>
  <c r="U11" i="27"/>
  <c r="U10" i="27"/>
  <c r="U8" i="27"/>
  <c r="T30" i="27"/>
  <c r="T27" i="27"/>
  <c r="T26" i="27"/>
  <c r="T25" i="27"/>
  <c r="T24" i="27"/>
  <c r="T22" i="27"/>
  <c r="T21" i="27"/>
  <c r="T20" i="27"/>
  <c r="T19" i="27"/>
  <c r="T18" i="27"/>
  <c r="T16" i="27"/>
  <c r="T15" i="27"/>
  <c r="T14" i="27"/>
  <c r="T13" i="27"/>
  <c r="T12" i="27"/>
  <c r="T10" i="27"/>
  <c r="T8" i="27"/>
  <c r="S30" i="27"/>
  <c r="S28" i="27"/>
  <c r="S27" i="27"/>
  <c r="S25" i="27"/>
  <c r="S24" i="27"/>
  <c r="S22" i="27"/>
  <c r="S21" i="27"/>
  <c r="S20" i="27"/>
  <c r="S18" i="27"/>
  <c r="S16" i="27"/>
  <c r="S15" i="27"/>
  <c r="S14" i="27"/>
  <c r="S12" i="27"/>
  <c r="S9" i="27"/>
  <c r="S8" i="27"/>
  <c r="R27" i="27"/>
  <c r="R25" i="27"/>
  <c r="R24" i="27"/>
  <c r="R21" i="27"/>
  <c r="R20" i="27"/>
  <c r="R18" i="27"/>
  <c r="R16" i="27"/>
  <c r="R15" i="27"/>
  <c r="R14" i="27"/>
  <c r="R13" i="27"/>
  <c r="R12" i="27"/>
  <c r="R11" i="27"/>
  <c r="R9" i="27"/>
  <c r="R8" i="27"/>
  <c r="Q28" i="27"/>
  <c r="Q25" i="27"/>
  <c r="Q21" i="27"/>
  <c r="Q20" i="27"/>
  <c r="Q19" i="27"/>
  <c r="Q16" i="27"/>
  <c r="Q15" i="27"/>
  <c r="Q14" i="27"/>
  <c r="Q13" i="27"/>
  <c r="Q12" i="27"/>
  <c r="Q10" i="27"/>
  <c r="Q9" i="27"/>
  <c r="N30" i="27"/>
  <c r="N29" i="27"/>
  <c r="N28" i="27"/>
  <c r="N26" i="27"/>
  <c r="N25" i="27"/>
  <c r="N24" i="27"/>
  <c r="N21" i="27"/>
  <c r="N20" i="27"/>
  <c r="N19" i="27"/>
  <c r="N18" i="27"/>
  <c r="N16" i="27"/>
  <c r="N15" i="27"/>
  <c r="N14" i="27"/>
  <c r="N13" i="27"/>
  <c r="N12" i="27"/>
  <c r="N11" i="27"/>
  <c r="N8" i="27"/>
  <c r="L30" i="27"/>
  <c r="L29" i="27"/>
  <c r="L27" i="27"/>
  <c r="L26" i="27"/>
  <c r="L25" i="27"/>
  <c r="L24" i="27"/>
  <c r="L21" i="27"/>
  <c r="L18" i="27"/>
  <c r="L16" i="27"/>
  <c r="L15" i="27"/>
  <c r="L14" i="27"/>
  <c r="L12" i="27"/>
  <c r="L11" i="27"/>
  <c r="L10" i="27"/>
  <c r="L9" i="27"/>
  <c r="L8" i="27"/>
  <c r="K30" i="27"/>
  <c r="K27" i="27"/>
  <c r="K25" i="27"/>
  <c r="K24" i="27"/>
  <c r="K23" i="27"/>
  <c r="K22" i="27"/>
  <c r="K21" i="27"/>
  <c r="K20" i="27"/>
  <c r="K18" i="27"/>
  <c r="K16" i="27"/>
  <c r="K15" i="27"/>
  <c r="K14" i="27"/>
  <c r="K13" i="27"/>
  <c r="K12" i="27"/>
  <c r="K11" i="27"/>
  <c r="K9" i="27"/>
  <c r="J30" i="27"/>
  <c r="J29" i="27"/>
  <c r="J25" i="27"/>
  <c r="J21" i="27"/>
  <c r="J20" i="27"/>
  <c r="J18" i="27"/>
  <c r="J16" i="27"/>
  <c r="J15" i="27"/>
  <c r="J14" i="27"/>
  <c r="J13" i="27"/>
  <c r="J12" i="27"/>
  <c r="J11" i="27"/>
  <c r="J10" i="27"/>
  <c r="J9" i="27"/>
  <c r="G29" i="27"/>
  <c r="G27" i="27"/>
  <c r="G25" i="27"/>
  <c r="G24" i="27"/>
  <c r="G21" i="27"/>
  <c r="G20" i="27"/>
  <c r="G18" i="27"/>
  <c r="G15" i="27"/>
  <c r="G14" i="27"/>
  <c r="G12" i="27"/>
  <c r="G9" i="27"/>
  <c r="F27" i="27"/>
  <c r="F26" i="27"/>
  <c r="F25" i="27"/>
  <c r="F23" i="27"/>
  <c r="F22" i="27"/>
  <c r="F20" i="27"/>
  <c r="F19" i="27"/>
  <c r="F18" i="27"/>
  <c r="F15" i="27"/>
  <c r="F14" i="27"/>
  <c r="F13" i="27"/>
  <c r="F12" i="27"/>
  <c r="F9" i="27"/>
  <c r="E26" i="27"/>
  <c r="E25" i="27"/>
  <c r="E24" i="27"/>
  <c r="E22" i="27"/>
  <c r="E21" i="27"/>
  <c r="E20" i="27"/>
  <c r="E19" i="27"/>
  <c r="E18" i="27"/>
  <c r="E15" i="27"/>
  <c r="E14" i="27"/>
  <c r="E12" i="27"/>
  <c r="E11" i="27"/>
  <c r="E10" i="27"/>
  <c r="E9" i="27"/>
  <c r="E8" i="27"/>
  <c r="D29" i="27"/>
  <c r="D27" i="27"/>
  <c r="D25" i="27"/>
  <c r="D22" i="27"/>
  <c r="D21" i="27"/>
  <c r="D20" i="27"/>
  <c r="D19" i="27"/>
  <c r="D18" i="27"/>
  <c r="D15" i="27"/>
  <c r="D14" i="27"/>
  <c r="D12" i="27"/>
  <c r="D10" i="27"/>
  <c r="D9" i="27"/>
  <c r="C28" i="27"/>
  <c r="C27" i="27"/>
  <c r="C25" i="27"/>
  <c r="C22" i="27"/>
  <c r="C21" i="27"/>
  <c r="C20" i="27"/>
  <c r="C19" i="27"/>
  <c r="C18" i="27"/>
  <c r="C15" i="27"/>
  <c r="C14" i="27"/>
  <c r="C12" i="27"/>
  <c r="C9" i="27"/>
  <c r="H32" i="2"/>
  <c r="AA29" i="27"/>
  <c r="F29" i="46"/>
  <c r="AB19" i="27" s="1"/>
  <c r="F29" i="33"/>
  <c r="AB12" i="27" s="1"/>
  <c r="F29" i="31"/>
  <c r="F29" i="29"/>
  <c r="AB9" i="27" s="1"/>
  <c r="F28" i="44"/>
  <c r="AA30" i="27" s="1"/>
  <c r="F28" i="51"/>
  <c r="AA28" i="27" s="1"/>
  <c r="F28" i="41"/>
  <c r="AA24" i="27" s="1"/>
  <c r="F28" i="40"/>
  <c r="F28" i="39"/>
  <c r="F28" i="38"/>
  <c r="AA21" i="27" s="1"/>
  <c r="F28" i="46"/>
  <c r="F28" i="10"/>
  <c r="F28" i="50"/>
  <c r="F28" i="34"/>
  <c r="AA10" i="27"/>
  <c r="F28" i="2"/>
  <c r="AA8" i="27" s="1"/>
  <c r="F27" i="43"/>
  <c r="Z29" i="27" s="1"/>
  <c r="F27" i="44"/>
  <c r="Z30" i="27" s="1"/>
  <c r="F27" i="51"/>
  <c r="F27" i="52"/>
  <c r="Z26" i="27" s="1"/>
  <c r="F27" i="41"/>
  <c r="F27" i="40"/>
  <c r="Z23" i="27" s="1"/>
  <c r="F27" i="39"/>
  <c r="Z22" i="27" s="1"/>
  <c r="F27" i="46"/>
  <c r="Z19" i="27" s="1"/>
  <c r="F27" i="10"/>
  <c r="Z18" i="27" s="1"/>
  <c r="F27" i="50"/>
  <c r="F27" i="34"/>
  <c r="Z13" i="27" s="1"/>
  <c r="F27" i="31"/>
  <c r="F27" i="2"/>
  <c r="F26" i="44"/>
  <c r="F26" i="41"/>
  <c r="Y24" i="27" s="1"/>
  <c r="Y22" i="27"/>
  <c r="F26" i="38"/>
  <c r="Y21" i="27" s="1"/>
  <c r="Y19" i="27"/>
  <c r="F26" i="50"/>
  <c r="F26" i="31"/>
  <c r="Y11" i="27" s="1"/>
  <c r="F26" i="2"/>
  <c r="Y8" i="27" s="1"/>
  <c r="G25" i="44"/>
  <c r="F25" i="44"/>
  <c r="F25" i="42"/>
  <c r="X25" i="27" s="1"/>
  <c r="X10" i="27"/>
  <c r="F25" i="2"/>
  <c r="X8" i="27" s="1"/>
  <c r="U29" i="27"/>
  <c r="F22" i="44"/>
  <c r="U30" i="27" s="1"/>
  <c r="F22" i="51"/>
  <c r="F22" i="49"/>
  <c r="U27" i="27" s="1"/>
  <c r="F22" i="40"/>
  <c r="U23" i="27" s="1"/>
  <c r="F22" i="39"/>
  <c r="U22" i="27" s="1"/>
  <c r="F22" i="33"/>
  <c r="U12" i="27" s="1"/>
  <c r="F22" i="29"/>
  <c r="U9" i="27" s="1"/>
  <c r="T29" i="27"/>
  <c r="F21" i="44"/>
  <c r="F21" i="51"/>
  <c r="T28" i="27" s="1"/>
  <c r="F21" i="52"/>
  <c r="F21" i="40"/>
  <c r="T23" i="27" s="1"/>
  <c r="F21" i="31"/>
  <c r="T11" i="27" s="1"/>
  <c r="T9" i="27"/>
  <c r="S29" i="27"/>
  <c r="F20" i="44"/>
  <c r="F20" i="51"/>
  <c r="F20" i="41"/>
  <c r="F20" i="40"/>
  <c r="S23" i="27" s="1"/>
  <c r="F20" i="46"/>
  <c r="S19" i="27" s="1"/>
  <c r="F20" i="34"/>
  <c r="S13" i="27" s="1"/>
  <c r="S10" i="27"/>
  <c r="F19" i="43"/>
  <c r="R29" i="27" s="1"/>
  <c r="G19" i="43"/>
  <c r="F19" i="44"/>
  <c r="R30" i="27" s="1"/>
  <c r="F19" i="51"/>
  <c r="R28" i="27" s="1"/>
  <c r="F19" i="52"/>
  <c r="R26" i="27" s="1"/>
  <c r="R10" i="27"/>
  <c r="F19" i="2"/>
  <c r="G18" i="43"/>
  <c r="F18" i="49"/>
  <c r="Q27" i="27" s="1"/>
  <c r="G18" i="52"/>
  <c r="F18" i="10"/>
  <c r="Q18" i="27" s="1"/>
  <c r="F18" i="2"/>
  <c r="Q8" i="27" s="1"/>
  <c r="F14" i="30"/>
  <c r="F13" i="30"/>
  <c r="K10" i="27"/>
  <c r="F13" i="51"/>
  <c r="L28" i="27" s="1"/>
  <c r="F12" i="49"/>
  <c r="F13" i="52"/>
  <c r="G13" i="52"/>
  <c r="G12" i="52"/>
  <c r="G11" i="52"/>
  <c r="J26" i="27"/>
  <c r="F13" i="40"/>
  <c r="L23" i="27" s="1"/>
  <c r="F11" i="40"/>
  <c r="J23" i="27" s="1"/>
  <c r="F13" i="39"/>
  <c r="L22" i="27" s="1"/>
  <c r="F13" i="46"/>
  <c r="L19" i="27" s="1"/>
  <c r="F12" i="46"/>
  <c r="K19" i="27" s="1"/>
  <c r="F11" i="46"/>
  <c r="J19" i="27" s="1"/>
  <c r="F13" i="34"/>
  <c r="L13" i="27" s="1"/>
  <c r="F13" i="2"/>
  <c r="F8" i="49"/>
  <c r="F8" i="52"/>
  <c r="G26" i="27" s="1"/>
  <c r="F8" i="46"/>
  <c r="G19" i="27" s="1"/>
  <c r="F8" i="50"/>
  <c r="G16" i="27" s="1"/>
  <c r="F8" i="31"/>
  <c r="G11" i="27" s="1"/>
  <c r="F8" i="30"/>
  <c r="G10" i="27" s="1"/>
  <c r="G7" i="44"/>
  <c r="F7" i="43"/>
  <c r="F29" i="27" s="1"/>
  <c r="F7" i="51"/>
  <c r="F28" i="27" s="1"/>
  <c r="F7" i="40"/>
  <c r="F7" i="38"/>
  <c r="F21" i="27" s="1"/>
  <c r="F7" i="46"/>
  <c r="F7" i="50"/>
  <c r="F16" i="27" s="1"/>
  <c r="F7" i="34"/>
  <c r="F7" i="31"/>
  <c r="F11" i="27" s="1"/>
  <c r="F7" i="30"/>
  <c r="F10" i="27" s="1"/>
  <c r="F7" i="2"/>
  <c r="F8" i="27" s="1"/>
  <c r="G6" i="44"/>
  <c r="F6" i="44"/>
  <c r="E30" i="27" s="1"/>
  <c r="F6" i="43"/>
  <c r="E29" i="27" s="1"/>
  <c r="F6" i="51"/>
  <c r="E28" i="27" s="1"/>
  <c r="F6" i="49"/>
  <c r="E27" i="27" s="1"/>
  <c r="F6" i="40"/>
  <c r="E23" i="27" s="1"/>
  <c r="F6" i="50"/>
  <c r="E16" i="27" s="1"/>
  <c r="F6" i="34"/>
  <c r="E13" i="27" s="1"/>
  <c r="F6" i="31"/>
  <c r="D16" i="27"/>
  <c r="H31" i="52"/>
  <c r="F31" i="52"/>
  <c r="H30" i="52"/>
  <c r="F30" i="52"/>
  <c r="H29" i="52"/>
  <c r="F28" i="52"/>
  <c r="H27" i="52"/>
  <c r="H25" i="52"/>
  <c r="H24" i="52"/>
  <c r="H23" i="52"/>
  <c r="H22" i="52"/>
  <c r="F20" i="52"/>
  <c r="S26" i="27" s="1"/>
  <c r="H19" i="52"/>
  <c r="H18" i="52"/>
  <c r="F18" i="52"/>
  <c r="Q26" i="27" s="1"/>
  <c r="H17" i="52"/>
  <c r="F17" i="52"/>
  <c r="H16" i="52"/>
  <c r="F16" i="52"/>
  <c r="H14" i="52"/>
  <c r="H13" i="52"/>
  <c r="H12" i="52"/>
  <c r="F12" i="52"/>
  <c r="K26" i="27" s="1"/>
  <c r="H11" i="52"/>
  <c r="H10" i="52"/>
  <c r="H9" i="52"/>
  <c r="H8" i="52"/>
  <c r="H7" i="52"/>
  <c r="H6" i="52"/>
  <c r="H5" i="52"/>
  <c r="F5" i="52"/>
  <c r="D26" i="27" s="1"/>
  <c r="F4" i="52"/>
  <c r="C26" i="27" s="1"/>
  <c r="H31" i="51"/>
  <c r="F31" i="51"/>
  <c r="H30" i="51"/>
  <c r="H29" i="51"/>
  <c r="F29" i="51"/>
  <c r="AB28" i="27" s="1"/>
  <c r="H28" i="51"/>
  <c r="H27" i="51"/>
  <c r="H26" i="51"/>
  <c r="F26" i="51"/>
  <c r="Y28" i="27" s="1"/>
  <c r="H25" i="51"/>
  <c r="F25" i="51"/>
  <c r="X28" i="27" s="1"/>
  <c r="H24" i="51"/>
  <c r="F24" i="51"/>
  <c r="H23" i="51"/>
  <c r="F23" i="51"/>
  <c r="H21" i="51"/>
  <c r="H20" i="51"/>
  <c r="H19" i="51"/>
  <c r="H18" i="51"/>
  <c r="F18" i="51"/>
  <c r="H17" i="51"/>
  <c r="F17" i="51"/>
  <c r="H16" i="51"/>
  <c r="F16" i="51"/>
  <c r="H15" i="51"/>
  <c r="H14" i="51"/>
  <c r="H13" i="51"/>
  <c r="F12" i="51"/>
  <c r="K28" i="27" s="1"/>
  <c r="H11" i="51"/>
  <c r="J28" i="27"/>
  <c r="H10" i="51"/>
  <c r="H9" i="51"/>
  <c r="H8" i="51"/>
  <c r="F8" i="51"/>
  <c r="G28" i="27" s="1"/>
  <c r="H7" i="51"/>
  <c r="H6" i="51"/>
  <c r="H5" i="51"/>
  <c r="F5" i="51"/>
  <c r="D28" i="27" s="1"/>
  <c r="H4" i="51"/>
  <c r="F4" i="51"/>
  <c r="H31" i="50"/>
  <c r="H30" i="50"/>
  <c r="F30" i="50"/>
  <c r="H29" i="50"/>
  <c r="F29" i="50"/>
  <c r="H28" i="50"/>
  <c r="H27" i="50"/>
  <c r="H26" i="50"/>
  <c r="H25" i="50"/>
  <c r="F25" i="50"/>
  <c r="H24" i="50"/>
  <c r="F24" i="50"/>
  <c r="H23" i="50"/>
  <c r="H21" i="50"/>
  <c r="H20" i="50"/>
  <c r="H19" i="50"/>
  <c r="H17" i="50"/>
  <c r="H16" i="50"/>
  <c r="H15" i="50"/>
  <c r="H14" i="50"/>
  <c r="H13" i="50"/>
  <c r="H11" i="50"/>
  <c r="H10" i="50"/>
  <c r="H9" i="50"/>
  <c r="H7" i="50"/>
  <c r="H5" i="50"/>
  <c r="H4" i="50"/>
  <c r="AI12" i="27" l="1"/>
  <c r="AI8" i="27"/>
  <c r="AN28" i="27"/>
  <c r="AK28" i="27"/>
  <c r="AM28" i="27"/>
  <c r="AL28" i="27"/>
  <c r="AL26" i="27"/>
  <c r="AK26" i="27"/>
  <c r="AN26" i="27"/>
  <c r="AM26" i="27"/>
  <c r="AL25" i="27"/>
  <c r="AK25" i="27"/>
  <c r="AM25" i="27"/>
  <c r="AN25" i="27"/>
  <c r="AK17" i="27"/>
  <c r="AN17" i="27"/>
  <c r="AM17" i="27"/>
  <c r="AL17" i="27"/>
  <c r="AL16" i="27"/>
  <c r="AK16" i="27"/>
  <c r="AN16" i="27"/>
  <c r="AM16" i="27"/>
  <c r="AN15" i="27"/>
  <c r="AM15" i="27"/>
  <c r="AL15" i="27"/>
  <c r="AK15" i="27"/>
  <c r="AN14" i="27"/>
  <c r="AL14" i="27"/>
  <c r="AM14" i="27"/>
  <c r="AK14" i="27"/>
  <c r="AI26" i="27"/>
  <c r="AI25" i="27"/>
  <c r="C16" i="27"/>
  <c r="AI16" i="27" s="1"/>
  <c r="AI15" i="27"/>
  <c r="AI28" i="27"/>
  <c r="AI14" i="27"/>
  <c r="H13" i="31"/>
  <c r="F30" i="44" l="1"/>
  <c r="F29" i="44"/>
  <c r="AB30" i="27" s="1"/>
  <c r="AB29" i="27"/>
  <c r="F30" i="41"/>
  <c r="F29" i="41"/>
  <c r="AB24" i="27" s="1"/>
  <c r="F30" i="40"/>
  <c r="F30" i="39"/>
  <c r="F30" i="38"/>
  <c r="F30" i="31"/>
  <c r="F25" i="10" l="1"/>
  <c r="X18" i="27" s="1"/>
  <c r="F25" i="33"/>
  <c r="X12" i="27" s="1"/>
  <c r="AN12" i="27" l="1"/>
  <c r="AL12" i="27"/>
  <c r="AM12" i="27"/>
  <c r="AK12" i="27"/>
  <c r="F24" i="49"/>
  <c r="F24" i="40"/>
  <c r="F23" i="40"/>
  <c r="F24" i="33"/>
  <c r="F23" i="43" l="1"/>
  <c r="F23" i="37"/>
  <c r="F23" i="46"/>
  <c r="F23" i="34"/>
  <c r="F22" i="34" l="1"/>
  <c r="U13" i="27" s="1"/>
  <c r="F5" i="44" l="1"/>
  <c r="D30" i="27" s="1"/>
  <c r="F19" i="40"/>
  <c r="R23" i="27" s="1"/>
  <c r="H22" i="35"/>
  <c r="H23" i="35"/>
  <c r="H24" i="35"/>
  <c r="H25" i="35"/>
  <c r="H27" i="35"/>
  <c r="H29" i="35"/>
  <c r="H30" i="35"/>
  <c r="H31" i="35"/>
  <c r="F18" i="40" l="1"/>
  <c r="Q23" i="27" s="1"/>
  <c r="F17" i="41" l="1"/>
  <c r="F17" i="40"/>
  <c r="F17" i="31"/>
  <c r="F16" i="31"/>
  <c r="F16" i="43" l="1"/>
  <c r="F16" i="41"/>
  <c r="F15" i="40"/>
  <c r="N23" i="27" s="1"/>
  <c r="F16" i="39"/>
  <c r="F16" i="34"/>
  <c r="F15" i="49" l="1"/>
  <c r="N27" i="27" s="1"/>
  <c r="H31" i="49"/>
  <c r="H30" i="49"/>
  <c r="F30" i="49"/>
  <c r="H29" i="49"/>
  <c r="H28" i="49"/>
  <c r="H27" i="49"/>
  <c r="H25" i="49"/>
  <c r="F25" i="49"/>
  <c r="X27" i="27" s="1"/>
  <c r="H24" i="49"/>
  <c r="H23" i="49"/>
  <c r="F23" i="49"/>
  <c r="H21" i="49"/>
  <c r="H20" i="49"/>
  <c r="H19" i="49"/>
  <c r="H18" i="49"/>
  <c r="H17" i="49"/>
  <c r="H16" i="49"/>
  <c r="H15" i="49"/>
  <c r="H14" i="49"/>
  <c r="H13" i="49"/>
  <c r="H12" i="49"/>
  <c r="H11" i="49"/>
  <c r="J27" i="27"/>
  <c r="H10" i="49"/>
  <c r="H9" i="49"/>
  <c r="H8" i="49"/>
  <c r="H7" i="49"/>
  <c r="H6" i="49"/>
  <c r="H5" i="49"/>
  <c r="H4" i="49"/>
  <c r="F15" i="39"/>
  <c r="N22" i="27" s="1"/>
  <c r="N10" i="27"/>
  <c r="AK27" i="27" l="1"/>
  <c r="AM27" i="27"/>
  <c r="AL27" i="27"/>
  <c r="AN27" i="27"/>
  <c r="AI27" i="27"/>
  <c r="AL10" i="27"/>
  <c r="AK10" i="27"/>
  <c r="AM10" i="27"/>
  <c r="AN10" i="27"/>
  <c r="K29" i="27"/>
  <c r="AO10" i="27" l="1"/>
  <c r="F11" i="41"/>
  <c r="J24" i="27" s="1"/>
  <c r="J22" i="27"/>
  <c r="K4" i="35"/>
  <c r="F10" i="33"/>
  <c r="F10" i="31"/>
  <c r="F8" i="34" l="1"/>
  <c r="G13" i="27" s="1"/>
  <c r="F9" i="30"/>
  <c r="F9" i="2"/>
  <c r="F8" i="2"/>
  <c r="G8" i="27" s="1"/>
  <c r="F8" i="44" l="1"/>
  <c r="G30" i="27" s="1"/>
  <c r="G8" i="44"/>
  <c r="F8" i="40"/>
  <c r="G23" i="27" s="1"/>
  <c r="F8" i="39"/>
  <c r="G22" i="27" s="1"/>
  <c r="F4" i="43" l="1"/>
  <c r="C29" i="27" s="1"/>
  <c r="F5" i="41"/>
  <c r="D24" i="27" s="1"/>
  <c r="F4" i="41"/>
  <c r="C24" i="27" s="1"/>
  <c r="C23" i="27"/>
  <c r="F5" i="40"/>
  <c r="D23" i="27" s="1"/>
  <c r="F5" i="31"/>
  <c r="D11" i="27" s="1"/>
  <c r="F4" i="31"/>
  <c r="C11" i="27" s="1"/>
  <c r="F4" i="30"/>
  <c r="C10" i="27" s="1"/>
  <c r="AI10" i="27" s="1"/>
  <c r="F5" i="2"/>
  <c r="D8" i="27" s="1"/>
  <c r="H12" i="47" l="1"/>
  <c r="G12" i="43" l="1"/>
  <c r="F10" i="46" l="1"/>
  <c r="G5" i="44"/>
  <c r="H31" i="47"/>
  <c r="H30" i="47"/>
  <c r="H29" i="47"/>
  <c r="H28" i="47"/>
  <c r="H27" i="47"/>
  <c r="H26" i="47"/>
  <c r="H24" i="47"/>
  <c r="H23" i="47"/>
  <c r="H22" i="47"/>
  <c r="H21" i="47"/>
  <c r="H20" i="47"/>
  <c r="H19" i="47"/>
  <c r="H18" i="47"/>
  <c r="H17" i="47"/>
  <c r="H16" i="47"/>
  <c r="H15" i="47"/>
  <c r="H14" i="47"/>
  <c r="H11" i="47"/>
  <c r="H10" i="47"/>
  <c r="H9" i="47"/>
  <c r="H8" i="47"/>
  <c r="H7" i="47"/>
  <c r="H6" i="47"/>
  <c r="H4" i="47"/>
  <c r="J8" i="27"/>
  <c r="H31" i="44"/>
  <c r="F31" i="44"/>
  <c r="H30" i="44"/>
  <c r="H29" i="44"/>
  <c r="H28" i="44"/>
  <c r="H27" i="44"/>
  <c r="H26" i="44"/>
  <c r="H25" i="44"/>
  <c r="H24" i="44"/>
  <c r="H23" i="44"/>
  <c r="H22" i="44"/>
  <c r="H20" i="44"/>
  <c r="H19" i="44"/>
  <c r="H18" i="44"/>
  <c r="F18" i="44"/>
  <c r="Q30" i="27" s="1"/>
  <c r="H17" i="44"/>
  <c r="H16" i="44"/>
  <c r="H15" i="44"/>
  <c r="H14" i="44"/>
  <c r="H13" i="44"/>
  <c r="H12" i="44"/>
  <c r="H11" i="44"/>
  <c r="H10" i="44"/>
  <c r="H9" i="44"/>
  <c r="H8" i="44"/>
  <c r="H7" i="44"/>
  <c r="F7" i="44"/>
  <c r="F30" i="27" s="1"/>
  <c r="H6" i="44"/>
  <c r="H5" i="44"/>
  <c r="H4" i="44"/>
  <c r="G4" i="44"/>
  <c r="F4" i="44"/>
  <c r="C30" i="27" s="1"/>
  <c r="H31" i="43"/>
  <c r="F31" i="43"/>
  <c r="H30" i="43"/>
  <c r="H29" i="43"/>
  <c r="H28" i="43"/>
  <c r="H27" i="43"/>
  <c r="H26" i="43"/>
  <c r="Y29" i="27"/>
  <c r="H25" i="43"/>
  <c r="H24" i="43"/>
  <c r="F24" i="43"/>
  <c r="H23" i="43"/>
  <c r="H22" i="43"/>
  <c r="H21" i="43"/>
  <c r="H20" i="43"/>
  <c r="H19" i="43"/>
  <c r="H18" i="43"/>
  <c r="Q29" i="27"/>
  <c r="H17" i="43"/>
  <c r="F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31" i="42"/>
  <c r="H30" i="42"/>
  <c r="H29" i="42"/>
  <c r="H28" i="42"/>
  <c r="H27" i="42"/>
  <c r="H26" i="42"/>
  <c r="H25" i="42"/>
  <c r="H24" i="42"/>
  <c r="H23" i="42"/>
  <c r="H22" i="42"/>
  <c r="H20" i="42"/>
  <c r="H19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31" i="41"/>
  <c r="F31" i="41"/>
  <c r="H30" i="41"/>
  <c r="H29" i="41"/>
  <c r="H28" i="41"/>
  <c r="F25" i="41"/>
  <c r="X24" i="27" s="1"/>
  <c r="H24" i="41"/>
  <c r="F24" i="41"/>
  <c r="H23" i="41"/>
  <c r="F23" i="41"/>
  <c r="F22" i="41"/>
  <c r="U24" i="27" s="1"/>
  <c r="F18" i="41"/>
  <c r="Q24" i="27" s="1"/>
  <c r="H17" i="41"/>
  <c r="H16" i="41"/>
  <c r="H14" i="41"/>
  <c r="H13" i="41"/>
  <c r="H12" i="41"/>
  <c r="H10" i="41"/>
  <c r="H9" i="41"/>
  <c r="F7" i="41"/>
  <c r="F24" i="27" s="1"/>
  <c r="H6" i="41"/>
  <c r="H31" i="40"/>
  <c r="F31" i="40"/>
  <c r="H30" i="40"/>
  <c r="H29" i="40"/>
  <c r="H28" i="40"/>
  <c r="H27" i="40"/>
  <c r="H26" i="40"/>
  <c r="Y23" i="27"/>
  <c r="H25" i="40"/>
  <c r="F25" i="40"/>
  <c r="X23" i="27" s="1"/>
  <c r="H24" i="40"/>
  <c r="H23" i="40"/>
  <c r="H22" i="40"/>
  <c r="H21" i="40"/>
  <c r="H20" i="40"/>
  <c r="H19" i="40"/>
  <c r="H18" i="40"/>
  <c r="H17" i="40"/>
  <c r="H16" i="40"/>
  <c r="H15" i="40"/>
  <c r="H14" i="40"/>
  <c r="H13" i="40"/>
  <c r="H11" i="40"/>
  <c r="H10" i="40"/>
  <c r="H9" i="40"/>
  <c r="H8" i="40"/>
  <c r="H7" i="40"/>
  <c r="H6" i="40"/>
  <c r="H5" i="40"/>
  <c r="H4" i="40"/>
  <c r="H31" i="39"/>
  <c r="F31" i="39"/>
  <c r="H30" i="39"/>
  <c r="H29" i="39"/>
  <c r="H28" i="39"/>
  <c r="H27" i="39"/>
  <c r="H25" i="39"/>
  <c r="H24" i="39"/>
  <c r="F24" i="39"/>
  <c r="H23" i="39"/>
  <c r="H22" i="39"/>
  <c r="H21" i="39"/>
  <c r="H20" i="39"/>
  <c r="H19" i="39"/>
  <c r="F19" i="39"/>
  <c r="R22" i="27" s="1"/>
  <c r="H18" i="39"/>
  <c r="F18" i="39"/>
  <c r="Q22" i="27" s="1"/>
  <c r="H17" i="39"/>
  <c r="F17" i="39"/>
  <c r="H16" i="39"/>
  <c r="H15" i="39"/>
  <c r="H14" i="39"/>
  <c r="H13" i="39"/>
  <c r="H12" i="39"/>
  <c r="H10" i="39"/>
  <c r="H9" i="39"/>
  <c r="H8" i="39"/>
  <c r="H7" i="39"/>
  <c r="H6" i="39"/>
  <c r="H5" i="39"/>
  <c r="H4" i="39"/>
  <c r="H31" i="38"/>
  <c r="F31" i="38"/>
  <c r="H30" i="38"/>
  <c r="H29" i="38"/>
  <c r="H28" i="38"/>
  <c r="H27" i="38"/>
  <c r="H26" i="38"/>
  <c r="H25" i="38"/>
  <c r="H24" i="38"/>
  <c r="F24" i="38"/>
  <c r="H23" i="38"/>
  <c r="F23" i="38"/>
  <c r="H22" i="38"/>
  <c r="F22" i="38"/>
  <c r="U21" i="27" s="1"/>
  <c r="H21" i="38"/>
  <c r="H20" i="38"/>
  <c r="H19" i="38"/>
  <c r="H17" i="38"/>
  <c r="H16" i="38"/>
  <c r="H14" i="38"/>
  <c r="H13" i="38"/>
  <c r="H12" i="38"/>
  <c r="H11" i="38"/>
  <c r="H10" i="38"/>
  <c r="H9" i="38"/>
  <c r="H8" i="38"/>
  <c r="H7" i="38"/>
  <c r="H5" i="38"/>
  <c r="H4" i="38"/>
  <c r="H31" i="37"/>
  <c r="H30" i="37"/>
  <c r="H29" i="37"/>
  <c r="H28" i="37"/>
  <c r="H27" i="37"/>
  <c r="H26" i="37"/>
  <c r="H24" i="37"/>
  <c r="H23" i="37"/>
  <c r="H22" i="37"/>
  <c r="H21" i="37"/>
  <c r="H20" i="37"/>
  <c r="H19" i="37"/>
  <c r="H18" i="37"/>
  <c r="H17" i="37"/>
  <c r="H16" i="37"/>
  <c r="H14" i="37"/>
  <c r="F13" i="37"/>
  <c r="L20" i="27" s="1"/>
  <c r="H12" i="37"/>
  <c r="H11" i="37"/>
  <c r="H10" i="37"/>
  <c r="H9" i="37"/>
  <c r="H8" i="37"/>
  <c r="H6" i="37"/>
  <c r="H5" i="37"/>
  <c r="H4" i="37"/>
  <c r="H31" i="46"/>
  <c r="H30" i="46"/>
  <c r="F30" i="46"/>
  <c r="H29" i="46"/>
  <c r="H28" i="46"/>
  <c r="H27" i="46"/>
  <c r="H25" i="46"/>
  <c r="H24" i="46"/>
  <c r="H23" i="46"/>
  <c r="H22" i="46"/>
  <c r="U19" i="27"/>
  <c r="H21" i="46"/>
  <c r="H19" i="46"/>
  <c r="F19" i="46"/>
  <c r="R19" i="27" s="1"/>
  <c r="H17" i="46"/>
  <c r="F17" i="46"/>
  <c r="H16" i="46"/>
  <c r="H15" i="46"/>
  <c r="H14" i="46"/>
  <c r="H12" i="46"/>
  <c r="H11" i="46"/>
  <c r="H10" i="46"/>
  <c r="H9" i="46"/>
  <c r="H8" i="46"/>
  <c r="H7" i="46"/>
  <c r="H6" i="46"/>
  <c r="H5" i="46"/>
  <c r="H4" i="46"/>
  <c r="H31" i="10"/>
  <c r="H30" i="10"/>
  <c r="F30" i="10"/>
  <c r="H29" i="10"/>
  <c r="F29" i="10"/>
  <c r="AB18" i="27" s="1"/>
  <c r="H28" i="10"/>
  <c r="H27" i="10"/>
  <c r="H26" i="10"/>
  <c r="H24" i="10"/>
  <c r="F24" i="10"/>
  <c r="H23" i="10"/>
  <c r="H19" i="10"/>
  <c r="H18" i="10"/>
  <c r="H17" i="10"/>
  <c r="H16" i="10"/>
  <c r="H15" i="10"/>
  <c r="H14" i="10"/>
  <c r="H13" i="10"/>
  <c r="H12" i="10"/>
  <c r="H11" i="10"/>
  <c r="H10" i="10"/>
  <c r="H9" i="10"/>
  <c r="H7" i="10"/>
  <c r="H5" i="10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1" i="34"/>
  <c r="H30" i="34"/>
  <c r="F30" i="34"/>
  <c r="H29" i="34"/>
  <c r="H28" i="34"/>
  <c r="H27" i="34"/>
  <c r="F26" i="34"/>
  <c r="Y13" i="27" s="1"/>
  <c r="F25" i="34"/>
  <c r="X13" i="27" s="1"/>
  <c r="H24" i="34"/>
  <c r="F24" i="34"/>
  <c r="H23" i="34"/>
  <c r="H22" i="34"/>
  <c r="H19" i="34"/>
  <c r="H17" i="34"/>
  <c r="F17" i="34"/>
  <c r="H16" i="34"/>
  <c r="H15" i="34"/>
  <c r="H14" i="34"/>
  <c r="H13" i="34"/>
  <c r="H12" i="34"/>
  <c r="H10" i="34"/>
  <c r="H9" i="34"/>
  <c r="H8" i="34"/>
  <c r="H7" i="34"/>
  <c r="H6" i="34"/>
  <c r="F5" i="34"/>
  <c r="D13" i="27" s="1"/>
  <c r="H4" i="34"/>
  <c r="G4" i="34"/>
  <c r="F4" i="34"/>
  <c r="C13" i="27" s="1"/>
  <c r="H31" i="33"/>
  <c r="F31" i="33"/>
  <c r="H30" i="33"/>
  <c r="H29" i="33"/>
  <c r="H28" i="33"/>
  <c r="H27" i="33"/>
  <c r="H26" i="33"/>
  <c r="H24" i="33"/>
  <c r="H23" i="33"/>
  <c r="H21" i="33"/>
  <c r="H20" i="33"/>
  <c r="H19" i="33"/>
  <c r="H17" i="33"/>
  <c r="H16" i="33"/>
  <c r="H14" i="33"/>
  <c r="H12" i="33"/>
  <c r="H11" i="33"/>
  <c r="H10" i="33"/>
  <c r="H9" i="33"/>
  <c r="H8" i="33"/>
  <c r="H7" i="33"/>
  <c r="H6" i="33"/>
  <c r="H5" i="33"/>
  <c r="H4" i="33"/>
  <c r="H31" i="31"/>
  <c r="F31" i="31"/>
  <c r="H30" i="31"/>
  <c r="H29" i="31"/>
  <c r="H28" i="31"/>
  <c r="F28" i="31"/>
  <c r="AA11" i="27" s="1"/>
  <c r="H27" i="31"/>
  <c r="H26" i="31"/>
  <c r="H25" i="31"/>
  <c r="H24" i="31"/>
  <c r="H23" i="31"/>
  <c r="H22" i="31"/>
  <c r="H21" i="31"/>
  <c r="H20" i="31"/>
  <c r="F20" i="31"/>
  <c r="S11" i="27" s="1"/>
  <c r="H19" i="31"/>
  <c r="H18" i="31"/>
  <c r="F18" i="31"/>
  <c r="Q11" i="27" s="1"/>
  <c r="H17" i="31"/>
  <c r="H16" i="31"/>
  <c r="H15" i="31"/>
  <c r="H14" i="31"/>
  <c r="H12" i="31"/>
  <c r="H11" i="31"/>
  <c r="H10" i="31"/>
  <c r="H9" i="31"/>
  <c r="H8" i="31"/>
  <c r="H7" i="31"/>
  <c r="H6" i="31"/>
  <c r="H5" i="31"/>
  <c r="H4" i="31"/>
  <c r="G4" i="31"/>
  <c r="H31" i="30"/>
  <c r="F31" i="30"/>
  <c r="H30" i="30"/>
  <c r="H29" i="30"/>
  <c r="H24" i="30"/>
  <c r="H23" i="30"/>
  <c r="H22" i="30"/>
  <c r="H21" i="30"/>
  <c r="H17" i="30"/>
  <c r="H16" i="30"/>
  <c r="H14" i="30"/>
  <c r="H13" i="30"/>
  <c r="H12" i="30"/>
  <c r="H10" i="30"/>
  <c r="H9" i="30"/>
  <c r="H8" i="30"/>
  <c r="H7" i="30"/>
  <c r="H6" i="30"/>
  <c r="H5" i="30"/>
  <c r="H4" i="30"/>
  <c r="G4" i="30"/>
  <c r="H31" i="29"/>
  <c r="H30" i="29"/>
  <c r="H29" i="29"/>
  <c r="H28" i="29"/>
  <c r="H24" i="29"/>
  <c r="H23" i="29"/>
  <c r="H20" i="29"/>
  <c r="H17" i="29"/>
  <c r="H16" i="29"/>
  <c r="H15" i="29"/>
  <c r="N9" i="27"/>
  <c r="H14" i="29"/>
  <c r="H10" i="29"/>
  <c r="H9" i="29"/>
  <c r="H25" i="2"/>
  <c r="H27" i="2"/>
  <c r="H28" i="2"/>
  <c r="H29" i="2"/>
  <c r="H30" i="2"/>
  <c r="H31" i="2"/>
  <c r="F31" i="2"/>
  <c r="AK18" i="27" l="1"/>
  <c r="AM18" i="27"/>
  <c r="AI18" i="27"/>
  <c r="AL18" i="27"/>
  <c r="AN18" i="27"/>
  <c r="AN23" i="27"/>
  <c r="AL23" i="27"/>
  <c r="AK23" i="27"/>
  <c r="AM23" i="27"/>
  <c r="AI23" i="27"/>
  <c r="AL13" i="27"/>
  <c r="AM13" i="27"/>
  <c r="AN13" i="27"/>
  <c r="AK13" i="27"/>
  <c r="AM21" i="27"/>
  <c r="AI21" i="27"/>
  <c r="AL21" i="27"/>
  <c r="AN21" i="27"/>
  <c r="AK21" i="27"/>
  <c r="AM19" i="27"/>
  <c r="AK19" i="27"/>
  <c r="AI19" i="27"/>
  <c r="AN19" i="27"/>
  <c r="AK30" i="27"/>
  <c r="AM30" i="27"/>
  <c r="AN30" i="27"/>
  <c r="AL30" i="27"/>
  <c r="AN29" i="27"/>
  <c r="AM29" i="27"/>
  <c r="AL29" i="27"/>
  <c r="AK29" i="27"/>
  <c r="AI29" i="27"/>
  <c r="AI24" i="27"/>
  <c r="AM24" i="27"/>
  <c r="AL24" i="27"/>
  <c r="AK24" i="27"/>
  <c r="AN24" i="27"/>
  <c r="AM22" i="27"/>
  <c r="AL22" i="27"/>
  <c r="AK22" i="27"/>
  <c r="AN22" i="27"/>
  <c r="AI22" i="27"/>
  <c r="AK11" i="27"/>
  <c r="AN11" i="27"/>
  <c r="AM11" i="27"/>
  <c r="AI11" i="27"/>
  <c r="AL9" i="27"/>
  <c r="AK9" i="27"/>
  <c r="AN9" i="27"/>
  <c r="AM9" i="27"/>
  <c r="AI9" i="27"/>
  <c r="AN20" i="27"/>
  <c r="AK20" i="27"/>
  <c r="AM20" i="27"/>
  <c r="AL20" i="27"/>
  <c r="AI20" i="27"/>
  <c r="AI30" i="27"/>
  <c r="AI13" i="27"/>
  <c r="AO11" i="27" l="1"/>
  <c r="AP11" i="27" s="1"/>
  <c r="H6" i="2"/>
  <c r="H7" i="2"/>
  <c r="F4" i="2" l="1"/>
  <c r="C8" i="27" s="1"/>
  <c r="F12" i="2" l="1"/>
  <c r="K8" i="27" s="1"/>
  <c r="AL8" i="27" l="1"/>
  <c r="AK8" i="27"/>
  <c r="AM8" i="27"/>
  <c r="H12" i="2"/>
  <c r="H13" i="2"/>
  <c r="H14" i="2"/>
  <c r="H15" i="2"/>
  <c r="H16" i="2"/>
  <c r="H17" i="2"/>
  <c r="H18" i="2"/>
  <c r="H20" i="2"/>
  <c r="H21" i="2"/>
  <c r="H22" i="2"/>
  <c r="H23" i="2"/>
  <c r="H24" i="2"/>
  <c r="H10" i="2"/>
  <c r="H5" i="2"/>
  <c r="H8" i="2"/>
  <c r="H9" i="2"/>
  <c r="AN8" i="27" l="1"/>
  <c r="H4" i="2"/>
  <c r="K4" i="33"/>
</calcChain>
</file>

<file path=xl/sharedStrings.xml><?xml version="1.0" encoding="utf-8"?>
<sst xmlns="http://schemas.openxmlformats.org/spreadsheetml/2006/main" count="1101" uniqueCount="69">
  <si>
    <t>Nama</t>
  </si>
  <si>
    <t>AGUNG W</t>
  </si>
  <si>
    <t>ALI</t>
  </si>
  <si>
    <t>RONI</t>
  </si>
  <si>
    <t>ANDIKA S</t>
  </si>
  <si>
    <t>FEBI S</t>
  </si>
  <si>
    <t>ALFIANTI</t>
  </si>
  <si>
    <t>No. ID.</t>
  </si>
  <si>
    <t>Tanggal</t>
  </si>
  <si>
    <t>Total Jam Kerja</t>
  </si>
  <si>
    <t>Keterangan</t>
  </si>
  <si>
    <t>NURUL</t>
  </si>
  <si>
    <t>EKA PRASETYA HUSEN</t>
  </si>
  <si>
    <t>ADHI SUGIHARDI</t>
  </si>
  <si>
    <t>RIZKY DWI WICAKSONO</t>
  </si>
  <si>
    <t>RIKI FETRIADI</t>
  </si>
  <si>
    <t>SONI SINUNGAN</t>
  </si>
  <si>
    <t>VIVI IRMA HERYANTI</t>
  </si>
  <si>
    <t>masuk</t>
  </si>
  <si>
    <t>pulang</t>
  </si>
  <si>
    <t>Scan Masuk</t>
  </si>
  <si>
    <t>Scan Pulang</t>
  </si>
  <si>
    <t>Telat</t>
  </si>
  <si>
    <t>M ISHLA</t>
  </si>
  <si>
    <t>SULAIMAN</t>
  </si>
  <si>
    <t>Jumlah Total Telat</t>
  </si>
  <si>
    <t>Senin</t>
  </si>
  <si>
    <t>Nama Karyawan</t>
  </si>
  <si>
    <t>Rabu</t>
  </si>
  <si>
    <t>Kamis</t>
  </si>
  <si>
    <t>Jumat</t>
  </si>
  <si>
    <t>Sabtu</t>
  </si>
  <si>
    <t>Minggu</t>
  </si>
  <si>
    <t>Selasa</t>
  </si>
  <si>
    <t>ADI SISWANTO</t>
  </si>
  <si>
    <t>M ISLAH</t>
  </si>
  <si>
    <t>SONY SINUNGAN</t>
  </si>
  <si>
    <t>TOTAL TERLAMBAT</t>
  </si>
  <si>
    <t>IZIN</t>
  </si>
  <si>
    <t>SAKIT</t>
  </si>
  <si>
    <t>GINANJAR JAYALARAS</t>
  </si>
  <si>
    <t>RUDY EDUARD RINALDI</t>
  </si>
  <si>
    <t>lupa absen pulang</t>
  </si>
  <si>
    <t>RIZKI ADI WIBOWO</t>
  </si>
  <si>
    <t>IVANA</t>
  </si>
  <si>
    <t>HILMATUN NISA</t>
  </si>
  <si>
    <t>BSN</t>
  </si>
  <si>
    <t>M HANNIE</t>
  </si>
  <si>
    <t>M HANNIEF</t>
  </si>
  <si>
    <t>tidak absen masuk</t>
  </si>
  <si>
    <t>tidak absen</t>
  </si>
  <si>
    <t>WFH</t>
  </si>
  <si>
    <t>MARET</t>
  </si>
  <si>
    <t>PPD</t>
  </si>
  <si>
    <t>DEVIA</t>
  </si>
  <si>
    <t>CUTI</t>
  </si>
  <si>
    <t>sorenya ke PT TNG</t>
  </si>
  <si>
    <t>Cuti</t>
  </si>
  <si>
    <t>kontrol jantung</t>
  </si>
  <si>
    <t>lupa absen keluar</t>
  </si>
  <si>
    <t>pagi nya ke Bank BCA dan BRI</t>
  </si>
  <si>
    <t>nyelawat orang tua nurul</t>
  </si>
  <si>
    <t>Mertua Meninggal</t>
  </si>
  <si>
    <t>paginya ke DC alfamat bogor</t>
  </si>
  <si>
    <t>tidak absen keluar</t>
  </si>
  <si>
    <t>TOTAL HARI KERJA</t>
  </si>
  <si>
    <t>:</t>
  </si>
  <si>
    <t>Total tidak hadir</t>
  </si>
  <si>
    <t>Total Hari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</si>
</sst>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400]h:mm:ss\ AM/PM"/>
    <numFmt numFmtId="165" formatCode="[$-13809]hh:mm:ss;@"/>
    <numFmt numFmtId="166" formatCode="[$-13809]h:mm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1"/>
      <color theme="1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7">
    <xf numFmtId="0" fontId="0" fillId="0" borderId="0"/>
    <xf numFmtId="0" fontId="3" fillId="0" borderId="0"/>
    <xf numFmtId="0" fontId="2" fillId="0" borderId="0"/>
    <xf numFmtId="0" fontId="2" fillId="0" borderId="0"/>
    <xf numFmtId="0" fontId="1" fillId="0" borderId="0">
      <alignment horizontal="left" vertical="center"/>
    </xf>
    <xf numFmtId="0" fontId="8" fillId="0" borderId="0" applyNumberFormat="0" applyFill="0" applyBorder="0" applyProtection="0">
      <alignment vertical="top"/>
    </xf>
    <xf numFmtId="0" fontId="7" fillId="5" borderId="0" applyNumberFormat="0" applyProtection="0">
      <alignment horizontal="right" vertical="center" indent="1"/>
    </xf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9" fillId="0" borderId="0">
      <alignment horizontal="center"/>
    </xf>
    <xf numFmtId="0" fontId="10" fillId="7" borderId="0" applyNumberFormat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1" fontId="1" fillId="0" borderId="0" applyFill="0" applyBorder="0" applyProtection="0">
      <alignment horizontal="center" vertical="center"/>
    </xf>
  </cellStyleXfs>
  <cellXfs count="56">
    <xf numFmtId="0" fontId="0" fillId="0" borderId="0" xfId="0"/>
    <xf numFmtId="0" fontId="2" fillId="0" borderId="3" xfId="0" applyFont="1" applyBorder="1"/>
    <xf numFmtId="14" fontId="2" fillId="0" borderId="3" xfId="0" applyNumberFormat="1" applyFont="1" applyBorder="1"/>
    <xf numFmtId="0" fontId="5" fillId="0" borderId="0" xfId="1" applyFont="1"/>
    <xf numFmtId="0" fontId="5" fillId="0" borderId="3" xfId="1" applyFont="1" applyBorder="1"/>
    <xf numFmtId="0" fontId="5" fillId="0" borderId="1" xfId="1" applyFont="1" applyBorder="1"/>
    <xf numFmtId="0" fontId="5" fillId="0" borderId="2" xfId="1" applyFont="1" applyBorder="1"/>
    <xf numFmtId="164" fontId="5" fillId="0" borderId="0" xfId="1" applyNumberFormat="1" applyFont="1"/>
    <xf numFmtId="164" fontId="5" fillId="0" borderId="3" xfId="1" applyNumberFormat="1" applyFont="1" applyBorder="1"/>
    <xf numFmtId="164" fontId="0" fillId="0" borderId="3" xfId="0" applyNumberFormat="1" applyBorder="1"/>
    <xf numFmtId="164" fontId="5" fillId="0" borderId="0" xfId="1" applyNumberFormat="1" applyFont="1" applyFill="1"/>
    <xf numFmtId="164" fontId="5" fillId="0" borderId="3" xfId="1" applyNumberFormat="1" applyFont="1" applyFill="1" applyBorder="1"/>
    <xf numFmtId="164" fontId="0" fillId="0" borderId="3" xfId="0" applyNumberFormat="1" applyFill="1" applyBorder="1"/>
    <xf numFmtId="164" fontId="5" fillId="0" borderId="0" xfId="1" applyNumberFormat="1" applyFont="1" applyFill="1" applyBorder="1"/>
    <xf numFmtId="164" fontId="0" fillId="0" borderId="0" xfId="0" applyNumberFormat="1"/>
    <xf numFmtId="164" fontId="0" fillId="0" borderId="3" xfId="0" applyNumberFormat="1" applyFill="1" applyBorder="1" applyAlignment="1">
      <alignment shrinkToFit="1"/>
    </xf>
    <xf numFmtId="164" fontId="5" fillId="0" borderId="3" xfId="1" applyNumberFormat="1" applyFont="1" applyFill="1" applyBorder="1" applyAlignment="1">
      <alignment shrinkToFit="1"/>
    </xf>
    <xf numFmtId="164" fontId="5" fillId="0" borderId="0" xfId="1" applyNumberFormat="1" applyFont="1" applyFill="1" applyAlignment="1">
      <alignment shrinkToFit="1"/>
    </xf>
    <xf numFmtId="0" fontId="5" fillId="0" borderId="0" xfId="1" applyFont="1" applyAlignment="1">
      <alignment shrinkToFit="1"/>
    </xf>
    <xf numFmtId="165" fontId="5" fillId="0" borderId="0" xfId="1" applyNumberFormat="1" applyFont="1" applyFill="1" applyAlignment="1">
      <alignment shrinkToFit="1"/>
    </xf>
    <xf numFmtId="46" fontId="5" fillId="0" borderId="0" xfId="1" applyNumberFormat="1" applyFont="1"/>
    <xf numFmtId="0" fontId="0" fillId="0" borderId="3" xfId="0" applyBorder="1"/>
    <xf numFmtId="164" fontId="0" fillId="0" borderId="3" xfId="0" applyNumberFormat="1" applyBorder="1" applyAlignment="1">
      <alignment shrinkToFit="1"/>
    </xf>
    <xf numFmtId="0" fontId="14" fillId="0" borderId="3" xfId="1" applyFont="1" applyBorder="1"/>
    <xf numFmtId="166" fontId="0" fillId="0" borderId="3" xfId="0" applyNumberFormat="1" applyFill="1" applyBorder="1"/>
    <xf numFmtId="0" fontId="0" fillId="0" borderId="0" xfId="0" applyAlignment="1">
      <alignment horizontal="center" vertical="center"/>
    </xf>
    <xf numFmtId="17" fontId="5" fillId="0" borderId="0" xfId="1" applyNumberFormat="1" applyFont="1"/>
    <xf numFmtId="0" fontId="0" fillId="0" borderId="3" xfId="0" applyFill="1" applyBorder="1"/>
    <xf numFmtId="0" fontId="0" fillId="0" borderId="0" xfId="0" applyFill="1"/>
    <xf numFmtId="166" fontId="0" fillId="9" borderId="3" xfId="0" applyNumberFormat="1" applyFill="1" applyBorder="1"/>
    <xf numFmtId="0" fontId="5" fillId="0" borderId="6" xfId="1" applyFont="1" applyBorder="1"/>
    <xf numFmtId="0" fontId="5" fillId="0" borderId="3" xfId="1" applyFont="1" applyBorder="1" applyAlignment="1">
      <alignment vertical="center"/>
    </xf>
    <xf numFmtId="0" fontId="5" fillId="0" borderId="3" xfId="1" applyFont="1" applyBorder="1" applyAlignment="1"/>
    <xf numFmtId="21" fontId="6" fillId="0" borderId="3" xfId="0" applyNumberFormat="1" applyFont="1" applyBorder="1"/>
    <xf numFmtId="21" fontId="6" fillId="10" borderId="3" xfId="0" applyNumberFormat="1" applyFont="1" applyFill="1" applyBorder="1"/>
    <xf numFmtId="21" fontId="6" fillId="9" borderId="3" xfId="0" applyNumberFormat="1" applyFont="1" applyFill="1" applyBorder="1"/>
    <xf numFmtId="21" fontId="6" fillId="9" borderId="0" xfId="0" applyNumberFormat="1" applyFont="1" applyFill="1"/>
    <xf numFmtId="164" fontId="5" fillId="9" borderId="3" xfId="1" applyNumberFormat="1" applyFont="1" applyFill="1" applyBorder="1"/>
    <xf numFmtId="21" fontId="2" fillId="9" borderId="3" xfId="0" applyNumberFormat="1" applyFont="1" applyFill="1" applyBorder="1"/>
    <xf numFmtId="166" fontId="0" fillId="10" borderId="3" xfId="0" applyNumberFormat="1" applyFill="1" applyBorder="1"/>
    <xf numFmtId="165" fontId="5" fillId="0" borderId="3" xfId="1" applyNumberFormat="1" applyFont="1" applyFill="1" applyBorder="1" applyAlignment="1">
      <alignment shrinkToFit="1"/>
    </xf>
    <xf numFmtId="0" fontId="12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5" fillId="10" borderId="3" xfId="1" applyNumberFormat="1" applyFont="1" applyFill="1" applyBorder="1"/>
    <xf numFmtId="0" fontId="5" fillId="0" borderId="3" xfId="1" applyFont="1" applyBorder="1" applyAlignment="1">
      <alignment shrinkToFit="1"/>
    </xf>
    <xf numFmtId="0" fontId="11" fillId="0" borderId="3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</cellXfs>
  <cellStyles count="17">
    <cellStyle name="20% - Accent3 2" xfId="8" xr:uid="{CB0BD204-F154-4FED-A531-1659ED426899}"/>
    <cellStyle name="40% - Accent2 2" xfId="9" xr:uid="{A7C6981D-D14B-41CD-B8B4-5714B95DE744}"/>
    <cellStyle name="40% - Accent4 2" xfId="11" xr:uid="{276D59D6-4240-4D25-A535-89DA551A85E5}"/>
    <cellStyle name="40% - Accent5 2" xfId="12" xr:uid="{2CC325DD-8AA7-4B00-829D-26E3B271EA59}"/>
    <cellStyle name="40% - Accent6 2" xfId="7" xr:uid="{836412DC-3BB4-4368-92D0-0A4303FBBE89}"/>
    <cellStyle name="60% - Accent3 2" xfId="10" xr:uid="{2BD2C2ED-22DB-4448-B03D-DEB9EBC1EA24}"/>
    <cellStyle name="Heading 2 2" xfId="14" xr:uid="{EA15B939-4053-4CB0-8DF8-704D234DB44F}"/>
    <cellStyle name="Heading 3 2" xfId="6" xr:uid="{FAAD3628-ABA5-407B-8567-FB79DD051D5B}"/>
    <cellStyle name="Karyawan" xfId="15" xr:uid="{1C64B4F9-C455-49A5-ADED-C690CD2AE0AA}"/>
    <cellStyle name="Label" xfId="13" xr:uid="{2FFFF75F-D1F5-4AEC-A914-5E25EFBBEF85}"/>
    <cellStyle name="Normal" xfId="0" builtinId="0"/>
    <cellStyle name="Normal 2" xfId="1" xr:uid="{1534CC20-29FC-4460-9C5F-4DBEE520BD85}"/>
    <cellStyle name="Normal 2 2" xfId="2" xr:uid="{E88BD697-BC98-4BC0-BA03-B3D1473C4DCB}"/>
    <cellStyle name="Normal 3" xfId="3" xr:uid="{CC2981A1-62F8-4972-91A6-74D501EC81E0}"/>
    <cellStyle name="Normal 4" xfId="4" xr:uid="{C91CC1DF-3FCF-47D2-BFED-E58DC8A8463C}"/>
    <cellStyle name="Title 2" xfId="5" xr:uid="{E1E20F16-2179-44A0-9B69-AF28AA866C2C}"/>
    <cellStyle name="Total 2" xfId="16" xr:uid="{95B148A7-DEB8-4A72-837B-4CB79CEDE3F3}"/>
  </cellStyles>
  <dxfs count="26"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2" defaultTableStyle="TableStyleMedium2" defaultPivotStyle="PivotStyleLight16">
    <tableStyle name="Tabel Absensi Karyawan" pivot="0" count="13" xr9:uid="{F71A3DD4-4E0A-403F-AE41-4FE154F1BA8E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  <tableStyleElement type="firstHeaderCell" dxfId="16"/>
      <tableStyleElement type="lastHeaderCell" dxfId="15"/>
      <tableStyleElement type="firstTotalCell" dxfId="14"/>
      <tableStyleElement type="lastTotalCell" dxfId="13"/>
    </tableStyle>
    <tableStyle name="Tabel Absensi Karyawan 2" pivot="0" count="13" xr9:uid="{77B6B8E1-B769-4090-9FF9-34402DDE3FAB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987167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  <sheetName val="Nama Karyawan"/>
      <sheetName val="tf03987167_win3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0D03-5852-40D1-B2CE-FFD4CAAA4FCB}">
  <dimension ref="B5:AP34"/>
  <sheetViews>
    <sheetView tabSelected="1" zoomScale="50" zoomScaleNormal="50" workbookViewId="0">
      <selection activeCell="AA14" sqref="AA14"/>
    </sheetView>
  </sheetViews>
  <sheetFormatPr defaultRowHeight="12.5" x14ac:dyDescent="0.25"/>
  <cols>
    <col min="2" max="2" width="22.26953125" bestFit="1" customWidth="1"/>
    <col min="3" max="3" width="6.453125" bestFit="1" customWidth="1"/>
    <col min="4" max="4" width="6.54296875" bestFit="1" customWidth="1"/>
    <col min="5" max="5" width="5.81640625" bestFit="1" customWidth="1"/>
    <col min="6" max="6" width="6.26953125" bestFit="1" customWidth="1"/>
    <col min="7" max="7" width="5.6328125" bestFit="1" customWidth="1"/>
    <col min="8" max="8" width="6.81640625" bestFit="1" customWidth="1"/>
    <col min="9" max="9" width="5.6328125" bestFit="1" customWidth="1"/>
    <col min="10" max="10" width="6.453125" bestFit="1" customWidth="1"/>
    <col min="11" max="11" width="6.54296875" bestFit="1" customWidth="1"/>
    <col min="12" max="12" width="5.81640625" bestFit="1" customWidth="1"/>
    <col min="13" max="13" width="6.26953125" bestFit="1" customWidth="1"/>
    <col min="14" max="14" width="5.6328125" bestFit="1" customWidth="1"/>
    <col min="15" max="15" width="6.81640625" bestFit="1" customWidth="1"/>
    <col min="16" max="16" width="5.6328125" bestFit="1" customWidth="1"/>
    <col min="17" max="17" width="6.453125" bestFit="1" customWidth="1"/>
    <col min="18" max="18" width="6.54296875" bestFit="1" customWidth="1"/>
    <col min="19" max="19" width="6" bestFit="1" customWidth="1"/>
    <col min="20" max="20" width="6.26953125" bestFit="1" customWidth="1"/>
    <col min="21" max="21" width="5.6328125" bestFit="1" customWidth="1"/>
    <col min="22" max="22" width="6.81640625" bestFit="1" customWidth="1"/>
    <col min="23" max="23" width="5.6328125" bestFit="1" customWidth="1"/>
    <col min="24" max="24" width="5.453125" bestFit="1" customWidth="1"/>
    <col min="25" max="25" width="6.54296875" bestFit="1" customWidth="1"/>
    <col min="26" max="26" width="6" bestFit="1" customWidth="1"/>
    <col min="27" max="27" width="6.26953125" bestFit="1" customWidth="1"/>
    <col min="28" max="28" width="5.6328125" bestFit="1" customWidth="1"/>
    <col min="29" max="29" width="6.81640625" bestFit="1" customWidth="1"/>
    <col min="30" max="30" width="7.08984375" bestFit="1" customWidth="1"/>
    <col min="31" max="33" width="7.08984375" customWidth="1"/>
    <col min="37" max="38" width="8.7265625" style="25"/>
    <col min="41" max="41" width="17.90625" style="49" bestFit="1" customWidth="1"/>
    <col min="42" max="42" width="17.1796875" style="49" bestFit="1" customWidth="1"/>
  </cols>
  <sheetData>
    <row r="5" spans="2:42" ht="23" x14ac:dyDescent="0.5">
      <c r="B5" s="45" t="s">
        <v>52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1"/>
      <c r="AF5" s="41"/>
      <c r="AG5" s="41"/>
    </row>
    <row r="6" spans="2:42" x14ac:dyDescent="0.25">
      <c r="B6" s="45"/>
      <c r="C6" s="21" t="s">
        <v>26</v>
      </c>
      <c r="D6" s="21" t="s">
        <v>33</v>
      </c>
      <c r="E6" s="21" t="s">
        <v>28</v>
      </c>
      <c r="F6" s="21" t="s">
        <v>29</v>
      </c>
      <c r="G6" s="21" t="s">
        <v>30</v>
      </c>
      <c r="H6" s="21" t="s">
        <v>31</v>
      </c>
      <c r="I6" s="21" t="s">
        <v>32</v>
      </c>
      <c r="J6" s="21" t="s">
        <v>26</v>
      </c>
      <c r="K6" s="21" t="s">
        <v>33</v>
      </c>
      <c r="L6" s="21" t="s">
        <v>28</v>
      </c>
      <c r="M6" s="21" t="s">
        <v>29</v>
      </c>
      <c r="N6" s="21" t="s">
        <v>30</v>
      </c>
      <c r="O6" s="21" t="s">
        <v>31</v>
      </c>
      <c r="P6" s="21" t="s">
        <v>32</v>
      </c>
      <c r="Q6" s="21" t="s">
        <v>26</v>
      </c>
      <c r="R6" s="21" t="s">
        <v>33</v>
      </c>
      <c r="S6" s="21" t="s">
        <v>28</v>
      </c>
      <c r="T6" s="21" t="s">
        <v>29</v>
      </c>
      <c r="U6" s="21" t="s">
        <v>30</v>
      </c>
      <c r="V6" s="21" t="s">
        <v>31</v>
      </c>
      <c r="W6" s="21" t="s">
        <v>32</v>
      </c>
      <c r="X6" s="21" t="s">
        <v>26</v>
      </c>
      <c r="Y6" s="21" t="s">
        <v>33</v>
      </c>
      <c r="Z6" s="21" t="s">
        <v>28</v>
      </c>
      <c r="AA6" s="21" t="s">
        <v>29</v>
      </c>
      <c r="AB6" s="21" t="s">
        <v>30</v>
      </c>
      <c r="AC6" s="21" t="s">
        <v>31</v>
      </c>
      <c r="AD6" s="21" t="s">
        <v>32</v>
      </c>
      <c r="AE6" s="21" t="s">
        <v>26</v>
      </c>
      <c r="AF6" s="21" t="s">
        <v>33</v>
      </c>
      <c r="AG6" s="21" t="s">
        <v>28</v>
      </c>
      <c r="AI6" s="55" t="s">
        <v>37</v>
      </c>
      <c r="AJ6" s="55"/>
      <c r="AK6" s="51" t="s">
        <v>39</v>
      </c>
      <c r="AL6" s="51" t="s">
        <v>38</v>
      </c>
      <c r="AM6" s="51" t="s">
        <v>55</v>
      </c>
      <c r="AN6" s="51" t="s">
        <v>51</v>
      </c>
      <c r="AO6" s="51" t="s">
        <v>67</v>
      </c>
      <c r="AP6" s="51" t="s">
        <v>68</v>
      </c>
    </row>
    <row r="7" spans="2:42" x14ac:dyDescent="0.25">
      <c r="B7" s="21" t="s">
        <v>27</v>
      </c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7">
        <v>13</v>
      </c>
      <c r="P7" s="27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7">
        <v>28</v>
      </c>
      <c r="AE7" s="21">
        <v>29</v>
      </c>
      <c r="AF7" s="27">
        <v>30</v>
      </c>
      <c r="AG7" s="21">
        <v>31</v>
      </c>
      <c r="AI7" s="55"/>
      <c r="AJ7" s="55"/>
      <c r="AK7" s="51"/>
      <c r="AL7" s="51"/>
      <c r="AM7" s="51"/>
      <c r="AN7" s="51"/>
      <c r="AO7" s="51"/>
      <c r="AP7" s="51"/>
    </row>
    <row r="8" spans="2:42" ht="18" x14ac:dyDescent="0.4">
      <c r="B8" s="21" t="s">
        <v>1</v>
      </c>
      <c r="C8" s="24">
        <f>AGUNG!F4</f>
        <v>2.8958333333333364E-2</v>
      </c>
      <c r="D8" s="24">
        <f>AGUNG!F5</f>
        <v>1.685185185185184E-2</v>
      </c>
      <c r="E8" s="24">
        <f>AGUNG!F6</f>
        <v>0</v>
      </c>
      <c r="F8" s="24">
        <f>AGUNG!F7</f>
        <v>2.0081018518518512E-2</v>
      </c>
      <c r="G8" s="24">
        <f>AGUNG!F8</f>
        <v>1.4814814814814836E-2</v>
      </c>
      <c r="H8" s="29"/>
      <c r="I8" s="29"/>
      <c r="J8" s="24">
        <f>AGUNG!F11</f>
        <v>0</v>
      </c>
      <c r="K8" s="24">
        <f>AGUNG!F12</f>
        <v>4.2048611111111134E-2</v>
      </c>
      <c r="L8" s="24">
        <f>AGUNG!F13</f>
        <v>7.9074074074074074E-2</v>
      </c>
      <c r="M8" s="29"/>
      <c r="N8" s="24">
        <f>AGUNG!F15</f>
        <v>0.16346064814814809</v>
      </c>
      <c r="O8" s="29"/>
      <c r="P8" s="29"/>
      <c r="Q8" s="24">
        <f>AGUNG!F18</f>
        <v>1.3749999999999984E-2</v>
      </c>
      <c r="R8" s="24">
        <f>AGUNG!F19</f>
        <v>3.211805555555558E-2</v>
      </c>
      <c r="S8" s="24">
        <f>AGUNG!F20</f>
        <v>0</v>
      </c>
      <c r="T8" s="24">
        <f>AGUNG!F21</f>
        <v>0</v>
      </c>
      <c r="U8" s="24">
        <f>AGUNG!F22</f>
        <v>0</v>
      </c>
      <c r="V8" s="29"/>
      <c r="W8" s="29"/>
      <c r="X8" s="24">
        <f>AGUNG!F25</f>
        <v>4.9826388888888851E-2</v>
      </c>
      <c r="Y8" s="24">
        <f>AGUNG!F26</f>
        <v>3.2986111111111105E-2</v>
      </c>
      <c r="Z8" s="24">
        <f>AGUNG!F27</f>
        <v>3.1736111111111132E-2</v>
      </c>
      <c r="AA8" s="24">
        <f>AGUNG!F28</f>
        <v>4.2997685185185208E-2</v>
      </c>
      <c r="AB8" s="39" t="str">
        <f>AGUNG!F29</f>
        <v>IZIN</v>
      </c>
      <c r="AC8" s="29"/>
      <c r="AD8" s="29"/>
      <c r="AE8" s="24">
        <f>AGUNG!F32</f>
        <v>3.1215277777777828E-2</v>
      </c>
      <c r="AF8" s="24">
        <f>AGUNG!F33</f>
        <v>0</v>
      </c>
      <c r="AG8" s="24" t="str">
        <f>AGUNG!F34</f>
        <v>PPD</v>
      </c>
      <c r="AI8" s="52">
        <f>SUM(C8:AG8)</f>
        <v>0.59991898148148159</v>
      </c>
      <c r="AJ8" s="52"/>
      <c r="AK8" s="42">
        <f>COUNTIF(C8:AG8,"SAKIT")</f>
        <v>0</v>
      </c>
      <c r="AL8" s="42">
        <f>COUNTIF(D8:AH8,"IZIN")</f>
        <v>1</v>
      </c>
      <c r="AM8" s="42">
        <f>COUNTIF(E8:AI8,"CUTI")</f>
        <v>0</v>
      </c>
      <c r="AN8" s="42">
        <f>COUNTIF(F8:AJ8,"WFH")</f>
        <v>0</v>
      </c>
      <c r="AO8" s="53">
        <f>SUM(AK8:AN8)</f>
        <v>1</v>
      </c>
      <c r="AP8" s="54">
        <f>SUM($H$32-AO8)</f>
        <v>21</v>
      </c>
    </row>
    <row r="9" spans="2:42" ht="18" x14ac:dyDescent="0.4">
      <c r="B9" s="21" t="s">
        <v>2</v>
      </c>
      <c r="C9" s="24">
        <f>ALI!F4</f>
        <v>5.4062499999999958E-2</v>
      </c>
      <c r="D9" s="24">
        <f>ALI!F5</f>
        <v>0</v>
      </c>
      <c r="E9" s="24">
        <f>ALI!F6</f>
        <v>0</v>
      </c>
      <c r="F9" s="24">
        <f>ALI!F7</f>
        <v>0</v>
      </c>
      <c r="G9" s="24">
        <f>ALI!F8</f>
        <v>0</v>
      </c>
      <c r="H9" s="29"/>
      <c r="I9" s="29"/>
      <c r="J9" s="24">
        <f>ALI!F11</f>
        <v>0</v>
      </c>
      <c r="K9" s="24">
        <f>ALI!F12</f>
        <v>0</v>
      </c>
      <c r="L9" s="24">
        <f>ALI!F13</f>
        <v>0</v>
      </c>
      <c r="M9" s="29"/>
      <c r="N9" s="24">
        <f>ALI!F15</f>
        <v>0</v>
      </c>
      <c r="O9" s="29"/>
      <c r="P9" s="29"/>
      <c r="Q9" s="24">
        <f>ALI!F18</f>
        <v>0</v>
      </c>
      <c r="R9" s="24">
        <f>ALI!F19</f>
        <v>0</v>
      </c>
      <c r="S9" s="24">
        <f>ALI!F20</f>
        <v>0</v>
      </c>
      <c r="T9" s="24">
        <f>ALI!F21</f>
        <v>0</v>
      </c>
      <c r="U9" s="24">
        <f>ALI!F22</f>
        <v>1.5370370370370423E-2</v>
      </c>
      <c r="V9" s="29"/>
      <c r="W9" s="29"/>
      <c r="X9" s="24">
        <f>ALI!F25</f>
        <v>0</v>
      </c>
      <c r="Y9" s="24">
        <f>ALI!F26</f>
        <v>0</v>
      </c>
      <c r="Z9" s="24">
        <f>ALI!F27</f>
        <v>0</v>
      </c>
      <c r="AA9" s="24">
        <f>ALI!F28</f>
        <v>0</v>
      </c>
      <c r="AB9" s="24">
        <f>ALI!F29</f>
        <v>6.3506944444444435E-2</v>
      </c>
      <c r="AC9" s="29"/>
      <c r="AD9" s="29"/>
      <c r="AE9" s="24">
        <f>ALI!F32</f>
        <v>2.7627314814814785E-2</v>
      </c>
      <c r="AF9" s="24">
        <f>ALI!F33</f>
        <v>1.4236111111110561E-3</v>
      </c>
      <c r="AG9" s="24">
        <f>ALI!F34</f>
        <v>0</v>
      </c>
      <c r="AI9" s="52">
        <f t="shared" ref="AI9:AI30" si="0">SUM(C9:AG9)</f>
        <v>0.16199074074074066</v>
      </c>
      <c r="AJ9" s="52"/>
      <c r="AK9" s="42">
        <f>COUNTIF(C9:AG9,"SAKIT")</f>
        <v>0</v>
      </c>
      <c r="AL9" s="42">
        <f>COUNTIF(C9:AG9,"IZIN")</f>
        <v>0</v>
      </c>
      <c r="AM9" s="42">
        <f>COUNTIF(C9:AG9,"CUTI")</f>
        <v>0</v>
      </c>
      <c r="AN9" s="42">
        <f>COUNTIF(C9:AG9,"WFH")</f>
        <v>0</v>
      </c>
      <c r="AO9" s="53">
        <f t="shared" ref="AO9:AO30" si="1">SUM(AK9:AN9)</f>
        <v>0</v>
      </c>
      <c r="AP9" s="54">
        <f t="shared" ref="AP9:AP30" si="2">SUM($H$32-AO9)</f>
        <v>22</v>
      </c>
    </row>
    <row r="10" spans="2:42" ht="18" x14ac:dyDescent="0.4">
      <c r="B10" s="21" t="s">
        <v>11</v>
      </c>
      <c r="C10" s="24">
        <f>NURUL!F4</f>
        <v>4.6296296296295947E-3</v>
      </c>
      <c r="D10" s="24">
        <f>NURUL!F5</f>
        <v>8.8657407407407018E-3</v>
      </c>
      <c r="E10" s="24">
        <f>NURUL!F6</f>
        <v>0</v>
      </c>
      <c r="F10" s="24">
        <f>NURUL!F7</f>
        <v>1.3437499999999991E-2</v>
      </c>
      <c r="G10" s="24">
        <f>NURUL!F8</f>
        <v>2.6041666666666685E-2</v>
      </c>
      <c r="H10" s="29"/>
      <c r="I10" s="29"/>
      <c r="J10" s="24">
        <f>NURUL!F11</f>
        <v>0</v>
      </c>
      <c r="K10" s="24">
        <f>NURUL!F12</f>
        <v>0</v>
      </c>
      <c r="L10" s="24">
        <f>NURUL!F13</f>
        <v>8.8194444444444353E-3</v>
      </c>
      <c r="M10" s="29"/>
      <c r="N10" s="24">
        <f>NURUL!F15</f>
        <v>0</v>
      </c>
      <c r="O10" s="29"/>
      <c r="P10" s="29"/>
      <c r="Q10" s="24">
        <f>NURUL!F18</f>
        <v>0</v>
      </c>
      <c r="R10" s="24">
        <f>NURUL!F19</f>
        <v>0</v>
      </c>
      <c r="S10" s="24">
        <f>NURUL!F20</f>
        <v>0</v>
      </c>
      <c r="T10" s="24">
        <f>NURUL!F21</f>
        <v>0</v>
      </c>
      <c r="U10" s="24">
        <f>NURUL!F22</f>
        <v>0</v>
      </c>
      <c r="V10" s="29"/>
      <c r="W10" s="29"/>
      <c r="X10" s="24">
        <f>NURUL!F25</f>
        <v>1.2708333333333321E-2</v>
      </c>
      <c r="Y10" s="24">
        <f>NURUL!F26</f>
        <v>0</v>
      </c>
      <c r="Z10" s="24">
        <f>NURUL!F27</f>
        <v>0</v>
      </c>
      <c r="AA10" s="24">
        <f>NURUL!F28</f>
        <v>6.1342592592589229E-4</v>
      </c>
      <c r="AB10" s="39" t="str">
        <f>NURUL!F29</f>
        <v>IZIN</v>
      </c>
      <c r="AC10" s="29"/>
      <c r="AD10" s="29"/>
      <c r="AE10" s="24">
        <f>NURUL!F32</f>
        <v>0</v>
      </c>
      <c r="AF10" s="24">
        <f>NURUL!F33</f>
        <v>1.3425925925925619E-3</v>
      </c>
      <c r="AG10" s="24" t="str">
        <f>NURUL!F34</f>
        <v>PPD</v>
      </c>
      <c r="AI10" s="52">
        <f t="shared" si="0"/>
        <v>7.6458333333333184E-2</v>
      </c>
      <c r="AJ10" s="52"/>
      <c r="AK10" s="42">
        <f>COUNTIF(C10:AG10,"SAKIT")</f>
        <v>0</v>
      </c>
      <c r="AL10" s="42">
        <f>COUNTIF(C10:AG10,"IZIN")</f>
        <v>1</v>
      </c>
      <c r="AM10" s="42">
        <f>COUNTIF(C10:AG10,"CUTI")</f>
        <v>0</v>
      </c>
      <c r="AN10" s="42">
        <f>COUNTIF(C10:AG10,"WFH")</f>
        <v>0</v>
      </c>
      <c r="AO10" s="53">
        <f t="shared" si="1"/>
        <v>1</v>
      </c>
      <c r="AP10" s="54">
        <f t="shared" si="2"/>
        <v>21</v>
      </c>
    </row>
    <row r="11" spans="2:42" ht="18" x14ac:dyDescent="0.4">
      <c r="B11" s="21" t="s">
        <v>3</v>
      </c>
      <c r="C11" s="24">
        <f>RONI!F4</f>
        <v>5.6712962962962965E-2</v>
      </c>
      <c r="D11" s="24">
        <f>RONI!F5</f>
        <v>5.1944444444444404E-2</v>
      </c>
      <c r="E11" s="24">
        <f>RONI!F6</f>
        <v>0.15366898148148145</v>
      </c>
      <c r="F11" s="24">
        <f>RONI!F7</f>
        <v>5.9699074074074099E-2</v>
      </c>
      <c r="G11" s="24">
        <f>RONI!F8</f>
        <v>0.15231481481481479</v>
      </c>
      <c r="H11" s="29"/>
      <c r="I11" s="29"/>
      <c r="J11" s="24">
        <f>RONI!F11</f>
        <v>0</v>
      </c>
      <c r="K11" s="24">
        <f>RONI!F12</f>
        <v>8.6423611111111132E-2</v>
      </c>
      <c r="L11" s="24">
        <f>RONI!F13</f>
        <v>0.14680555555555552</v>
      </c>
      <c r="M11" s="29"/>
      <c r="N11" s="24">
        <f>RONI!F15</f>
        <v>0</v>
      </c>
      <c r="O11" s="29"/>
      <c r="P11" s="29"/>
      <c r="Q11" s="24">
        <f>RONI!F18</f>
        <v>0.27621527777777777</v>
      </c>
      <c r="R11" s="24">
        <f>RONI!F19</f>
        <v>5.4166666666666696E-2</v>
      </c>
      <c r="S11" s="24">
        <f>RONI!F20</f>
        <v>0.18343750000000003</v>
      </c>
      <c r="T11" s="24">
        <f>RONI!F21</f>
        <v>5.4606481481481506E-2</v>
      </c>
      <c r="U11" s="24">
        <f>RONI!F22</f>
        <v>0.16762731481481474</v>
      </c>
      <c r="V11" s="29"/>
      <c r="W11" s="29"/>
      <c r="X11" s="24">
        <f>RONI!F25</f>
        <v>1.0393518518518496E-2</v>
      </c>
      <c r="Y11" s="24">
        <f>RONI!F26</f>
        <v>8.5532407407407085E-3</v>
      </c>
      <c r="Z11" s="24">
        <f>RONI!F27</f>
        <v>5.4027777777777786E-2</v>
      </c>
      <c r="AA11" s="24">
        <f>RONI!F28</f>
        <v>5.070601851851847E-2</v>
      </c>
      <c r="AB11" s="24">
        <f>RONI!F29</f>
        <v>3.3298611111111098E-2</v>
      </c>
      <c r="AC11" s="29"/>
      <c r="AD11" s="29"/>
      <c r="AE11" s="24">
        <f>RONI!F32</f>
        <v>1.9942129629629601E-2</v>
      </c>
      <c r="AF11" s="24">
        <f>RONI!F33</f>
        <v>0</v>
      </c>
      <c r="AG11" s="24">
        <f>RONI!F34</f>
        <v>0</v>
      </c>
      <c r="AI11" s="52">
        <f t="shared" si="0"/>
        <v>1.620543981481481</v>
      </c>
      <c r="AJ11" s="52"/>
      <c r="AK11" s="42">
        <f t="shared" ref="AK11:AK30" si="3">COUNTIF(C11:AG11,"SAKIT")</f>
        <v>0</v>
      </c>
      <c r="AL11" s="42">
        <f>COUNTIF(C11:AG11,"IZIN")</f>
        <v>0</v>
      </c>
      <c r="AM11" s="42">
        <f>COUNTIF(C11:AG11,"CUTI")</f>
        <v>0</v>
      </c>
      <c r="AN11" s="42">
        <f t="shared" ref="AN11:AN30" si="4">COUNTIF(C11:AG11,"WFH")</f>
        <v>0</v>
      </c>
      <c r="AO11" s="53">
        <f t="shared" si="1"/>
        <v>0</v>
      </c>
      <c r="AP11" s="54">
        <f t="shared" si="2"/>
        <v>22</v>
      </c>
    </row>
    <row r="12" spans="2:42" ht="18" x14ac:dyDescent="0.4">
      <c r="B12" s="21" t="s">
        <v>13</v>
      </c>
      <c r="C12" s="39" t="str">
        <f>ADHI!F4</f>
        <v>WFH</v>
      </c>
      <c r="D12" s="39" t="str">
        <f>ADHI!F5</f>
        <v>WFH</v>
      </c>
      <c r="E12" s="39" t="str">
        <f>ADHI!F6</f>
        <v>WFH</v>
      </c>
      <c r="F12" s="39" t="str">
        <f>ADHI!F7</f>
        <v>WFH</v>
      </c>
      <c r="G12" s="39" t="str">
        <f>ADHI!F8</f>
        <v>WFH</v>
      </c>
      <c r="H12" s="29"/>
      <c r="I12" s="29"/>
      <c r="J12" s="39" t="str">
        <f>ADHI!F11</f>
        <v>WFH</v>
      </c>
      <c r="K12" s="39" t="str">
        <f>ADHI!F12</f>
        <v>WFH</v>
      </c>
      <c r="L12" s="24">
        <f>ADHI!F13</f>
        <v>6.2048611111111096E-2</v>
      </c>
      <c r="M12" s="29"/>
      <c r="N12" s="24">
        <f>ADHI!F15</f>
        <v>7.1307870370370396E-2</v>
      </c>
      <c r="O12" s="29"/>
      <c r="P12" s="29"/>
      <c r="Q12" s="24">
        <f>ADHI!F18</f>
        <v>4.3946759259259283E-2</v>
      </c>
      <c r="R12" s="39" t="str">
        <f>ADHI!F19</f>
        <v>WFH</v>
      </c>
      <c r="S12" s="24">
        <f>ADHI!F20</f>
        <v>0</v>
      </c>
      <c r="T12" s="24">
        <f>ADHI!F21</f>
        <v>0</v>
      </c>
      <c r="U12" s="24">
        <f>ADHI!F22</f>
        <v>5.0127314814814861E-2</v>
      </c>
      <c r="V12" s="29"/>
      <c r="W12" s="29"/>
      <c r="X12" s="24">
        <f>ADHI!F25</f>
        <v>6.6840277777777735E-2</v>
      </c>
      <c r="Y12" s="39" t="str">
        <f>ADHI!F26</f>
        <v>SAKIT</v>
      </c>
      <c r="Z12" s="39" t="str">
        <f>ADHI!F27</f>
        <v>SAKIT</v>
      </c>
      <c r="AA12" s="24" t="str">
        <f>ADHI!F28</f>
        <v>SAKIT</v>
      </c>
      <c r="AB12" s="24">
        <f>ADHI!F29</f>
        <v>9.4675925925926108E-3</v>
      </c>
      <c r="AC12" s="29"/>
      <c r="AD12" s="29"/>
      <c r="AE12" s="24">
        <f>ADHI!F32</f>
        <v>3.59606481481482E-2</v>
      </c>
      <c r="AF12" s="24">
        <f>ADHI!F33</f>
        <v>0.2926157407407407</v>
      </c>
      <c r="AG12" s="24">
        <f>ADHI!F34</f>
        <v>3.0497685185185197E-2</v>
      </c>
      <c r="AI12" s="52">
        <f>SUM(C12:AG12)</f>
        <v>0.66281250000000003</v>
      </c>
      <c r="AJ12" s="52"/>
      <c r="AK12" s="42">
        <f>COUNTIF(C12:AG12,"SAKIT")</f>
        <v>3</v>
      </c>
      <c r="AL12" s="42">
        <f t="shared" ref="AL12:AL30" si="5">COUNTIF(C12:AG12,"IZIN")</f>
        <v>0</v>
      </c>
      <c r="AM12" s="42">
        <f t="shared" ref="AM12:AM30" si="6">COUNTIF(C12:AG12,"CUTI")</f>
        <v>0</v>
      </c>
      <c r="AN12" s="42">
        <f t="shared" si="4"/>
        <v>8</v>
      </c>
      <c r="AO12" s="53">
        <f t="shared" si="1"/>
        <v>11</v>
      </c>
      <c r="AP12" s="54">
        <f t="shared" si="2"/>
        <v>11</v>
      </c>
    </row>
    <row r="13" spans="2:42" ht="18" x14ac:dyDescent="0.4">
      <c r="B13" s="21" t="s">
        <v>12</v>
      </c>
      <c r="C13" s="24">
        <f>EKA!F4</f>
        <v>3.6342592592592593E-2</v>
      </c>
      <c r="D13" s="24">
        <f>EKA!F5</f>
        <v>8.402777777777759E-3</v>
      </c>
      <c r="E13" s="24">
        <f>EKA!F6</f>
        <v>4.5428240740740755E-2</v>
      </c>
      <c r="F13" s="24">
        <f>EKA!F7</f>
        <v>3.9074074074074039E-2</v>
      </c>
      <c r="G13" s="24">
        <f>EKA!F8</f>
        <v>0.14887731481481481</v>
      </c>
      <c r="H13" s="29"/>
      <c r="I13" s="29"/>
      <c r="J13" s="24">
        <f>EKA!F11</f>
        <v>5.1388888888888595E-3</v>
      </c>
      <c r="K13" s="24">
        <f>EKA!F12</f>
        <v>3.3958333333333313E-2</v>
      </c>
      <c r="L13" s="24">
        <f>EKA!F13</f>
        <v>3.3530092592592597E-2</v>
      </c>
      <c r="M13" s="29"/>
      <c r="N13" s="39" t="str">
        <f>EKA!F15</f>
        <v>Cuti</v>
      </c>
      <c r="O13" s="29"/>
      <c r="P13" s="29"/>
      <c r="Q13" s="24">
        <f>EKA!F18</f>
        <v>4.4178240740740726E-2</v>
      </c>
      <c r="R13" s="24">
        <f>EKA!F19</f>
        <v>5.7569444444444395E-2</v>
      </c>
      <c r="S13" s="24">
        <f>EKA!F20</f>
        <v>3.8912037037037051E-2</v>
      </c>
      <c r="T13" s="24">
        <f>EKA!F21</f>
        <v>6.5231481481481446E-2</v>
      </c>
      <c r="U13" s="24">
        <f>EKA!F22</f>
        <v>5.7187500000000002E-2</v>
      </c>
      <c r="V13" s="29"/>
      <c r="W13" s="29"/>
      <c r="X13" s="24">
        <f>EKA!F25</f>
        <v>5.8599537037037075E-2</v>
      </c>
      <c r="Y13" s="24">
        <f>EKA!F26</f>
        <v>1.5069444444444413E-2</v>
      </c>
      <c r="Z13" s="24">
        <f>EKA!F27</f>
        <v>6.9918981481481512E-2</v>
      </c>
      <c r="AA13" s="24">
        <f>EKA!F28</f>
        <v>9.0416666666666645E-2</v>
      </c>
      <c r="AB13" s="24">
        <f>EKA!F29</f>
        <v>6.5231481481481446E-2</v>
      </c>
      <c r="AC13" s="29"/>
      <c r="AD13" s="29"/>
      <c r="AE13" s="24">
        <f>EKA!F32</f>
        <v>5.9212962962962967E-2</v>
      </c>
      <c r="AF13" s="24">
        <f>EKA!F33</f>
        <v>6.0243055555555536E-2</v>
      </c>
      <c r="AG13" s="24">
        <f>EKA!F34</f>
        <v>6.1493055555555565E-2</v>
      </c>
      <c r="AI13" s="52">
        <f t="shared" si="0"/>
        <v>1.0940162037037033</v>
      </c>
      <c r="AJ13" s="52"/>
      <c r="AK13" s="42">
        <f t="shared" si="3"/>
        <v>0</v>
      </c>
      <c r="AL13" s="42">
        <f t="shared" si="5"/>
        <v>0</v>
      </c>
      <c r="AM13" s="42">
        <f t="shared" si="6"/>
        <v>1</v>
      </c>
      <c r="AN13" s="42">
        <f t="shared" si="4"/>
        <v>0</v>
      </c>
      <c r="AO13" s="53">
        <f t="shared" si="1"/>
        <v>1</v>
      </c>
      <c r="AP13" s="54">
        <f t="shared" si="2"/>
        <v>21</v>
      </c>
    </row>
    <row r="14" spans="2:42" ht="18" x14ac:dyDescent="0.4">
      <c r="B14" s="21" t="s">
        <v>41</v>
      </c>
      <c r="C14" s="39" t="str">
        <f>RUDY!F4</f>
        <v>IZIN</v>
      </c>
      <c r="D14" s="24">
        <f>RUDY!F5</f>
        <v>1.3206018518518547E-2</v>
      </c>
      <c r="E14" s="24">
        <f>RUDY!F6</f>
        <v>1.2187500000000018E-2</v>
      </c>
      <c r="F14" s="24">
        <f>RUDY!F7</f>
        <v>2.3055555555555551E-2</v>
      </c>
      <c r="G14" s="24">
        <f>RUDY!F8</f>
        <v>1.4236111111110561E-3</v>
      </c>
      <c r="H14" s="29"/>
      <c r="I14" s="29"/>
      <c r="J14" s="24">
        <f>RUDY!F11</f>
        <v>1.8321759259259274E-2</v>
      </c>
      <c r="K14" s="24">
        <f>RUDY!F12</f>
        <v>9.5138888888888773E-3</v>
      </c>
      <c r="L14" s="24">
        <f>RUDY!F13</f>
        <v>4.2708333333332793E-3</v>
      </c>
      <c r="M14" s="29"/>
      <c r="N14" s="24">
        <f>RUDY!F15</f>
        <v>1.6944444444444429E-2</v>
      </c>
      <c r="O14" s="29"/>
      <c r="P14" s="29"/>
      <c r="Q14" s="24">
        <f>RUDY!F18</f>
        <v>1.9479166666666659E-2</v>
      </c>
      <c r="R14" s="24">
        <f>RUDY!F19</f>
        <v>5.9722222222222121E-3</v>
      </c>
      <c r="S14" s="24">
        <f>RUDY!F20</f>
        <v>1.6805555555555518E-2</v>
      </c>
      <c r="T14" s="24">
        <f>RUDY!F21</f>
        <v>1.0856481481481495E-2</v>
      </c>
      <c r="U14" s="24">
        <f>RUDY!F22</f>
        <v>3.5162037037037075E-2</v>
      </c>
      <c r="V14" s="29"/>
      <c r="W14" s="29"/>
      <c r="X14" s="24">
        <f>RUDY!F25</f>
        <v>2.5023148148148155E-2</v>
      </c>
      <c r="Y14" s="24">
        <f>RUDY!F26</f>
        <v>9.0393518518518401E-3</v>
      </c>
      <c r="Z14" s="24">
        <f>RUDY!F27</f>
        <v>8.7847222222222077E-3</v>
      </c>
      <c r="AA14" s="24">
        <f>RUDY!F28</f>
        <v>7.1180555555555025E-3</v>
      </c>
      <c r="AB14" s="24">
        <f>RUDY!F29</f>
        <v>1.2696759259259283E-2</v>
      </c>
      <c r="AC14" s="29"/>
      <c r="AD14" s="29"/>
      <c r="AE14" s="24">
        <f>RUDY!F32</f>
        <v>3.0555555555555891E-3</v>
      </c>
      <c r="AF14" s="24">
        <f>RUDY!F33</f>
        <v>3.9814814814815302E-3</v>
      </c>
      <c r="AG14" s="24">
        <f>RUDY!F34</f>
        <v>5.7175925925925797E-3</v>
      </c>
      <c r="AI14" s="52">
        <f t="shared" si="0"/>
        <v>0.26261574074074068</v>
      </c>
      <c r="AJ14" s="52"/>
      <c r="AK14" s="42">
        <f t="shared" si="3"/>
        <v>0</v>
      </c>
      <c r="AL14" s="42">
        <f t="shared" si="5"/>
        <v>1</v>
      </c>
      <c r="AM14" s="42">
        <f t="shared" si="6"/>
        <v>0</v>
      </c>
      <c r="AN14" s="42">
        <f t="shared" si="4"/>
        <v>0</v>
      </c>
      <c r="AO14" s="53">
        <f t="shared" si="1"/>
        <v>1</v>
      </c>
      <c r="AP14" s="54">
        <f t="shared" si="2"/>
        <v>21</v>
      </c>
    </row>
    <row r="15" spans="2:42" ht="18" x14ac:dyDescent="0.4">
      <c r="B15" s="21" t="s">
        <v>14</v>
      </c>
      <c r="C15" s="39" t="str">
        <f>RIZKY!F4</f>
        <v>IZIN</v>
      </c>
      <c r="D15" s="24">
        <f>RIZKY!F5</f>
        <v>9.5046296296296295E-2</v>
      </c>
      <c r="E15" s="24">
        <f>RIZKY!F6</f>
        <v>0</v>
      </c>
      <c r="F15" s="24">
        <f>RIZKY!F7</f>
        <v>0</v>
      </c>
      <c r="G15" s="24">
        <f>RIZKY!F8</f>
        <v>0.12153935185185188</v>
      </c>
      <c r="H15" s="29"/>
      <c r="I15" s="29"/>
      <c r="J15" s="24">
        <f>RIZKY!F11</f>
        <v>2.4444444444444435E-2</v>
      </c>
      <c r="K15" s="24">
        <f>RIZKY!F12</f>
        <v>0</v>
      </c>
      <c r="L15" s="24">
        <f>RIZKY!F13</f>
        <v>1.8402777777777768E-2</v>
      </c>
      <c r="M15" s="29"/>
      <c r="N15" s="24">
        <f>RIZKY!F15</f>
        <v>6.9444444444449749E-4</v>
      </c>
      <c r="O15" s="29"/>
      <c r="P15" s="29"/>
      <c r="Q15" s="24">
        <f>RIZKY!F18</f>
        <v>0</v>
      </c>
      <c r="R15" s="24">
        <f>RIZKY!F19</f>
        <v>0</v>
      </c>
      <c r="S15" s="24">
        <f>RIZKY!F20</f>
        <v>8.2175925925926374E-3</v>
      </c>
      <c r="T15" s="24">
        <f>RIZKY!F21</f>
        <v>3.3680555555555269E-3</v>
      </c>
      <c r="U15" s="24">
        <f>RIZKY!F22</f>
        <v>0.12292824074074077</v>
      </c>
      <c r="V15" s="29"/>
      <c r="W15" s="29"/>
      <c r="X15" s="24">
        <f>RIZKY!F25</f>
        <v>1.8518518518523264E-4</v>
      </c>
      <c r="Y15" s="24">
        <f>RIZKY!F26</f>
        <v>2.2025462962962983E-2</v>
      </c>
      <c r="Z15" s="24">
        <f>RIZKY!F27</f>
        <v>3.6226851851852149E-3</v>
      </c>
      <c r="AA15" s="24">
        <f>RIZKY!F28</f>
        <v>1.1990740740740746E-2</v>
      </c>
      <c r="AB15" s="24">
        <f>RIZKY!F29</f>
        <v>3.2060185185185386E-3</v>
      </c>
      <c r="AC15" s="29"/>
      <c r="AD15" s="29"/>
      <c r="AE15" s="24">
        <f>RIZKY!F32</f>
        <v>0</v>
      </c>
      <c r="AF15" s="24">
        <f>RIZKY!F33</f>
        <v>0</v>
      </c>
      <c r="AG15" s="24">
        <f>RIZKY!F34</f>
        <v>0</v>
      </c>
      <c r="AI15" s="52">
        <f t="shared" si="0"/>
        <v>0.43567129629629653</v>
      </c>
      <c r="AJ15" s="52"/>
      <c r="AK15" s="42">
        <f t="shared" si="3"/>
        <v>0</v>
      </c>
      <c r="AL15" s="42">
        <f t="shared" si="5"/>
        <v>1</v>
      </c>
      <c r="AM15" s="42">
        <f t="shared" si="6"/>
        <v>0</v>
      </c>
      <c r="AN15" s="42">
        <f t="shared" si="4"/>
        <v>0</v>
      </c>
      <c r="AO15" s="53">
        <f t="shared" si="1"/>
        <v>1</v>
      </c>
      <c r="AP15" s="54">
        <f t="shared" si="2"/>
        <v>21</v>
      </c>
    </row>
    <row r="16" spans="2:42" ht="18" x14ac:dyDescent="0.4">
      <c r="B16" s="21" t="s">
        <v>44</v>
      </c>
      <c r="C16" s="24">
        <f>IVANA!F4</f>
        <v>0</v>
      </c>
      <c r="D16" s="24">
        <f>IVANA!F5</f>
        <v>0</v>
      </c>
      <c r="E16" s="24">
        <f>IVANA!F6</f>
        <v>2.5300925925925977E-2</v>
      </c>
      <c r="F16" s="24">
        <f>IVANA!F7</f>
        <v>3.5023148148148164E-2</v>
      </c>
      <c r="G16" s="24">
        <f>IVANA!F8</f>
        <v>3.0335648148148098E-2</v>
      </c>
      <c r="H16" s="29"/>
      <c r="I16" s="29"/>
      <c r="J16" s="24">
        <f>IVANA!F11</f>
        <v>0</v>
      </c>
      <c r="K16" s="24">
        <f>IVANA!F12</f>
        <v>5.5717592592592569E-2</v>
      </c>
      <c r="L16" s="24">
        <f>IVANA!F13</f>
        <v>1.6666666666666496E-3</v>
      </c>
      <c r="M16" s="29"/>
      <c r="N16" s="24">
        <f>IVANA!F15</f>
        <v>2.5543981481481515E-2</v>
      </c>
      <c r="O16" s="29"/>
      <c r="P16" s="29"/>
      <c r="Q16" s="24">
        <f>IVANA!F18</f>
        <v>0</v>
      </c>
      <c r="R16" s="24">
        <f>IVANA!F19</f>
        <v>0</v>
      </c>
      <c r="S16" s="24">
        <f>IVANA!F20</f>
        <v>1.9085648148148115E-2</v>
      </c>
      <c r="T16" s="24">
        <f>IVANA!F21</f>
        <v>1.439814814814816E-2</v>
      </c>
      <c r="U16" s="24">
        <f>IVANA!F22</f>
        <v>1.2384259259259289E-2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I16" s="52">
        <f t="shared" si="0"/>
        <v>0.21945601851851854</v>
      </c>
      <c r="AJ16" s="52"/>
      <c r="AK16" s="42">
        <f t="shared" si="3"/>
        <v>0</v>
      </c>
      <c r="AL16" s="42">
        <f t="shared" si="5"/>
        <v>0</v>
      </c>
      <c r="AM16" s="42">
        <f t="shared" si="6"/>
        <v>0</v>
      </c>
      <c r="AN16" s="42">
        <f t="shared" si="4"/>
        <v>0</v>
      </c>
      <c r="AO16" s="53">
        <f t="shared" si="1"/>
        <v>0</v>
      </c>
      <c r="AP16" s="54">
        <f t="shared" si="2"/>
        <v>22</v>
      </c>
    </row>
    <row r="17" spans="2:42" ht="18" x14ac:dyDescent="0.4">
      <c r="B17" s="21" t="s">
        <v>54</v>
      </c>
      <c r="C17" s="24">
        <f>DEVIA!F4</f>
        <v>0</v>
      </c>
      <c r="D17" s="24">
        <f>DEVIA!G4</f>
        <v>0</v>
      </c>
      <c r="E17" s="24">
        <f>DEVIA!H4</f>
        <v>0</v>
      </c>
      <c r="F17" s="24">
        <f>DEVIA!I4</f>
        <v>0</v>
      </c>
      <c r="G17" s="24">
        <f>DEVIA!J4</f>
        <v>0</v>
      </c>
      <c r="H17" s="29"/>
      <c r="I17" s="29"/>
      <c r="J17" s="24">
        <f>DEVIA!F11</f>
        <v>4.4560185185185119E-3</v>
      </c>
      <c r="K17" s="24">
        <f>DEVIA!F12</f>
        <v>0</v>
      </c>
      <c r="L17" s="24">
        <f>DEVIA!F13</f>
        <v>0</v>
      </c>
      <c r="M17" s="29"/>
      <c r="N17" s="24">
        <f>DEVIA!F14</f>
        <v>0</v>
      </c>
      <c r="O17" s="29"/>
      <c r="P17" s="29"/>
      <c r="Q17" s="24">
        <f>DEVIA!F18</f>
        <v>0</v>
      </c>
      <c r="R17" s="24">
        <f>DEVIA!F19</f>
        <v>0</v>
      </c>
      <c r="S17" s="24">
        <f>DEVIA!F20</f>
        <v>0</v>
      </c>
      <c r="T17" s="24">
        <f>DEVIA!F21</f>
        <v>0</v>
      </c>
      <c r="U17" s="24">
        <f>DEVIA!F22</f>
        <v>0</v>
      </c>
      <c r="V17" s="29"/>
      <c r="W17" s="29"/>
      <c r="X17" s="24">
        <f>DEVIA!F25</f>
        <v>3.1712962962962554E-3</v>
      </c>
      <c r="Y17" s="24">
        <f>DEVIA!F26</f>
        <v>0</v>
      </c>
      <c r="Z17" s="24">
        <f>DEVIA!F27</f>
        <v>1.8831018518518539E-2</v>
      </c>
      <c r="AA17" s="24">
        <f>DEVIA!F28</f>
        <v>0</v>
      </c>
      <c r="AB17" s="24">
        <f>DEVIA!F29</f>
        <v>0</v>
      </c>
      <c r="AC17" s="29"/>
      <c r="AD17" s="29"/>
      <c r="AE17" s="24">
        <f>DEVIA!F32</f>
        <v>0</v>
      </c>
      <c r="AF17" s="24">
        <f>DEVIA!F33</f>
        <v>0</v>
      </c>
      <c r="AG17" s="24">
        <f>DEVIA!F34</f>
        <v>0</v>
      </c>
      <c r="AI17" s="52">
        <f>SUM(C17:AG17)</f>
        <v>2.6458333333333306E-2</v>
      </c>
      <c r="AJ17" s="52"/>
      <c r="AK17" s="42">
        <f t="shared" si="3"/>
        <v>0</v>
      </c>
      <c r="AL17" s="42">
        <f t="shared" si="5"/>
        <v>0</v>
      </c>
      <c r="AM17" s="42">
        <f t="shared" si="6"/>
        <v>0</v>
      </c>
      <c r="AN17" s="42">
        <f>COUNTIF(C17:AG17,"WFH")</f>
        <v>0</v>
      </c>
      <c r="AO17" s="53">
        <f t="shared" si="1"/>
        <v>0</v>
      </c>
      <c r="AP17" s="54">
        <f t="shared" si="2"/>
        <v>22</v>
      </c>
    </row>
    <row r="18" spans="2:42" ht="18" x14ac:dyDescent="0.4">
      <c r="B18" s="21" t="s">
        <v>34</v>
      </c>
      <c r="C18" s="24">
        <f>WANTO!F4</f>
        <v>0</v>
      </c>
      <c r="D18" s="24">
        <f>WANTO!F5</f>
        <v>0</v>
      </c>
      <c r="E18" s="24">
        <f>WANTO!F6</f>
        <v>0</v>
      </c>
      <c r="F18" s="24">
        <f>WANTO!F7</f>
        <v>0</v>
      </c>
      <c r="G18" s="24">
        <f>WANTO!F8</f>
        <v>0.14800925925925923</v>
      </c>
      <c r="H18" s="29"/>
      <c r="I18" s="29"/>
      <c r="J18" s="24">
        <f>WANTO!F11</f>
        <v>5.2476851851851858E-2</v>
      </c>
      <c r="K18" s="24">
        <f>WANTO!F12</f>
        <v>5.1562500000000011E-2</v>
      </c>
      <c r="L18" s="24">
        <f>WANTO!F13</f>
        <v>2.0810185185185182E-2</v>
      </c>
      <c r="M18" s="29"/>
      <c r="N18" s="24">
        <f>WANTO!F15</f>
        <v>0</v>
      </c>
      <c r="O18" s="29"/>
      <c r="P18" s="29"/>
      <c r="Q18" s="24">
        <f>WANTO!F18</f>
        <v>4.6469907407407363E-2</v>
      </c>
      <c r="R18" s="24">
        <f>WANTO!F19</f>
        <v>3.0324074074074059E-2</v>
      </c>
      <c r="S18" s="24">
        <f>WANTO!F20</f>
        <v>3.1238425925925961E-2</v>
      </c>
      <c r="T18" s="24">
        <f>WANTO!F21</f>
        <v>4.3668981481481461E-2</v>
      </c>
      <c r="U18" s="24">
        <f>WANTO!F22</f>
        <v>0</v>
      </c>
      <c r="V18" s="29"/>
      <c r="W18" s="29"/>
      <c r="X18" s="24">
        <f>WANTO!F25</f>
        <v>3.5543981481481468E-2</v>
      </c>
      <c r="Y18" s="24">
        <f>WANTO!F26</f>
        <v>0</v>
      </c>
      <c r="Z18" s="24">
        <f>WANTO!F27</f>
        <v>1.8831018518518539E-2</v>
      </c>
      <c r="AA18" s="24">
        <f>WANTO!F28</f>
        <v>0.297337962962963</v>
      </c>
      <c r="AB18" s="24">
        <f>WANTO!F29</f>
        <v>4.101851851851851E-2</v>
      </c>
      <c r="AC18" s="29"/>
      <c r="AD18" s="29"/>
      <c r="AE18" s="24">
        <f>WANTO!F32</f>
        <v>4.3946759259259283E-2</v>
      </c>
      <c r="AF18" s="24">
        <f>WANTO!F33</f>
        <v>4.1793981481481446E-2</v>
      </c>
      <c r="AG18" s="24">
        <f>WANTO!F34</f>
        <v>2.6388888888888851E-2</v>
      </c>
      <c r="AI18" s="52">
        <f t="shared" si="0"/>
        <v>0.92942129629629622</v>
      </c>
      <c r="AJ18" s="52"/>
      <c r="AK18" s="42">
        <f t="shared" si="3"/>
        <v>0</v>
      </c>
      <c r="AL18" s="42">
        <f t="shared" si="5"/>
        <v>0</v>
      </c>
      <c r="AM18" s="42">
        <f t="shared" si="6"/>
        <v>0</v>
      </c>
      <c r="AN18" s="42">
        <f t="shared" si="4"/>
        <v>0</v>
      </c>
      <c r="AO18" s="53">
        <f t="shared" si="1"/>
        <v>0</v>
      </c>
      <c r="AP18" s="54">
        <f t="shared" si="2"/>
        <v>22</v>
      </c>
    </row>
    <row r="19" spans="2:42" ht="18" x14ac:dyDescent="0.4">
      <c r="B19" s="21" t="s">
        <v>40</v>
      </c>
      <c r="C19" s="24">
        <f>ANJAS!F4</f>
        <v>0</v>
      </c>
      <c r="D19" s="24">
        <f>ANJAS!F5</f>
        <v>0</v>
      </c>
      <c r="E19" s="24">
        <f>ANJAS!F6</f>
        <v>0.21988425925925925</v>
      </c>
      <c r="F19" s="24">
        <f>ANJAS!F7</f>
        <v>6.6041666666666721E-2</v>
      </c>
      <c r="G19" s="24">
        <f>ANJAS!F8</f>
        <v>0.11868055555555557</v>
      </c>
      <c r="H19" s="29"/>
      <c r="I19" s="29"/>
      <c r="J19" s="24">
        <f>ANJAS!F11</f>
        <v>6.6099537037037026E-2</v>
      </c>
      <c r="K19" s="24">
        <f>ANJAS!F12</f>
        <v>1.8750000000000155E-3</v>
      </c>
      <c r="L19" s="24">
        <f>ANJAS!F13</f>
        <v>3.8865740740740728E-2</v>
      </c>
      <c r="M19" s="29"/>
      <c r="N19" s="39" t="str">
        <f>ANJAS!F15</f>
        <v>IZIN</v>
      </c>
      <c r="O19" s="29"/>
      <c r="P19" s="29"/>
      <c r="Q19" s="24">
        <f>ANJAS!F18</f>
        <v>8.5636574074074101E-2</v>
      </c>
      <c r="R19" s="24">
        <f>ANJAS!F19</f>
        <v>5.1018518518518519E-2</v>
      </c>
      <c r="S19" s="24">
        <f>ANJAS!F20</f>
        <v>3.7245370370370345E-2</v>
      </c>
      <c r="T19" s="24">
        <f>ANJAS!F21</f>
        <v>0</v>
      </c>
      <c r="U19" s="24">
        <f>ANJAS!F22</f>
        <v>0</v>
      </c>
      <c r="V19" s="29"/>
      <c r="W19" s="29"/>
      <c r="X19" s="24">
        <f>ANJAS!F25</f>
        <v>0</v>
      </c>
      <c r="Y19" s="24">
        <f>ANJAS!F26</f>
        <v>0</v>
      </c>
      <c r="Z19" s="24">
        <f>ANJAS!F27</f>
        <v>6.6851851851851885E-2</v>
      </c>
      <c r="AA19" s="24">
        <f>ANJAS!F28</f>
        <v>6.8530092592592629E-2</v>
      </c>
      <c r="AB19" s="24">
        <f>ANJAS!F29</f>
        <v>0.13137731481481485</v>
      </c>
      <c r="AC19" s="29"/>
      <c r="AD19" s="29"/>
      <c r="AE19" s="24">
        <f>ANJAS!F32</f>
        <v>8.9085648148148122E-2</v>
      </c>
      <c r="AF19" s="24">
        <f>ANJAS!F33</f>
        <v>0.1205208333333333</v>
      </c>
      <c r="AG19" s="24">
        <f>ANJAS!F34</f>
        <v>0.10770833333333341</v>
      </c>
      <c r="AI19" s="52">
        <f t="shared" si="0"/>
        <v>1.2694212962962967</v>
      </c>
      <c r="AJ19" s="52"/>
      <c r="AK19" s="42">
        <f t="shared" si="3"/>
        <v>0</v>
      </c>
      <c r="AL19" s="42">
        <f>COUNTIF(C19:AG19,"IZIN")</f>
        <v>1</v>
      </c>
      <c r="AM19" s="42">
        <f>COUNTIF(C19:AG19,"CUTI")</f>
        <v>0</v>
      </c>
      <c r="AN19" s="42">
        <f t="shared" si="4"/>
        <v>0</v>
      </c>
      <c r="AO19" s="53">
        <f t="shared" si="1"/>
        <v>1</v>
      </c>
      <c r="AP19" s="54">
        <f t="shared" si="2"/>
        <v>21</v>
      </c>
    </row>
    <row r="20" spans="2:42" ht="18" x14ac:dyDescent="0.4">
      <c r="B20" s="21" t="s">
        <v>4</v>
      </c>
      <c r="C20" s="24">
        <f>DIKA!F4</f>
        <v>0</v>
      </c>
      <c r="D20" s="24">
        <f>DIKA!F5</f>
        <v>0</v>
      </c>
      <c r="E20" s="24">
        <f>DIKA!F6</f>
        <v>0</v>
      </c>
      <c r="F20" s="24">
        <f>DIKA!F7</f>
        <v>0</v>
      </c>
      <c r="G20" s="39" t="str">
        <f>DIKA!F8</f>
        <v>IZIN</v>
      </c>
      <c r="H20" s="29"/>
      <c r="I20" s="29"/>
      <c r="J20" s="24">
        <f>DIKA!F11</f>
        <v>0</v>
      </c>
      <c r="K20" s="24">
        <f>DIKA!F12</f>
        <v>0</v>
      </c>
      <c r="L20" s="24">
        <f>DIKA!F13</f>
        <v>5.4803240740740777E-2</v>
      </c>
      <c r="M20" s="29"/>
      <c r="N20" s="24">
        <f>DIKA!F15</f>
        <v>0</v>
      </c>
      <c r="O20" s="29"/>
      <c r="P20" s="29"/>
      <c r="Q20" s="24">
        <f>DIKA!F18</f>
        <v>0</v>
      </c>
      <c r="R20" s="24">
        <f>DIKA!F19</f>
        <v>0</v>
      </c>
      <c r="S20" s="24">
        <f>DIKA!F20</f>
        <v>0</v>
      </c>
      <c r="T20" s="24">
        <f>DIKA!F21</f>
        <v>0</v>
      </c>
      <c r="U20" s="24">
        <f>DIKA!F22</f>
        <v>0</v>
      </c>
      <c r="V20" s="29"/>
      <c r="W20" s="29"/>
      <c r="X20" s="24">
        <f>DIKA!F25</f>
        <v>0</v>
      </c>
      <c r="Y20" s="24">
        <f>DIKA!F26</f>
        <v>1.1759259259259247E-2</v>
      </c>
      <c r="Z20" s="24">
        <f>DIKA!F27</f>
        <v>0</v>
      </c>
      <c r="AA20" s="24">
        <f>DIKA!F28</f>
        <v>0</v>
      </c>
      <c r="AB20" s="24">
        <f>DIKA!F29</f>
        <v>0</v>
      </c>
      <c r="AC20" s="29"/>
      <c r="AD20" s="29"/>
      <c r="AE20" s="24">
        <f>DIKA!F32</f>
        <v>0</v>
      </c>
      <c r="AF20" s="24">
        <f>DIKA!F33</f>
        <v>0</v>
      </c>
      <c r="AG20" s="24">
        <f>DIKA!F34</f>
        <v>0</v>
      </c>
      <c r="AI20" s="52">
        <f t="shared" si="0"/>
        <v>6.6562500000000024E-2</v>
      </c>
      <c r="AJ20" s="52"/>
      <c r="AK20" s="42">
        <f>COUNTIF(C20:AG20,"SAKIT")</f>
        <v>0</v>
      </c>
      <c r="AL20" s="42">
        <f t="shared" si="5"/>
        <v>1</v>
      </c>
      <c r="AM20" s="42">
        <f t="shared" si="6"/>
        <v>0</v>
      </c>
      <c r="AN20" s="42">
        <f t="shared" si="4"/>
        <v>0</v>
      </c>
      <c r="AO20" s="53">
        <f t="shared" si="1"/>
        <v>1</v>
      </c>
      <c r="AP20" s="54">
        <f t="shared" si="2"/>
        <v>21</v>
      </c>
    </row>
    <row r="21" spans="2:42" ht="18" x14ac:dyDescent="0.4">
      <c r="B21" s="21" t="s">
        <v>35</v>
      </c>
      <c r="C21" s="24">
        <f>ISLAH!F4</f>
        <v>0</v>
      </c>
      <c r="D21" s="24">
        <f>ISLAH!F5</f>
        <v>0</v>
      </c>
      <c r="E21" s="24">
        <f>ISLAH!F6</f>
        <v>0.26837962962962969</v>
      </c>
      <c r="F21" s="24">
        <f>ISLAH!F7</f>
        <v>0.37438657407407405</v>
      </c>
      <c r="G21" s="24">
        <f>ISLAH!F8</f>
        <v>0</v>
      </c>
      <c r="H21" s="29"/>
      <c r="I21" s="29"/>
      <c r="J21" s="24">
        <f>ISLAH!F11</f>
        <v>0</v>
      </c>
      <c r="K21" s="24">
        <f>ISLAH!F12</f>
        <v>0</v>
      </c>
      <c r="L21" s="24">
        <f>ISLAH!F13</f>
        <v>0</v>
      </c>
      <c r="M21" s="29"/>
      <c r="N21" s="24">
        <f>ISLAH!F15</f>
        <v>0.2490162037037037</v>
      </c>
      <c r="O21" s="29"/>
      <c r="P21" s="29"/>
      <c r="Q21" s="24">
        <f>ISLAH!F18</f>
        <v>0.25642361111111112</v>
      </c>
      <c r="R21" s="24">
        <f>ISLAH!F19</f>
        <v>0</v>
      </c>
      <c r="S21" s="24">
        <f>ISLAH!F20</f>
        <v>0</v>
      </c>
      <c r="T21" s="24">
        <f>ISLAH!F21</f>
        <v>0</v>
      </c>
      <c r="U21" s="24">
        <f>ISLAH!F22</f>
        <v>5.9918981481481504E-2</v>
      </c>
      <c r="V21" s="29"/>
      <c r="W21" s="29"/>
      <c r="X21" s="24">
        <f>ISLAH!F25</f>
        <v>0.29302083333333329</v>
      </c>
      <c r="Y21" s="24">
        <f>ISLAH!F26</f>
        <v>5.3981481481481464E-2</v>
      </c>
      <c r="Z21" s="24">
        <f>ISLAH!F27</f>
        <v>0.22843749999999996</v>
      </c>
      <c r="AA21" s="24">
        <f>ISLAH!F28</f>
        <v>8.0914351851851862E-2</v>
      </c>
      <c r="AB21" s="24">
        <f>ISLAH!F29</f>
        <v>9.4328703703703831E-3</v>
      </c>
      <c r="AC21" s="29"/>
      <c r="AD21" s="29"/>
      <c r="AE21" s="24">
        <f>ISLAH!F32</f>
        <v>0.3599768518518518</v>
      </c>
      <c r="AF21" s="24">
        <f>ISLAH!F33</f>
        <v>4.4212962962963009E-2</v>
      </c>
      <c r="AG21" s="24">
        <f>ISLAH!F34</f>
        <v>3.3148148148148149E-2</v>
      </c>
      <c r="AI21" s="52">
        <f t="shared" si="0"/>
        <v>2.3112500000000002</v>
      </c>
      <c r="AJ21" s="52"/>
      <c r="AK21" s="42">
        <f t="shared" si="3"/>
        <v>0</v>
      </c>
      <c r="AL21" s="42">
        <f t="shared" si="5"/>
        <v>0</v>
      </c>
      <c r="AM21" s="42">
        <f t="shared" si="6"/>
        <v>0</v>
      </c>
      <c r="AN21" s="42">
        <f t="shared" si="4"/>
        <v>0</v>
      </c>
      <c r="AO21" s="53">
        <f t="shared" si="1"/>
        <v>0</v>
      </c>
      <c r="AP21" s="54">
        <f t="shared" si="2"/>
        <v>22</v>
      </c>
    </row>
    <row r="22" spans="2:42" ht="18" x14ac:dyDescent="0.4">
      <c r="B22" s="21" t="s">
        <v>15</v>
      </c>
      <c r="C22" s="24">
        <f>RIKI!F4</f>
        <v>0</v>
      </c>
      <c r="D22" s="24">
        <f>RIKI!F5</f>
        <v>0</v>
      </c>
      <c r="E22" s="24">
        <f>RIKI!F6</f>
        <v>4.0451388888888884E-2</v>
      </c>
      <c r="F22" s="24">
        <f>RIKI!F7</f>
        <v>0</v>
      </c>
      <c r="G22" s="24">
        <f>RIKI!F8</f>
        <v>1.4803240740740742E-2</v>
      </c>
      <c r="H22" s="29"/>
      <c r="I22" s="29"/>
      <c r="J22" s="24">
        <f>RIKI!F11</f>
        <v>0</v>
      </c>
      <c r="K22" s="24">
        <f>RIKI!F12</f>
        <v>0</v>
      </c>
      <c r="L22" s="24">
        <f>RIKI!F13</f>
        <v>5.7326388888888857E-2</v>
      </c>
      <c r="M22" s="29"/>
      <c r="N22" s="24">
        <f>RIKI!F15</f>
        <v>2.0532407407407416E-2</v>
      </c>
      <c r="O22" s="29"/>
      <c r="P22" s="29"/>
      <c r="Q22" s="24">
        <f>RIKI!F18</f>
        <v>5.1099537037037068E-2</v>
      </c>
      <c r="R22" s="24">
        <f>RIKI!F19</f>
        <v>0.12945601851851851</v>
      </c>
      <c r="S22" s="24">
        <f>RIKI!F20</f>
        <v>0</v>
      </c>
      <c r="T22" s="24">
        <f>RIKI!F21</f>
        <v>0</v>
      </c>
      <c r="U22" s="24">
        <f>RIKI!F22</f>
        <v>1.1620370370370336E-2</v>
      </c>
      <c r="V22" s="29"/>
      <c r="W22" s="29"/>
      <c r="X22" s="24">
        <f>RIKI!F25</f>
        <v>0</v>
      </c>
      <c r="Y22" s="24">
        <f>RIKI!F26</f>
        <v>0</v>
      </c>
      <c r="Z22" s="24">
        <f>RIKI!F27</f>
        <v>6.8518518518518479E-2</v>
      </c>
      <c r="AA22" s="24">
        <f>RIKI!F28</f>
        <v>3.9293981481481499E-2</v>
      </c>
      <c r="AB22" s="24">
        <f>RIKI!F29</f>
        <v>0.20914351851851853</v>
      </c>
      <c r="AC22" s="29"/>
      <c r="AD22" s="29"/>
      <c r="AE22" s="24">
        <f>RIKI!F32</f>
        <v>0.12571759259259252</v>
      </c>
      <c r="AF22" s="24">
        <f>RIKI!F33</f>
        <v>7.2928240740740724E-2</v>
      </c>
      <c r="AG22" s="24">
        <f>RIKI!F34</f>
        <v>6.973379629629628E-2</v>
      </c>
      <c r="AI22" s="52">
        <f t="shared" si="0"/>
        <v>0.9106249999999998</v>
      </c>
      <c r="AJ22" s="52"/>
      <c r="AK22" s="42">
        <f t="shared" si="3"/>
        <v>0</v>
      </c>
      <c r="AL22" s="42">
        <f t="shared" si="5"/>
        <v>0</v>
      </c>
      <c r="AM22" s="42">
        <f t="shared" si="6"/>
        <v>0</v>
      </c>
      <c r="AN22" s="42">
        <f t="shared" si="4"/>
        <v>0</v>
      </c>
      <c r="AO22" s="53">
        <f t="shared" si="1"/>
        <v>0</v>
      </c>
      <c r="AP22" s="54">
        <f t="shared" si="2"/>
        <v>22</v>
      </c>
    </row>
    <row r="23" spans="2:42" ht="18" x14ac:dyDescent="0.4">
      <c r="B23" s="21" t="s">
        <v>36</v>
      </c>
      <c r="C23" s="24">
        <f>SONY!F4</f>
        <v>0</v>
      </c>
      <c r="D23" s="24">
        <f>SONY!F5</f>
        <v>3.2731481481481473E-2</v>
      </c>
      <c r="E23" s="24">
        <f>SONY!F6</f>
        <v>0.10350694444444442</v>
      </c>
      <c r="F23" s="24">
        <f>SONY!F7</f>
        <v>7.0335648148148133E-2</v>
      </c>
      <c r="G23" s="24">
        <f>SONY!F8</f>
        <v>5.4340277777777779E-2</v>
      </c>
      <c r="H23" s="29"/>
      <c r="I23" s="29"/>
      <c r="J23" s="24">
        <f>SONY!F11</f>
        <v>9.1423611111111081E-2</v>
      </c>
      <c r="K23" s="24">
        <f>SONY!F12</f>
        <v>2.5601851851851876E-2</v>
      </c>
      <c r="L23" s="24">
        <f>SONY!F13</f>
        <v>6.7569444444444404E-2</v>
      </c>
      <c r="M23" s="29"/>
      <c r="N23" s="24">
        <f>SONY!F15</f>
        <v>3.6782407407407403E-2</v>
      </c>
      <c r="O23" s="29"/>
      <c r="P23" s="29"/>
      <c r="Q23" s="24">
        <f>SONY!F18</f>
        <v>5.4513888888888917E-2</v>
      </c>
      <c r="R23" s="24">
        <f>SONY!F19</f>
        <v>9.9537037037036868E-3</v>
      </c>
      <c r="S23" s="24">
        <f>SONY!F20</f>
        <v>0.16173611111111108</v>
      </c>
      <c r="T23" s="24">
        <f>SONY!F21</f>
        <v>3.2951388888888877E-2</v>
      </c>
      <c r="U23" s="24">
        <f>SONY!F22</f>
        <v>7.075231481481481E-2</v>
      </c>
      <c r="V23" s="29"/>
      <c r="W23" s="29"/>
      <c r="X23" s="24">
        <f>SONY!F25</f>
        <v>2.1145833333333364E-2</v>
      </c>
      <c r="Y23" s="24">
        <f>SONY!F26</f>
        <v>0</v>
      </c>
      <c r="Z23" s="24">
        <f>SONY!F27</f>
        <v>6.7372685185185188E-2</v>
      </c>
      <c r="AA23" s="24">
        <f>SONY!F28</f>
        <v>0.19446759259259261</v>
      </c>
      <c r="AB23" s="24">
        <f>SONY!F29</f>
        <v>5.7824074074074083E-2</v>
      </c>
      <c r="AC23" s="29"/>
      <c r="AD23" s="29"/>
      <c r="AE23" s="24">
        <f>SONY!F32</f>
        <v>0</v>
      </c>
      <c r="AF23" s="24">
        <f>SONY!F33</f>
        <v>3.6400462962963009E-2</v>
      </c>
      <c r="AG23" s="24">
        <f>SONY!F34</f>
        <v>3.8877314814814767E-2</v>
      </c>
      <c r="AI23" s="52">
        <f t="shared" si="0"/>
        <v>1.2282870370370371</v>
      </c>
      <c r="AJ23" s="52"/>
      <c r="AK23" s="42">
        <f t="shared" si="3"/>
        <v>0</v>
      </c>
      <c r="AL23" s="42">
        <f t="shared" si="5"/>
        <v>0</v>
      </c>
      <c r="AM23" s="42">
        <f t="shared" si="6"/>
        <v>0</v>
      </c>
      <c r="AN23" s="42">
        <f t="shared" si="4"/>
        <v>0</v>
      </c>
      <c r="AO23" s="53">
        <f t="shared" si="1"/>
        <v>0</v>
      </c>
      <c r="AP23" s="54">
        <f t="shared" si="2"/>
        <v>22</v>
      </c>
    </row>
    <row r="24" spans="2:42" ht="18" x14ac:dyDescent="0.4">
      <c r="B24" s="21" t="s">
        <v>17</v>
      </c>
      <c r="C24" s="24">
        <f>VIVI!F4</f>
        <v>0.15153935185185186</v>
      </c>
      <c r="D24" s="24">
        <f>VIVI!F5</f>
        <v>0.17630787037037032</v>
      </c>
      <c r="E24" s="24">
        <f>VIVI!F6</f>
        <v>0</v>
      </c>
      <c r="F24" s="24">
        <f>VIVI!F7</f>
        <v>3.2928240740740744E-2</v>
      </c>
      <c r="G24" s="24">
        <f>VIVI!F8</f>
        <v>0.12450231481481489</v>
      </c>
      <c r="H24" s="29"/>
      <c r="I24" s="29"/>
      <c r="J24" s="24">
        <f>VIVI!F11</f>
        <v>0.13592592592592589</v>
      </c>
      <c r="K24" s="24">
        <f>VIVI!F12</f>
        <v>0</v>
      </c>
      <c r="L24" s="24">
        <f>VIVI!F13</f>
        <v>0</v>
      </c>
      <c r="M24" s="29"/>
      <c r="N24" s="24">
        <f>VIVI!F15</f>
        <v>0.14998842592592598</v>
      </c>
      <c r="O24" s="29"/>
      <c r="P24" s="29"/>
      <c r="Q24" s="24">
        <f>VIVI!F18</f>
        <v>0.11312500000000003</v>
      </c>
      <c r="R24" s="24">
        <f>VIVI!F19</f>
        <v>0.17593749999999997</v>
      </c>
      <c r="S24" s="24">
        <f>VIVI!F20</f>
        <v>0.18663194444444442</v>
      </c>
      <c r="T24" s="24">
        <f>VIVI!F21</f>
        <v>0.16228009259259257</v>
      </c>
      <c r="U24" s="24">
        <f>VIVI!F22</f>
        <v>3.6342592592592537E-3</v>
      </c>
      <c r="V24" s="29"/>
      <c r="W24" s="29"/>
      <c r="X24" s="24">
        <f>VIVI!F25</f>
        <v>0.17528935185185179</v>
      </c>
      <c r="Y24" s="24">
        <f>VIVI!F26</f>
        <v>0.1388194444444445</v>
      </c>
      <c r="Z24" s="24">
        <f>VIVI!F27</f>
        <v>0.13620370370370372</v>
      </c>
      <c r="AA24" s="24">
        <f>VIVI!F28</f>
        <v>0.16439814814814813</v>
      </c>
      <c r="AB24" s="24">
        <f>VIVI!F29</f>
        <v>4.4525462962962947E-2</v>
      </c>
      <c r="AC24" s="29"/>
      <c r="AD24" s="29"/>
      <c r="AE24" s="39" t="str">
        <f>VIVI!F32</f>
        <v>CUTI</v>
      </c>
      <c r="AF24" s="39" t="str">
        <f>VIVI!F33</f>
        <v>CUTI</v>
      </c>
      <c r="AG24" s="24">
        <f>VIVI!F34</f>
        <v>7.9039351851851902E-2</v>
      </c>
      <c r="AI24" s="52">
        <f t="shared" si="0"/>
        <v>2.1510763888888893</v>
      </c>
      <c r="AJ24" s="52"/>
      <c r="AK24" s="42">
        <f t="shared" si="3"/>
        <v>0</v>
      </c>
      <c r="AL24" s="42">
        <f t="shared" si="5"/>
        <v>0</v>
      </c>
      <c r="AM24" s="42">
        <f t="shared" si="6"/>
        <v>2</v>
      </c>
      <c r="AN24" s="42">
        <f t="shared" si="4"/>
        <v>0</v>
      </c>
      <c r="AO24" s="53">
        <f t="shared" si="1"/>
        <v>2</v>
      </c>
      <c r="AP24" s="54">
        <f t="shared" si="2"/>
        <v>20</v>
      </c>
    </row>
    <row r="25" spans="2:42" ht="18" x14ac:dyDescent="0.4">
      <c r="B25" s="21" t="s">
        <v>5</v>
      </c>
      <c r="C25" s="24">
        <f>FEBI!F4</f>
        <v>0</v>
      </c>
      <c r="D25" s="24">
        <f>FEBI!F5</f>
        <v>0</v>
      </c>
      <c r="E25" s="24">
        <f>FEBI!F6</f>
        <v>0</v>
      </c>
      <c r="F25" s="24">
        <f>FEBI!F7</f>
        <v>0.17726851851851855</v>
      </c>
      <c r="G25" s="24">
        <f>FEBI!F8</f>
        <v>0.15630787037037031</v>
      </c>
      <c r="H25" s="29"/>
      <c r="I25" s="29"/>
      <c r="J25" s="24">
        <f>FEBI!F11</f>
        <v>0</v>
      </c>
      <c r="K25" s="24">
        <f>FEBI!F12</f>
        <v>5.2847222222222212E-2</v>
      </c>
      <c r="L25" s="24">
        <f>FEBI!F13</f>
        <v>3.9456018518518488E-2</v>
      </c>
      <c r="M25" s="29"/>
      <c r="N25" s="39" t="str">
        <f>FEBI!F15</f>
        <v>Cuti</v>
      </c>
      <c r="O25" s="29"/>
      <c r="P25" s="29"/>
      <c r="Q25" s="24">
        <f>FEBI!F18</f>
        <v>8.535879629629628E-2</v>
      </c>
      <c r="R25" s="24">
        <f>FEBI!F19</f>
        <v>9.5370370370370661E-3</v>
      </c>
      <c r="S25" s="24">
        <f>FEBI!F20</f>
        <v>0.16748842592592594</v>
      </c>
      <c r="T25" s="24">
        <f>FEBI!F21</f>
        <v>0</v>
      </c>
      <c r="U25" s="24">
        <f>FEBI!F22</f>
        <v>0</v>
      </c>
      <c r="V25" s="29"/>
      <c r="W25" s="29"/>
      <c r="X25" s="24">
        <f>FEBI!F25</f>
        <v>0.42697916666666658</v>
      </c>
      <c r="Y25" s="24">
        <f>FEBI!F26</f>
        <v>0</v>
      </c>
      <c r="Z25" s="24">
        <f>FEBI!F27</f>
        <v>0</v>
      </c>
      <c r="AA25" s="24">
        <f>FEBI!F28</f>
        <v>4.7800925925925941E-2</v>
      </c>
      <c r="AB25" s="24">
        <f>FEBI!F29</f>
        <v>5.967592592592591E-2</v>
      </c>
      <c r="AC25" s="29"/>
      <c r="AD25" s="29"/>
      <c r="AE25" s="24">
        <f>FEBI!F32</f>
        <v>1.2962962962963009E-2</v>
      </c>
      <c r="AF25" s="24">
        <f>FEBI!F33</f>
        <v>9.9537037037036868E-3</v>
      </c>
      <c r="AG25" s="24">
        <f>FEBI!F34</f>
        <v>4.6828703703703678E-2</v>
      </c>
      <c r="AI25" s="52">
        <f t="shared" si="0"/>
        <v>1.2924652777777774</v>
      </c>
      <c r="AJ25" s="52"/>
      <c r="AK25" s="42">
        <f t="shared" si="3"/>
        <v>0</v>
      </c>
      <c r="AL25" s="42">
        <f t="shared" si="5"/>
        <v>0</v>
      </c>
      <c r="AM25" s="42">
        <f t="shared" si="6"/>
        <v>1</v>
      </c>
      <c r="AN25" s="42">
        <f t="shared" si="4"/>
        <v>0</v>
      </c>
      <c r="AO25" s="53">
        <f t="shared" si="1"/>
        <v>1</v>
      </c>
      <c r="AP25" s="54">
        <f t="shared" si="2"/>
        <v>21</v>
      </c>
    </row>
    <row r="26" spans="2:42" ht="18" x14ac:dyDescent="0.4">
      <c r="B26" s="21" t="s">
        <v>48</v>
      </c>
      <c r="C26" s="24">
        <f>HANIF!F4</f>
        <v>3.3333333333333381E-2</v>
      </c>
      <c r="D26" s="24">
        <f>HANIF!F5</f>
        <v>2.8391203703703738E-2</v>
      </c>
      <c r="E26" s="24">
        <f>HANIF!F6</f>
        <v>0</v>
      </c>
      <c r="F26" s="24">
        <f>HANIF!F7</f>
        <v>5.7557870370370356E-2</v>
      </c>
      <c r="G26" s="24">
        <f>HANIF!F8</f>
        <v>4.2349537037037033E-2</v>
      </c>
      <c r="H26" s="29"/>
      <c r="I26" s="29"/>
      <c r="J26" s="24">
        <f>HANIF!F11</f>
        <v>0</v>
      </c>
      <c r="K26" s="24">
        <f>HANIF!F12</f>
        <v>4.4189814814814821E-2</v>
      </c>
      <c r="L26" s="24">
        <f>HANIF!F13</f>
        <v>0.19655092592592593</v>
      </c>
      <c r="M26" s="29"/>
      <c r="N26" s="24">
        <f>HANIF!F15</f>
        <v>5.2256944444444453E-2</v>
      </c>
      <c r="O26" s="29"/>
      <c r="P26" s="29"/>
      <c r="Q26" s="24">
        <f>HANIF!F18</f>
        <v>6.6493055555555569E-2</v>
      </c>
      <c r="R26" s="24">
        <f>HANIF!F19</f>
        <v>0.10416666666666669</v>
      </c>
      <c r="S26" s="24">
        <f>HANIF!F20</f>
        <v>3.4849537037037026E-2</v>
      </c>
      <c r="T26" s="24">
        <f>HANIF!F21</f>
        <v>3.3726851851851869E-2</v>
      </c>
      <c r="U26" s="24">
        <f>HANIF!F22</f>
        <v>0</v>
      </c>
      <c r="V26" s="29"/>
      <c r="W26" s="29"/>
      <c r="X26" s="24">
        <f>HANIF!F25</f>
        <v>3.4317129629629628E-2</v>
      </c>
      <c r="Y26" s="24">
        <f>HANIF!F26</f>
        <v>1.693287037037039E-2</v>
      </c>
      <c r="Z26" s="24">
        <f>HANIF!F27</f>
        <v>4.6712962962962956E-2</v>
      </c>
      <c r="AA26" s="24">
        <f>HANIF!F28</f>
        <v>5.1215277777777735E-2</v>
      </c>
      <c r="AB26" s="39" t="str">
        <f>HANIF!F29</f>
        <v>IZIN</v>
      </c>
      <c r="AC26" s="29"/>
      <c r="AD26" s="29"/>
      <c r="AE26" s="24">
        <f>HANIF!F32</f>
        <v>2.0000000000000018E-2</v>
      </c>
      <c r="AF26" s="24">
        <f>HANIF!F33</f>
        <v>0</v>
      </c>
      <c r="AG26" s="24">
        <f>HANIF!F34</f>
        <v>0</v>
      </c>
      <c r="AI26" s="52">
        <f t="shared" si="0"/>
        <v>0.86304398148148165</v>
      </c>
      <c r="AJ26" s="52"/>
      <c r="AK26" s="42">
        <f>COUNTIF(C26:AG26,"SAKIT")</f>
        <v>0</v>
      </c>
      <c r="AL26" s="42">
        <f t="shared" si="5"/>
        <v>1</v>
      </c>
      <c r="AM26" s="42">
        <f t="shared" si="6"/>
        <v>0</v>
      </c>
      <c r="AN26" s="42">
        <f t="shared" si="4"/>
        <v>0</v>
      </c>
      <c r="AO26" s="53">
        <f t="shared" si="1"/>
        <v>1</v>
      </c>
      <c r="AP26" s="54">
        <f t="shared" si="2"/>
        <v>21</v>
      </c>
    </row>
    <row r="27" spans="2:42" ht="18" x14ac:dyDescent="0.4">
      <c r="B27" s="21" t="s">
        <v>43</v>
      </c>
      <c r="C27" s="24">
        <f>'RIZKI A'!F4</f>
        <v>0</v>
      </c>
      <c r="D27" s="24">
        <f>'RIZKI A'!F5</f>
        <v>0</v>
      </c>
      <c r="E27" s="24">
        <f>'RIZKI A'!F6</f>
        <v>3.6423611111111143E-2</v>
      </c>
      <c r="F27" s="24">
        <f>'RIZKI A'!F7</f>
        <v>2.5891203703703736E-2</v>
      </c>
      <c r="G27" s="24">
        <f>'RIZKI A'!F8</f>
        <v>2.8587962962962621E-3</v>
      </c>
      <c r="H27" s="29"/>
      <c r="I27" s="29"/>
      <c r="J27" s="24">
        <f>'RIZKI A'!F11</f>
        <v>0</v>
      </c>
      <c r="K27" s="24">
        <f>'RIZKI A'!F12</f>
        <v>8.900462962962985E-3</v>
      </c>
      <c r="L27" s="24">
        <f>'RIZKI A'!F13</f>
        <v>1.5150462962963018E-2</v>
      </c>
      <c r="M27" s="29"/>
      <c r="N27" s="24">
        <f>'RIZKI A'!F15</f>
        <v>7.0949074074074248E-3</v>
      </c>
      <c r="O27" s="29"/>
      <c r="P27" s="29"/>
      <c r="Q27" s="24">
        <f>'RIZKI A'!F18</f>
        <v>1.8437500000000051E-2</v>
      </c>
      <c r="R27" s="24">
        <f>'RIZKI A'!F19</f>
        <v>2.5312500000000016E-2</v>
      </c>
      <c r="S27" s="24">
        <f>'RIZKI A'!F20</f>
        <v>0</v>
      </c>
      <c r="T27" s="24">
        <f>'RIZKI A'!F21</f>
        <v>2.8553240740740726E-2</v>
      </c>
      <c r="U27" s="24">
        <f>'RIZKI A'!F22</f>
        <v>3.7222222222222212E-2</v>
      </c>
      <c r="V27" s="29"/>
      <c r="W27" s="29"/>
      <c r="X27" s="24">
        <f>'RIZKI A'!F25</f>
        <v>2.5983796296296324E-2</v>
      </c>
      <c r="Y27" s="24">
        <f>'RIZKI A'!F26</f>
        <v>2.1655092592592629E-2</v>
      </c>
      <c r="Z27" s="24">
        <f>'RIZKI A'!F27</f>
        <v>0</v>
      </c>
      <c r="AA27" s="24">
        <f>'RIZKI A'!F28</f>
        <v>0</v>
      </c>
      <c r="AB27" s="24">
        <f>'RIZKI A'!F29</f>
        <v>0</v>
      </c>
      <c r="AC27" s="29"/>
      <c r="AD27" s="29"/>
      <c r="AE27" s="24">
        <f>'RIZKI A'!F32</f>
        <v>1.6747685185185157E-2</v>
      </c>
      <c r="AF27" s="24">
        <f>'RIZKI A'!F33</f>
        <v>2.8506944444444404E-2</v>
      </c>
      <c r="AG27" s="24">
        <f>'RIZKI A'!F34</f>
        <v>2.1793981481481428E-2</v>
      </c>
      <c r="AI27" s="52">
        <f t="shared" si="0"/>
        <v>0.32053240740740752</v>
      </c>
      <c r="AJ27" s="52"/>
      <c r="AK27" s="42">
        <f t="shared" si="3"/>
        <v>0</v>
      </c>
      <c r="AL27" s="42">
        <f t="shared" si="5"/>
        <v>0</v>
      </c>
      <c r="AM27" s="42">
        <f t="shared" si="6"/>
        <v>0</v>
      </c>
      <c r="AN27" s="42">
        <f t="shared" si="4"/>
        <v>0</v>
      </c>
      <c r="AO27" s="53">
        <f t="shared" si="1"/>
        <v>0</v>
      </c>
      <c r="AP27" s="54">
        <f t="shared" si="2"/>
        <v>22</v>
      </c>
    </row>
    <row r="28" spans="2:42" ht="18" x14ac:dyDescent="0.4">
      <c r="B28" s="21" t="s">
        <v>6</v>
      </c>
      <c r="C28" s="24">
        <f>ALFI!F4</f>
        <v>1.7453703703703694E-2</v>
      </c>
      <c r="D28" s="24">
        <f>ALFI!F5</f>
        <v>8.5185185185185364E-3</v>
      </c>
      <c r="E28" s="24">
        <f>ALFI!F6</f>
        <v>2.6631944444444444E-2</v>
      </c>
      <c r="F28" s="24">
        <f>ALFI!F7</f>
        <v>1.9918981481481468E-2</v>
      </c>
      <c r="G28" s="24">
        <f>ALFI!F8</f>
        <v>2.228009259259256E-2</v>
      </c>
      <c r="H28" s="29"/>
      <c r="I28" s="29"/>
      <c r="J28" s="24">
        <f>ALFI!F11</f>
        <v>0</v>
      </c>
      <c r="K28" s="24">
        <f>ALFI!F12</f>
        <v>1.5671296296296322E-2</v>
      </c>
      <c r="L28" s="24">
        <f>ALFI!F13</f>
        <v>2.2638888888888875E-2</v>
      </c>
      <c r="M28" s="29"/>
      <c r="N28" s="24">
        <f>ALFI!F15</f>
        <v>2.7881944444444473E-2</v>
      </c>
      <c r="O28" s="29"/>
      <c r="P28" s="29"/>
      <c r="Q28" s="24">
        <f>ALFI!F18</f>
        <v>3.0138888888888882E-2</v>
      </c>
      <c r="R28" s="24">
        <f>ALFI!F19</f>
        <v>2.8009259259259289E-2</v>
      </c>
      <c r="S28" s="24">
        <f>ALFI!F20</f>
        <v>3.1620370370370354E-2</v>
      </c>
      <c r="T28" s="24">
        <f>ALFI!F21</f>
        <v>2.3807870370370354E-2</v>
      </c>
      <c r="U28" s="24">
        <f>ALFI!F22</f>
        <v>3.6099537037036999E-2</v>
      </c>
      <c r="V28" s="29"/>
      <c r="W28" s="29"/>
      <c r="X28" s="24">
        <f>ALFI!F25</f>
        <v>2.7187499999999976E-2</v>
      </c>
      <c r="Y28" s="24">
        <f>ALFI!F26</f>
        <v>2.4907407407407378E-2</v>
      </c>
      <c r="Z28" s="24">
        <f>ALFI!F27</f>
        <v>3.5462962962962974E-2</v>
      </c>
      <c r="AA28" s="24">
        <f>ALFI!F28</f>
        <v>3.0405092592592553E-2</v>
      </c>
      <c r="AB28" s="24">
        <f>ALFI!F29</f>
        <v>2.2361111111111109E-2</v>
      </c>
      <c r="AC28" s="29"/>
      <c r="AD28" s="29"/>
      <c r="AE28" s="24">
        <f>ALFI!F32</f>
        <v>6.3310185185185275E-3</v>
      </c>
      <c r="AF28" s="24">
        <f>ALFI!F33</f>
        <v>1.5752314814814816E-2</v>
      </c>
      <c r="AG28" s="24">
        <f>ALFI!F34</f>
        <v>1.8495370370370356E-2</v>
      </c>
      <c r="AI28" s="52">
        <f t="shared" si="0"/>
        <v>0.49157407407407394</v>
      </c>
      <c r="AJ28" s="52"/>
      <c r="AK28" s="42">
        <f t="shared" si="3"/>
        <v>0</v>
      </c>
      <c r="AL28" s="42">
        <f t="shared" si="5"/>
        <v>0</v>
      </c>
      <c r="AM28" s="42">
        <f t="shared" si="6"/>
        <v>0</v>
      </c>
      <c r="AN28" s="42">
        <f t="shared" si="4"/>
        <v>0</v>
      </c>
      <c r="AO28" s="53">
        <f t="shared" si="1"/>
        <v>0</v>
      </c>
      <c r="AP28" s="54">
        <f t="shared" si="2"/>
        <v>22</v>
      </c>
    </row>
    <row r="29" spans="2:42" ht="18" x14ac:dyDescent="0.4">
      <c r="B29" s="21" t="s">
        <v>45</v>
      </c>
      <c r="C29" s="24">
        <f>HILMATUN!F4</f>
        <v>1.1412037037037026E-2</v>
      </c>
      <c r="D29" s="24">
        <f>HILMATUN!F5</f>
        <v>1.6516203703703713E-2</v>
      </c>
      <c r="E29" s="24">
        <f>HILMATUN!F6</f>
        <v>1.5370370370370423E-2</v>
      </c>
      <c r="F29" s="24">
        <f>HILMATUN!F7</f>
        <v>1.0451388888888857E-2</v>
      </c>
      <c r="G29" s="24">
        <f>HILMATUN!F8</f>
        <v>0</v>
      </c>
      <c r="H29" s="29"/>
      <c r="I29" s="29"/>
      <c r="J29" s="24">
        <f>HILMATUN!F11</f>
        <v>0</v>
      </c>
      <c r="K29" s="24">
        <f>HILMATUN!F12</f>
        <v>0</v>
      </c>
      <c r="L29" s="24">
        <f>HILMATUN!F13</f>
        <v>0</v>
      </c>
      <c r="M29" s="29"/>
      <c r="N29" s="24">
        <f>HILMATUN!F15</f>
        <v>0</v>
      </c>
      <c r="O29" s="29"/>
      <c r="P29" s="29"/>
      <c r="Q29" s="24">
        <f>HILMATUN!F18</f>
        <v>0</v>
      </c>
      <c r="R29" s="24">
        <f>HILMATUN!F19</f>
        <v>1.3368055555555536E-2</v>
      </c>
      <c r="S29" s="24">
        <f>HILMATUN!F20</f>
        <v>0</v>
      </c>
      <c r="T29" s="24">
        <f>HILMATUN!F21</f>
        <v>0</v>
      </c>
      <c r="U29" s="24">
        <f>HILMATUN!F22</f>
        <v>0</v>
      </c>
      <c r="V29" s="29"/>
      <c r="W29" s="29"/>
      <c r="X29" s="24">
        <f>HILMATUN!F25</f>
        <v>0</v>
      </c>
      <c r="Y29" s="24">
        <f>HILMATUN!F26</f>
        <v>0</v>
      </c>
      <c r="Z29" s="24">
        <f>HILMATUN!F27</f>
        <v>1.7442129629629655E-2</v>
      </c>
      <c r="AA29" s="24">
        <f>HILMATUN!F28</f>
        <v>0</v>
      </c>
      <c r="AB29" s="24">
        <f>HILMATUN!F29</f>
        <v>0</v>
      </c>
      <c r="AC29" s="29"/>
      <c r="AD29" s="29"/>
      <c r="AE29" s="24">
        <f>HILMATUN!F32</f>
        <v>0</v>
      </c>
      <c r="AF29" s="24">
        <f>HILMATUN!F33</f>
        <v>0</v>
      </c>
      <c r="AG29" s="24">
        <f>HILMATUN!F34</f>
        <v>0</v>
      </c>
      <c r="AI29" s="52">
        <f t="shared" si="0"/>
        <v>8.456018518518521E-2</v>
      </c>
      <c r="AJ29" s="52"/>
      <c r="AK29" s="42">
        <f t="shared" si="3"/>
        <v>0</v>
      </c>
      <c r="AL29" s="42">
        <f t="shared" si="5"/>
        <v>0</v>
      </c>
      <c r="AM29" s="42">
        <f t="shared" si="6"/>
        <v>0</v>
      </c>
      <c r="AN29" s="42">
        <f t="shared" si="4"/>
        <v>0</v>
      </c>
      <c r="AO29" s="53">
        <f t="shared" si="1"/>
        <v>0</v>
      </c>
      <c r="AP29" s="54">
        <f t="shared" si="2"/>
        <v>22</v>
      </c>
    </row>
    <row r="30" spans="2:42" ht="18" x14ac:dyDescent="0.4">
      <c r="B30" s="21" t="s">
        <v>24</v>
      </c>
      <c r="C30" s="24">
        <f>SULAIMAN!F4</f>
        <v>3.5925925925925917E-2</v>
      </c>
      <c r="D30" s="24">
        <f>SULAIMAN!F5</f>
        <v>5.3344907407407438E-2</v>
      </c>
      <c r="E30" s="24">
        <f>SULAIMAN!F6</f>
        <v>7.6342592592592629E-2</v>
      </c>
      <c r="F30" s="24">
        <f>SULAIMAN!F7</f>
        <v>4.4687499999999991E-2</v>
      </c>
      <c r="G30" s="24">
        <f>SULAIMAN!F8</f>
        <v>4.8819444444444471E-2</v>
      </c>
      <c r="H30" s="29"/>
      <c r="I30" s="29"/>
      <c r="J30" s="24">
        <f>SULAIMAN!F11</f>
        <v>1.5949074074074032E-2</v>
      </c>
      <c r="K30" s="24">
        <f>SULAIMAN!F12</f>
        <v>3.8958333333333373E-2</v>
      </c>
      <c r="L30" s="24">
        <f>SULAIMAN!F13</f>
        <v>4.7187499999999993E-2</v>
      </c>
      <c r="M30" s="29"/>
      <c r="N30" s="24">
        <f>SULAIMAN!F15</f>
        <v>6.7291666666666694E-2</v>
      </c>
      <c r="O30" s="29"/>
      <c r="P30" s="29"/>
      <c r="Q30" s="24">
        <f>SULAIMAN!F18</f>
        <v>3.4467592592592577E-2</v>
      </c>
      <c r="R30" s="24">
        <f>SULAIMAN!F19</f>
        <v>3.725694444444444E-2</v>
      </c>
      <c r="S30" s="24">
        <f>SULAIMAN!F20</f>
        <v>4.498842592592589E-2</v>
      </c>
      <c r="T30" s="24">
        <f>SULAIMAN!F21</f>
        <v>3.5312500000000024E-2</v>
      </c>
      <c r="U30" s="24">
        <f>SULAIMAN!F22</f>
        <v>5.4756944444444455E-2</v>
      </c>
      <c r="V30" s="29"/>
      <c r="W30" s="29"/>
      <c r="X30" s="24">
        <f>SULAIMAN!F25</f>
        <v>3.6747685185185175E-2</v>
      </c>
      <c r="Y30" s="24">
        <f>SULAIMAN!F26</f>
        <v>4.4884259259259263E-2</v>
      </c>
      <c r="Z30" s="24">
        <f>SULAIMAN!F27</f>
        <v>3.9201388888888911E-2</v>
      </c>
      <c r="AA30" s="24">
        <f>SULAIMAN!F28</f>
        <v>3.7812500000000027E-2</v>
      </c>
      <c r="AB30" s="24">
        <f>SULAIMAN!F29</f>
        <v>3.7523148148148167E-2</v>
      </c>
      <c r="AC30" s="29"/>
      <c r="AD30" s="29"/>
      <c r="AE30" s="24">
        <f>SULAIMAN!F32</f>
        <v>3.9074074074074039E-2</v>
      </c>
      <c r="AF30" s="24">
        <f>SULAIMAN!F33</f>
        <v>3.3182870370370321E-2</v>
      </c>
      <c r="AG30" s="24">
        <f>SULAIMAN!F34</f>
        <v>1.7743055555555554E-2</v>
      </c>
      <c r="AI30" s="52">
        <f t="shared" si="0"/>
        <v>0.92145833333333327</v>
      </c>
      <c r="AJ30" s="52"/>
      <c r="AK30" s="42">
        <f t="shared" si="3"/>
        <v>0</v>
      </c>
      <c r="AL30" s="42">
        <f t="shared" si="5"/>
        <v>0</v>
      </c>
      <c r="AM30" s="42">
        <f t="shared" si="6"/>
        <v>0</v>
      </c>
      <c r="AN30" s="42">
        <f t="shared" si="4"/>
        <v>0</v>
      </c>
      <c r="AO30" s="53">
        <f t="shared" si="1"/>
        <v>0</v>
      </c>
      <c r="AP30" s="54">
        <f t="shared" si="2"/>
        <v>22</v>
      </c>
    </row>
    <row r="31" spans="2:42" x14ac:dyDescent="0.25">
      <c r="AD31" s="28"/>
      <c r="AE31" s="28"/>
      <c r="AF31" s="28"/>
      <c r="AG31" s="28"/>
      <c r="AI31" s="46"/>
      <c r="AJ31" s="46"/>
    </row>
    <row r="32" spans="2:42" x14ac:dyDescent="0.25">
      <c r="B32" s="50" t="s">
        <v>65</v>
      </c>
      <c r="C32" s="50"/>
      <c r="D32" s="50"/>
      <c r="E32" s="50"/>
      <c r="F32" s="50"/>
      <c r="G32" s="50" t="s">
        <v>66</v>
      </c>
      <c r="H32" s="50">
        <v>22</v>
      </c>
      <c r="I32" s="50"/>
      <c r="J32" s="50"/>
    </row>
    <row r="33" spans="2:10" x14ac:dyDescent="0.25">
      <c r="B33" s="50"/>
      <c r="C33" s="50"/>
      <c r="D33" s="50"/>
      <c r="E33" s="50"/>
      <c r="F33" s="50"/>
      <c r="G33" s="50"/>
      <c r="H33" s="50"/>
      <c r="I33" s="50"/>
      <c r="J33" s="50"/>
    </row>
    <row r="34" spans="2:10" x14ac:dyDescent="0.25">
      <c r="B34" s="50"/>
      <c r="C34" s="50"/>
      <c r="D34" s="50"/>
      <c r="E34" s="50"/>
      <c r="F34" s="50"/>
      <c r="G34" s="50"/>
      <c r="H34" s="50"/>
      <c r="I34" s="50"/>
      <c r="J34" s="50"/>
    </row>
  </sheetData>
  <mergeCells count="36">
    <mergeCell ref="B32:F34"/>
    <mergeCell ref="G32:G34"/>
    <mergeCell ref="H32:J34"/>
    <mergeCell ref="AO6:AO7"/>
    <mergeCell ref="AP6:AP7"/>
    <mergeCell ref="AN6:AN7"/>
    <mergeCell ref="AM6:AM7"/>
    <mergeCell ref="AK6:AK7"/>
    <mergeCell ref="AL6:AL7"/>
    <mergeCell ref="AI27:AJ27"/>
    <mergeCell ref="AI16:AJ16"/>
    <mergeCell ref="AI26:AJ26"/>
    <mergeCell ref="AI17:AJ17"/>
    <mergeCell ref="AI29:AJ29"/>
    <mergeCell ref="AI31:AJ31"/>
    <mergeCell ref="AI23:AJ23"/>
    <mergeCell ref="AI24:AJ24"/>
    <mergeCell ref="AI25:AJ25"/>
    <mergeCell ref="AI28:AJ28"/>
    <mergeCell ref="AI30:AJ30"/>
    <mergeCell ref="B5:B6"/>
    <mergeCell ref="AI6:AJ7"/>
    <mergeCell ref="AI8:AJ8"/>
    <mergeCell ref="AI22:AJ22"/>
    <mergeCell ref="AI9:AJ9"/>
    <mergeCell ref="AI10:AJ10"/>
    <mergeCell ref="AI11:AJ11"/>
    <mergeCell ref="AI12:AJ12"/>
    <mergeCell ref="AI13:AJ13"/>
    <mergeCell ref="AI15:AJ15"/>
    <mergeCell ref="AI18:AJ18"/>
    <mergeCell ref="AI20:AJ20"/>
    <mergeCell ref="AI21:AJ21"/>
    <mergeCell ref="C5:AD5"/>
    <mergeCell ref="AI14:AJ14"/>
    <mergeCell ref="AI19:AJ1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A9C2-777F-4518-A07F-6E2E9D209848}">
  <dimension ref="A1:L34"/>
  <sheetViews>
    <sheetView workbookViewId="0">
      <pane ySplit="3" topLeftCell="A19" activePane="bottomLeft" state="frozen"/>
      <selection activeCell="F47" sqref="F47"/>
      <selection pane="bottomLeft" activeCell="H19" sqref="H19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7" style="3" bestFit="1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213</v>
      </c>
      <c r="B4" s="4" t="s">
        <v>44</v>
      </c>
      <c r="C4" s="2">
        <v>43891</v>
      </c>
      <c r="D4" s="33">
        <v>0.39991898148148147</v>
      </c>
      <c r="E4" s="33">
        <v>0.79945601851851855</v>
      </c>
      <c r="F4" s="15"/>
      <c r="G4" s="12"/>
      <c r="H4" s="8">
        <f>SUM(E4-D4)</f>
        <v>0.39953703703703708</v>
      </c>
      <c r="I4" s="4"/>
      <c r="K4" s="20">
        <f>SUM(F4:F12)</f>
        <v>0.14637731481481481</v>
      </c>
      <c r="L4" s="4"/>
    </row>
    <row r="5" spans="1:12" x14ac:dyDescent="0.3">
      <c r="A5" s="1">
        <v>213</v>
      </c>
      <c r="B5" s="4" t="s">
        <v>44</v>
      </c>
      <c r="C5" s="2">
        <v>43892</v>
      </c>
      <c r="D5" s="33">
        <v>0.40116898148148145</v>
      </c>
      <c r="E5" s="33">
        <v>0.75966435185185188</v>
      </c>
      <c r="F5" s="15"/>
      <c r="G5" s="12" t="str">
        <f t="shared" ref="G5" si="0">IF(E5&lt;$F$1,"Pulang Lebih Awal: "&amp;TEXT(($F$1-E5),"hh:mm:ss"),"")</f>
        <v>Pulang Lebih Awal: 00:46:05</v>
      </c>
      <c r="H5" s="8">
        <f t="shared" ref="H5:H9" si="1">SUM(E5-D5)</f>
        <v>0.35849537037037044</v>
      </c>
      <c r="I5" s="4"/>
      <c r="K5" s="7"/>
    </row>
    <row r="6" spans="1:12" x14ac:dyDescent="0.3">
      <c r="A6" s="1">
        <v>213</v>
      </c>
      <c r="B6" s="4" t="s">
        <v>44</v>
      </c>
      <c r="C6" s="2">
        <v>43893</v>
      </c>
      <c r="D6" s="33">
        <v>0.43155092592592598</v>
      </c>
      <c r="E6" s="34"/>
      <c r="F6" s="15">
        <f t="shared" ref="F6:F8" si="2">SUM(D6-$D$1)</f>
        <v>2.5300925925925977E-2</v>
      </c>
      <c r="G6" s="12"/>
      <c r="H6" s="8">
        <v>0</v>
      </c>
      <c r="I6" s="4"/>
      <c r="K6" s="7"/>
    </row>
    <row r="7" spans="1:12" x14ac:dyDescent="0.3">
      <c r="A7" s="1">
        <v>213</v>
      </c>
      <c r="B7" s="4" t="s">
        <v>44</v>
      </c>
      <c r="C7" s="2">
        <v>43894</v>
      </c>
      <c r="D7" s="33">
        <v>0.44127314814814816</v>
      </c>
      <c r="E7" s="33">
        <v>0.80026620370370372</v>
      </c>
      <c r="F7" s="15">
        <f t="shared" si="2"/>
        <v>3.5023148148148164E-2</v>
      </c>
      <c r="G7" s="12"/>
      <c r="H7" s="8">
        <f t="shared" si="1"/>
        <v>0.35899305555555555</v>
      </c>
      <c r="I7" s="4"/>
      <c r="K7" s="7"/>
    </row>
    <row r="8" spans="1:12" x14ac:dyDescent="0.3">
      <c r="A8" s="1">
        <v>213</v>
      </c>
      <c r="B8" s="4" t="s">
        <v>44</v>
      </c>
      <c r="C8" s="2">
        <v>43895</v>
      </c>
      <c r="D8" s="33">
        <v>0.4365856481481481</v>
      </c>
      <c r="E8" s="34"/>
      <c r="F8" s="15">
        <f t="shared" si="2"/>
        <v>3.0335648148148098E-2</v>
      </c>
      <c r="G8" s="12"/>
      <c r="H8" s="8">
        <v>0</v>
      </c>
      <c r="I8" s="4"/>
      <c r="K8" s="7"/>
    </row>
    <row r="9" spans="1:12" x14ac:dyDescent="0.3">
      <c r="A9" s="1">
        <v>213</v>
      </c>
      <c r="B9" s="4" t="s">
        <v>44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2" x14ac:dyDescent="0.3">
      <c r="A10" s="1">
        <v>213</v>
      </c>
      <c r="B10" s="4" t="s">
        <v>44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213</v>
      </c>
      <c r="B11" s="4" t="s">
        <v>44</v>
      </c>
      <c r="C11" s="2">
        <v>43898</v>
      </c>
      <c r="D11" s="33">
        <v>0.3679398148148148</v>
      </c>
      <c r="E11" s="33">
        <v>0.79660879629629633</v>
      </c>
      <c r="F11" s="15"/>
      <c r="G11" s="12"/>
      <c r="H11" s="8">
        <f t="shared" ref="H11:H34" si="3">SUM(E11-D11)</f>
        <v>0.42866898148148153</v>
      </c>
      <c r="I11" s="4"/>
      <c r="K11" s="7"/>
    </row>
    <row r="12" spans="1:12" x14ac:dyDescent="0.3">
      <c r="A12" s="1">
        <v>213</v>
      </c>
      <c r="B12" s="4" t="s">
        <v>44</v>
      </c>
      <c r="C12" s="2">
        <v>43899</v>
      </c>
      <c r="D12" s="33">
        <v>0.46196759259259257</v>
      </c>
      <c r="E12" s="34"/>
      <c r="F12" s="15">
        <f t="shared" ref="F12:F15" si="4">SUM(D12-$D$1)</f>
        <v>5.5717592592592569E-2</v>
      </c>
      <c r="G12" s="12"/>
      <c r="H12" s="8">
        <v>0</v>
      </c>
      <c r="I12" s="4"/>
      <c r="K12" s="7"/>
    </row>
    <row r="13" spans="1:12" x14ac:dyDescent="0.3">
      <c r="A13" s="1">
        <v>213</v>
      </c>
      <c r="B13" s="4" t="s">
        <v>44</v>
      </c>
      <c r="C13" s="2">
        <v>43900</v>
      </c>
      <c r="D13" s="33">
        <v>0.40791666666666665</v>
      </c>
      <c r="E13" s="33">
        <v>0.83980324074074064</v>
      </c>
      <c r="F13" s="15">
        <f t="shared" si="4"/>
        <v>1.6666666666666496E-3</v>
      </c>
      <c r="G13" s="12"/>
      <c r="H13" s="8">
        <f t="shared" si="3"/>
        <v>0.43188657407407399</v>
      </c>
      <c r="I13" s="4"/>
      <c r="K13" s="7"/>
    </row>
    <row r="14" spans="1:12" x14ac:dyDescent="0.3">
      <c r="A14" s="1">
        <v>213</v>
      </c>
      <c r="B14" s="4" t="s">
        <v>44</v>
      </c>
      <c r="C14" s="2">
        <v>43901</v>
      </c>
      <c r="D14" s="35"/>
      <c r="E14" s="35"/>
      <c r="F14" s="15"/>
      <c r="G14" s="12"/>
      <c r="H14" s="8">
        <f t="shared" si="3"/>
        <v>0</v>
      </c>
      <c r="I14" s="4"/>
      <c r="K14" s="7"/>
    </row>
    <row r="15" spans="1:12" x14ac:dyDescent="0.3">
      <c r="A15" s="1">
        <v>213</v>
      </c>
      <c r="B15" s="4" t="s">
        <v>44</v>
      </c>
      <c r="C15" s="2">
        <v>43902</v>
      </c>
      <c r="D15" s="33">
        <v>0.43179398148148151</v>
      </c>
      <c r="E15" s="33">
        <v>0.80656250000000007</v>
      </c>
      <c r="F15" s="15">
        <f t="shared" si="4"/>
        <v>2.5543981481481515E-2</v>
      </c>
      <c r="G15" s="12"/>
      <c r="H15" s="8">
        <f t="shared" si="3"/>
        <v>0.37476851851851856</v>
      </c>
      <c r="I15" s="32"/>
      <c r="K15" s="7"/>
    </row>
    <row r="16" spans="1:12" x14ac:dyDescent="0.3">
      <c r="A16" s="1">
        <v>213</v>
      </c>
      <c r="B16" s="4" t="s">
        <v>44</v>
      </c>
      <c r="C16" s="2">
        <v>43903</v>
      </c>
      <c r="D16" s="36"/>
      <c r="E16" s="37"/>
      <c r="F16" s="15"/>
      <c r="G16" s="12"/>
      <c r="H16" s="8">
        <f t="shared" si="3"/>
        <v>0</v>
      </c>
      <c r="I16" s="32"/>
      <c r="K16" s="7"/>
    </row>
    <row r="17" spans="1:11" x14ac:dyDescent="0.3">
      <c r="A17" s="1">
        <v>213</v>
      </c>
      <c r="B17" s="4" t="s">
        <v>44</v>
      </c>
      <c r="C17" s="2">
        <v>43904</v>
      </c>
      <c r="D17" s="35"/>
      <c r="E17" s="35"/>
      <c r="F17" s="15"/>
      <c r="G17" s="12"/>
      <c r="H17" s="8">
        <f t="shared" si="3"/>
        <v>0</v>
      </c>
      <c r="I17" s="32"/>
      <c r="K17" s="7"/>
    </row>
    <row r="18" spans="1:11" x14ac:dyDescent="0.3">
      <c r="A18" s="1">
        <v>213</v>
      </c>
      <c r="B18" s="4" t="s">
        <v>44</v>
      </c>
      <c r="C18" s="2">
        <v>43905</v>
      </c>
      <c r="D18" s="33">
        <v>0.40005787037037038</v>
      </c>
      <c r="E18" s="34"/>
      <c r="F18" s="15"/>
      <c r="G18" s="12"/>
      <c r="H18" s="8">
        <v>0</v>
      </c>
      <c r="I18" s="4"/>
      <c r="K18" s="7"/>
    </row>
    <row r="19" spans="1:11" x14ac:dyDescent="0.3">
      <c r="A19" s="1">
        <v>213</v>
      </c>
      <c r="B19" s="4" t="s">
        <v>44</v>
      </c>
      <c r="C19" s="2">
        <v>43906</v>
      </c>
      <c r="D19" s="33">
        <v>0.39756944444444442</v>
      </c>
      <c r="E19" s="33">
        <v>0.828125</v>
      </c>
      <c r="F19" s="15"/>
      <c r="G19" s="12"/>
      <c r="H19" s="8">
        <f t="shared" si="3"/>
        <v>0.43055555555555558</v>
      </c>
      <c r="I19" s="4"/>
      <c r="K19" s="7"/>
    </row>
    <row r="20" spans="1:11" x14ac:dyDescent="0.3">
      <c r="A20" s="1">
        <v>213</v>
      </c>
      <c r="B20" s="4" t="s">
        <v>44</v>
      </c>
      <c r="C20" s="2">
        <v>43907</v>
      </c>
      <c r="D20" s="33">
        <v>0.42533564814814812</v>
      </c>
      <c r="E20" s="33">
        <v>0.78622685185185182</v>
      </c>
      <c r="F20" s="15">
        <f t="shared" ref="F20:F22" si="5">SUM(D20-$D$1)</f>
        <v>1.9085648148148115E-2</v>
      </c>
      <c r="G20" s="12"/>
      <c r="H20" s="8">
        <f t="shared" si="3"/>
        <v>0.3608912037037037</v>
      </c>
      <c r="I20" s="4"/>
      <c r="K20" s="7"/>
    </row>
    <row r="21" spans="1:11" x14ac:dyDescent="0.3">
      <c r="A21" s="1">
        <v>213</v>
      </c>
      <c r="B21" s="4" t="s">
        <v>44</v>
      </c>
      <c r="C21" s="2">
        <v>43908</v>
      </c>
      <c r="D21" s="33">
        <v>0.42064814814814816</v>
      </c>
      <c r="E21" s="33">
        <v>0.81317129629629636</v>
      </c>
      <c r="F21" s="15">
        <f t="shared" si="5"/>
        <v>1.439814814814816E-2</v>
      </c>
      <c r="G21" s="12"/>
      <c r="H21" s="8">
        <f t="shared" si="3"/>
        <v>0.3925231481481482</v>
      </c>
      <c r="I21" s="4"/>
      <c r="K21" s="7"/>
    </row>
    <row r="22" spans="1:11" x14ac:dyDescent="0.3">
      <c r="A22" s="1">
        <v>213</v>
      </c>
      <c r="B22" s="4" t="s">
        <v>44</v>
      </c>
      <c r="C22" s="2">
        <v>43909</v>
      </c>
      <c r="D22" s="33">
        <v>0.41863425925925929</v>
      </c>
      <c r="E22" s="34"/>
      <c r="F22" s="15">
        <f t="shared" si="5"/>
        <v>1.2384259259259289E-2</v>
      </c>
      <c r="G22" s="12"/>
      <c r="H22" s="8">
        <v>0</v>
      </c>
      <c r="I22" s="4"/>
      <c r="K22" s="7"/>
    </row>
    <row r="23" spans="1:11" x14ac:dyDescent="0.3">
      <c r="A23" s="1">
        <v>213</v>
      </c>
      <c r="B23" s="4" t="s">
        <v>44</v>
      </c>
      <c r="C23" s="2">
        <v>43910</v>
      </c>
      <c r="D23" s="35"/>
      <c r="E23" s="35"/>
      <c r="F23" s="15"/>
      <c r="G23" s="12"/>
      <c r="H23" s="8">
        <f t="shared" si="3"/>
        <v>0</v>
      </c>
      <c r="I23" s="4"/>
      <c r="K23" s="7"/>
    </row>
    <row r="24" spans="1:11" x14ac:dyDescent="0.3">
      <c r="A24" s="1">
        <v>213</v>
      </c>
      <c r="B24" s="4" t="s">
        <v>44</v>
      </c>
      <c r="C24" s="2">
        <v>43911</v>
      </c>
      <c r="D24" s="35"/>
      <c r="E24" s="35"/>
      <c r="F24" s="15">
        <f t="shared" ref="F24:F30" si="6">SUM(D24-$D$1)</f>
        <v>-0.40625</v>
      </c>
      <c r="G24" s="12"/>
      <c r="H24" s="8">
        <f t="shared" si="3"/>
        <v>0</v>
      </c>
      <c r="I24" s="4"/>
      <c r="K24" s="7"/>
    </row>
    <row r="25" spans="1:11" x14ac:dyDescent="0.3">
      <c r="A25" s="1">
        <v>213</v>
      </c>
      <c r="B25" s="4" t="s">
        <v>44</v>
      </c>
      <c r="C25" s="2">
        <v>43912</v>
      </c>
      <c r="D25" s="35"/>
      <c r="E25" s="35"/>
      <c r="F25" s="15">
        <f t="shared" si="6"/>
        <v>-0.40625</v>
      </c>
      <c r="G25" s="11"/>
      <c r="H25" s="8">
        <f t="shared" si="3"/>
        <v>0</v>
      </c>
      <c r="I25" s="4"/>
      <c r="K25" s="7"/>
    </row>
    <row r="26" spans="1:11" x14ac:dyDescent="0.3">
      <c r="A26" s="1">
        <v>213</v>
      </c>
      <c r="B26" s="4" t="s">
        <v>44</v>
      </c>
      <c r="C26" s="2">
        <v>43913</v>
      </c>
      <c r="D26" s="35"/>
      <c r="E26" s="35"/>
      <c r="F26" s="15">
        <f t="shared" si="6"/>
        <v>-0.40625</v>
      </c>
      <c r="G26" s="11"/>
      <c r="H26" s="8">
        <f t="shared" si="3"/>
        <v>0</v>
      </c>
      <c r="I26" s="4"/>
      <c r="K26" s="7"/>
    </row>
    <row r="27" spans="1:11" x14ac:dyDescent="0.3">
      <c r="A27" s="1">
        <v>213</v>
      </c>
      <c r="B27" s="4" t="s">
        <v>44</v>
      </c>
      <c r="C27" s="2">
        <v>43914</v>
      </c>
      <c r="D27" s="35"/>
      <c r="E27" s="35"/>
      <c r="F27" s="15">
        <f t="shared" si="6"/>
        <v>-0.40625</v>
      </c>
      <c r="G27" s="11"/>
      <c r="H27" s="8">
        <f t="shared" si="3"/>
        <v>0</v>
      </c>
      <c r="I27" s="4"/>
      <c r="K27" s="7"/>
    </row>
    <row r="28" spans="1:11" x14ac:dyDescent="0.3">
      <c r="A28" s="1">
        <v>213</v>
      </c>
      <c r="B28" s="4" t="s">
        <v>44</v>
      </c>
      <c r="C28" s="2">
        <v>43915</v>
      </c>
      <c r="D28" s="35"/>
      <c r="E28" s="35"/>
      <c r="F28" s="15">
        <f t="shared" si="6"/>
        <v>-0.40625</v>
      </c>
      <c r="G28" s="11"/>
      <c r="H28" s="8">
        <f t="shared" si="3"/>
        <v>0</v>
      </c>
      <c r="I28" s="4"/>
      <c r="K28" s="7"/>
    </row>
    <row r="29" spans="1:11" x14ac:dyDescent="0.3">
      <c r="A29" s="1">
        <v>213</v>
      </c>
      <c r="B29" s="4" t="s">
        <v>44</v>
      </c>
      <c r="C29" s="2">
        <v>43916</v>
      </c>
      <c r="D29" s="35"/>
      <c r="E29" s="37"/>
      <c r="F29" s="15">
        <f t="shared" si="6"/>
        <v>-0.40625</v>
      </c>
      <c r="G29" s="11"/>
      <c r="H29" s="8">
        <f t="shared" si="3"/>
        <v>0</v>
      </c>
      <c r="I29" s="4"/>
      <c r="K29" s="3"/>
    </row>
    <row r="30" spans="1:11" x14ac:dyDescent="0.3">
      <c r="A30" s="1">
        <v>213</v>
      </c>
      <c r="B30" s="4" t="s">
        <v>44</v>
      </c>
      <c r="C30" s="2">
        <v>43917</v>
      </c>
      <c r="D30" s="35"/>
      <c r="E30" s="37"/>
      <c r="F30" s="15">
        <f t="shared" si="6"/>
        <v>-0.40625</v>
      </c>
      <c r="G30" s="11"/>
      <c r="H30" s="8">
        <f t="shared" si="3"/>
        <v>0</v>
      </c>
      <c r="I30" s="4"/>
      <c r="K30" s="3"/>
    </row>
    <row r="31" spans="1:11" x14ac:dyDescent="0.3">
      <c r="A31" s="1">
        <v>213</v>
      </c>
      <c r="B31" s="4" t="s">
        <v>44</v>
      </c>
      <c r="C31" s="2">
        <v>43918</v>
      </c>
      <c r="D31" s="35"/>
      <c r="E31" s="35"/>
      <c r="F31" s="15"/>
      <c r="G31" s="11"/>
      <c r="H31" s="8">
        <f t="shared" si="3"/>
        <v>0</v>
      </c>
      <c r="I31" s="4"/>
      <c r="K31" s="3"/>
    </row>
    <row r="32" spans="1:11" x14ac:dyDescent="0.3">
      <c r="A32" s="1">
        <v>213</v>
      </c>
      <c r="B32" s="4" t="s">
        <v>44</v>
      </c>
      <c r="C32" s="2">
        <v>43919</v>
      </c>
      <c r="D32" s="37"/>
      <c r="E32" s="37"/>
      <c r="F32" s="16"/>
      <c r="G32" s="11"/>
      <c r="H32" s="8">
        <f t="shared" si="3"/>
        <v>0</v>
      </c>
      <c r="I32" s="4"/>
    </row>
    <row r="33" spans="1:9" x14ac:dyDescent="0.3">
      <c r="A33" s="1">
        <v>213</v>
      </c>
      <c r="B33" s="4" t="s">
        <v>44</v>
      </c>
      <c r="C33" s="2">
        <v>43920</v>
      </c>
      <c r="D33" s="37"/>
      <c r="E33" s="37"/>
      <c r="F33" s="16"/>
      <c r="G33" s="11"/>
      <c r="H33" s="8">
        <f t="shared" si="3"/>
        <v>0</v>
      </c>
      <c r="I33" s="4"/>
    </row>
    <row r="34" spans="1:9" x14ac:dyDescent="0.3">
      <c r="A34" s="1">
        <v>213</v>
      </c>
      <c r="B34" s="4" t="s">
        <v>44</v>
      </c>
      <c r="C34" s="2">
        <v>43921</v>
      </c>
      <c r="D34" s="37"/>
      <c r="E34" s="37"/>
      <c r="F34" s="16"/>
      <c r="G34" s="11"/>
      <c r="H34" s="8">
        <f t="shared" si="3"/>
        <v>0</v>
      </c>
      <c r="I34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EDD5-4E64-423D-9489-F5A43D67C56A}">
  <dimension ref="A1:L34"/>
  <sheetViews>
    <sheetView workbookViewId="0">
      <pane ySplit="3" topLeftCell="A19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7" style="3" bestFit="1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269</v>
      </c>
      <c r="B4" s="4" t="s">
        <v>54</v>
      </c>
      <c r="C4" s="2">
        <v>43891</v>
      </c>
      <c r="D4" s="34"/>
      <c r="E4" s="34"/>
      <c r="F4" s="15"/>
      <c r="G4" s="12"/>
      <c r="H4" s="8">
        <f>SUM(E4-D4)</f>
        <v>0</v>
      </c>
      <c r="I4" s="4"/>
      <c r="K4" s="20">
        <f>SUM(F4:F12)</f>
        <v>4.4560185185185119E-3</v>
      </c>
      <c r="L4" s="4"/>
    </row>
    <row r="5" spans="1:12" x14ac:dyDescent="0.3">
      <c r="A5" s="1">
        <v>269</v>
      </c>
      <c r="B5" s="4" t="s">
        <v>54</v>
      </c>
      <c r="C5" s="2">
        <v>43892</v>
      </c>
      <c r="D5" s="34"/>
      <c r="E5" s="34"/>
      <c r="F5" s="15"/>
      <c r="G5" s="12"/>
      <c r="H5" s="8">
        <f t="shared" ref="H5:H9" si="0">SUM(E5-D5)</f>
        <v>0</v>
      </c>
      <c r="I5" s="4"/>
      <c r="K5" s="7"/>
    </row>
    <row r="6" spans="1:12" x14ac:dyDescent="0.3">
      <c r="A6" s="1">
        <v>269</v>
      </c>
      <c r="B6" s="4" t="s">
        <v>54</v>
      </c>
      <c r="C6" s="2">
        <v>43893</v>
      </c>
      <c r="D6" s="34"/>
      <c r="E6" s="34"/>
      <c r="F6" s="15"/>
      <c r="G6" s="12"/>
      <c r="H6" s="8">
        <f>SUM(E6-D6)</f>
        <v>0</v>
      </c>
      <c r="I6" s="4"/>
      <c r="K6" s="7"/>
    </row>
    <row r="7" spans="1:12" x14ac:dyDescent="0.3">
      <c r="A7" s="1">
        <v>269</v>
      </c>
      <c r="B7" s="4" t="s">
        <v>54</v>
      </c>
      <c r="C7" s="2">
        <v>43894</v>
      </c>
      <c r="D7" s="34"/>
      <c r="E7" s="34"/>
      <c r="F7" s="15"/>
      <c r="G7" s="12"/>
      <c r="H7" s="8">
        <f t="shared" si="0"/>
        <v>0</v>
      </c>
      <c r="I7" s="4"/>
      <c r="K7" s="7"/>
    </row>
    <row r="8" spans="1:12" x14ac:dyDescent="0.3">
      <c r="A8" s="1">
        <v>269</v>
      </c>
      <c r="B8" s="4" t="s">
        <v>54</v>
      </c>
      <c r="C8" s="2">
        <v>43895</v>
      </c>
      <c r="D8" s="34"/>
      <c r="E8" s="34"/>
      <c r="F8" s="15"/>
      <c r="G8" s="12"/>
      <c r="H8" s="8">
        <f t="shared" si="0"/>
        <v>0</v>
      </c>
      <c r="I8" s="4"/>
      <c r="K8" s="7"/>
    </row>
    <row r="9" spans="1:12" x14ac:dyDescent="0.3">
      <c r="A9" s="1">
        <v>269</v>
      </c>
      <c r="B9" s="4" t="s">
        <v>54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2" x14ac:dyDescent="0.3">
      <c r="A10" s="1">
        <v>269</v>
      </c>
      <c r="B10" s="4" t="s">
        <v>54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269</v>
      </c>
      <c r="B11" s="4" t="s">
        <v>54</v>
      </c>
      <c r="C11" s="2">
        <v>43898</v>
      </c>
      <c r="D11" s="33">
        <v>0.41070601851851851</v>
      </c>
      <c r="E11" s="33">
        <v>0.76620370370370372</v>
      </c>
      <c r="F11" s="15">
        <f t="shared" ref="F11" si="1">SUM(D11-$D$1)</f>
        <v>4.4560185185185119E-3</v>
      </c>
      <c r="G11" s="12"/>
      <c r="H11" s="8">
        <f t="shared" ref="H11:H34" si="2">SUM(E11-D11)</f>
        <v>0.35549768518518521</v>
      </c>
      <c r="I11" s="4"/>
      <c r="K11" s="7"/>
    </row>
    <row r="12" spans="1:12" x14ac:dyDescent="0.3">
      <c r="A12" s="1">
        <v>269</v>
      </c>
      <c r="B12" s="4" t="s">
        <v>54</v>
      </c>
      <c r="C12" s="2">
        <v>43899</v>
      </c>
      <c r="D12" s="33">
        <v>0.38083333333333336</v>
      </c>
      <c r="E12" s="33">
        <v>0.7848032407407407</v>
      </c>
      <c r="F12" s="15"/>
      <c r="G12" s="12" t="str">
        <f t="shared" ref="G12" si="3">IF(E12&lt;$F$1,"Pulang Lebih Awal: "&amp;TEXT(($F$1-E12),"hh:mm:ss"),"")</f>
        <v>Pulang Lebih Awal: 00:09:53</v>
      </c>
      <c r="H12" s="8">
        <f t="shared" si="2"/>
        <v>0.40396990740740735</v>
      </c>
      <c r="I12" s="4"/>
      <c r="K12" s="7"/>
    </row>
    <row r="13" spans="1:12" x14ac:dyDescent="0.3">
      <c r="A13" s="1">
        <v>269</v>
      </c>
      <c r="B13" s="4" t="s">
        <v>54</v>
      </c>
      <c r="C13" s="2">
        <v>43900</v>
      </c>
      <c r="D13" s="33">
        <v>0.37076388888888889</v>
      </c>
      <c r="E13" s="34"/>
      <c r="F13" s="15"/>
      <c r="G13" s="12"/>
      <c r="H13" s="8">
        <v>0</v>
      </c>
      <c r="I13" s="4"/>
      <c r="K13" s="7"/>
    </row>
    <row r="14" spans="1:12" x14ac:dyDescent="0.3">
      <c r="A14" s="1">
        <v>269</v>
      </c>
      <c r="B14" s="4" t="s">
        <v>54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2" x14ac:dyDescent="0.3">
      <c r="A15" s="1">
        <v>269</v>
      </c>
      <c r="B15" s="4" t="s">
        <v>54</v>
      </c>
      <c r="C15" s="2">
        <v>43902</v>
      </c>
      <c r="D15" s="33">
        <v>0.33969907407407413</v>
      </c>
      <c r="E15" s="34"/>
      <c r="F15" s="15"/>
      <c r="G15" s="12"/>
      <c r="H15" s="8">
        <v>0</v>
      </c>
      <c r="I15" s="32"/>
      <c r="K15" s="7"/>
    </row>
    <row r="16" spans="1:12" x14ac:dyDescent="0.3">
      <c r="A16" s="1">
        <v>269</v>
      </c>
      <c r="B16" s="4" t="s">
        <v>54</v>
      </c>
      <c r="C16" s="2">
        <v>43903</v>
      </c>
      <c r="D16" s="36"/>
      <c r="E16" s="37"/>
      <c r="F16" s="15"/>
      <c r="G16" s="12"/>
      <c r="H16" s="8">
        <f t="shared" si="2"/>
        <v>0</v>
      </c>
      <c r="I16" s="32"/>
      <c r="K16" s="7"/>
    </row>
    <row r="17" spans="1:11" x14ac:dyDescent="0.3">
      <c r="A17" s="1">
        <v>269</v>
      </c>
      <c r="B17" s="4" t="s">
        <v>54</v>
      </c>
      <c r="C17" s="2">
        <v>43904</v>
      </c>
      <c r="D17" s="35"/>
      <c r="E17" s="35"/>
      <c r="F17" s="15"/>
      <c r="G17" s="12"/>
      <c r="H17" s="8">
        <f t="shared" si="2"/>
        <v>0</v>
      </c>
      <c r="I17" s="32"/>
      <c r="K17" s="7"/>
    </row>
    <row r="18" spans="1:11" x14ac:dyDescent="0.3">
      <c r="A18" s="1">
        <v>269</v>
      </c>
      <c r="B18" s="4" t="s">
        <v>54</v>
      </c>
      <c r="C18" s="2">
        <v>43905</v>
      </c>
      <c r="D18" s="33">
        <v>0.34866898148148145</v>
      </c>
      <c r="E18" s="34"/>
      <c r="F18" s="15"/>
      <c r="G18" s="12"/>
      <c r="H18" s="8">
        <v>0</v>
      </c>
      <c r="I18" s="4"/>
      <c r="K18" s="7"/>
    </row>
    <row r="19" spans="1:11" x14ac:dyDescent="0.3">
      <c r="A19" s="1">
        <v>269</v>
      </c>
      <c r="B19" s="4" t="s">
        <v>54</v>
      </c>
      <c r="C19" s="2">
        <v>43906</v>
      </c>
      <c r="D19" s="33">
        <v>0.37138888888888894</v>
      </c>
      <c r="E19" s="34"/>
      <c r="F19" s="15"/>
      <c r="G19" s="12"/>
      <c r="H19" s="8">
        <v>0</v>
      </c>
      <c r="I19" s="4"/>
      <c r="K19" s="7"/>
    </row>
    <row r="20" spans="1:11" x14ac:dyDescent="0.3">
      <c r="A20" s="1">
        <v>269</v>
      </c>
      <c r="B20" s="4" t="s">
        <v>54</v>
      </c>
      <c r="C20" s="2">
        <v>43907</v>
      </c>
      <c r="D20" s="33">
        <v>0.36394675925925929</v>
      </c>
      <c r="E20" s="33">
        <v>0.8002083333333333</v>
      </c>
      <c r="F20" s="15"/>
      <c r="G20" s="12"/>
      <c r="H20" s="8">
        <f t="shared" si="2"/>
        <v>0.43626157407407401</v>
      </c>
      <c r="I20" s="4"/>
      <c r="K20" s="7"/>
    </row>
    <row r="21" spans="1:11" x14ac:dyDescent="0.3">
      <c r="A21" s="1">
        <v>269</v>
      </c>
      <c r="B21" s="4" t="s">
        <v>54</v>
      </c>
      <c r="C21" s="2">
        <v>43908</v>
      </c>
      <c r="D21" s="33">
        <v>0.38590277777777776</v>
      </c>
      <c r="E21" s="33">
        <v>0.83281250000000007</v>
      </c>
      <c r="F21" s="15"/>
      <c r="G21" s="12"/>
      <c r="H21" s="8">
        <f t="shared" si="2"/>
        <v>0.44690972222222231</v>
      </c>
      <c r="I21" s="4"/>
      <c r="K21" s="7"/>
    </row>
    <row r="22" spans="1:11" x14ac:dyDescent="0.3">
      <c r="A22" s="1">
        <v>269</v>
      </c>
      <c r="B22" s="4" t="s">
        <v>54</v>
      </c>
      <c r="C22" s="2">
        <v>43909</v>
      </c>
      <c r="D22" s="33">
        <v>0.37473379629629627</v>
      </c>
      <c r="E22" s="33">
        <v>0.80200231481481488</v>
      </c>
      <c r="F22" s="15"/>
      <c r="G22" s="12"/>
      <c r="H22" s="8">
        <f t="shared" si="2"/>
        <v>0.4272685185185186</v>
      </c>
      <c r="I22" s="4"/>
      <c r="K22" s="7"/>
    </row>
    <row r="23" spans="1:11" x14ac:dyDescent="0.3">
      <c r="A23" s="1">
        <v>269</v>
      </c>
      <c r="B23" s="4" t="s">
        <v>54</v>
      </c>
      <c r="C23" s="2">
        <v>43910</v>
      </c>
      <c r="D23" s="35"/>
      <c r="E23" s="35"/>
      <c r="F23" s="15"/>
      <c r="G23" s="12"/>
      <c r="H23" s="8">
        <f t="shared" si="2"/>
        <v>0</v>
      </c>
      <c r="I23" s="4"/>
      <c r="K23" s="7"/>
    </row>
    <row r="24" spans="1:11" x14ac:dyDescent="0.3">
      <c r="A24" s="1">
        <v>269</v>
      </c>
      <c r="B24" s="4" t="s">
        <v>54</v>
      </c>
      <c r="C24" s="2">
        <v>43911</v>
      </c>
      <c r="D24" s="35"/>
      <c r="E24" s="35"/>
      <c r="F24" s="15">
        <f t="shared" ref="F24:F30" si="4">SUM(D24-$D$1)</f>
        <v>-0.40625</v>
      </c>
      <c r="G24" s="12"/>
      <c r="H24" s="8">
        <f t="shared" si="2"/>
        <v>0</v>
      </c>
      <c r="I24" s="4"/>
      <c r="K24" s="7"/>
    </row>
    <row r="25" spans="1:11" x14ac:dyDescent="0.3">
      <c r="A25" s="1">
        <v>269</v>
      </c>
      <c r="B25" s="4" t="s">
        <v>54</v>
      </c>
      <c r="C25" s="2">
        <v>43912</v>
      </c>
      <c r="D25" s="33">
        <v>0.40942129629629626</v>
      </c>
      <c r="E25" s="33">
        <v>0.82545138888888892</v>
      </c>
      <c r="F25" s="15">
        <f t="shared" si="4"/>
        <v>3.1712962962962554E-3</v>
      </c>
      <c r="G25" s="11"/>
      <c r="H25" s="8">
        <f t="shared" si="2"/>
        <v>0.41603009259259266</v>
      </c>
      <c r="I25" s="4"/>
      <c r="K25" s="7"/>
    </row>
    <row r="26" spans="1:11" x14ac:dyDescent="0.3">
      <c r="A26" s="1">
        <v>269</v>
      </c>
      <c r="B26" s="4" t="s">
        <v>54</v>
      </c>
      <c r="C26" s="2">
        <v>43913</v>
      </c>
      <c r="D26" s="33">
        <v>0.390625</v>
      </c>
      <c r="E26" s="33">
        <v>0.92519675925925926</v>
      </c>
      <c r="F26" s="15"/>
      <c r="G26" s="11"/>
      <c r="H26" s="8">
        <f t="shared" si="2"/>
        <v>0.53457175925925926</v>
      </c>
      <c r="I26" s="4"/>
      <c r="K26" s="7"/>
    </row>
    <row r="27" spans="1:11" x14ac:dyDescent="0.3">
      <c r="A27" s="1">
        <v>269</v>
      </c>
      <c r="B27" s="4" t="s">
        <v>54</v>
      </c>
      <c r="C27" s="2">
        <v>43914</v>
      </c>
      <c r="D27" s="33">
        <v>0.42508101851851854</v>
      </c>
      <c r="E27" s="33">
        <v>0.91399305555555566</v>
      </c>
      <c r="F27" s="15">
        <f t="shared" si="4"/>
        <v>1.8831018518518539E-2</v>
      </c>
      <c r="G27" s="11"/>
      <c r="H27" s="8">
        <f t="shared" si="2"/>
        <v>0.48891203703703712</v>
      </c>
      <c r="I27" s="4"/>
      <c r="K27" s="7"/>
    </row>
    <row r="28" spans="1:11" x14ac:dyDescent="0.3">
      <c r="A28" s="1">
        <v>269</v>
      </c>
      <c r="B28" s="4" t="s">
        <v>54</v>
      </c>
      <c r="C28" s="2">
        <v>43915</v>
      </c>
      <c r="D28" s="33">
        <v>0.38646990740740739</v>
      </c>
      <c r="E28" s="33">
        <v>0.85996527777777787</v>
      </c>
      <c r="F28" s="15"/>
      <c r="G28" s="11"/>
      <c r="H28" s="8">
        <f t="shared" si="2"/>
        <v>0.47349537037037048</v>
      </c>
      <c r="I28" s="4"/>
      <c r="K28" s="7"/>
    </row>
    <row r="29" spans="1:11" x14ac:dyDescent="0.3">
      <c r="A29" s="1">
        <v>269</v>
      </c>
      <c r="B29" s="4" t="s">
        <v>54</v>
      </c>
      <c r="C29" s="2">
        <v>43916</v>
      </c>
      <c r="D29" s="33">
        <v>0.38337962962962963</v>
      </c>
      <c r="E29" s="33">
        <v>0.84952546296296294</v>
      </c>
      <c r="F29" s="15"/>
      <c r="G29" s="11"/>
      <c r="H29" s="8">
        <f t="shared" si="2"/>
        <v>0.46614583333333331</v>
      </c>
      <c r="I29" s="4"/>
      <c r="K29" s="3"/>
    </row>
    <row r="30" spans="1:11" x14ac:dyDescent="0.3">
      <c r="A30" s="1">
        <v>269</v>
      </c>
      <c r="B30" s="4" t="s">
        <v>54</v>
      </c>
      <c r="C30" s="2">
        <v>43917</v>
      </c>
      <c r="D30" s="35"/>
      <c r="E30" s="37"/>
      <c r="F30" s="15">
        <f t="shared" si="4"/>
        <v>-0.40625</v>
      </c>
      <c r="G30" s="11"/>
      <c r="H30" s="8">
        <f t="shared" si="2"/>
        <v>0</v>
      </c>
      <c r="I30" s="4"/>
      <c r="K30" s="3"/>
    </row>
    <row r="31" spans="1:11" x14ac:dyDescent="0.3">
      <c r="A31" s="1">
        <v>269</v>
      </c>
      <c r="B31" s="4" t="s">
        <v>54</v>
      </c>
      <c r="C31" s="2">
        <v>43918</v>
      </c>
      <c r="D31" s="35"/>
      <c r="E31" s="35"/>
      <c r="F31" s="15"/>
      <c r="G31" s="11"/>
      <c r="H31" s="8">
        <f t="shared" si="2"/>
        <v>0</v>
      </c>
      <c r="I31" s="4"/>
      <c r="K31" s="3"/>
    </row>
    <row r="32" spans="1:11" x14ac:dyDescent="0.3">
      <c r="A32" s="1">
        <v>269</v>
      </c>
      <c r="B32" s="4" t="s">
        <v>54</v>
      </c>
      <c r="C32" s="2">
        <v>43919</v>
      </c>
      <c r="D32" s="33">
        <v>0.38997685185185182</v>
      </c>
      <c r="E32" s="33">
        <v>0.89743055555555562</v>
      </c>
      <c r="F32" s="15"/>
      <c r="G32" s="11"/>
      <c r="H32" s="8">
        <f t="shared" si="2"/>
        <v>0.5074537037037038</v>
      </c>
      <c r="I32" s="4"/>
    </row>
    <row r="33" spans="1:9" x14ac:dyDescent="0.3">
      <c r="A33" s="1">
        <v>269</v>
      </c>
      <c r="B33" s="4" t="s">
        <v>54</v>
      </c>
      <c r="C33" s="2">
        <v>43920</v>
      </c>
      <c r="D33" s="33">
        <v>0.38273148148148151</v>
      </c>
      <c r="E33" s="33">
        <v>0.82616898148148143</v>
      </c>
      <c r="F33" s="16"/>
      <c r="G33" s="11"/>
      <c r="H33" s="8">
        <f t="shared" si="2"/>
        <v>0.44343749999999993</v>
      </c>
      <c r="I33" s="4"/>
    </row>
    <row r="34" spans="1:9" x14ac:dyDescent="0.3">
      <c r="A34" s="1">
        <v>269</v>
      </c>
      <c r="B34" s="4" t="s">
        <v>54</v>
      </c>
      <c r="C34" s="2">
        <v>43921</v>
      </c>
      <c r="D34" s="33">
        <v>0.38938657407407407</v>
      </c>
      <c r="E34" s="33">
        <v>0.85009259259259251</v>
      </c>
      <c r="F34" s="16"/>
      <c r="G34" s="11"/>
      <c r="H34" s="8">
        <f t="shared" si="2"/>
        <v>0.46070601851851845</v>
      </c>
      <c r="I34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E0E2-4D70-4A71-B509-4476E69D08A9}">
  <sheetPr codeName="Sheet9"/>
  <dimension ref="A1:L34"/>
  <sheetViews>
    <sheetView workbookViewId="0">
      <pane ySplit="3" topLeftCell="A22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7" style="3" bestFit="1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300</v>
      </c>
      <c r="B4" s="4" t="s">
        <v>34</v>
      </c>
      <c r="C4" s="2">
        <v>43891</v>
      </c>
      <c r="D4" s="33">
        <v>0.40135416666666668</v>
      </c>
      <c r="E4" s="34"/>
      <c r="F4" s="15"/>
      <c r="G4" s="12"/>
      <c r="H4" s="8">
        <v>0</v>
      </c>
      <c r="I4" s="4"/>
      <c r="K4" s="20">
        <f>SUM(F4:F12)</f>
        <v>0.2520486111111111</v>
      </c>
      <c r="L4" s="4"/>
    </row>
    <row r="5" spans="1:12" x14ac:dyDescent="0.3">
      <c r="A5" s="1">
        <v>300</v>
      </c>
      <c r="B5" s="4" t="s">
        <v>34</v>
      </c>
      <c r="C5" s="2">
        <v>43892</v>
      </c>
      <c r="D5" s="34"/>
      <c r="E5" s="34"/>
      <c r="F5" s="15"/>
      <c r="G5" s="12"/>
      <c r="H5" s="8">
        <f t="shared" ref="H5:H9" si="0">SUM(E5-D5)</f>
        <v>0</v>
      </c>
      <c r="I5" s="4" t="s">
        <v>50</v>
      </c>
      <c r="K5" s="7"/>
    </row>
    <row r="6" spans="1:12" x14ac:dyDescent="0.3">
      <c r="A6" s="1">
        <v>300</v>
      </c>
      <c r="B6" s="4" t="s">
        <v>34</v>
      </c>
      <c r="C6" s="2">
        <v>43893</v>
      </c>
      <c r="D6" s="33">
        <v>0.40795138888888888</v>
      </c>
      <c r="E6" s="34"/>
      <c r="F6" s="15"/>
      <c r="G6" s="12"/>
      <c r="H6" s="8">
        <v>0</v>
      </c>
      <c r="I6" s="4"/>
      <c r="K6" s="7"/>
    </row>
    <row r="7" spans="1:12" x14ac:dyDescent="0.3">
      <c r="A7" s="1">
        <v>300</v>
      </c>
      <c r="B7" s="4" t="s">
        <v>34</v>
      </c>
      <c r="C7" s="2">
        <v>43894</v>
      </c>
      <c r="D7" s="34"/>
      <c r="E7" s="33">
        <v>0.96739583333333334</v>
      </c>
      <c r="F7" s="15"/>
      <c r="G7" s="12"/>
      <c r="H7" s="8">
        <f t="shared" si="0"/>
        <v>0.96739583333333334</v>
      </c>
      <c r="I7" s="4" t="s">
        <v>49</v>
      </c>
      <c r="K7" s="7"/>
    </row>
    <row r="8" spans="1:12" x14ac:dyDescent="0.3">
      <c r="A8" s="1">
        <v>300</v>
      </c>
      <c r="B8" s="4" t="s">
        <v>34</v>
      </c>
      <c r="C8" s="2">
        <v>43895</v>
      </c>
      <c r="D8" s="33">
        <v>0.55425925925925923</v>
      </c>
      <c r="E8" s="34"/>
      <c r="F8" s="15">
        <f t="shared" ref="F8" si="1">SUM(D8-$D$1)</f>
        <v>0.14800925925925923</v>
      </c>
      <c r="G8" s="12"/>
      <c r="H8" s="8">
        <v>0</v>
      </c>
      <c r="I8" s="4"/>
      <c r="K8" s="7"/>
    </row>
    <row r="9" spans="1:12" x14ac:dyDescent="0.3">
      <c r="A9" s="1">
        <v>300</v>
      </c>
      <c r="B9" s="4" t="s">
        <v>34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2" x14ac:dyDescent="0.3">
      <c r="A10" s="1">
        <v>300</v>
      </c>
      <c r="B10" s="4" t="s">
        <v>34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300</v>
      </c>
      <c r="B11" s="4" t="s">
        <v>34</v>
      </c>
      <c r="C11" s="2">
        <v>43898</v>
      </c>
      <c r="D11" s="33">
        <v>0.45872685185185186</v>
      </c>
      <c r="E11" s="33">
        <v>0.83842592592592602</v>
      </c>
      <c r="F11" s="15">
        <f t="shared" ref="F11:F13" si="2">SUM(D11-$D$1)</f>
        <v>5.2476851851851858E-2</v>
      </c>
      <c r="G11" s="12"/>
      <c r="H11" s="8">
        <f t="shared" ref="H11:H34" si="3">SUM(E11-D11)</f>
        <v>0.37969907407407416</v>
      </c>
      <c r="I11" s="4"/>
      <c r="K11" s="7"/>
    </row>
    <row r="12" spans="1:12" x14ac:dyDescent="0.3">
      <c r="A12" s="1">
        <v>300</v>
      </c>
      <c r="B12" s="4" t="s">
        <v>34</v>
      </c>
      <c r="C12" s="2">
        <v>43899</v>
      </c>
      <c r="D12" s="33">
        <v>0.45781250000000001</v>
      </c>
      <c r="E12" s="33">
        <v>0.8127199074074074</v>
      </c>
      <c r="F12" s="15">
        <f t="shared" si="2"/>
        <v>5.1562500000000011E-2</v>
      </c>
      <c r="G12" s="12"/>
      <c r="H12" s="8">
        <f t="shared" si="3"/>
        <v>0.35490740740740739</v>
      </c>
      <c r="I12" s="4"/>
      <c r="K12" s="7"/>
    </row>
    <row r="13" spans="1:12" x14ac:dyDescent="0.3">
      <c r="A13" s="1">
        <v>300</v>
      </c>
      <c r="B13" s="4" t="s">
        <v>34</v>
      </c>
      <c r="C13" s="2">
        <v>43900</v>
      </c>
      <c r="D13" s="33">
        <v>0.42706018518518518</v>
      </c>
      <c r="E13" s="33">
        <v>0.80598379629629635</v>
      </c>
      <c r="F13" s="15">
        <f t="shared" si="2"/>
        <v>2.0810185185185182E-2</v>
      </c>
      <c r="G13" s="12"/>
      <c r="H13" s="8">
        <f t="shared" si="3"/>
        <v>0.37892361111111117</v>
      </c>
      <c r="I13" s="4"/>
      <c r="K13" s="7"/>
    </row>
    <row r="14" spans="1:12" x14ac:dyDescent="0.3">
      <c r="A14" s="1">
        <v>300</v>
      </c>
      <c r="B14" s="4" t="s">
        <v>34</v>
      </c>
      <c r="C14" s="2">
        <v>43901</v>
      </c>
      <c r="D14" s="35"/>
      <c r="E14" s="35"/>
      <c r="F14" s="15"/>
      <c r="G14" s="12"/>
      <c r="H14" s="8">
        <f t="shared" si="3"/>
        <v>0</v>
      </c>
      <c r="I14" s="4"/>
      <c r="K14" s="7"/>
    </row>
    <row r="15" spans="1:12" x14ac:dyDescent="0.3">
      <c r="A15" s="1">
        <v>300</v>
      </c>
      <c r="B15" s="4" t="s">
        <v>34</v>
      </c>
      <c r="C15" s="2">
        <v>43902</v>
      </c>
      <c r="D15" s="34"/>
      <c r="E15" s="34"/>
      <c r="F15" s="15"/>
      <c r="G15" s="12"/>
      <c r="H15" s="8">
        <f t="shared" si="3"/>
        <v>0</v>
      </c>
      <c r="I15" s="32" t="s">
        <v>50</v>
      </c>
      <c r="K15" s="7"/>
    </row>
    <row r="16" spans="1:12" x14ac:dyDescent="0.3">
      <c r="A16" s="1">
        <v>300</v>
      </c>
      <c r="B16" s="4" t="s">
        <v>34</v>
      </c>
      <c r="C16" s="2">
        <v>43903</v>
      </c>
      <c r="D16" s="36"/>
      <c r="E16" s="37"/>
      <c r="F16" s="15"/>
      <c r="G16" s="12"/>
      <c r="H16" s="8">
        <f t="shared" si="3"/>
        <v>0</v>
      </c>
      <c r="I16" s="32"/>
      <c r="K16" s="7"/>
    </row>
    <row r="17" spans="1:11" x14ac:dyDescent="0.3">
      <c r="A17" s="1">
        <v>300</v>
      </c>
      <c r="B17" s="4" t="s">
        <v>34</v>
      </c>
      <c r="C17" s="2">
        <v>43904</v>
      </c>
      <c r="D17" s="35"/>
      <c r="E17" s="35"/>
      <c r="F17" s="15"/>
      <c r="G17" s="12"/>
      <c r="H17" s="8">
        <f t="shared" si="3"/>
        <v>0</v>
      </c>
      <c r="I17" s="32"/>
      <c r="K17" s="7"/>
    </row>
    <row r="18" spans="1:11" x14ac:dyDescent="0.3">
      <c r="A18" s="1">
        <v>300</v>
      </c>
      <c r="B18" s="4" t="s">
        <v>34</v>
      </c>
      <c r="C18" s="2">
        <v>43905</v>
      </c>
      <c r="D18" s="33">
        <v>0.45271990740740736</v>
      </c>
      <c r="E18" s="33">
        <v>0.90258101851851846</v>
      </c>
      <c r="F18" s="15">
        <f t="shared" ref="F18:F21" si="4">SUM(D18-$D$1)</f>
        <v>4.6469907407407363E-2</v>
      </c>
      <c r="G18" s="12"/>
      <c r="H18" s="8">
        <f t="shared" si="3"/>
        <v>0.4498611111111111</v>
      </c>
      <c r="I18" s="4"/>
      <c r="K18" s="7"/>
    </row>
    <row r="19" spans="1:11" x14ac:dyDescent="0.3">
      <c r="A19" s="1">
        <v>300</v>
      </c>
      <c r="B19" s="4" t="s">
        <v>34</v>
      </c>
      <c r="C19" s="2">
        <v>43906</v>
      </c>
      <c r="D19" s="33">
        <v>0.43657407407407406</v>
      </c>
      <c r="E19" s="33">
        <v>0.91288194444444448</v>
      </c>
      <c r="F19" s="15">
        <f t="shared" si="4"/>
        <v>3.0324074074074059E-2</v>
      </c>
      <c r="G19" s="12"/>
      <c r="H19" s="8">
        <f t="shared" si="3"/>
        <v>0.47630787037037042</v>
      </c>
      <c r="I19" s="4"/>
      <c r="K19" s="7"/>
    </row>
    <row r="20" spans="1:11" x14ac:dyDescent="0.3">
      <c r="A20" s="1">
        <v>300</v>
      </c>
      <c r="B20" s="4" t="s">
        <v>34</v>
      </c>
      <c r="C20" s="2">
        <v>43907</v>
      </c>
      <c r="D20" s="33">
        <v>0.43748842592592596</v>
      </c>
      <c r="E20" s="34"/>
      <c r="F20" s="15">
        <f t="shared" si="4"/>
        <v>3.1238425925925961E-2</v>
      </c>
      <c r="G20" s="12"/>
      <c r="H20" s="8">
        <v>0</v>
      </c>
      <c r="I20" s="4"/>
      <c r="K20" s="7"/>
    </row>
    <row r="21" spans="1:11" x14ac:dyDescent="0.3">
      <c r="A21" s="1">
        <v>300</v>
      </c>
      <c r="B21" s="4" t="s">
        <v>34</v>
      </c>
      <c r="C21" s="2">
        <v>43908</v>
      </c>
      <c r="D21" s="33">
        <v>0.44991898148148146</v>
      </c>
      <c r="E21" s="34"/>
      <c r="F21" s="15">
        <f t="shared" si="4"/>
        <v>4.3668981481481461E-2</v>
      </c>
      <c r="G21" s="12"/>
      <c r="H21" s="8">
        <v>0</v>
      </c>
      <c r="I21" s="4"/>
      <c r="K21" s="7"/>
    </row>
    <row r="22" spans="1:11" x14ac:dyDescent="0.3">
      <c r="A22" s="1">
        <v>300</v>
      </c>
      <c r="B22" s="4" t="s">
        <v>34</v>
      </c>
      <c r="C22" s="2">
        <v>43909</v>
      </c>
      <c r="D22" s="33">
        <v>0.40219907407407413</v>
      </c>
      <c r="E22" s="34"/>
      <c r="F22" s="15"/>
      <c r="G22" s="12"/>
      <c r="H22" s="8">
        <v>0</v>
      </c>
      <c r="I22" s="4" t="s">
        <v>50</v>
      </c>
      <c r="K22" s="7"/>
    </row>
    <row r="23" spans="1:11" x14ac:dyDescent="0.3">
      <c r="A23" s="1">
        <v>300</v>
      </c>
      <c r="B23" s="4" t="s">
        <v>34</v>
      </c>
      <c r="C23" s="2">
        <v>43910</v>
      </c>
      <c r="D23" s="35"/>
      <c r="E23" s="35"/>
      <c r="F23" s="15"/>
      <c r="G23" s="12"/>
      <c r="H23" s="8">
        <f t="shared" si="3"/>
        <v>0</v>
      </c>
      <c r="I23" s="4"/>
      <c r="K23" s="7"/>
    </row>
    <row r="24" spans="1:11" x14ac:dyDescent="0.3">
      <c r="A24" s="1">
        <v>300</v>
      </c>
      <c r="B24" s="4" t="s">
        <v>34</v>
      </c>
      <c r="C24" s="2">
        <v>43911</v>
      </c>
      <c r="D24" s="35"/>
      <c r="E24" s="35"/>
      <c r="F24" s="15">
        <f t="shared" ref="F24:F34" si="5">SUM(D24-$D$1)</f>
        <v>-0.40625</v>
      </c>
      <c r="G24" s="12"/>
      <c r="H24" s="8">
        <f t="shared" si="3"/>
        <v>0</v>
      </c>
      <c r="I24" s="4"/>
      <c r="K24" s="7"/>
    </row>
    <row r="25" spans="1:11" x14ac:dyDescent="0.3">
      <c r="A25" s="1">
        <v>300</v>
      </c>
      <c r="B25" s="4" t="s">
        <v>34</v>
      </c>
      <c r="C25" s="2">
        <v>43912</v>
      </c>
      <c r="D25" s="33">
        <v>0.44179398148148147</v>
      </c>
      <c r="E25" s="34"/>
      <c r="F25" s="15">
        <f t="shared" si="5"/>
        <v>3.5543981481481468E-2</v>
      </c>
      <c r="G25" s="11"/>
      <c r="H25" s="8">
        <v>0</v>
      </c>
      <c r="I25" s="4"/>
      <c r="K25" s="7"/>
    </row>
    <row r="26" spans="1:11" x14ac:dyDescent="0.3">
      <c r="A26" s="1">
        <v>300</v>
      </c>
      <c r="B26" s="4" t="s">
        <v>34</v>
      </c>
      <c r="C26" s="2">
        <v>43913</v>
      </c>
      <c r="D26" s="33">
        <v>0.28813657407407406</v>
      </c>
      <c r="E26" s="33">
        <v>0.97446759259259252</v>
      </c>
      <c r="F26" s="15"/>
      <c r="G26" s="11"/>
      <c r="H26" s="8">
        <f t="shared" si="3"/>
        <v>0.68633101851851852</v>
      </c>
      <c r="I26" s="4"/>
      <c r="K26" s="7"/>
    </row>
    <row r="27" spans="1:11" x14ac:dyDescent="0.3">
      <c r="A27" s="1">
        <v>300</v>
      </c>
      <c r="B27" s="4" t="s">
        <v>34</v>
      </c>
      <c r="C27" s="2">
        <v>43914</v>
      </c>
      <c r="D27" s="33">
        <v>0.42508101851851854</v>
      </c>
      <c r="E27" s="33">
        <v>0.81710648148148157</v>
      </c>
      <c r="F27" s="15">
        <f t="shared" si="5"/>
        <v>1.8831018518518539E-2</v>
      </c>
      <c r="G27" s="11"/>
      <c r="H27" s="8">
        <f t="shared" si="3"/>
        <v>0.39202546296296303</v>
      </c>
      <c r="I27" s="4"/>
      <c r="K27" s="7"/>
    </row>
    <row r="28" spans="1:11" x14ac:dyDescent="0.3">
      <c r="A28" s="1">
        <v>300</v>
      </c>
      <c r="B28" s="4" t="s">
        <v>34</v>
      </c>
      <c r="C28" s="2">
        <v>43915</v>
      </c>
      <c r="D28" s="33">
        <v>0.703587962962963</v>
      </c>
      <c r="E28" s="33">
        <v>0.81862268518518511</v>
      </c>
      <c r="F28" s="15">
        <f t="shared" si="5"/>
        <v>0.297337962962963</v>
      </c>
      <c r="G28" s="11"/>
      <c r="H28" s="8">
        <f t="shared" si="3"/>
        <v>0.11503472222222211</v>
      </c>
      <c r="I28" s="4"/>
      <c r="K28" s="7"/>
    </row>
    <row r="29" spans="1:11" x14ac:dyDescent="0.3">
      <c r="A29" s="1">
        <v>300</v>
      </c>
      <c r="B29" s="4" t="s">
        <v>34</v>
      </c>
      <c r="C29" s="2">
        <v>43916</v>
      </c>
      <c r="D29" s="33">
        <v>0.44726851851851851</v>
      </c>
      <c r="E29" s="33">
        <v>0.9887731481481481</v>
      </c>
      <c r="F29" s="15">
        <f t="shared" si="5"/>
        <v>4.101851851851851E-2</v>
      </c>
      <c r="G29" s="11"/>
      <c r="H29" s="8">
        <f t="shared" si="3"/>
        <v>0.54150462962962953</v>
      </c>
      <c r="I29" s="4"/>
      <c r="K29" s="3"/>
    </row>
    <row r="30" spans="1:11" x14ac:dyDescent="0.3">
      <c r="A30" s="1">
        <v>300</v>
      </c>
      <c r="B30" s="4" t="s">
        <v>34</v>
      </c>
      <c r="C30" s="2">
        <v>43917</v>
      </c>
      <c r="D30" s="35"/>
      <c r="E30" s="37"/>
      <c r="F30" s="15">
        <f t="shared" si="5"/>
        <v>-0.40625</v>
      </c>
      <c r="G30" s="11"/>
      <c r="H30" s="8">
        <f t="shared" si="3"/>
        <v>0</v>
      </c>
      <c r="I30" s="4"/>
      <c r="K30" s="3"/>
    </row>
    <row r="31" spans="1:11" x14ac:dyDescent="0.3">
      <c r="A31" s="1">
        <v>300</v>
      </c>
      <c r="B31" s="4" t="s">
        <v>34</v>
      </c>
      <c r="C31" s="2">
        <v>43918</v>
      </c>
      <c r="D31" s="35"/>
      <c r="E31" s="35"/>
      <c r="F31" s="15"/>
      <c r="G31" s="11"/>
      <c r="H31" s="8">
        <f t="shared" si="3"/>
        <v>0</v>
      </c>
      <c r="I31" s="4"/>
      <c r="K31" s="3"/>
    </row>
    <row r="32" spans="1:11" x14ac:dyDescent="0.3">
      <c r="A32" s="1">
        <v>300</v>
      </c>
      <c r="B32" s="4" t="s">
        <v>34</v>
      </c>
      <c r="C32" s="2">
        <v>43919</v>
      </c>
      <c r="D32" s="33">
        <v>0.45019675925925928</v>
      </c>
      <c r="E32" s="33">
        <v>0.97105324074074073</v>
      </c>
      <c r="F32" s="15">
        <f t="shared" si="5"/>
        <v>4.3946759259259283E-2</v>
      </c>
      <c r="G32" s="11"/>
      <c r="H32" s="8">
        <f t="shared" si="3"/>
        <v>0.52085648148148145</v>
      </c>
      <c r="I32" s="4"/>
    </row>
    <row r="33" spans="1:9" x14ac:dyDescent="0.3">
      <c r="A33" s="1">
        <v>300</v>
      </c>
      <c r="B33" s="4" t="s">
        <v>34</v>
      </c>
      <c r="C33" s="2">
        <v>43920</v>
      </c>
      <c r="D33" s="33">
        <v>0.44804398148148145</v>
      </c>
      <c r="E33" s="33">
        <v>0.91718749999999993</v>
      </c>
      <c r="F33" s="15">
        <f t="shared" si="5"/>
        <v>4.1793981481481446E-2</v>
      </c>
      <c r="G33" s="11"/>
      <c r="H33" s="8">
        <f t="shared" si="3"/>
        <v>0.46914351851851849</v>
      </c>
      <c r="I33" s="4"/>
    </row>
    <row r="34" spans="1:9" x14ac:dyDescent="0.3">
      <c r="A34" s="1">
        <v>300</v>
      </c>
      <c r="B34" s="4" t="s">
        <v>34</v>
      </c>
      <c r="C34" s="2">
        <v>43921</v>
      </c>
      <c r="D34" s="33">
        <v>0.43263888888888885</v>
      </c>
      <c r="E34" s="33">
        <v>0.92783564814814812</v>
      </c>
      <c r="F34" s="15">
        <f t="shared" si="5"/>
        <v>2.6388888888888851E-2</v>
      </c>
      <c r="G34" s="11"/>
      <c r="H34" s="8">
        <f t="shared" si="3"/>
        <v>0.49519675925925927</v>
      </c>
      <c r="I3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B6F5-95AE-449E-9A87-AD7ACF902FE4}">
  <dimension ref="A1:L34"/>
  <sheetViews>
    <sheetView workbookViewId="0">
      <pane ySplit="3" topLeftCell="A16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2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303</v>
      </c>
      <c r="B4" s="4" t="s">
        <v>40</v>
      </c>
      <c r="C4" s="2">
        <v>43891</v>
      </c>
      <c r="D4" s="34"/>
      <c r="E4" s="34"/>
      <c r="F4" s="22"/>
      <c r="G4" s="12"/>
      <c r="H4" s="8">
        <f>SUM(E4-D4)</f>
        <v>0</v>
      </c>
      <c r="I4" s="6"/>
      <c r="K4" s="20">
        <f>SUM(F4:F12)</f>
        <v>6.6331018518518581E-2</v>
      </c>
      <c r="L4" s="4"/>
    </row>
    <row r="5" spans="1:12" x14ac:dyDescent="0.3">
      <c r="A5" s="1">
        <v>303</v>
      </c>
      <c r="B5" s="4" t="s">
        <v>40</v>
      </c>
      <c r="C5" s="2">
        <v>43892</v>
      </c>
      <c r="D5" s="34"/>
      <c r="E5" s="34"/>
      <c r="F5" s="15"/>
      <c r="G5" s="12"/>
      <c r="H5" s="8">
        <f t="shared" ref="H5:H9" si="0">SUM(E5-D5)</f>
        <v>0</v>
      </c>
      <c r="I5" s="6"/>
      <c r="K5" s="7"/>
    </row>
    <row r="6" spans="1:12" x14ac:dyDescent="0.3">
      <c r="A6" s="1">
        <v>303</v>
      </c>
      <c r="B6" s="4" t="s">
        <v>40</v>
      </c>
      <c r="C6" s="2">
        <v>43893</v>
      </c>
      <c r="D6" s="33">
        <v>0.62613425925925925</v>
      </c>
      <c r="E6" s="33">
        <v>0.86251157407407408</v>
      </c>
      <c r="F6" s="15">
        <f t="shared" ref="F6" si="1">SUM(D6-$D$1)</f>
        <v>0.21988425925925925</v>
      </c>
      <c r="G6" s="12"/>
      <c r="H6" s="8">
        <f t="shared" si="0"/>
        <v>0.23637731481481483</v>
      </c>
      <c r="I6" s="4"/>
      <c r="K6" s="7"/>
    </row>
    <row r="7" spans="1:12" x14ac:dyDescent="0.3">
      <c r="A7" s="1">
        <v>303</v>
      </c>
      <c r="B7" s="4" t="s">
        <v>40</v>
      </c>
      <c r="C7" s="2">
        <v>43894</v>
      </c>
      <c r="D7" s="33">
        <v>0.47229166666666672</v>
      </c>
      <c r="E7" s="33">
        <v>0.98651620370370363</v>
      </c>
      <c r="F7" s="22">
        <f>SUM(D7-$D$1)</f>
        <v>6.6041666666666721E-2</v>
      </c>
      <c r="G7" s="12"/>
      <c r="H7" s="8">
        <f t="shared" si="0"/>
        <v>0.51422453703703686</v>
      </c>
      <c r="I7" s="4"/>
      <c r="K7" s="7"/>
    </row>
    <row r="8" spans="1:12" x14ac:dyDescent="0.3">
      <c r="A8" s="1">
        <v>303</v>
      </c>
      <c r="B8" s="4" t="s">
        <v>40</v>
      </c>
      <c r="C8" s="2">
        <v>43895</v>
      </c>
      <c r="D8" s="33">
        <v>0.52493055555555557</v>
      </c>
      <c r="E8" s="33">
        <v>0.93442129629629633</v>
      </c>
      <c r="F8" s="22">
        <f>SUM(D8-$D$1)</f>
        <v>0.11868055555555557</v>
      </c>
      <c r="G8" s="12"/>
      <c r="H8" s="8">
        <f t="shared" si="0"/>
        <v>0.40949074074074077</v>
      </c>
      <c r="I8" s="6"/>
      <c r="K8" s="7"/>
    </row>
    <row r="9" spans="1:12" x14ac:dyDescent="0.3">
      <c r="A9" s="1">
        <v>303</v>
      </c>
      <c r="B9" s="4" t="s">
        <v>40</v>
      </c>
      <c r="C9" s="2">
        <v>43896</v>
      </c>
      <c r="D9" s="35"/>
      <c r="E9" s="35"/>
      <c r="F9" s="15"/>
      <c r="G9" s="12"/>
      <c r="H9" s="8">
        <f t="shared" si="0"/>
        <v>0</v>
      </c>
      <c r="I9" s="6"/>
      <c r="K9" s="7"/>
    </row>
    <row r="10" spans="1:12" x14ac:dyDescent="0.3">
      <c r="A10" s="1">
        <v>303</v>
      </c>
      <c r="B10" s="4" t="s">
        <v>40</v>
      </c>
      <c r="C10" s="2">
        <v>43897</v>
      </c>
      <c r="D10" s="35"/>
      <c r="E10" s="38"/>
      <c r="F10" s="15">
        <f t="shared" ref="F10" si="2">SUM(D10-$D$1)</f>
        <v>-0.40625</v>
      </c>
      <c r="G10" s="12"/>
      <c r="H10" s="8">
        <f>SUM(E10-D10)</f>
        <v>0</v>
      </c>
      <c r="I10" s="6"/>
      <c r="K10" s="7"/>
    </row>
    <row r="11" spans="1:12" x14ac:dyDescent="0.3">
      <c r="A11" s="1">
        <v>303</v>
      </c>
      <c r="B11" s="4" t="s">
        <v>40</v>
      </c>
      <c r="C11" s="2">
        <v>43898</v>
      </c>
      <c r="D11" s="33">
        <v>0.47234953703703703</v>
      </c>
      <c r="E11" s="33">
        <v>0.91596064814814815</v>
      </c>
      <c r="F11" s="22">
        <f>SUM(D11-$D$1)</f>
        <v>6.6099537037037026E-2</v>
      </c>
      <c r="G11" s="12"/>
      <c r="H11" s="8">
        <f t="shared" ref="H11:H34" si="3">SUM(E11-D11)</f>
        <v>0.44361111111111112</v>
      </c>
      <c r="I11" s="4"/>
      <c r="K11" s="7"/>
    </row>
    <row r="12" spans="1:12" x14ac:dyDescent="0.3">
      <c r="A12" s="1">
        <v>303</v>
      </c>
      <c r="B12" s="4" t="s">
        <v>40</v>
      </c>
      <c r="C12" s="2">
        <v>43899</v>
      </c>
      <c r="D12" s="33">
        <v>0.40812500000000002</v>
      </c>
      <c r="E12" s="33">
        <v>0.86504629629629637</v>
      </c>
      <c r="F12" s="22">
        <f>SUM(D12-$D$1)</f>
        <v>1.8750000000000155E-3</v>
      </c>
      <c r="G12" s="12"/>
      <c r="H12" s="8">
        <f t="shared" si="3"/>
        <v>0.45692129629629635</v>
      </c>
      <c r="I12" s="4"/>
      <c r="K12" s="7"/>
    </row>
    <row r="13" spans="1:12" x14ac:dyDescent="0.3">
      <c r="A13" s="1">
        <v>303</v>
      </c>
      <c r="B13" s="4" t="s">
        <v>40</v>
      </c>
      <c r="C13" s="2">
        <v>43900</v>
      </c>
      <c r="D13" s="33">
        <v>0.44511574074074073</v>
      </c>
      <c r="E13" s="34"/>
      <c r="F13" s="22">
        <f>SUM(D13-$D$1)</f>
        <v>3.8865740740740728E-2</v>
      </c>
      <c r="G13" s="12"/>
      <c r="H13" s="8">
        <v>0</v>
      </c>
      <c r="I13" s="4"/>
      <c r="K13" s="7"/>
    </row>
    <row r="14" spans="1:12" x14ac:dyDescent="0.3">
      <c r="A14" s="1">
        <v>303</v>
      </c>
      <c r="B14" s="4" t="s">
        <v>40</v>
      </c>
      <c r="C14" s="2">
        <v>43901</v>
      </c>
      <c r="D14" s="35"/>
      <c r="E14" s="35"/>
      <c r="F14" s="22"/>
      <c r="G14" s="12"/>
      <c r="H14" s="8">
        <f t="shared" si="3"/>
        <v>0</v>
      </c>
      <c r="I14" s="4"/>
      <c r="K14" s="7"/>
    </row>
    <row r="15" spans="1:12" x14ac:dyDescent="0.3">
      <c r="A15" s="1">
        <v>303</v>
      </c>
      <c r="B15" s="4" t="s">
        <v>40</v>
      </c>
      <c r="C15" s="2">
        <v>43902</v>
      </c>
      <c r="D15" s="34"/>
      <c r="E15" s="34"/>
      <c r="F15" s="15" t="s">
        <v>38</v>
      </c>
      <c r="G15" s="12"/>
      <c r="H15" s="8">
        <f t="shared" si="3"/>
        <v>0</v>
      </c>
      <c r="I15" s="6"/>
      <c r="K15" s="7"/>
    </row>
    <row r="16" spans="1:12" x14ac:dyDescent="0.3">
      <c r="A16" s="1">
        <v>303</v>
      </c>
      <c r="B16" s="4" t="s">
        <v>40</v>
      </c>
      <c r="C16" s="2">
        <v>43903</v>
      </c>
      <c r="D16" s="35"/>
      <c r="E16" s="37"/>
      <c r="F16" s="15"/>
      <c r="G16" s="12"/>
      <c r="H16" s="8">
        <f t="shared" si="3"/>
        <v>0</v>
      </c>
      <c r="I16" s="6"/>
      <c r="K16" s="7"/>
    </row>
    <row r="17" spans="1:11" x14ac:dyDescent="0.3">
      <c r="A17" s="1">
        <v>303</v>
      </c>
      <c r="B17" s="4" t="s">
        <v>40</v>
      </c>
      <c r="C17" s="2">
        <v>43904</v>
      </c>
      <c r="D17" s="35"/>
      <c r="E17" s="35"/>
      <c r="F17" s="15">
        <f>SUM(D17-$D$1)</f>
        <v>-0.40625</v>
      </c>
      <c r="G17" s="12"/>
      <c r="H17" s="8">
        <f t="shared" si="3"/>
        <v>0</v>
      </c>
      <c r="I17" s="6"/>
      <c r="K17" s="7"/>
    </row>
    <row r="18" spans="1:11" x14ac:dyDescent="0.3">
      <c r="A18" s="1">
        <v>303</v>
      </c>
      <c r="B18" s="4" t="s">
        <v>40</v>
      </c>
      <c r="C18" s="2">
        <v>43905</v>
      </c>
      <c r="D18" s="33">
        <v>0.4918865740740741</v>
      </c>
      <c r="E18" s="34"/>
      <c r="F18" s="22">
        <f>SUM(D18-$D$1)</f>
        <v>8.5636574074074101E-2</v>
      </c>
      <c r="G18" s="12"/>
      <c r="H18" s="8">
        <v>0</v>
      </c>
      <c r="I18" s="6"/>
      <c r="K18" s="7"/>
    </row>
    <row r="19" spans="1:11" x14ac:dyDescent="0.3">
      <c r="A19" s="1">
        <v>303</v>
      </c>
      <c r="B19" s="4" t="s">
        <v>40</v>
      </c>
      <c r="C19" s="2">
        <v>43906</v>
      </c>
      <c r="D19" s="33">
        <v>0.45726851851851852</v>
      </c>
      <c r="E19" s="33">
        <v>0.78640046296296295</v>
      </c>
      <c r="F19" s="15">
        <f>SUM(D19-$D$1)</f>
        <v>5.1018518518518519E-2</v>
      </c>
      <c r="G19" s="12"/>
      <c r="H19" s="8">
        <f t="shared" si="3"/>
        <v>0.32913194444444444</v>
      </c>
      <c r="I19" s="4"/>
      <c r="K19" s="7"/>
    </row>
    <row r="20" spans="1:11" x14ac:dyDescent="0.3">
      <c r="A20" s="1">
        <v>303</v>
      </c>
      <c r="B20" s="4" t="s">
        <v>40</v>
      </c>
      <c r="C20" s="2">
        <v>43907</v>
      </c>
      <c r="D20" s="33">
        <v>0.44349537037037035</v>
      </c>
      <c r="E20" s="34"/>
      <c r="F20" s="15">
        <f>SUM(D20-$D$1)</f>
        <v>3.7245370370370345E-2</v>
      </c>
      <c r="G20" s="12"/>
      <c r="H20" s="8">
        <v>0</v>
      </c>
      <c r="I20" s="4"/>
      <c r="K20" s="7"/>
    </row>
    <row r="21" spans="1:11" x14ac:dyDescent="0.3">
      <c r="A21" s="1">
        <v>303</v>
      </c>
      <c r="B21" s="4" t="s">
        <v>40</v>
      </c>
      <c r="C21" s="2">
        <v>43908</v>
      </c>
      <c r="D21" s="34"/>
      <c r="E21" s="33">
        <v>0.86318287037037045</v>
      </c>
      <c r="F21" s="15"/>
      <c r="G21" s="12"/>
      <c r="H21" s="8">
        <f t="shared" si="3"/>
        <v>0.86318287037037045</v>
      </c>
      <c r="I21" s="6" t="s">
        <v>49</v>
      </c>
      <c r="K21" s="7"/>
    </row>
    <row r="22" spans="1:11" x14ac:dyDescent="0.3">
      <c r="A22" s="1">
        <v>303</v>
      </c>
      <c r="B22" s="4" t="s">
        <v>40</v>
      </c>
      <c r="C22" s="2">
        <v>43909</v>
      </c>
      <c r="D22" s="33">
        <v>0.37531249999999999</v>
      </c>
      <c r="E22" s="33">
        <v>0.81951388888888888</v>
      </c>
      <c r="F22" s="15"/>
      <c r="G22" s="12"/>
      <c r="H22" s="8">
        <f t="shared" si="3"/>
        <v>0.44420138888888888</v>
      </c>
      <c r="I22" s="4"/>
      <c r="K22" s="7"/>
    </row>
    <row r="23" spans="1:11" x14ac:dyDescent="0.3">
      <c r="A23" s="1">
        <v>303</v>
      </c>
      <c r="B23" s="4" t="s">
        <v>40</v>
      </c>
      <c r="C23" s="2">
        <v>43910</v>
      </c>
      <c r="D23" s="35"/>
      <c r="E23" s="35"/>
      <c r="F23" s="15">
        <f t="shared" ref="F23:F34" si="4">SUM(D23-$D$1)</f>
        <v>-0.40625</v>
      </c>
      <c r="G23" s="12"/>
      <c r="H23" s="8">
        <f t="shared" si="3"/>
        <v>0</v>
      </c>
      <c r="I23" s="4"/>
      <c r="K23" s="7"/>
    </row>
    <row r="24" spans="1:11" x14ac:dyDescent="0.3">
      <c r="A24" s="1">
        <v>303</v>
      </c>
      <c r="B24" s="4" t="s">
        <v>40</v>
      </c>
      <c r="C24" s="2">
        <v>43911</v>
      </c>
      <c r="D24" s="35"/>
      <c r="E24" s="35"/>
      <c r="F24" s="15"/>
      <c r="G24" s="12"/>
      <c r="H24" s="8">
        <f t="shared" si="3"/>
        <v>0</v>
      </c>
      <c r="I24" s="4"/>
      <c r="K24" s="7"/>
    </row>
    <row r="25" spans="1:11" x14ac:dyDescent="0.3">
      <c r="A25" s="1">
        <v>303</v>
      </c>
      <c r="B25" s="4" t="s">
        <v>40</v>
      </c>
      <c r="C25" s="2">
        <v>43912</v>
      </c>
      <c r="D25" s="34"/>
      <c r="E25" s="34"/>
      <c r="F25" s="15"/>
      <c r="G25" s="11"/>
      <c r="H25" s="8">
        <f t="shared" si="3"/>
        <v>0</v>
      </c>
      <c r="I25" s="4"/>
      <c r="K25" s="7"/>
    </row>
    <row r="26" spans="1:11" x14ac:dyDescent="0.3">
      <c r="A26" s="1">
        <v>303</v>
      </c>
      <c r="B26" s="4" t="s">
        <v>40</v>
      </c>
      <c r="C26" s="2">
        <v>43913</v>
      </c>
      <c r="D26" s="33">
        <v>0.39564814814814814</v>
      </c>
      <c r="E26" s="34"/>
      <c r="F26" s="15"/>
      <c r="G26" s="11"/>
      <c r="H26" s="8">
        <v>0</v>
      </c>
      <c r="I26" s="6"/>
      <c r="K26" s="7"/>
    </row>
    <row r="27" spans="1:11" x14ac:dyDescent="0.3">
      <c r="A27" s="1">
        <v>303</v>
      </c>
      <c r="B27" s="4" t="s">
        <v>40</v>
      </c>
      <c r="C27" s="2">
        <v>43914</v>
      </c>
      <c r="D27" s="33">
        <v>0.47310185185185188</v>
      </c>
      <c r="E27" s="33">
        <v>0.82226851851851857</v>
      </c>
      <c r="F27" s="15">
        <f t="shared" si="4"/>
        <v>6.6851851851851885E-2</v>
      </c>
      <c r="G27" s="11"/>
      <c r="H27" s="8">
        <f t="shared" si="3"/>
        <v>0.34916666666666668</v>
      </c>
      <c r="I27" s="4"/>
      <c r="K27" s="7"/>
    </row>
    <row r="28" spans="1:11" x14ac:dyDescent="0.3">
      <c r="A28" s="1">
        <v>303</v>
      </c>
      <c r="B28" s="4" t="s">
        <v>40</v>
      </c>
      <c r="C28" s="2">
        <v>43915</v>
      </c>
      <c r="D28" s="33">
        <v>0.47478009259259263</v>
      </c>
      <c r="E28" s="33">
        <v>0.93732638888888886</v>
      </c>
      <c r="F28" s="15">
        <f t="shared" si="4"/>
        <v>6.8530092592592629E-2</v>
      </c>
      <c r="G28" s="11"/>
      <c r="H28" s="8">
        <f t="shared" si="3"/>
        <v>0.46254629629629623</v>
      </c>
      <c r="I28" s="4"/>
      <c r="K28" s="7"/>
    </row>
    <row r="29" spans="1:11" x14ac:dyDescent="0.3">
      <c r="A29" s="1">
        <v>303</v>
      </c>
      <c r="B29" s="4" t="s">
        <v>40</v>
      </c>
      <c r="C29" s="2">
        <v>43916</v>
      </c>
      <c r="D29" s="33">
        <v>0.53762731481481485</v>
      </c>
      <c r="E29" s="33">
        <v>0.80410879629629628</v>
      </c>
      <c r="F29" s="15">
        <f t="shared" si="4"/>
        <v>0.13137731481481485</v>
      </c>
      <c r="G29" s="11"/>
      <c r="H29" s="8">
        <f t="shared" si="3"/>
        <v>0.26648148148148143</v>
      </c>
      <c r="I29" s="4"/>
      <c r="K29" s="3"/>
    </row>
    <row r="30" spans="1:11" x14ac:dyDescent="0.3">
      <c r="A30" s="1">
        <v>303</v>
      </c>
      <c r="B30" s="4" t="s">
        <v>40</v>
      </c>
      <c r="C30" s="2">
        <v>43917</v>
      </c>
      <c r="D30" s="35"/>
      <c r="E30" s="37"/>
      <c r="F30" s="15">
        <f t="shared" si="4"/>
        <v>-0.40625</v>
      </c>
      <c r="G30" s="11"/>
      <c r="H30" s="8">
        <f t="shared" si="3"/>
        <v>0</v>
      </c>
      <c r="I30" s="4"/>
      <c r="K30" s="3"/>
    </row>
    <row r="31" spans="1:11" x14ac:dyDescent="0.3">
      <c r="A31" s="1">
        <v>303</v>
      </c>
      <c r="B31" s="4" t="s">
        <v>40</v>
      </c>
      <c r="C31" s="2">
        <v>43918</v>
      </c>
      <c r="D31" s="35"/>
      <c r="E31" s="35"/>
      <c r="F31" s="15"/>
      <c r="G31" s="11"/>
      <c r="H31" s="8">
        <f t="shared" si="3"/>
        <v>0</v>
      </c>
      <c r="I31" s="4"/>
      <c r="K31" s="3"/>
    </row>
    <row r="32" spans="1:11" x14ac:dyDescent="0.3">
      <c r="A32" s="1">
        <v>303</v>
      </c>
      <c r="B32" s="4" t="s">
        <v>40</v>
      </c>
      <c r="C32" s="2">
        <v>43919</v>
      </c>
      <c r="D32" s="33">
        <v>0.49533564814814812</v>
      </c>
      <c r="E32" s="33">
        <v>0.99752314814814813</v>
      </c>
      <c r="F32" s="15">
        <f t="shared" si="4"/>
        <v>8.9085648148148122E-2</v>
      </c>
      <c r="G32" s="11"/>
      <c r="H32" s="8">
        <f t="shared" si="3"/>
        <v>0.50218750000000001</v>
      </c>
      <c r="I32" s="4"/>
    </row>
    <row r="33" spans="1:9" x14ac:dyDescent="0.3">
      <c r="A33" s="1">
        <v>303</v>
      </c>
      <c r="B33" s="4" t="s">
        <v>40</v>
      </c>
      <c r="C33" s="2">
        <v>43920</v>
      </c>
      <c r="D33" s="33">
        <v>0.5267708333333333</v>
      </c>
      <c r="E33" s="33">
        <v>0.80543981481481486</v>
      </c>
      <c r="F33" s="15">
        <f t="shared" si="4"/>
        <v>0.1205208333333333</v>
      </c>
      <c r="G33" s="11"/>
      <c r="H33" s="8">
        <f t="shared" si="3"/>
        <v>0.27866898148148156</v>
      </c>
      <c r="I33" s="4"/>
    </row>
    <row r="34" spans="1:9" x14ac:dyDescent="0.3">
      <c r="A34" s="1">
        <v>303</v>
      </c>
      <c r="B34" s="4" t="s">
        <v>40</v>
      </c>
      <c r="C34" s="2">
        <v>43921</v>
      </c>
      <c r="D34" s="33">
        <v>0.51395833333333341</v>
      </c>
      <c r="E34" s="33">
        <v>0.83280092592592592</v>
      </c>
      <c r="F34" s="15">
        <f t="shared" si="4"/>
        <v>0.10770833333333341</v>
      </c>
      <c r="G34" s="11"/>
      <c r="H34" s="8">
        <f t="shared" si="3"/>
        <v>0.31884259259259251</v>
      </c>
      <c r="I3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46E5-3086-4F31-84DA-3267DBE8604A}">
  <dimension ref="A1:L34"/>
  <sheetViews>
    <sheetView workbookViewId="0">
      <pane ySplit="3" topLeftCell="A25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304</v>
      </c>
      <c r="B4" s="4" t="s">
        <v>4</v>
      </c>
      <c r="C4" s="2">
        <v>43891</v>
      </c>
      <c r="D4" s="33">
        <v>0.3961689814814815</v>
      </c>
      <c r="E4" s="33">
        <v>0.79856481481481489</v>
      </c>
      <c r="F4" s="22"/>
      <c r="G4" s="12"/>
      <c r="H4" s="8">
        <f>SUM(E4-D4)</f>
        <v>0.4023958333333334</v>
      </c>
      <c r="I4" s="6" t="s">
        <v>46</v>
      </c>
      <c r="K4" s="20">
        <f>SUM(F4)</f>
        <v>0</v>
      </c>
      <c r="L4" s="4"/>
    </row>
    <row r="5" spans="1:12" x14ac:dyDescent="0.3">
      <c r="A5" s="1">
        <v>304</v>
      </c>
      <c r="B5" s="4" t="s">
        <v>4</v>
      </c>
      <c r="C5" s="2">
        <v>43892</v>
      </c>
      <c r="D5" s="33">
        <v>0.37398148148148147</v>
      </c>
      <c r="E5" s="33">
        <v>0.91013888888888894</v>
      </c>
      <c r="F5" s="15"/>
      <c r="G5" s="12"/>
      <c r="H5" s="8">
        <f t="shared" ref="H5:H9" si="0">SUM(E5-D5)</f>
        <v>0.53615740740740747</v>
      </c>
      <c r="I5" s="4"/>
      <c r="K5" s="7"/>
    </row>
    <row r="6" spans="1:12" x14ac:dyDescent="0.3">
      <c r="A6" s="1">
        <v>304</v>
      </c>
      <c r="B6" s="4" t="s">
        <v>4</v>
      </c>
      <c r="C6" s="2">
        <v>43893</v>
      </c>
      <c r="D6" s="33">
        <v>0.40047453703703706</v>
      </c>
      <c r="E6" s="33">
        <v>0.80458333333333332</v>
      </c>
      <c r="F6" s="15"/>
      <c r="G6" s="12"/>
      <c r="H6" s="8">
        <f t="shared" si="0"/>
        <v>0.40410879629629626</v>
      </c>
      <c r="I6" s="4"/>
      <c r="K6" s="7"/>
    </row>
    <row r="7" spans="1:12" x14ac:dyDescent="0.3">
      <c r="A7" s="1">
        <v>304</v>
      </c>
      <c r="B7" s="4" t="s">
        <v>4</v>
      </c>
      <c r="C7" s="2">
        <v>43894</v>
      </c>
      <c r="D7" s="33">
        <v>0.40012731481481478</v>
      </c>
      <c r="E7" s="34"/>
      <c r="F7" s="15"/>
      <c r="G7" s="12"/>
      <c r="H7" s="8">
        <v>0</v>
      </c>
      <c r="I7" s="4"/>
      <c r="K7" s="7"/>
    </row>
    <row r="8" spans="1:12" x14ac:dyDescent="0.3">
      <c r="A8" s="1">
        <v>304</v>
      </c>
      <c r="B8" s="4" t="s">
        <v>4</v>
      </c>
      <c r="C8" s="2">
        <v>43895</v>
      </c>
      <c r="D8" s="34"/>
      <c r="E8" s="34"/>
      <c r="F8" s="15" t="s">
        <v>38</v>
      </c>
      <c r="G8" s="12"/>
      <c r="H8" s="8">
        <f t="shared" si="0"/>
        <v>0</v>
      </c>
      <c r="I8" s="4"/>
      <c r="K8" s="7"/>
    </row>
    <row r="9" spans="1:12" x14ac:dyDescent="0.3">
      <c r="A9" s="1">
        <v>304</v>
      </c>
      <c r="B9" s="4" t="s">
        <v>4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2" x14ac:dyDescent="0.3">
      <c r="A10" s="1">
        <v>304</v>
      </c>
      <c r="B10" s="4" t="s">
        <v>4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304</v>
      </c>
      <c r="B11" s="4" t="s">
        <v>4</v>
      </c>
      <c r="C11" s="2">
        <v>43898</v>
      </c>
      <c r="D11" s="33">
        <v>0.3633912037037037</v>
      </c>
      <c r="E11" s="33">
        <v>0.7961921296296296</v>
      </c>
      <c r="F11" s="15"/>
      <c r="G11" s="12"/>
      <c r="H11" s="8">
        <f t="shared" ref="H11:H34" si="1">SUM(E11-D11)</f>
        <v>0.43280092592592589</v>
      </c>
      <c r="I11" s="4"/>
      <c r="K11" s="7"/>
    </row>
    <row r="12" spans="1:12" x14ac:dyDescent="0.3">
      <c r="A12" s="1">
        <v>304</v>
      </c>
      <c r="B12" s="4" t="s">
        <v>4</v>
      </c>
      <c r="C12" s="2">
        <v>43899</v>
      </c>
      <c r="D12" s="33">
        <v>0.40037037037037032</v>
      </c>
      <c r="E12" s="33">
        <v>0.78703703703703709</v>
      </c>
      <c r="F12" s="15"/>
      <c r="G12" s="12"/>
      <c r="H12" s="8">
        <f t="shared" si="1"/>
        <v>0.38666666666666677</v>
      </c>
      <c r="I12" s="4"/>
      <c r="K12" s="7"/>
    </row>
    <row r="13" spans="1:12" x14ac:dyDescent="0.3">
      <c r="A13" s="1">
        <v>304</v>
      </c>
      <c r="B13" s="4" t="s">
        <v>4</v>
      </c>
      <c r="C13" s="2">
        <v>43900</v>
      </c>
      <c r="D13" s="33">
        <v>0.46105324074074078</v>
      </c>
      <c r="E13" s="34"/>
      <c r="F13" s="15">
        <f t="shared" ref="F13" si="2">SUM(D13-$D$1)</f>
        <v>5.4803240740740777E-2</v>
      </c>
      <c r="G13" s="12"/>
      <c r="H13" s="8">
        <v>0</v>
      </c>
      <c r="I13" s="4"/>
      <c r="K13" s="7"/>
    </row>
    <row r="14" spans="1:12" x14ac:dyDescent="0.3">
      <c r="A14" s="1">
        <v>304</v>
      </c>
      <c r="B14" s="4" t="s">
        <v>4</v>
      </c>
      <c r="C14" s="2">
        <v>43901</v>
      </c>
      <c r="D14" s="35"/>
      <c r="E14" s="35"/>
      <c r="F14" s="15"/>
      <c r="G14" s="12"/>
      <c r="H14" s="8">
        <f t="shared" si="1"/>
        <v>0</v>
      </c>
      <c r="I14" s="4"/>
      <c r="K14" s="7"/>
    </row>
    <row r="15" spans="1:12" x14ac:dyDescent="0.3">
      <c r="A15" s="1">
        <v>304</v>
      </c>
      <c r="B15" s="4" t="s">
        <v>4</v>
      </c>
      <c r="C15" s="2">
        <v>43902</v>
      </c>
      <c r="D15" s="33">
        <v>0.39842592592592596</v>
      </c>
      <c r="E15" s="34"/>
      <c r="F15" s="15"/>
      <c r="G15" s="12"/>
      <c r="H15" s="8">
        <v>0</v>
      </c>
      <c r="I15" s="4"/>
      <c r="K15" s="7"/>
    </row>
    <row r="16" spans="1:12" x14ac:dyDescent="0.3">
      <c r="A16" s="1">
        <v>304</v>
      </c>
      <c r="B16" s="4" t="s">
        <v>4</v>
      </c>
      <c r="C16" s="2">
        <v>43903</v>
      </c>
      <c r="D16" s="35"/>
      <c r="E16" s="35"/>
      <c r="F16" s="15"/>
      <c r="G16" s="12"/>
      <c r="H16" s="8">
        <f t="shared" si="1"/>
        <v>0</v>
      </c>
      <c r="I16" s="4"/>
      <c r="K16" s="7"/>
    </row>
    <row r="17" spans="1:11" x14ac:dyDescent="0.3">
      <c r="A17" s="1">
        <v>304</v>
      </c>
      <c r="B17" s="4" t="s">
        <v>4</v>
      </c>
      <c r="C17" s="2">
        <v>43904</v>
      </c>
      <c r="D17" s="35"/>
      <c r="E17" s="35"/>
      <c r="F17" s="15"/>
      <c r="G17" s="12"/>
      <c r="H17" s="8">
        <f t="shared" si="1"/>
        <v>0</v>
      </c>
      <c r="I17" s="4"/>
      <c r="K17" s="7"/>
    </row>
    <row r="18" spans="1:11" x14ac:dyDescent="0.3">
      <c r="A18" s="1">
        <v>304</v>
      </c>
      <c r="B18" s="4" t="s">
        <v>4</v>
      </c>
      <c r="C18" s="2">
        <v>43905</v>
      </c>
      <c r="D18" s="33">
        <v>0.38207175925925929</v>
      </c>
      <c r="E18" s="33">
        <v>0.86012731481481486</v>
      </c>
      <c r="F18" s="15"/>
      <c r="G18" s="12"/>
      <c r="H18" s="8">
        <f t="shared" si="1"/>
        <v>0.47805555555555557</v>
      </c>
      <c r="I18" s="4"/>
      <c r="K18" s="7"/>
    </row>
    <row r="19" spans="1:11" x14ac:dyDescent="0.3">
      <c r="A19" s="1">
        <v>304</v>
      </c>
      <c r="B19" s="4" t="s">
        <v>4</v>
      </c>
      <c r="C19" s="2">
        <v>43906</v>
      </c>
      <c r="D19" s="33">
        <v>0.38842592592592595</v>
      </c>
      <c r="E19" s="33">
        <v>0.82552083333333337</v>
      </c>
      <c r="F19" s="15"/>
      <c r="G19" s="12"/>
      <c r="H19" s="8">
        <f t="shared" si="1"/>
        <v>0.43709490740740742</v>
      </c>
      <c r="I19" s="4"/>
      <c r="K19" s="7"/>
    </row>
    <row r="20" spans="1:11" x14ac:dyDescent="0.3">
      <c r="A20" s="1">
        <v>304</v>
      </c>
      <c r="B20" s="4" t="s">
        <v>4</v>
      </c>
      <c r="C20" s="2">
        <v>43907</v>
      </c>
      <c r="D20" s="34"/>
      <c r="E20" s="34"/>
      <c r="F20" s="15"/>
      <c r="G20" s="12"/>
      <c r="H20" s="8">
        <f t="shared" si="1"/>
        <v>0</v>
      </c>
      <c r="I20" s="4"/>
      <c r="K20" s="7"/>
    </row>
    <row r="21" spans="1:11" x14ac:dyDescent="0.3">
      <c r="A21" s="1">
        <v>304</v>
      </c>
      <c r="B21" s="4" t="s">
        <v>4</v>
      </c>
      <c r="C21" s="2">
        <v>43908</v>
      </c>
      <c r="D21" s="34"/>
      <c r="E21" s="34"/>
      <c r="F21" s="15"/>
      <c r="G21" s="12"/>
      <c r="H21" s="8">
        <f t="shared" si="1"/>
        <v>0</v>
      </c>
      <c r="I21" s="4"/>
      <c r="K21" s="7"/>
    </row>
    <row r="22" spans="1:11" x14ac:dyDescent="0.3">
      <c r="A22" s="1">
        <v>304</v>
      </c>
      <c r="B22" s="4" t="s">
        <v>4</v>
      </c>
      <c r="C22" s="2">
        <v>43909</v>
      </c>
      <c r="D22" s="33">
        <v>0.40482638888888894</v>
      </c>
      <c r="E22" s="33">
        <v>0.81980324074074085</v>
      </c>
      <c r="F22" s="15"/>
      <c r="G22" s="12"/>
      <c r="H22" s="8">
        <f t="shared" si="1"/>
        <v>0.4149768518518519</v>
      </c>
      <c r="I22" s="4"/>
      <c r="K22" s="7"/>
    </row>
    <row r="23" spans="1:11" x14ac:dyDescent="0.3">
      <c r="A23" s="1">
        <v>304</v>
      </c>
      <c r="B23" s="4" t="s">
        <v>4</v>
      </c>
      <c r="C23" s="2">
        <v>43910</v>
      </c>
      <c r="D23" s="35"/>
      <c r="E23" s="35"/>
      <c r="F23" s="15">
        <f>SUM(D23-$D$1)</f>
        <v>-0.40625</v>
      </c>
      <c r="G23" s="12"/>
      <c r="H23" s="8">
        <f t="shared" si="1"/>
        <v>0</v>
      </c>
      <c r="I23" s="4"/>
      <c r="K23" s="7"/>
    </row>
    <row r="24" spans="1:11" x14ac:dyDescent="0.3">
      <c r="A24" s="1">
        <v>304</v>
      </c>
      <c r="B24" s="4" t="s">
        <v>4</v>
      </c>
      <c r="C24" s="2">
        <v>43911</v>
      </c>
      <c r="D24" s="35"/>
      <c r="E24" s="35"/>
      <c r="F24" s="15"/>
      <c r="G24" s="12"/>
      <c r="H24" s="8">
        <f t="shared" si="1"/>
        <v>0</v>
      </c>
      <c r="I24" s="4"/>
      <c r="K24" s="7"/>
    </row>
    <row r="25" spans="1:11" x14ac:dyDescent="0.3">
      <c r="A25" s="1">
        <v>304</v>
      </c>
      <c r="B25" s="4" t="s">
        <v>4</v>
      </c>
      <c r="C25" s="2">
        <v>43912</v>
      </c>
      <c r="D25" s="33">
        <v>0.37640046296296298</v>
      </c>
      <c r="E25" s="34"/>
      <c r="F25" s="15"/>
      <c r="G25" s="11"/>
      <c r="H25" s="8">
        <v>0</v>
      </c>
      <c r="I25" s="4"/>
      <c r="K25" s="7"/>
    </row>
    <row r="26" spans="1:11" x14ac:dyDescent="0.3">
      <c r="A26" s="1">
        <v>304</v>
      </c>
      <c r="B26" s="4" t="s">
        <v>4</v>
      </c>
      <c r="C26" s="2">
        <v>43913</v>
      </c>
      <c r="D26" s="33">
        <v>0.41800925925925925</v>
      </c>
      <c r="E26" s="33">
        <v>0.78339120370370363</v>
      </c>
      <c r="F26" s="15">
        <f t="shared" ref="F26" si="3">SUM(D26-$D$1)</f>
        <v>1.1759259259259247E-2</v>
      </c>
      <c r="G26" s="11"/>
      <c r="H26" s="8">
        <f t="shared" si="1"/>
        <v>0.36538194444444438</v>
      </c>
      <c r="I26" s="4"/>
      <c r="K26" s="7"/>
    </row>
    <row r="27" spans="1:11" x14ac:dyDescent="0.3">
      <c r="A27" s="1">
        <v>304</v>
      </c>
      <c r="B27" s="4" t="s">
        <v>4</v>
      </c>
      <c r="C27" s="2">
        <v>43914</v>
      </c>
      <c r="D27" s="33">
        <v>0.3712037037037037</v>
      </c>
      <c r="E27" s="33">
        <v>0.83699074074074076</v>
      </c>
      <c r="F27" s="15"/>
      <c r="G27" s="11"/>
      <c r="H27" s="8">
        <f t="shared" si="1"/>
        <v>0.46578703703703705</v>
      </c>
      <c r="I27" s="4"/>
      <c r="K27" s="7"/>
    </row>
    <row r="28" spans="1:11" x14ac:dyDescent="0.3">
      <c r="A28" s="1">
        <v>304</v>
      </c>
      <c r="B28" s="4" t="s">
        <v>4</v>
      </c>
      <c r="C28" s="2">
        <v>43915</v>
      </c>
      <c r="D28" s="33">
        <v>0.38608796296296299</v>
      </c>
      <c r="E28" s="33">
        <v>0.83197916666666671</v>
      </c>
      <c r="F28" s="15"/>
      <c r="G28" s="11"/>
      <c r="H28" s="8">
        <f t="shared" si="1"/>
        <v>0.44589120370370372</v>
      </c>
      <c r="I28" s="4"/>
      <c r="K28" s="7"/>
    </row>
    <row r="29" spans="1:11" x14ac:dyDescent="0.3">
      <c r="A29" s="1">
        <v>304</v>
      </c>
      <c r="B29" s="4" t="s">
        <v>4</v>
      </c>
      <c r="C29" s="2">
        <v>43916</v>
      </c>
      <c r="D29" s="33">
        <v>0.39037037037037042</v>
      </c>
      <c r="E29" s="33">
        <v>0.85484953703703714</v>
      </c>
      <c r="F29" s="15"/>
      <c r="G29" s="11"/>
      <c r="H29" s="8">
        <f t="shared" si="1"/>
        <v>0.46447916666666672</v>
      </c>
      <c r="I29" s="4"/>
      <c r="K29" s="3"/>
    </row>
    <row r="30" spans="1:11" x14ac:dyDescent="0.3">
      <c r="A30" s="1">
        <v>304</v>
      </c>
      <c r="B30" s="4" t="s">
        <v>4</v>
      </c>
      <c r="C30" s="2">
        <v>43917</v>
      </c>
      <c r="D30" s="35"/>
      <c r="E30" s="37"/>
      <c r="F30" s="15"/>
      <c r="G30" s="11"/>
      <c r="H30" s="8">
        <f t="shared" si="1"/>
        <v>0</v>
      </c>
      <c r="I30" s="4"/>
      <c r="K30" s="3"/>
    </row>
    <row r="31" spans="1:11" x14ac:dyDescent="0.3">
      <c r="A31" s="1">
        <v>304</v>
      </c>
      <c r="B31" s="4" t="s">
        <v>4</v>
      </c>
      <c r="C31" s="2">
        <v>43918</v>
      </c>
      <c r="D31" s="35"/>
      <c r="E31" s="35"/>
      <c r="F31" s="15"/>
      <c r="G31" s="11"/>
      <c r="H31" s="8">
        <f t="shared" si="1"/>
        <v>0</v>
      </c>
      <c r="I31" s="4"/>
      <c r="K31" s="3"/>
    </row>
    <row r="32" spans="1:11" x14ac:dyDescent="0.3">
      <c r="A32" s="1">
        <v>304</v>
      </c>
      <c r="B32" s="4" t="s">
        <v>4</v>
      </c>
      <c r="C32" s="2">
        <v>43919</v>
      </c>
      <c r="D32" s="33">
        <v>0.37592592592592594</v>
      </c>
      <c r="E32" s="33">
        <v>0.8080208333333333</v>
      </c>
      <c r="F32" s="16"/>
      <c r="G32" s="11"/>
      <c r="H32" s="8">
        <f t="shared" si="1"/>
        <v>0.43209490740740736</v>
      </c>
      <c r="I32" s="4"/>
    </row>
    <row r="33" spans="1:9" x14ac:dyDescent="0.3">
      <c r="A33" s="1">
        <v>304</v>
      </c>
      <c r="B33" s="4" t="s">
        <v>4</v>
      </c>
      <c r="C33" s="2">
        <v>43920</v>
      </c>
      <c r="D33" s="33">
        <v>0.37104166666666666</v>
      </c>
      <c r="E33" s="33">
        <v>0.81452546296296291</v>
      </c>
      <c r="F33" s="16"/>
      <c r="G33" s="11"/>
      <c r="H33" s="8">
        <f t="shared" si="1"/>
        <v>0.44348379629629625</v>
      </c>
      <c r="I33" s="4"/>
    </row>
    <row r="34" spans="1:9" x14ac:dyDescent="0.3">
      <c r="A34" s="1">
        <v>304</v>
      </c>
      <c r="B34" s="4" t="s">
        <v>4</v>
      </c>
      <c r="C34" s="2">
        <v>43921</v>
      </c>
      <c r="D34" s="33">
        <v>0.38443287037037038</v>
      </c>
      <c r="E34" s="33">
        <v>0.83365740740740746</v>
      </c>
      <c r="F34" s="16"/>
      <c r="G34" s="11"/>
      <c r="H34" s="8">
        <f t="shared" si="1"/>
        <v>0.44922453703703707</v>
      </c>
      <c r="I34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E825-CDF1-4972-AD2D-3D245C5A4203}">
  <dimension ref="A1:L34"/>
  <sheetViews>
    <sheetView workbookViewId="0">
      <pane ySplit="3" topLeftCell="A19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6.453125" style="3" bestFit="1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305</v>
      </c>
      <c r="B4" s="4" t="s">
        <v>23</v>
      </c>
      <c r="C4" s="2">
        <v>43891</v>
      </c>
      <c r="D4" s="34"/>
      <c r="E4" s="33">
        <v>0.90951388888888884</v>
      </c>
      <c r="F4" s="22"/>
      <c r="G4" s="12"/>
      <c r="H4" s="8">
        <f>SUM(E4-D4)</f>
        <v>0.90951388888888884</v>
      </c>
      <c r="I4" s="4" t="s">
        <v>49</v>
      </c>
      <c r="K4" s="20">
        <f>SUM(F4:F12)</f>
        <v>0.64276620370370374</v>
      </c>
      <c r="L4" s="4"/>
    </row>
    <row r="5" spans="1:12" x14ac:dyDescent="0.3">
      <c r="A5" s="1">
        <v>305</v>
      </c>
      <c r="B5" s="4" t="s">
        <v>23</v>
      </c>
      <c r="C5" s="2">
        <v>43892</v>
      </c>
      <c r="D5" s="34"/>
      <c r="E5" s="34"/>
      <c r="F5" s="22"/>
      <c r="G5" s="12"/>
      <c r="H5" s="8">
        <f t="shared" ref="H5:H9" si="0">SUM(E5-D5)</f>
        <v>0</v>
      </c>
      <c r="I5" s="4"/>
      <c r="K5" s="7"/>
    </row>
    <row r="6" spans="1:12" x14ac:dyDescent="0.3">
      <c r="A6" s="1">
        <v>305</v>
      </c>
      <c r="B6" s="4" t="s">
        <v>23</v>
      </c>
      <c r="C6" s="2">
        <v>43893</v>
      </c>
      <c r="D6" s="33">
        <v>0.67462962962962969</v>
      </c>
      <c r="E6" s="34"/>
      <c r="F6" s="15">
        <f t="shared" ref="F6" si="1">SUM(D6-$D$1)</f>
        <v>0.26837962962962969</v>
      </c>
      <c r="G6" s="12"/>
      <c r="H6" s="8">
        <v>0</v>
      </c>
      <c r="I6" s="4" t="s">
        <v>49</v>
      </c>
      <c r="K6" s="7"/>
    </row>
    <row r="7" spans="1:12" x14ac:dyDescent="0.3">
      <c r="A7" s="1">
        <v>305</v>
      </c>
      <c r="B7" s="4" t="s">
        <v>23</v>
      </c>
      <c r="C7" s="2">
        <v>43894</v>
      </c>
      <c r="D7" s="33">
        <v>0.78063657407407405</v>
      </c>
      <c r="E7" s="33">
        <v>0.90756944444444443</v>
      </c>
      <c r="F7" s="22">
        <f>SUM(D7-$D$1)</f>
        <v>0.37438657407407405</v>
      </c>
      <c r="G7" s="12"/>
      <c r="H7" s="8">
        <f t="shared" si="0"/>
        <v>0.12693287037037038</v>
      </c>
      <c r="I7" s="4"/>
      <c r="K7" s="7"/>
    </row>
    <row r="8" spans="1:12" x14ac:dyDescent="0.3">
      <c r="A8" s="1">
        <v>305</v>
      </c>
      <c r="B8" s="4" t="s">
        <v>23</v>
      </c>
      <c r="C8" s="2">
        <v>43895</v>
      </c>
      <c r="D8" s="34"/>
      <c r="E8" s="33">
        <v>0.94387731481481474</v>
      </c>
      <c r="F8" s="15"/>
      <c r="G8" s="12"/>
      <c r="H8" s="8">
        <f t="shared" si="0"/>
        <v>0.94387731481481474</v>
      </c>
      <c r="I8" s="4" t="s">
        <v>49</v>
      </c>
      <c r="K8" s="7"/>
    </row>
    <row r="9" spans="1:12" x14ac:dyDescent="0.3">
      <c r="A9" s="1">
        <v>305</v>
      </c>
      <c r="B9" s="4" t="s">
        <v>23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2" x14ac:dyDescent="0.3">
      <c r="A10" s="1">
        <v>305</v>
      </c>
      <c r="B10" s="4" t="s">
        <v>23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305</v>
      </c>
      <c r="B11" s="4" t="s">
        <v>23</v>
      </c>
      <c r="C11" s="2">
        <v>43898</v>
      </c>
      <c r="D11" s="34"/>
      <c r="E11" s="33">
        <v>0.83130787037037035</v>
      </c>
      <c r="F11" s="22"/>
      <c r="G11" s="12"/>
      <c r="H11" s="8">
        <f t="shared" ref="H11:H34" si="2">SUM(E11-D11)</f>
        <v>0.83130787037037035</v>
      </c>
      <c r="I11" s="4" t="s">
        <v>49</v>
      </c>
      <c r="K11" s="7"/>
    </row>
    <row r="12" spans="1:12" x14ac:dyDescent="0.3">
      <c r="A12" s="1">
        <v>305</v>
      </c>
      <c r="B12" s="4" t="s">
        <v>23</v>
      </c>
      <c r="C12" s="2">
        <v>43899</v>
      </c>
      <c r="D12" s="34"/>
      <c r="E12" s="33">
        <v>0.87359953703703708</v>
      </c>
      <c r="F12" s="15"/>
      <c r="G12" s="12"/>
      <c r="H12" s="8">
        <f t="shared" si="2"/>
        <v>0.87359953703703708</v>
      </c>
      <c r="I12" s="4" t="s">
        <v>49</v>
      </c>
      <c r="K12" s="7"/>
    </row>
    <row r="13" spans="1:12" x14ac:dyDescent="0.3">
      <c r="A13" s="1">
        <v>305</v>
      </c>
      <c r="B13" s="4" t="s">
        <v>23</v>
      </c>
      <c r="C13" s="2">
        <v>43900</v>
      </c>
      <c r="D13" s="34"/>
      <c r="E13" s="34"/>
      <c r="F13" s="15"/>
      <c r="G13" s="12"/>
      <c r="H13" s="8">
        <f t="shared" si="2"/>
        <v>0</v>
      </c>
      <c r="I13" s="4" t="s">
        <v>49</v>
      </c>
      <c r="K13" s="7"/>
    </row>
    <row r="14" spans="1:12" x14ac:dyDescent="0.3">
      <c r="A14" s="1">
        <v>305</v>
      </c>
      <c r="B14" s="4" t="s">
        <v>23</v>
      </c>
      <c r="C14" s="2">
        <v>43901</v>
      </c>
      <c r="D14" s="35"/>
      <c r="E14" s="35"/>
      <c r="F14" s="22"/>
      <c r="G14" s="12"/>
      <c r="H14" s="8">
        <f t="shared" si="2"/>
        <v>0</v>
      </c>
      <c r="I14" s="4"/>
      <c r="K14" s="7"/>
    </row>
    <row r="15" spans="1:12" x14ac:dyDescent="0.3">
      <c r="A15" s="1">
        <v>305</v>
      </c>
      <c r="B15" s="4" t="s">
        <v>23</v>
      </c>
      <c r="C15" s="2">
        <v>43902</v>
      </c>
      <c r="D15" s="33">
        <v>0.6552662037037037</v>
      </c>
      <c r="E15" s="34"/>
      <c r="F15" s="22">
        <f>SUM(D15-$D$1)</f>
        <v>0.2490162037037037</v>
      </c>
      <c r="G15" s="12"/>
      <c r="H15" s="8">
        <v>0</v>
      </c>
      <c r="I15" s="4"/>
      <c r="K15" s="7"/>
    </row>
    <row r="16" spans="1:12" x14ac:dyDescent="0.3">
      <c r="A16" s="1">
        <v>305</v>
      </c>
      <c r="B16" s="4" t="s">
        <v>23</v>
      </c>
      <c r="C16" s="2">
        <v>43903</v>
      </c>
      <c r="D16" s="35"/>
      <c r="E16" s="37"/>
      <c r="F16" s="15"/>
      <c r="G16" s="12"/>
      <c r="H16" s="8">
        <f t="shared" si="2"/>
        <v>0</v>
      </c>
      <c r="I16" s="4"/>
      <c r="K16" s="7"/>
    </row>
    <row r="17" spans="1:11" x14ac:dyDescent="0.3">
      <c r="A17" s="1">
        <v>305</v>
      </c>
      <c r="B17" s="4" t="s">
        <v>23</v>
      </c>
      <c r="C17" s="2">
        <v>43904</v>
      </c>
      <c r="D17" s="35"/>
      <c r="E17" s="35"/>
      <c r="F17" s="15"/>
      <c r="G17" s="12"/>
      <c r="H17" s="8">
        <f t="shared" si="2"/>
        <v>0</v>
      </c>
      <c r="I17" s="4"/>
      <c r="K17" s="7"/>
    </row>
    <row r="18" spans="1:11" x14ac:dyDescent="0.3">
      <c r="A18" s="1">
        <v>305</v>
      </c>
      <c r="B18" s="4" t="s">
        <v>23</v>
      </c>
      <c r="C18" s="2">
        <v>43905</v>
      </c>
      <c r="D18" s="33">
        <v>0.66267361111111112</v>
      </c>
      <c r="E18" s="34"/>
      <c r="F18" s="22">
        <f>SUM(D18-$D$1)</f>
        <v>0.25642361111111112</v>
      </c>
      <c r="G18" s="12"/>
      <c r="H18" s="8">
        <v>0</v>
      </c>
      <c r="I18" s="4"/>
      <c r="K18" s="7"/>
    </row>
    <row r="19" spans="1:11" x14ac:dyDescent="0.3">
      <c r="A19" s="1">
        <v>305</v>
      </c>
      <c r="B19" s="4" t="s">
        <v>23</v>
      </c>
      <c r="C19" s="2">
        <v>43906</v>
      </c>
      <c r="D19" s="34"/>
      <c r="E19" s="34"/>
      <c r="F19" s="15"/>
      <c r="G19" s="12"/>
      <c r="H19" s="8">
        <f t="shared" si="2"/>
        <v>0</v>
      </c>
      <c r="I19" s="4" t="s">
        <v>50</v>
      </c>
      <c r="K19" s="7"/>
    </row>
    <row r="20" spans="1:11" x14ac:dyDescent="0.3">
      <c r="A20" s="1">
        <v>305</v>
      </c>
      <c r="B20" s="4" t="s">
        <v>23</v>
      </c>
      <c r="C20" s="2">
        <v>43907</v>
      </c>
      <c r="D20" s="34"/>
      <c r="E20" s="34"/>
      <c r="F20" s="15"/>
      <c r="G20" s="12"/>
      <c r="H20" s="8">
        <f t="shared" si="2"/>
        <v>0</v>
      </c>
      <c r="I20" s="4" t="s">
        <v>50</v>
      </c>
      <c r="K20" s="7"/>
    </row>
    <row r="21" spans="1:11" x14ac:dyDescent="0.3">
      <c r="A21" s="1">
        <v>305</v>
      </c>
      <c r="B21" s="4" t="s">
        <v>23</v>
      </c>
      <c r="C21" s="2">
        <v>43908</v>
      </c>
      <c r="D21" s="34"/>
      <c r="E21" s="34"/>
      <c r="F21" s="15"/>
      <c r="G21" s="12"/>
      <c r="H21" s="8">
        <f t="shared" si="2"/>
        <v>0</v>
      </c>
      <c r="I21" s="4"/>
      <c r="K21" s="7"/>
    </row>
    <row r="22" spans="1:11" x14ac:dyDescent="0.3">
      <c r="A22" s="1">
        <v>305</v>
      </c>
      <c r="B22" s="4" t="s">
        <v>23</v>
      </c>
      <c r="C22" s="2">
        <v>43909</v>
      </c>
      <c r="D22" s="33">
        <v>0.4661689814814815</v>
      </c>
      <c r="E22" s="33">
        <v>0.90052083333333333</v>
      </c>
      <c r="F22" s="15">
        <f t="shared" ref="F22:F34" si="3">SUM(D22-$D$1)</f>
        <v>5.9918981481481504E-2</v>
      </c>
      <c r="G22" s="12"/>
      <c r="H22" s="8">
        <f t="shared" si="2"/>
        <v>0.43435185185185182</v>
      </c>
      <c r="I22" s="4"/>
      <c r="K22" s="7"/>
    </row>
    <row r="23" spans="1:11" x14ac:dyDescent="0.3">
      <c r="A23" s="1">
        <v>305</v>
      </c>
      <c r="B23" s="4" t="s">
        <v>23</v>
      </c>
      <c r="C23" s="2">
        <v>43910</v>
      </c>
      <c r="D23" s="35"/>
      <c r="E23" s="35"/>
      <c r="F23" s="15">
        <f t="shared" si="3"/>
        <v>-0.40625</v>
      </c>
      <c r="G23" s="12"/>
      <c r="H23" s="8">
        <f t="shared" si="2"/>
        <v>0</v>
      </c>
      <c r="I23" s="4"/>
      <c r="K23" s="7"/>
    </row>
    <row r="24" spans="1:11" x14ac:dyDescent="0.3">
      <c r="A24" s="1">
        <v>305</v>
      </c>
      <c r="B24" s="4" t="s">
        <v>23</v>
      </c>
      <c r="C24" s="2">
        <v>43911</v>
      </c>
      <c r="D24" s="35"/>
      <c r="E24" s="35"/>
      <c r="F24" s="15">
        <f t="shared" si="3"/>
        <v>-0.40625</v>
      </c>
      <c r="G24" s="12"/>
      <c r="H24" s="8">
        <f t="shared" si="2"/>
        <v>0</v>
      </c>
      <c r="I24" s="4"/>
      <c r="K24" s="7"/>
    </row>
    <row r="25" spans="1:11" x14ac:dyDescent="0.3">
      <c r="A25" s="1">
        <v>305</v>
      </c>
      <c r="B25" s="4" t="s">
        <v>23</v>
      </c>
      <c r="C25" s="2">
        <v>43912</v>
      </c>
      <c r="D25" s="33">
        <v>0.69927083333333329</v>
      </c>
      <c r="E25" s="33">
        <v>0.79210648148148144</v>
      </c>
      <c r="F25" s="15">
        <f t="shared" si="3"/>
        <v>0.29302083333333329</v>
      </c>
      <c r="G25" s="11"/>
      <c r="H25" s="8">
        <f t="shared" si="2"/>
        <v>9.2835648148148153E-2</v>
      </c>
      <c r="I25" s="4"/>
      <c r="K25" s="7"/>
    </row>
    <row r="26" spans="1:11" x14ac:dyDescent="0.3">
      <c r="A26" s="1">
        <v>305</v>
      </c>
      <c r="B26" s="4" t="s">
        <v>23</v>
      </c>
      <c r="C26" s="2">
        <v>43913</v>
      </c>
      <c r="D26" s="33">
        <v>0.46023148148148146</v>
      </c>
      <c r="E26" s="33">
        <v>0.76157407407407407</v>
      </c>
      <c r="F26" s="15">
        <f t="shared" si="3"/>
        <v>5.3981481481481464E-2</v>
      </c>
      <c r="G26" s="11"/>
      <c r="H26" s="8">
        <f t="shared" si="2"/>
        <v>0.30134259259259261</v>
      </c>
      <c r="I26" s="4"/>
      <c r="K26" s="7"/>
    </row>
    <row r="27" spans="1:11" x14ac:dyDescent="0.3">
      <c r="A27" s="1">
        <v>305</v>
      </c>
      <c r="B27" s="4" t="s">
        <v>23</v>
      </c>
      <c r="C27" s="2">
        <v>43914</v>
      </c>
      <c r="D27" s="33">
        <v>0.63468749999999996</v>
      </c>
      <c r="E27" s="33">
        <v>0.86804398148148154</v>
      </c>
      <c r="F27" s="15">
        <f t="shared" si="3"/>
        <v>0.22843749999999996</v>
      </c>
      <c r="G27" s="11"/>
      <c r="H27" s="8">
        <f t="shared" si="2"/>
        <v>0.23335648148148158</v>
      </c>
      <c r="I27" s="4"/>
      <c r="K27" s="7"/>
    </row>
    <row r="28" spans="1:11" x14ac:dyDescent="0.3">
      <c r="A28" s="1">
        <v>305</v>
      </c>
      <c r="B28" s="4" t="s">
        <v>23</v>
      </c>
      <c r="C28" s="2">
        <v>43915</v>
      </c>
      <c r="D28" s="33">
        <v>0.48716435185185186</v>
      </c>
      <c r="E28" s="33">
        <v>0.99506944444444445</v>
      </c>
      <c r="F28" s="15">
        <f t="shared" si="3"/>
        <v>8.0914351851851862E-2</v>
      </c>
      <c r="G28" s="11"/>
      <c r="H28" s="8">
        <f t="shared" si="2"/>
        <v>0.50790509259259253</v>
      </c>
      <c r="I28" s="4"/>
      <c r="K28" s="7"/>
    </row>
    <row r="29" spans="1:11" x14ac:dyDescent="0.3">
      <c r="A29" s="1">
        <v>305</v>
      </c>
      <c r="B29" s="4" t="s">
        <v>23</v>
      </c>
      <c r="C29" s="2">
        <v>43916</v>
      </c>
      <c r="D29" s="33">
        <v>0.41568287037037038</v>
      </c>
      <c r="E29" s="33">
        <v>0.78659722222222228</v>
      </c>
      <c r="F29" s="15">
        <f t="shared" si="3"/>
        <v>9.4328703703703831E-3</v>
      </c>
      <c r="G29" s="12" t="str">
        <f t="shared" ref="G29" si="4">IF(E29&lt;$F$1,"Pulang Lebih Awal: "&amp;TEXT(($F$1-E29),"hh:mm:ss"),"")</f>
        <v>Pulang Lebih Awal: 00:07:18</v>
      </c>
      <c r="H29" s="8">
        <f t="shared" si="2"/>
        <v>0.3709143518518519</v>
      </c>
      <c r="I29" s="4"/>
      <c r="K29" s="3"/>
    </row>
    <row r="30" spans="1:11" x14ac:dyDescent="0.3">
      <c r="A30" s="1">
        <v>305</v>
      </c>
      <c r="B30" s="4" t="s">
        <v>23</v>
      </c>
      <c r="C30" s="2">
        <v>43917</v>
      </c>
      <c r="D30" s="35"/>
      <c r="E30" s="37"/>
      <c r="F30" s="15">
        <f t="shared" si="3"/>
        <v>-0.40625</v>
      </c>
      <c r="G30" s="11"/>
      <c r="H30" s="8">
        <f t="shared" si="2"/>
        <v>0</v>
      </c>
      <c r="I30" s="4"/>
      <c r="K30" s="3"/>
    </row>
    <row r="31" spans="1:11" x14ac:dyDescent="0.3">
      <c r="A31" s="1">
        <v>305</v>
      </c>
      <c r="B31" s="4" t="s">
        <v>23</v>
      </c>
      <c r="C31" s="2">
        <v>43918</v>
      </c>
      <c r="D31" s="35"/>
      <c r="E31" s="35"/>
      <c r="F31" s="15">
        <f t="shared" si="3"/>
        <v>-0.40625</v>
      </c>
      <c r="G31" s="12"/>
      <c r="H31" s="8">
        <f t="shared" si="2"/>
        <v>0</v>
      </c>
      <c r="I31" s="4"/>
      <c r="K31" s="3"/>
    </row>
    <row r="32" spans="1:11" x14ac:dyDescent="0.3">
      <c r="A32" s="1">
        <v>305</v>
      </c>
      <c r="B32" s="4" t="s">
        <v>23</v>
      </c>
      <c r="C32" s="2">
        <v>43919</v>
      </c>
      <c r="D32" s="33">
        <v>0.7662268518518518</v>
      </c>
      <c r="E32" s="33">
        <v>0.77717592592592588</v>
      </c>
      <c r="F32" s="15">
        <f t="shared" si="3"/>
        <v>0.3599768518518518</v>
      </c>
      <c r="G32" s="12" t="str">
        <f t="shared" ref="G32" si="5">IF(E32&lt;$F$1,"Pulang Lebih Awal: "&amp;TEXT(($F$1-E32),"hh:mm:ss"),"")</f>
        <v>Pulang Lebih Awal: 00:20:52</v>
      </c>
      <c r="H32" s="8">
        <f t="shared" si="2"/>
        <v>1.0949074074074083E-2</v>
      </c>
      <c r="I32" s="4"/>
    </row>
    <row r="33" spans="1:9" x14ac:dyDescent="0.3">
      <c r="A33" s="1">
        <v>305</v>
      </c>
      <c r="B33" s="4" t="s">
        <v>23</v>
      </c>
      <c r="C33" s="2">
        <v>43920</v>
      </c>
      <c r="D33" s="33">
        <v>0.45046296296296301</v>
      </c>
      <c r="E33" s="33">
        <v>0.92401620370370363</v>
      </c>
      <c r="F33" s="15">
        <f t="shared" si="3"/>
        <v>4.4212962962963009E-2</v>
      </c>
      <c r="G33" s="11"/>
      <c r="H33" s="8">
        <f t="shared" si="2"/>
        <v>0.47355324074074062</v>
      </c>
      <c r="I33" s="4"/>
    </row>
    <row r="34" spans="1:9" x14ac:dyDescent="0.3">
      <c r="A34" s="1">
        <v>305</v>
      </c>
      <c r="B34" s="4" t="s">
        <v>23</v>
      </c>
      <c r="C34" s="2">
        <v>43921</v>
      </c>
      <c r="D34" s="33">
        <v>0.43939814814814815</v>
      </c>
      <c r="E34" s="33">
        <v>0.93336805555555558</v>
      </c>
      <c r="F34" s="15">
        <f t="shared" si="3"/>
        <v>3.3148148148148149E-2</v>
      </c>
      <c r="G34" s="11"/>
      <c r="H34" s="8">
        <f t="shared" si="2"/>
        <v>0.49396990740740743</v>
      </c>
      <c r="I34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FB3A-C41C-4C8B-9592-CBB120A64E60}">
  <dimension ref="A1:L34"/>
  <sheetViews>
    <sheetView workbookViewId="0">
      <pane ySplit="3" topLeftCell="A19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306</v>
      </c>
      <c r="B4" s="4" t="s">
        <v>15</v>
      </c>
      <c r="C4" s="2">
        <v>43891</v>
      </c>
      <c r="D4" s="34"/>
      <c r="E4" s="34"/>
      <c r="F4" s="22"/>
      <c r="G4" s="12"/>
      <c r="H4" s="8">
        <f>SUM(E4-D4)</f>
        <v>0</v>
      </c>
      <c r="I4" s="6" t="s">
        <v>46</v>
      </c>
      <c r="K4" s="20">
        <f>SUM(F4:F12)</f>
        <v>5.5254629629629626E-2</v>
      </c>
      <c r="L4" s="4"/>
    </row>
    <row r="5" spans="1:12" x14ac:dyDescent="0.3">
      <c r="A5" s="1">
        <v>306</v>
      </c>
      <c r="B5" s="4" t="s">
        <v>15</v>
      </c>
      <c r="C5" s="2">
        <v>43892</v>
      </c>
      <c r="D5" s="33">
        <v>0.34657407407407409</v>
      </c>
      <c r="E5" s="33">
        <v>0.78322916666666664</v>
      </c>
      <c r="F5" s="15"/>
      <c r="G5" s="12" t="str">
        <f t="shared" ref="G5" si="0">IF(E5&lt;$F$1,"Pulang Lebih Awal: "&amp;TEXT(($F$1-E5),"hh:mm:ss"),"")</f>
        <v>Pulang Lebih Awal: 00:12:09</v>
      </c>
      <c r="H5" s="8">
        <f t="shared" ref="H5:H9" si="1">SUM(E5-D5)</f>
        <v>0.43665509259259255</v>
      </c>
      <c r="I5" s="4"/>
      <c r="K5" s="7"/>
    </row>
    <row r="6" spans="1:12" x14ac:dyDescent="0.3">
      <c r="A6" s="1">
        <v>306</v>
      </c>
      <c r="B6" s="4" t="s">
        <v>15</v>
      </c>
      <c r="C6" s="2">
        <v>43893</v>
      </c>
      <c r="D6" s="33">
        <v>0.44670138888888888</v>
      </c>
      <c r="E6" s="33">
        <v>0.78746527777777775</v>
      </c>
      <c r="F6" s="15">
        <f t="shared" ref="F6:F13" si="2">SUM(D6-$D$1)</f>
        <v>4.0451388888888884E-2</v>
      </c>
      <c r="G6" s="12"/>
      <c r="H6" s="8">
        <f t="shared" si="1"/>
        <v>0.34076388888888887</v>
      </c>
      <c r="I6" s="4"/>
      <c r="K6" s="7"/>
    </row>
    <row r="7" spans="1:12" x14ac:dyDescent="0.3">
      <c r="A7" s="1">
        <v>306</v>
      </c>
      <c r="B7" s="4" t="s">
        <v>15</v>
      </c>
      <c r="C7" s="2">
        <v>43894</v>
      </c>
      <c r="D7" s="33">
        <v>0.36365740740740743</v>
      </c>
      <c r="E7" s="33">
        <v>0.85723379629629637</v>
      </c>
      <c r="F7" s="15"/>
      <c r="G7" s="12"/>
      <c r="H7" s="8">
        <f t="shared" si="1"/>
        <v>0.49357638888888894</v>
      </c>
      <c r="I7" s="4"/>
      <c r="K7" s="7"/>
    </row>
    <row r="8" spans="1:12" x14ac:dyDescent="0.3">
      <c r="A8" s="1">
        <v>306</v>
      </c>
      <c r="B8" s="4" t="s">
        <v>15</v>
      </c>
      <c r="C8" s="2">
        <v>43895</v>
      </c>
      <c r="D8" s="33">
        <v>0.42105324074074074</v>
      </c>
      <c r="E8" s="33">
        <v>0.81141203703703713</v>
      </c>
      <c r="F8" s="15">
        <f t="shared" si="2"/>
        <v>1.4803240740740742E-2</v>
      </c>
      <c r="G8" s="12"/>
      <c r="H8" s="8">
        <f t="shared" si="1"/>
        <v>0.39035879629629638</v>
      </c>
      <c r="I8" s="4"/>
      <c r="K8" s="7"/>
    </row>
    <row r="9" spans="1:12" x14ac:dyDescent="0.3">
      <c r="A9" s="1">
        <v>306</v>
      </c>
      <c r="B9" s="4" t="s">
        <v>15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2" x14ac:dyDescent="0.3">
      <c r="A10" s="1">
        <v>306</v>
      </c>
      <c r="B10" s="4" t="s">
        <v>15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306</v>
      </c>
      <c r="B11" s="4" t="s">
        <v>15</v>
      </c>
      <c r="C11" s="2">
        <v>43898</v>
      </c>
      <c r="D11" s="33">
        <v>0.39817129629629627</v>
      </c>
      <c r="E11" s="34"/>
      <c r="F11" s="15"/>
      <c r="G11" s="12"/>
      <c r="H11" s="8">
        <v>0</v>
      </c>
      <c r="I11" s="4"/>
      <c r="K11" s="7"/>
    </row>
    <row r="12" spans="1:12" x14ac:dyDescent="0.3">
      <c r="A12" s="1">
        <v>306</v>
      </c>
      <c r="B12" s="4" t="s">
        <v>15</v>
      </c>
      <c r="C12" s="2">
        <v>43899</v>
      </c>
      <c r="D12" s="34"/>
      <c r="E12" s="34"/>
      <c r="F12" s="15"/>
      <c r="G12" s="12"/>
      <c r="H12" s="8">
        <f t="shared" ref="H12:H34" si="3">SUM(E12-D12)</f>
        <v>0</v>
      </c>
      <c r="I12" s="4"/>
      <c r="K12" s="7"/>
    </row>
    <row r="13" spans="1:12" x14ac:dyDescent="0.3">
      <c r="A13" s="1">
        <v>306</v>
      </c>
      <c r="B13" s="4" t="s">
        <v>15</v>
      </c>
      <c r="C13" s="2">
        <v>43900</v>
      </c>
      <c r="D13" s="33">
        <v>0.46357638888888886</v>
      </c>
      <c r="E13" s="33">
        <v>0.83857638888888886</v>
      </c>
      <c r="F13" s="15">
        <f t="shared" si="2"/>
        <v>5.7326388888888857E-2</v>
      </c>
      <c r="G13" s="12"/>
      <c r="H13" s="8">
        <f t="shared" si="3"/>
        <v>0.375</v>
      </c>
      <c r="I13" s="4"/>
      <c r="K13" s="7"/>
    </row>
    <row r="14" spans="1:12" x14ac:dyDescent="0.3">
      <c r="A14" s="1">
        <v>306</v>
      </c>
      <c r="B14" s="4" t="s">
        <v>15</v>
      </c>
      <c r="C14" s="2">
        <v>43901</v>
      </c>
      <c r="D14" s="35"/>
      <c r="E14" s="35"/>
      <c r="F14" s="15"/>
      <c r="G14" s="12"/>
      <c r="H14" s="8">
        <f t="shared" si="3"/>
        <v>0</v>
      </c>
      <c r="I14" s="4"/>
      <c r="K14" s="7"/>
    </row>
    <row r="15" spans="1:12" x14ac:dyDescent="0.3">
      <c r="A15" s="1">
        <v>306</v>
      </c>
      <c r="B15" s="4" t="s">
        <v>15</v>
      </c>
      <c r="C15" s="2">
        <v>43902</v>
      </c>
      <c r="D15" s="33">
        <v>0.42678240740740742</v>
      </c>
      <c r="E15" s="33">
        <v>0.81085648148148148</v>
      </c>
      <c r="F15" s="15">
        <f t="shared" ref="F15:F16" si="4">SUM(D15-$D$1)</f>
        <v>2.0532407407407416E-2</v>
      </c>
      <c r="G15" s="12"/>
      <c r="H15" s="8">
        <f t="shared" si="3"/>
        <v>0.38407407407407407</v>
      </c>
      <c r="I15" s="4"/>
      <c r="K15" s="7"/>
    </row>
    <row r="16" spans="1:12" x14ac:dyDescent="0.3">
      <c r="A16" s="1">
        <v>306</v>
      </c>
      <c r="B16" s="4" t="s">
        <v>15</v>
      </c>
      <c r="C16" s="2">
        <v>43903</v>
      </c>
      <c r="D16" s="35"/>
      <c r="E16" s="37"/>
      <c r="F16" s="15">
        <f t="shared" si="4"/>
        <v>-0.40625</v>
      </c>
      <c r="G16" s="12"/>
      <c r="H16" s="8">
        <f t="shared" si="3"/>
        <v>0</v>
      </c>
      <c r="I16" s="4"/>
      <c r="K16" s="7"/>
    </row>
    <row r="17" spans="1:11" x14ac:dyDescent="0.3">
      <c r="A17" s="1">
        <v>306</v>
      </c>
      <c r="B17" s="4" t="s">
        <v>15</v>
      </c>
      <c r="C17" s="2">
        <v>43904</v>
      </c>
      <c r="D17" s="35"/>
      <c r="E17" s="35"/>
      <c r="F17" s="15">
        <f t="shared" ref="F17:F22" si="5">SUM(D17-$D$1)</f>
        <v>-0.40625</v>
      </c>
      <c r="G17" s="12"/>
      <c r="H17" s="8">
        <f t="shared" si="3"/>
        <v>0</v>
      </c>
      <c r="I17" s="4"/>
      <c r="K17" s="7"/>
    </row>
    <row r="18" spans="1:11" x14ac:dyDescent="0.3">
      <c r="A18" s="1">
        <v>306</v>
      </c>
      <c r="B18" s="4" t="s">
        <v>15</v>
      </c>
      <c r="C18" s="2">
        <v>43905</v>
      </c>
      <c r="D18" s="33">
        <v>0.45734953703703707</v>
      </c>
      <c r="E18" s="33">
        <v>0.89164351851851853</v>
      </c>
      <c r="F18" s="15">
        <f t="shared" si="5"/>
        <v>5.1099537037037068E-2</v>
      </c>
      <c r="G18" s="12"/>
      <c r="H18" s="8">
        <f t="shared" si="3"/>
        <v>0.43429398148148146</v>
      </c>
      <c r="I18" s="4"/>
      <c r="K18" s="7"/>
    </row>
    <row r="19" spans="1:11" x14ac:dyDescent="0.3">
      <c r="A19" s="1">
        <v>306</v>
      </c>
      <c r="B19" s="4" t="s">
        <v>15</v>
      </c>
      <c r="C19" s="2">
        <v>43906</v>
      </c>
      <c r="D19" s="33">
        <v>0.53570601851851851</v>
      </c>
      <c r="E19" s="33">
        <v>0.82565972222222228</v>
      </c>
      <c r="F19" s="15">
        <f t="shared" si="5"/>
        <v>0.12945601851851851</v>
      </c>
      <c r="G19" s="12"/>
      <c r="H19" s="8">
        <f t="shared" si="3"/>
        <v>0.28995370370370377</v>
      </c>
      <c r="I19" s="4"/>
      <c r="K19" s="7"/>
    </row>
    <row r="20" spans="1:11" x14ac:dyDescent="0.3">
      <c r="A20" s="1">
        <v>306</v>
      </c>
      <c r="B20" s="4" t="s">
        <v>15</v>
      </c>
      <c r="C20" s="2">
        <v>43907</v>
      </c>
      <c r="D20" s="34"/>
      <c r="E20" s="34"/>
      <c r="F20" s="15"/>
      <c r="G20" s="12"/>
      <c r="H20" s="8">
        <f t="shared" si="3"/>
        <v>0</v>
      </c>
      <c r="I20" s="4"/>
      <c r="K20" s="7"/>
    </row>
    <row r="21" spans="1:11" x14ac:dyDescent="0.3">
      <c r="A21" s="1">
        <v>306</v>
      </c>
      <c r="B21" s="4" t="s">
        <v>15</v>
      </c>
      <c r="C21" s="2">
        <v>43908</v>
      </c>
      <c r="D21" s="34"/>
      <c r="E21" s="34"/>
      <c r="F21" s="15"/>
      <c r="G21" s="12"/>
      <c r="H21" s="8">
        <f t="shared" si="3"/>
        <v>0</v>
      </c>
      <c r="I21" s="4"/>
      <c r="K21" s="7"/>
    </row>
    <row r="22" spans="1:11" x14ac:dyDescent="0.3">
      <c r="A22" s="1">
        <v>306</v>
      </c>
      <c r="B22" s="4" t="s">
        <v>15</v>
      </c>
      <c r="C22" s="2">
        <v>43909</v>
      </c>
      <c r="D22" s="33">
        <v>0.41787037037037034</v>
      </c>
      <c r="E22" s="33">
        <v>0.94890046296296304</v>
      </c>
      <c r="F22" s="15">
        <f t="shared" si="5"/>
        <v>1.1620370370370336E-2</v>
      </c>
      <c r="G22" s="12"/>
      <c r="H22" s="8">
        <f t="shared" si="3"/>
        <v>0.53103009259259271</v>
      </c>
      <c r="I22" s="4"/>
      <c r="K22" s="7"/>
    </row>
    <row r="23" spans="1:11" x14ac:dyDescent="0.3">
      <c r="A23" s="1">
        <v>306</v>
      </c>
      <c r="B23" s="4" t="s">
        <v>15</v>
      </c>
      <c r="C23" s="2">
        <v>43910</v>
      </c>
      <c r="D23" s="35"/>
      <c r="E23" s="35"/>
      <c r="F23" s="15"/>
      <c r="G23" s="12"/>
      <c r="H23" s="8">
        <f t="shared" si="3"/>
        <v>0</v>
      </c>
      <c r="I23" s="4"/>
      <c r="K23" s="7"/>
    </row>
    <row r="24" spans="1:11" x14ac:dyDescent="0.3">
      <c r="A24" s="1">
        <v>306</v>
      </c>
      <c r="B24" s="4" t="s">
        <v>15</v>
      </c>
      <c r="C24" s="2">
        <v>43911</v>
      </c>
      <c r="D24" s="35"/>
      <c r="E24" s="35"/>
      <c r="F24" s="15">
        <f t="shared" ref="F24:F34" si="6">SUM(D24-$D$1)</f>
        <v>-0.40625</v>
      </c>
      <c r="G24" s="12"/>
      <c r="H24" s="8">
        <f t="shared" si="3"/>
        <v>0</v>
      </c>
      <c r="I24" s="4"/>
      <c r="K24" s="7"/>
    </row>
    <row r="25" spans="1:11" x14ac:dyDescent="0.3">
      <c r="A25" s="1">
        <v>306</v>
      </c>
      <c r="B25" s="4" t="s">
        <v>15</v>
      </c>
      <c r="C25" s="2">
        <v>43912</v>
      </c>
      <c r="D25" s="34"/>
      <c r="E25" s="34"/>
      <c r="F25" s="15"/>
      <c r="G25" s="11"/>
      <c r="H25" s="8">
        <f t="shared" si="3"/>
        <v>0</v>
      </c>
      <c r="I25" s="4"/>
      <c r="K25" s="7"/>
    </row>
    <row r="26" spans="1:11" x14ac:dyDescent="0.3">
      <c r="A26" s="1">
        <v>306</v>
      </c>
      <c r="B26" s="4" t="s">
        <v>15</v>
      </c>
      <c r="C26" s="2">
        <v>43913</v>
      </c>
      <c r="D26" s="33">
        <v>0.35006944444444449</v>
      </c>
      <c r="E26" s="34"/>
      <c r="F26" s="15"/>
      <c r="G26" s="11"/>
      <c r="H26" s="8">
        <v>0</v>
      </c>
      <c r="I26" s="4"/>
      <c r="K26" s="7"/>
    </row>
    <row r="27" spans="1:11" x14ac:dyDescent="0.3">
      <c r="A27" s="1">
        <v>306</v>
      </c>
      <c r="B27" s="4" t="s">
        <v>15</v>
      </c>
      <c r="C27" s="2">
        <v>43914</v>
      </c>
      <c r="D27" s="33">
        <v>0.47476851851851848</v>
      </c>
      <c r="E27" s="33">
        <v>0.87619212962962967</v>
      </c>
      <c r="F27" s="15">
        <f t="shared" si="6"/>
        <v>6.8518518518518479E-2</v>
      </c>
      <c r="G27" s="11"/>
      <c r="H27" s="8">
        <f t="shared" si="3"/>
        <v>0.40142361111111119</v>
      </c>
      <c r="I27" s="4"/>
      <c r="K27" s="7"/>
    </row>
    <row r="28" spans="1:11" x14ac:dyDescent="0.3">
      <c r="A28" s="1">
        <v>306</v>
      </c>
      <c r="B28" s="4" t="s">
        <v>15</v>
      </c>
      <c r="C28" s="2">
        <v>43915</v>
      </c>
      <c r="D28" s="33">
        <v>0.4455439814814815</v>
      </c>
      <c r="E28" s="33">
        <v>0.84712962962962957</v>
      </c>
      <c r="F28" s="15">
        <f t="shared" si="6"/>
        <v>3.9293981481481499E-2</v>
      </c>
      <c r="G28" s="11"/>
      <c r="H28" s="8">
        <f t="shared" si="3"/>
        <v>0.40158564814814807</v>
      </c>
      <c r="I28" s="4"/>
      <c r="K28" s="7"/>
    </row>
    <row r="29" spans="1:11" x14ac:dyDescent="0.3">
      <c r="A29" s="1">
        <v>306</v>
      </c>
      <c r="B29" s="4" t="s">
        <v>15</v>
      </c>
      <c r="C29" s="2">
        <v>43916</v>
      </c>
      <c r="D29" s="33">
        <v>0.61539351851851853</v>
      </c>
      <c r="E29" s="33">
        <v>0.87802083333333336</v>
      </c>
      <c r="F29" s="15">
        <f t="shared" si="6"/>
        <v>0.20914351851851853</v>
      </c>
      <c r="G29" s="11"/>
      <c r="H29" s="8">
        <f t="shared" si="3"/>
        <v>0.26262731481481483</v>
      </c>
      <c r="I29" s="4"/>
      <c r="K29" s="3"/>
    </row>
    <row r="30" spans="1:11" x14ac:dyDescent="0.3">
      <c r="A30" s="1">
        <v>306</v>
      </c>
      <c r="B30" s="4" t="s">
        <v>15</v>
      </c>
      <c r="C30" s="2">
        <v>43917</v>
      </c>
      <c r="D30" s="35"/>
      <c r="E30" s="37"/>
      <c r="F30" s="15">
        <f t="shared" si="6"/>
        <v>-0.40625</v>
      </c>
      <c r="G30" s="11"/>
      <c r="H30" s="8">
        <f t="shared" si="3"/>
        <v>0</v>
      </c>
      <c r="I30" s="4"/>
      <c r="K30" s="3"/>
    </row>
    <row r="31" spans="1:11" x14ac:dyDescent="0.3">
      <c r="A31" s="1">
        <v>306</v>
      </c>
      <c r="B31" s="4" t="s">
        <v>15</v>
      </c>
      <c r="C31" s="2">
        <v>43918</v>
      </c>
      <c r="D31" s="35"/>
      <c r="E31" s="35"/>
      <c r="F31" s="15">
        <f t="shared" si="6"/>
        <v>-0.40625</v>
      </c>
      <c r="G31" s="11"/>
      <c r="H31" s="8">
        <f t="shared" si="3"/>
        <v>0</v>
      </c>
      <c r="I31" s="4"/>
      <c r="K31" s="3"/>
    </row>
    <row r="32" spans="1:11" x14ac:dyDescent="0.3">
      <c r="A32" s="1">
        <v>306</v>
      </c>
      <c r="B32" s="4" t="s">
        <v>15</v>
      </c>
      <c r="C32" s="2">
        <v>43919</v>
      </c>
      <c r="D32" s="33">
        <v>0.53196759259259252</v>
      </c>
      <c r="E32" s="33">
        <v>0.81814814814814818</v>
      </c>
      <c r="F32" s="15">
        <f t="shared" si="6"/>
        <v>0.12571759259259252</v>
      </c>
      <c r="G32" s="11"/>
      <c r="H32" s="8">
        <f t="shared" si="3"/>
        <v>0.28618055555555566</v>
      </c>
      <c r="I32" s="4"/>
    </row>
    <row r="33" spans="1:9" x14ac:dyDescent="0.3">
      <c r="A33" s="1">
        <v>306</v>
      </c>
      <c r="B33" s="4" t="s">
        <v>15</v>
      </c>
      <c r="C33" s="2">
        <v>43920</v>
      </c>
      <c r="D33" s="33">
        <v>0.47917824074074072</v>
      </c>
      <c r="E33" s="33">
        <v>0.81968750000000001</v>
      </c>
      <c r="F33" s="15">
        <f t="shared" si="6"/>
        <v>7.2928240740740724E-2</v>
      </c>
      <c r="G33" s="11"/>
      <c r="H33" s="8">
        <f t="shared" si="3"/>
        <v>0.34050925925925929</v>
      </c>
      <c r="I33" s="4"/>
    </row>
    <row r="34" spans="1:9" x14ac:dyDescent="0.3">
      <c r="A34" s="1">
        <v>306</v>
      </c>
      <c r="B34" s="4" t="s">
        <v>15</v>
      </c>
      <c r="C34" s="2">
        <v>43921</v>
      </c>
      <c r="D34" s="33">
        <v>0.47598379629629628</v>
      </c>
      <c r="E34" s="33">
        <v>0.80101851851851846</v>
      </c>
      <c r="F34" s="15">
        <f t="shared" si="6"/>
        <v>6.973379629629628E-2</v>
      </c>
      <c r="G34" s="11"/>
      <c r="H34" s="8">
        <f t="shared" si="3"/>
        <v>0.32503472222222218</v>
      </c>
      <c r="I34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009E-CEFC-4C32-A7CB-6509DD5AAD63}">
  <dimension ref="A1:L34"/>
  <sheetViews>
    <sheetView workbookViewId="0">
      <pane ySplit="3" topLeftCell="A19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20.81640625" style="3" bestFit="1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x14ac:dyDescent="0.3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30" t="s">
        <v>10</v>
      </c>
      <c r="K3" t="s">
        <v>25</v>
      </c>
    </row>
    <row r="4" spans="1:12" x14ac:dyDescent="0.3">
      <c r="A4" s="1">
        <v>308</v>
      </c>
      <c r="B4" s="4" t="s">
        <v>16</v>
      </c>
      <c r="C4" s="2">
        <v>43891</v>
      </c>
      <c r="D4" s="33">
        <v>0.4011805555555556</v>
      </c>
      <c r="E4" s="33">
        <v>0.81895833333333334</v>
      </c>
      <c r="F4" s="15"/>
      <c r="G4" s="12"/>
      <c r="H4" s="8">
        <f>SUM(E4-D4)</f>
        <v>0.41777777777777775</v>
      </c>
      <c r="I4" s="31"/>
      <c r="K4" s="20">
        <f>SUM(F4:F12)</f>
        <v>0.37793981481481476</v>
      </c>
      <c r="L4" s="4"/>
    </row>
    <row r="5" spans="1:12" x14ac:dyDescent="0.3">
      <c r="A5" s="1">
        <v>308</v>
      </c>
      <c r="B5" s="4" t="s">
        <v>16</v>
      </c>
      <c r="C5" s="2">
        <v>43892</v>
      </c>
      <c r="D5" s="33">
        <v>0.43898148148148147</v>
      </c>
      <c r="E5" s="33">
        <v>0.87349537037037039</v>
      </c>
      <c r="F5" s="15">
        <f t="shared" ref="F5:F12" si="0">SUM(D5-$D$1)</f>
        <v>3.2731481481481473E-2</v>
      </c>
      <c r="G5" s="12"/>
      <c r="H5" s="8">
        <f t="shared" ref="H5:H9" si="1">SUM(E5-D5)</f>
        <v>0.43451388888888892</v>
      </c>
      <c r="I5" s="31"/>
      <c r="K5" s="7"/>
    </row>
    <row r="6" spans="1:12" x14ac:dyDescent="0.3">
      <c r="A6" s="1">
        <v>308</v>
      </c>
      <c r="B6" s="4" t="s">
        <v>16</v>
      </c>
      <c r="C6" s="2">
        <v>43893</v>
      </c>
      <c r="D6" s="33">
        <v>0.50975694444444442</v>
      </c>
      <c r="E6" s="33">
        <v>0.78752314814814817</v>
      </c>
      <c r="F6" s="15">
        <f t="shared" si="0"/>
        <v>0.10350694444444442</v>
      </c>
      <c r="G6" s="12"/>
      <c r="H6" s="8">
        <f t="shared" si="1"/>
        <v>0.27776620370370375</v>
      </c>
      <c r="I6" s="31"/>
      <c r="K6" s="7"/>
    </row>
    <row r="7" spans="1:12" x14ac:dyDescent="0.3">
      <c r="A7" s="1">
        <v>308</v>
      </c>
      <c r="B7" s="4" t="s">
        <v>16</v>
      </c>
      <c r="C7" s="2">
        <v>43894</v>
      </c>
      <c r="D7" s="33">
        <v>0.47658564814814813</v>
      </c>
      <c r="E7" s="33">
        <v>0.84185185185185185</v>
      </c>
      <c r="F7" s="15">
        <f t="shared" si="0"/>
        <v>7.0335648148148133E-2</v>
      </c>
      <c r="G7" s="12"/>
      <c r="H7" s="8">
        <f t="shared" si="1"/>
        <v>0.36526620370370372</v>
      </c>
      <c r="I7" s="31"/>
      <c r="K7" s="7"/>
    </row>
    <row r="8" spans="1:12" x14ac:dyDescent="0.3">
      <c r="A8" s="1">
        <v>308</v>
      </c>
      <c r="B8" s="4" t="s">
        <v>16</v>
      </c>
      <c r="C8" s="2">
        <v>43895</v>
      </c>
      <c r="D8" s="33">
        <v>0.46059027777777778</v>
      </c>
      <c r="E8" s="33">
        <v>0.81619212962962961</v>
      </c>
      <c r="F8" s="15">
        <f t="shared" si="0"/>
        <v>5.4340277777777779E-2</v>
      </c>
      <c r="G8" s="12"/>
      <c r="H8" s="8">
        <f t="shared" si="1"/>
        <v>0.35560185185185184</v>
      </c>
      <c r="I8" s="31"/>
      <c r="K8" s="7"/>
    </row>
    <row r="9" spans="1:12" x14ac:dyDescent="0.3">
      <c r="A9" s="1">
        <v>308</v>
      </c>
      <c r="B9" s="4" t="s">
        <v>16</v>
      </c>
      <c r="C9" s="2">
        <v>43896</v>
      </c>
      <c r="D9" s="35"/>
      <c r="E9" s="35"/>
      <c r="F9" s="15"/>
      <c r="G9" s="12"/>
      <c r="H9" s="8">
        <f t="shared" si="1"/>
        <v>0</v>
      </c>
      <c r="I9" s="31"/>
      <c r="K9" s="7"/>
    </row>
    <row r="10" spans="1:12" x14ac:dyDescent="0.3">
      <c r="A10" s="1">
        <v>308</v>
      </c>
      <c r="B10" s="4" t="s">
        <v>16</v>
      </c>
      <c r="C10" s="2">
        <v>43897</v>
      </c>
      <c r="D10" s="35"/>
      <c r="E10" s="35"/>
      <c r="F10" s="15"/>
      <c r="G10" s="12"/>
      <c r="H10" s="8">
        <f>SUM(E10-D10)</f>
        <v>0</v>
      </c>
      <c r="I10" s="31"/>
      <c r="K10" s="7"/>
    </row>
    <row r="11" spans="1:12" x14ac:dyDescent="0.3">
      <c r="A11" s="1">
        <v>308</v>
      </c>
      <c r="B11" s="4" t="s">
        <v>16</v>
      </c>
      <c r="C11" s="2">
        <v>43898</v>
      </c>
      <c r="D11" s="33">
        <v>0.49767361111111108</v>
      </c>
      <c r="E11" s="33">
        <v>0.82185185185185183</v>
      </c>
      <c r="F11" s="15">
        <f t="shared" si="0"/>
        <v>9.1423611111111081E-2</v>
      </c>
      <c r="G11" s="12"/>
      <c r="H11" s="8">
        <f t="shared" ref="H11:H31" si="2">SUM(E11-D11)</f>
        <v>0.32417824074074075</v>
      </c>
      <c r="I11" s="31"/>
      <c r="K11" s="7"/>
    </row>
    <row r="12" spans="1:12" x14ac:dyDescent="0.3">
      <c r="A12" s="1">
        <v>308</v>
      </c>
      <c r="B12" s="4" t="s">
        <v>16</v>
      </c>
      <c r="C12" s="2">
        <v>43899</v>
      </c>
      <c r="D12" s="33">
        <v>0.43185185185185188</v>
      </c>
      <c r="E12" s="34"/>
      <c r="F12" s="15">
        <f t="shared" si="0"/>
        <v>2.5601851851851876E-2</v>
      </c>
      <c r="G12" s="12"/>
      <c r="H12" s="8">
        <v>0</v>
      </c>
      <c r="I12" s="4" t="s">
        <v>56</v>
      </c>
      <c r="K12" s="7"/>
    </row>
    <row r="13" spans="1:12" x14ac:dyDescent="0.3">
      <c r="A13" s="1">
        <v>308</v>
      </c>
      <c r="B13" s="4" t="s">
        <v>16</v>
      </c>
      <c r="C13" s="2">
        <v>43900</v>
      </c>
      <c r="D13" s="33">
        <v>0.4738194444444444</v>
      </c>
      <c r="E13" s="33">
        <v>0.80680555555555555</v>
      </c>
      <c r="F13" s="15">
        <f>SUM(D13-$D$1)</f>
        <v>6.7569444444444404E-2</v>
      </c>
      <c r="G13" s="12"/>
      <c r="H13" s="8">
        <f t="shared" si="2"/>
        <v>0.33298611111111115</v>
      </c>
      <c r="I13" s="4"/>
      <c r="K13" s="7"/>
    </row>
    <row r="14" spans="1:12" x14ac:dyDescent="0.3">
      <c r="A14" s="1">
        <v>308</v>
      </c>
      <c r="B14" s="4" t="s">
        <v>16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2" x14ac:dyDescent="0.3">
      <c r="A15" s="1">
        <v>308</v>
      </c>
      <c r="B15" s="4" t="s">
        <v>16</v>
      </c>
      <c r="C15" s="2">
        <v>43902</v>
      </c>
      <c r="D15" s="33">
        <v>0.4430324074074074</v>
      </c>
      <c r="E15" s="33">
        <v>0.81010416666666663</v>
      </c>
      <c r="F15" s="15">
        <f>SUM(D15-$D$1)</f>
        <v>3.6782407407407403E-2</v>
      </c>
      <c r="G15" s="12"/>
      <c r="H15" s="8">
        <f t="shared" si="2"/>
        <v>0.36707175925925922</v>
      </c>
      <c r="I15" s="4"/>
      <c r="K15" s="7"/>
    </row>
    <row r="16" spans="1:12" x14ac:dyDescent="0.3">
      <c r="A16" s="1">
        <v>308</v>
      </c>
      <c r="B16" s="4" t="s">
        <v>16</v>
      </c>
      <c r="C16" s="2">
        <v>43903</v>
      </c>
      <c r="D16" s="35"/>
      <c r="E16" s="35"/>
      <c r="F16" s="15"/>
      <c r="G16" s="12"/>
      <c r="H16" s="8">
        <f t="shared" si="2"/>
        <v>0</v>
      </c>
      <c r="I16" s="4"/>
      <c r="K16" s="7"/>
    </row>
    <row r="17" spans="1:11" x14ac:dyDescent="0.3">
      <c r="A17" s="1">
        <v>308</v>
      </c>
      <c r="B17" s="4" t="s">
        <v>16</v>
      </c>
      <c r="C17" s="2">
        <v>43904</v>
      </c>
      <c r="D17" s="35"/>
      <c r="E17" s="35"/>
      <c r="F17" s="15">
        <f t="shared" ref="F17:F24" si="3">SUM(D17-$D$1)</f>
        <v>-0.40625</v>
      </c>
      <c r="G17" s="12"/>
      <c r="H17" s="8">
        <f t="shared" si="2"/>
        <v>0</v>
      </c>
      <c r="I17" s="4"/>
      <c r="K17" s="7"/>
    </row>
    <row r="18" spans="1:11" x14ac:dyDescent="0.3">
      <c r="A18" s="1">
        <v>308</v>
      </c>
      <c r="B18" s="4" t="s">
        <v>16</v>
      </c>
      <c r="C18" s="2">
        <v>43905</v>
      </c>
      <c r="D18" s="33">
        <v>0.46076388888888892</v>
      </c>
      <c r="E18" s="33">
        <v>0.83230324074074069</v>
      </c>
      <c r="F18" s="15">
        <f t="shared" si="3"/>
        <v>5.4513888888888917E-2</v>
      </c>
      <c r="G18" s="12"/>
      <c r="H18" s="8">
        <f t="shared" si="2"/>
        <v>0.37153935185185177</v>
      </c>
      <c r="I18" s="4"/>
      <c r="K18" s="7"/>
    </row>
    <row r="19" spans="1:11" x14ac:dyDescent="0.3">
      <c r="A19" s="1">
        <v>308</v>
      </c>
      <c r="B19" s="4" t="s">
        <v>16</v>
      </c>
      <c r="C19" s="2">
        <v>43906</v>
      </c>
      <c r="D19" s="33">
        <v>0.41620370370370369</v>
      </c>
      <c r="E19" s="33">
        <v>0.82500000000000007</v>
      </c>
      <c r="F19" s="15">
        <f t="shared" si="3"/>
        <v>9.9537037037036868E-3</v>
      </c>
      <c r="G19" s="12"/>
      <c r="H19" s="8">
        <f t="shared" si="2"/>
        <v>0.40879629629629638</v>
      </c>
      <c r="I19" s="31"/>
      <c r="K19" s="7"/>
    </row>
    <row r="20" spans="1:11" x14ac:dyDescent="0.3">
      <c r="A20" s="1">
        <v>308</v>
      </c>
      <c r="B20" s="4" t="s">
        <v>16</v>
      </c>
      <c r="C20" s="2">
        <v>43907</v>
      </c>
      <c r="D20" s="33">
        <v>0.56798611111111108</v>
      </c>
      <c r="E20" s="33">
        <v>0.82059027777777782</v>
      </c>
      <c r="F20" s="15">
        <f t="shared" si="3"/>
        <v>0.16173611111111108</v>
      </c>
      <c r="G20" s="12"/>
      <c r="H20" s="8">
        <f t="shared" si="2"/>
        <v>0.25260416666666674</v>
      </c>
      <c r="I20" s="4"/>
      <c r="K20" s="7"/>
    </row>
    <row r="21" spans="1:11" x14ac:dyDescent="0.3">
      <c r="A21" s="1">
        <v>308</v>
      </c>
      <c r="B21" s="4" t="s">
        <v>16</v>
      </c>
      <c r="C21" s="2">
        <v>43908</v>
      </c>
      <c r="D21" s="33">
        <v>0.43920138888888888</v>
      </c>
      <c r="E21" s="33">
        <v>0.8002893518518519</v>
      </c>
      <c r="F21" s="15">
        <f t="shared" si="3"/>
        <v>3.2951388888888877E-2</v>
      </c>
      <c r="G21" s="12"/>
      <c r="H21" s="8">
        <f t="shared" si="2"/>
        <v>0.36108796296296303</v>
      </c>
      <c r="I21" s="4"/>
      <c r="K21" s="7"/>
    </row>
    <row r="22" spans="1:11" x14ac:dyDescent="0.3">
      <c r="A22" s="1">
        <v>308</v>
      </c>
      <c r="B22" s="4" t="s">
        <v>16</v>
      </c>
      <c r="C22" s="2">
        <v>43909</v>
      </c>
      <c r="D22" s="33">
        <v>0.47700231481481481</v>
      </c>
      <c r="E22" s="33">
        <v>0.80140046296296286</v>
      </c>
      <c r="F22" s="15">
        <f t="shared" si="3"/>
        <v>7.075231481481481E-2</v>
      </c>
      <c r="G22" s="12"/>
      <c r="H22" s="8">
        <f t="shared" si="2"/>
        <v>0.32439814814814805</v>
      </c>
      <c r="I22" s="31"/>
      <c r="K22" s="7"/>
    </row>
    <row r="23" spans="1:11" x14ac:dyDescent="0.3">
      <c r="A23" s="1">
        <v>308</v>
      </c>
      <c r="B23" s="4" t="s">
        <v>16</v>
      </c>
      <c r="C23" s="2">
        <v>43910</v>
      </c>
      <c r="D23" s="35"/>
      <c r="E23" s="35"/>
      <c r="F23" s="15">
        <f t="shared" si="3"/>
        <v>-0.40625</v>
      </c>
      <c r="G23" s="12"/>
      <c r="H23" s="8">
        <f t="shared" si="2"/>
        <v>0</v>
      </c>
      <c r="I23" s="4"/>
      <c r="K23" s="7"/>
    </row>
    <row r="24" spans="1:11" x14ac:dyDescent="0.3">
      <c r="A24" s="1">
        <v>308</v>
      </c>
      <c r="B24" s="4" t="s">
        <v>16</v>
      </c>
      <c r="C24" s="2">
        <v>43911</v>
      </c>
      <c r="D24" s="35"/>
      <c r="E24" s="35"/>
      <c r="F24" s="15">
        <f t="shared" si="3"/>
        <v>-0.40625</v>
      </c>
      <c r="G24" s="12"/>
      <c r="H24" s="8">
        <f t="shared" si="2"/>
        <v>0</v>
      </c>
      <c r="I24" s="4"/>
      <c r="K24" s="7"/>
    </row>
    <row r="25" spans="1:11" x14ac:dyDescent="0.3">
      <c r="A25" s="1">
        <v>308</v>
      </c>
      <c r="B25" s="4" t="s">
        <v>16</v>
      </c>
      <c r="C25" s="2">
        <v>43912</v>
      </c>
      <c r="D25" s="33">
        <v>0.42739583333333336</v>
      </c>
      <c r="E25" s="33">
        <v>0.83543981481481477</v>
      </c>
      <c r="F25" s="15">
        <f t="shared" ref="F25:F34" si="4">SUM(D25-$D$1)</f>
        <v>2.1145833333333364E-2</v>
      </c>
      <c r="G25" s="11"/>
      <c r="H25" s="8">
        <f t="shared" si="2"/>
        <v>0.40804398148148141</v>
      </c>
      <c r="I25" s="4"/>
      <c r="K25" s="7"/>
    </row>
    <row r="26" spans="1:11" x14ac:dyDescent="0.3">
      <c r="A26" s="1">
        <v>308</v>
      </c>
      <c r="B26" s="4" t="s">
        <v>16</v>
      </c>
      <c r="C26" s="2">
        <v>43913</v>
      </c>
      <c r="D26" s="33">
        <v>0.34608796296296296</v>
      </c>
      <c r="E26" s="33">
        <v>0.72828703703703701</v>
      </c>
      <c r="F26" s="15"/>
      <c r="G26" s="11"/>
      <c r="H26" s="8">
        <f t="shared" si="2"/>
        <v>0.38219907407407405</v>
      </c>
      <c r="I26" s="31"/>
      <c r="K26" s="7"/>
    </row>
    <row r="27" spans="1:11" x14ac:dyDescent="0.3">
      <c r="A27" s="1">
        <v>308</v>
      </c>
      <c r="B27" s="4" t="s">
        <v>16</v>
      </c>
      <c r="C27" s="2">
        <v>43914</v>
      </c>
      <c r="D27" s="33">
        <v>0.47362268518518519</v>
      </c>
      <c r="E27" s="33">
        <v>0.85247685185185185</v>
      </c>
      <c r="F27" s="15">
        <f t="shared" si="4"/>
        <v>6.7372685185185188E-2</v>
      </c>
      <c r="G27" s="11"/>
      <c r="H27" s="8">
        <f t="shared" si="2"/>
        <v>0.37885416666666666</v>
      </c>
      <c r="I27" s="4"/>
      <c r="K27" s="7"/>
    </row>
    <row r="28" spans="1:11" x14ac:dyDescent="0.3">
      <c r="A28" s="1">
        <v>308</v>
      </c>
      <c r="B28" s="4" t="s">
        <v>16</v>
      </c>
      <c r="C28" s="2">
        <v>43915</v>
      </c>
      <c r="D28" s="33">
        <v>0.60071759259259261</v>
      </c>
      <c r="E28" s="33">
        <v>0.84659722222222233</v>
      </c>
      <c r="F28" s="15">
        <f t="shared" si="4"/>
        <v>0.19446759259259261</v>
      </c>
      <c r="G28" s="11"/>
      <c r="H28" s="8">
        <f t="shared" si="2"/>
        <v>0.24587962962962973</v>
      </c>
      <c r="I28" s="4" t="s">
        <v>60</v>
      </c>
      <c r="K28" s="7"/>
    </row>
    <row r="29" spans="1:11" x14ac:dyDescent="0.3">
      <c r="A29" s="1">
        <v>308</v>
      </c>
      <c r="B29" s="4" t="s">
        <v>16</v>
      </c>
      <c r="C29" s="2">
        <v>43916</v>
      </c>
      <c r="D29" s="33">
        <v>0.46407407407407408</v>
      </c>
      <c r="E29" s="33">
        <v>0.85282407407407401</v>
      </c>
      <c r="F29" s="15">
        <f t="shared" si="4"/>
        <v>5.7824074074074083E-2</v>
      </c>
      <c r="G29" s="11"/>
      <c r="H29" s="8">
        <f t="shared" si="2"/>
        <v>0.38874999999999993</v>
      </c>
      <c r="I29" s="4"/>
      <c r="K29" s="3"/>
    </row>
    <row r="30" spans="1:11" x14ac:dyDescent="0.3">
      <c r="A30" s="1">
        <v>308</v>
      </c>
      <c r="B30" s="4" t="s">
        <v>16</v>
      </c>
      <c r="C30" s="2">
        <v>43917</v>
      </c>
      <c r="D30" s="35"/>
      <c r="E30" s="37"/>
      <c r="F30" s="15">
        <f t="shared" si="4"/>
        <v>-0.40625</v>
      </c>
      <c r="G30" s="11"/>
      <c r="H30" s="8">
        <f t="shared" si="2"/>
        <v>0</v>
      </c>
      <c r="I30" s="4"/>
      <c r="K30" s="3"/>
    </row>
    <row r="31" spans="1:11" x14ac:dyDescent="0.3">
      <c r="A31" s="1">
        <v>308</v>
      </c>
      <c r="B31" s="4" t="s">
        <v>16</v>
      </c>
      <c r="C31" s="2">
        <v>43918</v>
      </c>
      <c r="D31" s="35"/>
      <c r="E31" s="35"/>
      <c r="F31" s="15">
        <f t="shared" si="4"/>
        <v>-0.40625</v>
      </c>
      <c r="G31" s="11"/>
      <c r="H31" s="8">
        <f t="shared" si="2"/>
        <v>0</v>
      </c>
      <c r="I31" s="4"/>
      <c r="K31" s="3"/>
    </row>
    <row r="32" spans="1:11" x14ac:dyDescent="0.3">
      <c r="A32" s="1">
        <v>308</v>
      </c>
      <c r="B32" s="4" t="s">
        <v>16</v>
      </c>
      <c r="C32" s="2">
        <v>43919</v>
      </c>
      <c r="D32" s="33">
        <v>0.37964120370370374</v>
      </c>
      <c r="E32" s="33">
        <v>0.81778935185185186</v>
      </c>
      <c r="F32" s="16"/>
      <c r="G32" s="11"/>
      <c r="H32" s="44"/>
      <c r="I32" s="4"/>
    </row>
    <row r="33" spans="1:9" x14ac:dyDescent="0.3">
      <c r="A33" s="1">
        <v>308</v>
      </c>
      <c r="B33" s="4" t="s">
        <v>16</v>
      </c>
      <c r="C33" s="2">
        <v>43920</v>
      </c>
      <c r="D33" s="33">
        <v>0.44265046296296301</v>
      </c>
      <c r="E33" s="33">
        <v>0.8413194444444444</v>
      </c>
      <c r="F33" s="15">
        <f t="shared" si="4"/>
        <v>3.6400462962963009E-2</v>
      </c>
      <c r="G33" s="11"/>
      <c r="H33" s="44"/>
      <c r="I33" s="4"/>
    </row>
    <row r="34" spans="1:9" x14ac:dyDescent="0.3">
      <c r="A34" s="1">
        <v>308</v>
      </c>
      <c r="B34" s="4" t="s">
        <v>16</v>
      </c>
      <c r="C34" s="2">
        <v>43921</v>
      </c>
      <c r="D34" s="33">
        <v>0.44512731481481477</v>
      </c>
      <c r="E34" s="33">
        <v>0.84608796296296296</v>
      </c>
      <c r="F34" s="15">
        <f t="shared" si="4"/>
        <v>3.8877314814814767E-2</v>
      </c>
      <c r="G34" s="11"/>
      <c r="H34" s="44"/>
      <c r="I3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6C5C-69F7-4A61-8F39-1C8617CFB4B9}">
  <dimension ref="A1:L34"/>
  <sheetViews>
    <sheetView workbookViewId="0">
      <pane ySplit="3" topLeftCell="A19" activePane="bottomLeft" state="frozen"/>
      <selection activeCell="F47" sqref="F47"/>
      <selection pane="bottomLeft" activeCell="G34" sqref="G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309</v>
      </c>
      <c r="B4" s="4" t="s">
        <v>17</v>
      </c>
      <c r="C4" s="2">
        <v>43891</v>
      </c>
      <c r="D4" s="33">
        <v>0.55778935185185186</v>
      </c>
      <c r="E4" s="34"/>
      <c r="F4" s="15">
        <f t="shared" ref="F4:F11" si="0">SUM(D4-$D$1)</f>
        <v>0.15153935185185186</v>
      </c>
      <c r="G4" s="12"/>
      <c r="H4" s="8">
        <v>0</v>
      </c>
      <c r="I4" s="6"/>
      <c r="K4" s="20">
        <f>SUM(F4:F12)</f>
        <v>0.6212037037037037</v>
      </c>
      <c r="L4" s="4"/>
    </row>
    <row r="5" spans="1:12" x14ac:dyDescent="0.3">
      <c r="A5" s="1">
        <v>309</v>
      </c>
      <c r="B5" s="4" t="s">
        <v>17</v>
      </c>
      <c r="C5" s="2">
        <v>43892</v>
      </c>
      <c r="D5" s="33">
        <v>0.58255787037037032</v>
      </c>
      <c r="E5" s="34"/>
      <c r="F5" s="15">
        <f t="shared" si="0"/>
        <v>0.17630787037037032</v>
      </c>
      <c r="G5" s="12"/>
      <c r="H5" s="8">
        <v>0</v>
      </c>
      <c r="I5" s="4"/>
      <c r="K5" s="7"/>
    </row>
    <row r="6" spans="1:12" x14ac:dyDescent="0.3">
      <c r="A6" s="1">
        <v>309</v>
      </c>
      <c r="B6" s="4" t="s">
        <v>17</v>
      </c>
      <c r="C6" s="2">
        <v>43893</v>
      </c>
      <c r="D6" s="34"/>
      <c r="E6" s="34"/>
      <c r="F6" s="15"/>
      <c r="G6" s="12"/>
      <c r="H6" s="8">
        <f t="shared" ref="H6:H9" si="1">SUM(E6-D6)</f>
        <v>0</v>
      </c>
      <c r="I6" s="4"/>
      <c r="K6" s="7"/>
    </row>
    <row r="7" spans="1:12" x14ac:dyDescent="0.3">
      <c r="A7" s="1">
        <v>309</v>
      </c>
      <c r="B7" s="4" t="s">
        <v>17</v>
      </c>
      <c r="C7" s="2">
        <v>43894</v>
      </c>
      <c r="D7" s="33">
        <v>0.43917824074074074</v>
      </c>
      <c r="E7" s="34"/>
      <c r="F7" s="15">
        <f t="shared" si="0"/>
        <v>3.2928240740740744E-2</v>
      </c>
      <c r="G7" s="12"/>
      <c r="H7" s="8">
        <v>0</v>
      </c>
      <c r="I7" s="4"/>
      <c r="K7" s="7"/>
    </row>
    <row r="8" spans="1:12" x14ac:dyDescent="0.3">
      <c r="A8" s="1">
        <v>309</v>
      </c>
      <c r="B8" s="4" t="s">
        <v>17</v>
      </c>
      <c r="C8" s="2">
        <v>43895</v>
      </c>
      <c r="D8" s="33">
        <v>0.53075231481481489</v>
      </c>
      <c r="E8" s="34"/>
      <c r="F8" s="15">
        <f t="shared" si="0"/>
        <v>0.12450231481481489</v>
      </c>
      <c r="G8" s="12"/>
      <c r="H8" s="8">
        <v>0</v>
      </c>
      <c r="I8" s="4"/>
      <c r="K8" s="7"/>
    </row>
    <row r="9" spans="1:12" x14ac:dyDescent="0.3">
      <c r="A9" s="1">
        <v>309</v>
      </c>
      <c r="B9" s="4" t="s">
        <v>17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2" x14ac:dyDescent="0.3">
      <c r="A10" s="1">
        <v>309</v>
      </c>
      <c r="B10" s="4" t="s">
        <v>17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309</v>
      </c>
      <c r="B11" s="4" t="s">
        <v>17</v>
      </c>
      <c r="C11" s="2">
        <v>43898</v>
      </c>
      <c r="D11" s="33">
        <v>0.54217592592592589</v>
      </c>
      <c r="E11" s="34"/>
      <c r="F11" s="15">
        <f t="shared" si="0"/>
        <v>0.13592592592592589</v>
      </c>
      <c r="G11" s="12"/>
      <c r="H11" s="8">
        <v>0</v>
      </c>
      <c r="I11" s="4"/>
      <c r="K11" s="7"/>
    </row>
    <row r="12" spans="1:12" x14ac:dyDescent="0.3">
      <c r="A12" s="1">
        <v>309</v>
      </c>
      <c r="B12" s="4" t="s">
        <v>17</v>
      </c>
      <c r="C12" s="2">
        <v>43899</v>
      </c>
      <c r="D12" s="34"/>
      <c r="E12" s="34"/>
      <c r="F12" s="15"/>
      <c r="G12" s="12"/>
      <c r="H12" s="8">
        <f t="shared" ref="H12:H34" si="2">SUM(E12-D12)</f>
        <v>0</v>
      </c>
      <c r="I12" s="4"/>
      <c r="K12" s="7"/>
    </row>
    <row r="13" spans="1:12" x14ac:dyDescent="0.3">
      <c r="A13" s="1">
        <v>309</v>
      </c>
      <c r="B13" s="4" t="s">
        <v>17</v>
      </c>
      <c r="C13" s="2">
        <v>43900</v>
      </c>
      <c r="D13" s="34"/>
      <c r="E13" s="34"/>
      <c r="F13" s="15"/>
      <c r="G13" s="12"/>
      <c r="H13" s="8">
        <f t="shared" si="2"/>
        <v>0</v>
      </c>
      <c r="I13" s="4"/>
      <c r="K13" s="7"/>
    </row>
    <row r="14" spans="1:12" x14ac:dyDescent="0.3">
      <c r="A14" s="1">
        <v>309</v>
      </c>
      <c r="B14" s="4" t="s">
        <v>17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2" x14ac:dyDescent="0.3">
      <c r="A15" s="1">
        <v>309</v>
      </c>
      <c r="B15" s="4" t="s">
        <v>17</v>
      </c>
      <c r="C15" s="2">
        <v>43902</v>
      </c>
      <c r="D15" s="33">
        <v>0.55623842592592598</v>
      </c>
      <c r="E15" s="34"/>
      <c r="F15" s="15">
        <f t="shared" ref="F15" si="3">SUM(D15-$D$1)</f>
        <v>0.14998842592592598</v>
      </c>
      <c r="G15" s="12"/>
      <c r="H15" s="8">
        <v>0</v>
      </c>
      <c r="I15" s="4"/>
      <c r="K15" s="7"/>
    </row>
    <row r="16" spans="1:12" x14ac:dyDescent="0.3">
      <c r="A16" s="1">
        <v>309</v>
      </c>
      <c r="B16" s="4" t="s">
        <v>17</v>
      </c>
      <c r="C16" s="2">
        <v>43903</v>
      </c>
      <c r="D16" s="35"/>
      <c r="E16" s="35"/>
      <c r="F16" s="15">
        <f t="shared" ref="F16:F17" si="4">SUM(D16-$D$1)</f>
        <v>-0.40625</v>
      </c>
      <c r="G16" s="12"/>
      <c r="H16" s="8">
        <f t="shared" si="2"/>
        <v>0</v>
      </c>
      <c r="I16" s="4"/>
      <c r="K16" s="7"/>
    </row>
    <row r="17" spans="1:11" x14ac:dyDescent="0.3">
      <c r="A17" s="1">
        <v>309</v>
      </c>
      <c r="B17" s="4" t="s">
        <v>17</v>
      </c>
      <c r="C17" s="2">
        <v>43904</v>
      </c>
      <c r="D17" s="35"/>
      <c r="E17" s="35"/>
      <c r="F17" s="15">
        <f t="shared" si="4"/>
        <v>-0.40625</v>
      </c>
      <c r="G17" s="12"/>
      <c r="H17" s="8">
        <f t="shared" si="2"/>
        <v>0</v>
      </c>
      <c r="I17" s="4"/>
      <c r="K17" s="7"/>
    </row>
    <row r="18" spans="1:11" x14ac:dyDescent="0.3">
      <c r="A18" s="1">
        <v>309</v>
      </c>
      <c r="B18" s="4" t="s">
        <v>17</v>
      </c>
      <c r="C18" s="2">
        <v>43905</v>
      </c>
      <c r="D18" s="33">
        <v>0.51937500000000003</v>
      </c>
      <c r="E18" s="34"/>
      <c r="F18" s="15">
        <f>SUM(D18-$D$1)</f>
        <v>0.11312500000000003</v>
      </c>
      <c r="G18" s="12"/>
      <c r="H18" s="8">
        <v>0</v>
      </c>
      <c r="I18" s="4"/>
      <c r="K18" s="7"/>
    </row>
    <row r="19" spans="1:11" x14ac:dyDescent="0.3">
      <c r="A19" s="1">
        <v>309</v>
      </c>
      <c r="B19" s="4" t="s">
        <v>17</v>
      </c>
      <c r="C19" s="2">
        <v>43906</v>
      </c>
      <c r="D19" s="33">
        <v>0.58218749999999997</v>
      </c>
      <c r="E19" s="34"/>
      <c r="F19" s="15">
        <f>SUM(D19-$D$1)</f>
        <v>0.17593749999999997</v>
      </c>
      <c r="G19" s="12"/>
      <c r="H19" s="8">
        <v>0</v>
      </c>
      <c r="I19" s="4"/>
      <c r="K19" s="7"/>
    </row>
    <row r="20" spans="1:11" x14ac:dyDescent="0.3">
      <c r="A20" s="1">
        <v>309</v>
      </c>
      <c r="B20" s="4" t="s">
        <v>17</v>
      </c>
      <c r="C20" s="2">
        <v>43907</v>
      </c>
      <c r="D20" s="33">
        <v>0.59288194444444442</v>
      </c>
      <c r="E20" s="34"/>
      <c r="F20" s="15">
        <f>SUM(D20-$D$1)</f>
        <v>0.18663194444444442</v>
      </c>
      <c r="G20" s="12"/>
      <c r="H20" s="8">
        <v>0</v>
      </c>
      <c r="I20" s="4"/>
      <c r="K20" s="7"/>
    </row>
    <row r="21" spans="1:11" x14ac:dyDescent="0.3">
      <c r="A21" s="1">
        <v>309</v>
      </c>
      <c r="B21" s="4" t="s">
        <v>17</v>
      </c>
      <c r="C21" s="2">
        <v>43908</v>
      </c>
      <c r="D21" s="33">
        <v>0.56853009259259257</v>
      </c>
      <c r="E21" s="34"/>
      <c r="F21" s="15">
        <f>SUM(D21-$D$1)</f>
        <v>0.16228009259259257</v>
      </c>
      <c r="G21" s="12"/>
      <c r="H21" s="8">
        <v>0</v>
      </c>
      <c r="I21" s="4"/>
      <c r="K21" s="7"/>
    </row>
    <row r="22" spans="1:11" x14ac:dyDescent="0.3">
      <c r="A22" s="1">
        <v>309</v>
      </c>
      <c r="B22" s="4" t="s">
        <v>17</v>
      </c>
      <c r="C22" s="2">
        <v>43909</v>
      </c>
      <c r="D22" s="33">
        <v>0.40988425925925925</v>
      </c>
      <c r="E22" s="34"/>
      <c r="F22" s="15">
        <f t="shared" ref="F22:F31" si="5">SUM(D22-$D$1)</f>
        <v>3.6342592592592537E-3</v>
      </c>
      <c r="G22" s="12"/>
      <c r="H22" s="8">
        <v>0</v>
      </c>
      <c r="I22" s="4"/>
      <c r="K22" s="7"/>
    </row>
    <row r="23" spans="1:11" x14ac:dyDescent="0.3">
      <c r="A23" s="1">
        <v>309</v>
      </c>
      <c r="B23" s="4" t="s">
        <v>17</v>
      </c>
      <c r="C23" s="2">
        <v>43910</v>
      </c>
      <c r="D23" s="35"/>
      <c r="E23" s="35"/>
      <c r="F23" s="15">
        <f t="shared" si="5"/>
        <v>-0.40625</v>
      </c>
      <c r="G23" s="12"/>
      <c r="H23" s="8">
        <f t="shared" si="2"/>
        <v>0</v>
      </c>
      <c r="I23" s="4"/>
      <c r="K23" s="7"/>
    </row>
    <row r="24" spans="1:11" x14ac:dyDescent="0.3">
      <c r="A24" s="1">
        <v>309</v>
      </c>
      <c r="B24" s="4" t="s">
        <v>17</v>
      </c>
      <c r="C24" s="2">
        <v>43911</v>
      </c>
      <c r="D24" s="35"/>
      <c r="E24" s="35"/>
      <c r="F24" s="15">
        <f t="shared" si="5"/>
        <v>-0.40625</v>
      </c>
      <c r="G24" s="12"/>
      <c r="H24" s="8">
        <f t="shared" si="2"/>
        <v>0</v>
      </c>
      <c r="I24" s="4"/>
      <c r="K24" s="7"/>
    </row>
    <row r="25" spans="1:11" x14ac:dyDescent="0.3">
      <c r="A25" s="1">
        <v>309</v>
      </c>
      <c r="B25" s="4" t="s">
        <v>17</v>
      </c>
      <c r="C25" s="2">
        <v>43912</v>
      </c>
      <c r="D25" s="33">
        <v>0.58153935185185179</v>
      </c>
      <c r="E25" s="34"/>
      <c r="F25" s="15">
        <f t="shared" si="5"/>
        <v>0.17528935185185179</v>
      </c>
      <c r="G25" s="11"/>
      <c r="H25" s="8">
        <v>0</v>
      </c>
      <c r="I25" s="4"/>
      <c r="K25" s="7"/>
    </row>
    <row r="26" spans="1:11" x14ac:dyDescent="0.3">
      <c r="A26" s="1">
        <v>309</v>
      </c>
      <c r="B26" s="4" t="s">
        <v>17</v>
      </c>
      <c r="C26" s="2">
        <v>43913</v>
      </c>
      <c r="D26" s="33">
        <v>0.5450694444444445</v>
      </c>
      <c r="E26" s="34"/>
      <c r="F26" s="15">
        <f t="shared" si="5"/>
        <v>0.1388194444444445</v>
      </c>
      <c r="G26" s="11"/>
      <c r="H26" s="8">
        <v>0</v>
      </c>
      <c r="I26" s="4"/>
      <c r="K26" s="7"/>
    </row>
    <row r="27" spans="1:11" x14ac:dyDescent="0.3">
      <c r="A27" s="1">
        <v>309</v>
      </c>
      <c r="B27" s="4" t="s">
        <v>17</v>
      </c>
      <c r="C27" s="2">
        <v>43914</v>
      </c>
      <c r="D27" s="33">
        <v>0.54245370370370372</v>
      </c>
      <c r="E27" s="34"/>
      <c r="F27" s="15">
        <f t="shared" si="5"/>
        <v>0.13620370370370372</v>
      </c>
      <c r="G27" s="11"/>
      <c r="H27" s="8">
        <v>0</v>
      </c>
      <c r="I27" s="4"/>
      <c r="K27" s="7"/>
    </row>
    <row r="28" spans="1:11" x14ac:dyDescent="0.3">
      <c r="A28" s="1">
        <v>309</v>
      </c>
      <c r="B28" s="4" t="s">
        <v>17</v>
      </c>
      <c r="C28" s="2">
        <v>43915</v>
      </c>
      <c r="D28" s="33">
        <v>0.57064814814814813</v>
      </c>
      <c r="E28" s="33">
        <v>0.87384259259259256</v>
      </c>
      <c r="F28" s="15">
        <f t="shared" si="5"/>
        <v>0.16439814814814813</v>
      </c>
      <c r="G28" s="11"/>
      <c r="H28" s="8">
        <f t="shared" si="2"/>
        <v>0.30319444444444443</v>
      </c>
      <c r="I28" s="4"/>
      <c r="K28" s="7"/>
    </row>
    <row r="29" spans="1:11" x14ac:dyDescent="0.3">
      <c r="A29" s="1">
        <v>309</v>
      </c>
      <c r="B29" s="4" t="s">
        <v>17</v>
      </c>
      <c r="C29" s="2">
        <v>43916</v>
      </c>
      <c r="D29" s="33">
        <v>0.45077546296296295</v>
      </c>
      <c r="E29" s="33">
        <v>0.80880787037037039</v>
      </c>
      <c r="F29" s="15">
        <f t="shared" si="5"/>
        <v>4.4525462962962947E-2</v>
      </c>
      <c r="G29" s="11"/>
      <c r="H29" s="8">
        <f t="shared" si="2"/>
        <v>0.35803240740740744</v>
      </c>
      <c r="I29" s="4"/>
      <c r="K29" s="3"/>
    </row>
    <row r="30" spans="1:11" x14ac:dyDescent="0.3">
      <c r="A30" s="1">
        <v>309</v>
      </c>
      <c r="B30" s="4" t="s">
        <v>17</v>
      </c>
      <c r="C30" s="2">
        <v>43917</v>
      </c>
      <c r="D30" s="35"/>
      <c r="E30" s="37"/>
      <c r="F30" s="15">
        <f t="shared" si="5"/>
        <v>-0.40625</v>
      </c>
      <c r="G30" s="11"/>
      <c r="H30" s="8">
        <f t="shared" si="2"/>
        <v>0</v>
      </c>
      <c r="I30" s="4"/>
      <c r="K30" s="3"/>
    </row>
    <row r="31" spans="1:11" x14ac:dyDescent="0.3">
      <c r="A31" s="1">
        <v>309</v>
      </c>
      <c r="B31" s="4" t="s">
        <v>17</v>
      </c>
      <c r="C31" s="2">
        <v>43918</v>
      </c>
      <c r="D31" s="35"/>
      <c r="E31" s="37"/>
      <c r="F31" s="15">
        <f t="shared" si="5"/>
        <v>-0.40625</v>
      </c>
      <c r="G31" s="11"/>
      <c r="H31" s="8">
        <f t="shared" si="2"/>
        <v>0</v>
      </c>
      <c r="I31" s="4"/>
      <c r="K31" s="3"/>
    </row>
    <row r="32" spans="1:11" x14ac:dyDescent="0.3">
      <c r="A32" s="1">
        <v>309</v>
      </c>
      <c r="B32" s="4" t="s">
        <v>17</v>
      </c>
      <c r="C32" s="2">
        <v>43919</v>
      </c>
      <c r="D32" s="43"/>
      <c r="E32" s="43"/>
      <c r="F32" s="16" t="s">
        <v>55</v>
      </c>
      <c r="G32" s="11"/>
      <c r="H32" s="8">
        <f t="shared" si="2"/>
        <v>0</v>
      </c>
      <c r="I32" s="4"/>
    </row>
    <row r="33" spans="1:9" x14ac:dyDescent="0.3">
      <c r="A33" s="1">
        <v>309</v>
      </c>
      <c r="B33" s="4" t="s">
        <v>17</v>
      </c>
      <c r="C33" s="2">
        <v>43920</v>
      </c>
      <c r="D33" s="43"/>
      <c r="E33" s="43"/>
      <c r="F33" s="16" t="s">
        <v>55</v>
      </c>
      <c r="G33" s="11"/>
      <c r="H33" s="8">
        <f t="shared" si="2"/>
        <v>0</v>
      </c>
      <c r="I33" s="4"/>
    </row>
    <row r="34" spans="1:9" x14ac:dyDescent="0.3">
      <c r="A34" s="1">
        <v>309</v>
      </c>
      <c r="B34" s="4" t="s">
        <v>17</v>
      </c>
      <c r="C34" s="2">
        <v>43921</v>
      </c>
      <c r="D34" s="33">
        <v>0.4852893518518519</v>
      </c>
      <c r="E34" s="33">
        <v>0.86953703703703711</v>
      </c>
      <c r="F34" s="15">
        <f t="shared" ref="F34" si="6">SUM(D34-$D$1)</f>
        <v>7.9039351851851902E-2</v>
      </c>
      <c r="G34" s="11"/>
      <c r="H34" s="8">
        <f t="shared" si="2"/>
        <v>0.38424768518518521</v>
      </c>
      <c r="I34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38CC-ABA0-458B-B5F9-3B653CFC9890}">
  <dimension ref="A1:L34"/>
  <sheetViews>
    <sheetView workbookViewId="0">
      <pane ySplit="3" topLeftCell="A22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15.6328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310</v>
      </c>
      <c r="B4" s="4" t="s">
        <v>5</v>
      </c>
      <c r="C4" s="2">
        <v>43891</v>
      </c>
      <c r="D4" s="34"/>
      <c r="E4" s="34"/>
      <c r="F4" s="15"/>
      <c r="G4" s="12"/>
      <c r="H4" s="8">
        <f>SUM(E4-D4)</f>
        <v>0</v>
      </c>
      <c r="I4" s="4" t="s">
        <v>50</v>
      </c>
      <c r="K4" s="20">
        <f>SUM(F4:F12)</f>
        <v>0.38642361111111106</v>
      </c>
      <c r="L4" s="4"/>
    </row>
    <row r="5" spans="1:12" x14ac:dyDescent="0.3">
      <c r="A5" s="1">
        <v>310</v>
      </c>
      <c r="B5" s="4" t="s">
        <v>5</v>
      </c>
      <c r="C5" s="2">
        <v>43892</v>
      </c>
      <c r="D5" s="33">
        <v>0.39486111111111111</v>
      </c>
      <c r="E5" s="33">
        <v>0.86856481481481485</v>
      </c>
      <c r="F5" s="15"/>
      <c r="G5" s="12"/>
      <c r="H5" s="8">
        <f t="shared" ref="H5:H9" si="0">SUM(E5-D5)</f>
        <v>0.47370370370370374</v>
      </c>
      <c r="I5" s="4"/>
      <c r="K5" s="7"/>
    </row>
    <row r="6" spans="1:12" x14ac:dyDescent="0.3">
      <c r="A6" s="1">
        <v>310</v>
      </c>
      <c r="B6" s="4" t="s">
        <v>5</v>
      </c>
      <c r="C6" s="2">
        <v>43893</v>
      </c>
      <c r="D6" s="34"/>
      <c r="E6" s="33">
        <v>0.84540509259259267</v>
      </c>
      <c r="F6" s="15"/>
      <c r="G6" s="12"/>
      <c r="H6" s="8">
        <f t="shared" si="0"/>
        <v>0.84540509259259267</v>
      </c>
      <c r="I6" s="4" t="s">
        <v>49</v>
      </c>
      <c r="K6" s="7"/>
    </row>
    <row r="7" spans="1:12" x14ac:dyDescent="0.3">
      <c r="A7" s="1">
        <v>310</v>
      </c>
      <c r="B7" s="4" t="s">
        <v>5</v>
      </c>
      <c r="C7" s="2">
        <v>43894</v>
      </c>
      <c r="D7" s="33">
        <v>0.58351851851851855</v>
      </c>
      <c r="E7" s="33">
        <v>0.970636574074074</v>
      </c>
      <c r="F7" s="15">
        <f t="shared" ref="F7:F8" si="1">SUM(D7-$D$1)</f>
        <v>0.17726851851851855</v>
      </c>
      <c r="G7" s="12"/>
      <c r="H7" s="8">
        <f t="shared" si="0"/>
        <v>0.38711805555555545</v>
      </c>
      <c r="I7" s="4"/>
      <c r="K7" s="7"/>
    </row>
    <row r="8" spans="1:12" x14ac:dyDescent="0.3">
      <c r="A8" s="1">
        <v>310</v>
      </c>
      <c r="B8" s="4" t="s">
        <v>5</v>
      </c>
      <c r="C8" s="2">
        <v>43895</v>
      </c>
      <c r="D8" s="33">
        <v>0.56255787037037031</v>
      </c>
      <c r="E8" s="33">
        <v>0.82384259259259263</v>
      </c>
      <c r="F8" s="15">
        <f t="shared" si="1"/>
        <v>0.15630787037037031</v>
      </c>
      <c r="G8" s="12"/>
      <c r="H8" s="8">
        <f t="shared" si="0"/>
        <v>0.26128472222222232</v>
      </c>
      <c r="I8" s="4"/>
      <c r="K8" s="7"/>
    </row>
    <row r="9" spans="1:12" x14ac:dyDescent="0.3">
      <c r="A9" s="1">
        <v>310</v>
      </c>
      <c r="B9" s="4" t="s">
        <v>5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2" x14ac:dyDescent="0.3">
      <c r="A10" s="1">
        <v>310</v>
      </c>
      <c r="B10" s="4" t="s">
        <v>5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310</v>
      </c>
      <c r="B11" s="4" t="s">
        <v>5</v>
      </c>
      <c r="C11" s="2">
        <v>43898</v>
      </c>
      <c r="D11" s="34"/>
      <c r="E11" s="34"/>
      <c r="F11" s="15"/>
      <c r="G11" s="12"/>
      <c r="H11" s="8">
        <f t="shared" ref="H11:H34" si="2">SUM(E11-D11)</f>
        <v>0</v>
      </c>
      <c r="I11" s="4" t="s">
        <v>50</v>
      </c>
      <c r="K11" s="7"/>
    </row>
    <row r="12" spans="1:12" x14ac:dyDescent="0.3">
      <c r="A12" s="1">
        <v>310</v>
      </c>
      <c r="B12" s="4" t="s">
        <v>5</v>
      </c>
      <c r="C12" s="2">
        <v>43899</v>
      </c>
      <c r="D12" s="33">
        <v>0.45909722222222221</v>
      </c>
      <c r="E12" s="33">
        <v>0.83041666666666669</v>
      </c>
      <c r="F12" s="15">
        <f t="shared" ref="F12:F13" si="3">SUM(D12-$D$1)</f>
        <v>5.2847222222222212E-2</v>
      </c>
      <c r="G12" s="12"/>
      <c r="H12" s="8">
        <f t="shared" si="2"/>
        <v>0.37131944444444448</v>
      </c>
      <c r="I12" s="4"/>
      <c r="K12" s="7"/>
    </row>
    <row r="13" spans="1:12" x14ac:dyDescent="0.3">
      <c r="A13" s="1">
        <v>310</v>
      </c>
      <c r="B13" s="4" t="s">
        <v>5</v>
      </c>
      <c r="C13" s="2">
        <v>43900</v>
      </c>
      <c r="D13" s="33">
        <v>0.44570601851851849</v>
      </c>
      <c r="E13" s="33">
        <v>0.9387847222222222</v>
      </c>
      <c r="F13" s="15">
        <f t="shared" si="3"/>
        <v>3.9456018518518488E-2</v>
      </c>
      <c r="G13" s="12"/>
      <c r="H13" s="8">
        <f t="shared" si="2"/>
        <v>0.49307870370370371</v>
      </c>
      <c r="I13" s="4"/>
      <c r="K13" s="7"/>
    </row>
    <row r="14" spans="1:12" x14ac:dyDescent="0.3">
      <c r="A14" s="1">
        <v>310</v>
      </c>
      <c r="B14" s="4" t="s">
        <v>5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2" x14ac:dyDescent="0.3">
      <c r="A15" s="1">
        <v>310</v>
      </c>
      <c r="B15" s="4" t="s">
        <v>5</v>
      </c>
      <c r="C15" s="2">
        <v>43902</v>
      </c>
      <c r="D15" s="34"/>
      <c r="E15" s="34"/>
      <c r="F15" s="15" t="s">
        <v>57</v>
      </c>
      <c r="G15" s="12"/>
      <c r="H15" s="8">
        <f t="shared" si="2"/>
        <v>0</v>
      </c>
      <c r="I15" s="4"/>
      <c r="K15" s="7"/>
    </row>
    <row r="16" spans="1:12" x14ac:dyDescent="0.3">
      <c r="A16" s="1">
        <v>310</v>
      </c>
      <c r="B16" s="4" t="s">
        <v>5</v>
      </c>
      <c r="C16" s="2">
        <v>43903</v>
      </c>
      <c r="D16" s="35"/>
      <c r="E16" s="35"/>
      <c r="F16" s="15"/>
      <c r="G16" s="12"/>
      <c r="H16" s="8">
        <f t="shared" si="2"/>
        <v>0</v>
      </c>
      <c r="I16" s="4"/>
      <c r="K16" s="7"/>
    </row>
    <row r="17" spans="1:11" x14ac:dyDescent="0.3">
      <c r="A17" s="1">
        <v>310</v>
      </c>
      <c r="B17" s="4" t="s">
        <v>5</v>
      </c>
      <c r="C17" s="2">
        <v>43904</v>
      </c>
      <c r="D17" s="35"/>
      <c r="E17" s="35"/>
      <c r="F17" s="15"/>
      <c r="G17" s="12"/>
      <c r="H17" s="8">
        <f t="shared" si="2"/>
        <v>0</v>
      </c>
      <c r="I17" s="4"/>
      <c r="K17" s="7"/>
    </row>
    <row r="18" spans="1:11" x14ac:dyDescent="0.3">
      <c r="A18" s="1">
        <v>310</v>
      </c>
      <c r="B18" s="4" t="s">
        <v>5</v>
      </c>
      <c r="C18" s="2">
        <v>43905</v>
      </c>
      <c r="D18" s="33">
        <v>0.49160879629629628</v>
      </c>
      <c r="E18" s="34"/>
      <c r="F18" s="15">
        <f t="shared" ref="F18:F20" si="4">SUM(D18-$D$1)</f>
        <v>8.535879629629628E-2</v>
      </c>
      <c r="G18" s="12"/>
      <c r="H18" s="8">
        <v>0</v>
      </c>
      <c r="I18" s="4"/>
      <c r="K18" s="7"/>
    </row>
    <row r="19" spans="1:11" x14ac:dyDescent="0.3">
      <c r="A19" s="1">
        <v>310</v>
      </c>
      <c r="B19" s="4" t="s">
        <v>5</v>
      </c>
      <c r="C19" s="2">
        <v>43906</v>
      </c>
      <c r="D19" s="33">
        <v>0.41578703703703707</v>
      </c>
      <c r="E19" s="33">
        <v>0.99708333333333332</v>
      </c>
      <c r="F19" s="15">
        <f t="shared" si="4"/>
        <v>9.5370370370370661E-3</v>
      </c>
      <c r="G19" s="12"/>
      <c r="H19" s="8">
        <f t="shared" si="2"/>
        <v>0.5812962962962962</v>
      </c>
      <c r="I19" s="4"/>
      <c r="K19" s="7"/>
    </row>
    <row r="20" spans="1:11" x14ac:dyDescent="0.3">
      <c r="A20" s="1">
        <v>310</v>
      </c>
      <c r="B20" s="4" t="s">
        <v>5</v>
      </c>
      <c r="C20" s="2">
        <v>43907</v>
      </c>
      <c r="D20" s="33">
        <v>0.57373842592592594</v>
      </c>
      <c r="E20" s="33">
        <v>0.84792824074074069</v>
      </c>
      <c r="F20" s="15">
        <f t="shared" si="4"/>
        <v>0.16748842592592594</v>
      </c>
      <c r="G20" s="12"/>
      <c r="H20" s="8">
        <f t="shared" si="2"/>
        <v>0.27418981481481475</v>
      </c>
      <c r="I20" s="4"/>
      <c r="K20" s="7"/>
    </row>
    <row r="21" spans="1:11" x14ac:dyDescent="0.3">
      <c r="A21" s="1">
        <v>310</v>
      </c>
      <c r="B21" s="4" t="s">
        <v>5</v>
      </c>
      <c r="C21" s="2">
        <v>43908</v>
      </c>
      <c r="D21" s="33">
        <v>0.37717592592592591</v>
      </c>
      <c r="E21" s="34"/>
      <c r="F21" s="15"/>
      <c r="G21" s="12"/>
      <c r="H21" s="8">
        <v>0</v>
      </c>
      <c r="I21" s="4"/>
      <c r="K21" s="7"/>
    </row>
    <row r="22" spans="1:11" x14ac:dyDescent="0.3">
      <c r="A22" s="1">
        <v>310</v>
      </c>
      <c r="B22" s="4" t="s">
        <v>5</v>
      </c>
      <c r="C22" s="2">
        <v>43909</v>
      </c>
      <c r="D22" s="34"/>
      <c r="E22" s="34"/>
      <c r="F22" s="15"/>
      <c r="G22" s="12"/>
      <c r="H22" s="8">
        <f t="shared" si="2"/>
        <v>0</v>
      </c>
      <c r="I22" s="4" t="s">
        <v>50</v>
      </c>
      <c r="K22" s="7"/>
    </row>
    <row r="23" spans="1:11" x14ac:dyDescent="0.3">
      <c r="A23" s="1">
        <v>310</v>
      </c>
      <c r="B23" s="4" t="s">
        <v>5</v>
      </c>
      <c r="C23" s="2">
        <v>43910</v>
      </c>
      <c r="D23" s="35"/>
      <c r="E23" s="35"/>
      <c r="F23" s="15"/>
      <c r="G23" s="12"/>
      <c r="H23" s="8">
        <f t="shared" si="2"/>
        <v>0</v>
      </c>
      <c r="I23" s="4"/>
      <c r="K23" s="7"/>
    </row>
    <row r="24" spans="1:11" x14ac:dyDescent="0.3">
      <c r="A24" s="1">
        <v>310</v>
      </c>
      <c r="B24" s="4" t="s">
        <v>5</v>
      </c>
      <c r="C24" s="2">
        <v>43911</v>
      </c>
      <c r="D24" s="35"/>
      <c r="E24" s="35"/>
      <c r="F24" s="15"/>
      <c r="G24" s="12"/>
      <c r="H24" s="8">
        <f t="shared" si="2"/>
        <v>0</v>
      </c>
      <c r="I24" s="4"/>
      <c r="K24" s="7"/>
    </row>
    <row r="25" spans="1:11" x14ac:dyDescent="0.3">
      <c r="A25" s="1">
        <v>310</v>
      </c>
      <c r="B25" s="4" t="s">
        <v>5</v>
      </c>
      <c r="C25" s="2">
        <v>43912</v>
      </c>
      <c r="D25" s="33">
        <v>0.83322916666666658</v>
      </c>
      <c r="E25" s="33">
        <v>0.99092592592592599</v>
      </c>
      <c r="F25" s="15">
        <f t="shared" ref="F25" si="5">SUM(D25-$D$1)</f>
        <v>0.42697916666666658</v>
      </c>
      <c r="G25" s="11"/>
      <c r="H25" s="8">
        <f t="shared" si="2"/>
        <v>0.15769675925925941</v>
      </c>
      <c r="I25" s="4"/>
      <c r="K25" s="7"/>
    </row>
    <row r="26" spans="1:11" x14ac:dyDescent="0.3">
      <c r="A26" s="1">
        <v>310</v>
      </c>
      <c r="B26" s="4" t="s">
        <v>5</v>
      </c>
      <c r="C26" s="2">
        <v>43913</v>
      </c>
      <c r="D26" s="34"/>
      <c r="E26" s="34"/>
      <c r="F26" s="15"/>
      <c r="G26" s="11"/>
      <c r="H26" s="8">
        <f t="shared" si="2"/>
        <v>0</v>
      </c>
      <c r="I26" s="4" t="s">
        <v>50</v>
      </c>
      <c r="K26" s="7"/>
    </row>
    <row r="27" spans="1:11" x14ac:dyDescent="0.3">
      <c r="A27" s="1">
        <v>310</v>
      </c>
      <c r="B27" s="4" t="s">
        <v>5</v>
      </c>
      <c r="C27" s="2">
        <v>43914</v>
      </c>
      <c r="D27" s="34"/>
      <c r="E27" s="34"/>
      <c r="F27" s="15"/>
      <c r="G27" s="11"/>
      <c r="H27" s="8">
        <f t="shared" si="2"/>
        <v>0</v>
      </c>
      <c r="I27" s="4" t="s">
        <v>50</v>
      </c>
      <c r="K27" s="7"/>
    </row>
    <row r="28" spans="1:11" x14ac:dyDescent="0.3">
      <c r="A28" s="1">
        <v>310</v>
      </c>
      <c r="B28" s="4" t="s">
        <v>5</v>
      </c>
      <c r="C28" s="2">
        <v>43915</v>
      </c>
      <c r="D28" s="33">
        <v>0.45405092592592594</v>
      </c>
      <c r="E28" s="33">
        <v>0.86327546296296298</v>
      </c>
      <c r="F28" s="15">
        <f t="shared" ref="F28:F29" si="6">SUM(D28-$D$1)</f>
        <v>4.7800925925925941E-2</v>
      </c>
      <c r="G28" s="11"/>
      <c r="H28" s="8">
        <f t="shared" si="2"/>
        <v>0.40922453703703704</v>
      </c>
      <c r="I28" s="4"/>
      <c r="K28" s="7"/>
    </row>
    <row r="29" spans="1:11" x14ac:dyDescent="0.3">
      <c r="A29" s="1">
        <v>310</v>
      </c>
      <c r="B29" s="4" t="s">
        <v>5</v>
      </c>
      <c r="C29" s="2">
        <v>43916</v>
      </c>
      <c r="D29" s="33">
        <v>0.46592592592592591</v>
      </c>
      <c r="E29" s="33">
        <v>0.99349537037037028</v>
      </c>
      <c r="F29" s="15">
        <f t="shared" si="6"/>
        <v>5.967592592592591E-2</v>
      </c>
      <c r="G29" s="11"/>
      <c r="H29" s="8">
        <f t="shared" si="2"/>
        <v>0.52756944444444431</v>
      </c>
      <c r="I29" s="4"/>
      <c r="K29" s="3"/>
    </row>
    <row r="30" spans="1:11" x14ac:dyDescent="0.3">
      <c r="A30" s="1">
        <v>310</v>
      </c>
      <c r="B30" s="4" t="s">
        <v>5</v>
      </c>
      <c r="C30" s="2">
        <v>43917</v>
      </c>
      <c r="D30" s="35"/>
      <c r="E30" s="37"/>
      <c r="F30" s="15"/>
      <c r="G30" s="11"/>
      <c r="H30" s="8">
        <f t="shared" si="2"/>
        <v>0</v>
      </c>
      <c r="I30" s="4"/>
      <c r="K30" s="3"/>
    </row>
    <row r="31" spans="1:11" x14ac:dyDescent="0.3">
      <c r="A31" s="1">
        <v>310</v>
      </c>
      <c r="B31" s="4" t="s">
        <v>5</v>
      </c>
      <c r="C31" s="2">
        <v>43918</v>
      </c>
      <c r="D31" s="35"/>
      <c r="E31" s="35"/>
      <c r="F31" s="15"/>
      <c r="G31" s="11"/>
      <c r="H31" s="8">
        <f t="shared" si="2"/>
        <v>0</v>
      </c>
      <c r="I31" s="4"/>
      <c r="K31" s="3"/>
    </row>
    <row r="32" spans="1:11" x14ac:dyDescent="0.3">
      <c r="A32" s="1">
        <v>310</v>
      </c>
      <c r="B32" s="4" t="s">
        <v>5</v>
      </c>
      <c r="C32" s="2">
        <v>43919</v>
      </c>
      <c r="D32" s="33">
        <v>0.41921296296296301</v>
      </c>
      <c r="E32" s="33">
        <v>0.98878472222222225</v>
      </c>
      <c r="F32" s="15">
        <f t="shared" ref="F32:F34" si="7">SUM(D32-$D$1)</f>
        <v>1.2962962962963009E-2</v>
      </c>
      <c r="G32" s="11"/>
      <c r="H32" s="8">
        <f t="shared" si="2"/>
        <v>0.56957175925925929</v>
      </c>
      <c r="I32" s="4"/>
    </row>
    <row r="33" spans="1:9" x14ac:dyDescent="0.3">
      <c r="A33" s="1">
        <v>310</v>
      </c>
      <c r="B33" s="4" t="s">
        <v>5</v>
      </c>
      <c r="C33" s="2">
        <v>43920</v>
      </c>
      <c r="D33" s="33">
        <v>0.41620370370370369</v>
      </c>
      <c r="E33" s="33">
        <v>0.96023148148148152</v>
      </c>
      <c r="F33" s="15">
        <f t="shared" si="7"/>
        <v>9.9537037037036868E-3</v>
      </c>
      <c r="G33" s="11"/>
      <c r="H33" s="8">
        <f t="shared" si="2"/>
        <v>0.54402777777777778</v>
      </c>
      <c r="I33" s="4"/>
    </row>
    <row r="34" spans="1:9" x14ac:dyDescent="0.3">
      <c r="A34" s="1">
        <v>310</v>
      </c>
      <c r="B34" s="4" t="s">
        <v>5</v>
      </c>
      <c r="C34" s="2">
        <v>43921</v>
      </c>
      <c r="D34" s="33">
        <v>0.45307870370370368</v>
      </c>
      <c r="E34" s="33">
        <v>0.95054398148148145</v>
      </c>
      <c r="F34" s="15">
        <f t="shared" si="7"/>
        <v>4.6828703703703678E-2</v>
      </c>
      <c r="G34" s="11"/>
      <c r="H34" s="8">
        <f t="shared" si="2"/>
        <v>0.49746527777777777</v>
      </c>
      <c r="I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2A6E-9AE5-4526-8F05-A44D8F626818}">
  <sheetPr codeName="Sheet1"/>
  <dimension ref="A1:K34"/>
  <sheetViews>
    <sheetView workbookViewId="0">
      <pane ySplit="3" topLeftCell="A20" activePane="bottomLeft" state="frozen"/>
      <selection pane="bottomLeft" activeCell="F35" sqref="F35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21.90625" style="3" bestFit="1" customWidth="1"/>
    <col min="10" max="10" width="8.7265625" style="3"/>
    <col min="11" max="11" width="8.7265625" style="14"/>
    <col min="12" max="16384" width="8.7265625" style="3"/>
  </cols>
  <sheetData>
    <row r="1" spans="1:11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1" ht="14.5" thickBot="1" x14ac:dyDescent="0.35">
      <c r="A2" s="26">
        <v>43891</v>
      </c>
      <c r="F2" s="10"/>
    </row>
    <row r="3" spans="1:11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1" x14ac:dyDescent="0.3">
      <c r="A4" s="1">
        <v>100</v>
      </c>
      <c r="B4" s="4" t="s">
        <v>1</v>
      </c>
      <c r="C4" s="2">
        <v>43891</v>
      </c>
      <c r="D4" s="33">
        <v>0.40395833333333336</v>
      </c>
      <c r="E4" s="33">
        <v>0.72068287037037038</v>
      </c>
      <c r="F4" s="22">
        <f t="shared" ref="F4:F9" si="0">SUM(D4-$D$1)</f>
        <v>2.8958333333333364E-2</v>
      </c>
      <c r="G4" s="12" t="str">
        <f t="shared" ref="G4" si="1">IF(E4&lt;$F$1,"Pulang Lebih Awal: "&amp;TEXT(($F$1-E4),"hh:mm:ss"),"")</f>
        <v>Pulang Lebih Awal: 00:42:13</v>
      </c>
      <c r="H4" s="8">
        <f>SUM(E4-D4)</f>
        <v>0.31672453703703701</v>
      </c>
      <c r="I4" s="6"/>
      <c r="K4" s="20">
        <f>SUM(F4:F34)</f>
        <v>-0.15008101851851846</v>
      </c>
    </row>
    <row r="5" spans="1:11" x14ac:dyDescent="0.3">
      <c r="A5" s="1">
        <v>100</v>
      </c>
      <c r="B5" s="4" t="s">
        <v>1</v>
      </c>
      <c r="C5" s="2">
        <v>43892</v>
      </c>
      <c r="D5" s="33">
        <v>0.39185185185185184</v>
      </c>
      <c r="E5" s="33">
        <v>0.90260416666666676</v>
      </c>
      <c r="F5" s="22">
        <f t="shared" si="0"/>
        <v>1.685185185185184E-2</v>
      </c>
      <c r="G5" s="12"/>
      <c r="H5" s="8">
        <f t="shared" ref="H5:H9" si="2">SUM(E5-D5)</f>
        <v>0.51075231481481498</v>
      </c>
      <c r="I5" s="6"/>
      <c r="K5" s="7"/>
    </row>
    <row r="6" spans="1:11" x14ac:dyDescent="0.3">
      <c r="A6" s="1">
        <v>100</v>
      </c>
      <c r="B6" s="4" t="s">
        <v>1</v>
      </c>
      <c r="C6" s="2">
        <v>43893</v>
      </c>
      <c r="D6" s="34"/>
      <c r="E6" s="34"/>
      <c r="F6" s="22"/>
      <c r="G6" s="12"/>
      <c r="H6" s="8">
        <f t="shared" si="2"/>
        <v>0</v>
      </c>
      <c r="I6" s="4" t="s">
        <v>53</v>
      </c>
      <c r="K6" s="7"/>
    </row>
    <row r="7" spans="1:11" x14ac:dyDescent="0.3">
      <c r="A7" s="1">
        <v>100</v>
      </c>
      <c r="B7" s="4" t="s">
        <v>1</v>
      </c>
      <c r="C7" s="2">
        <v>43894</v>
      </c>
      <c r="D7" s="33">
        <v>0.39508101851851851</v>
      </c>
      <c r="E7" s="33">
        <v>0.80877314814814805</v>
      </c>
      <c r="F7" s="22">
        <f t="shared" si="0"/>
        <v>2.0081018518518512E-2</v>
      </c>
      <c r="G7" s="12"/>
      <c r="H7" s="8">
        <f t="shared" si="2"/>
        <v>0.41369212962962953</v>
      </c>
      <c r="I7" s="4"/>
      <c r="K7" s="7"/>
    </row>
    <row r="8" spans="1:11" x14ac:dyDescent="0.3">
      <c r="A8" s="1">
        <v>100</v>
      </c>
      <c r="B8" s="4" t="s">
        <v>1</v>
      </c>
      <c r="C8" s="2">
        <v>43895</v>
      </c>
      <c r="D8" s="33">
        <v>0.38981481481481484</v>
      </c>
      <c r="E8" s="33">
        <v>0.77840277777777767</v>
      </c>
      <c r="F8" s="22">
        <f t="shared" si="0"/>
        <v>1.4814814814814836E-2</v>
      </c>
      <c r="G8" s="12"/>
      <c r="H8" s="8">
        <f t="shared" si="2"/>
        <v>0.38858796296296283</v>
      </c>
      <c r="I8" s="4"/>
      <c r="K8" s="7"/>
    </row>
    <row r="9" spans="1:11" x14ac:dyDescent="0.3">
      <c r="A9" s="1">
        <v>100</v>
      </c>
      <c r="B9" s="4" t="s">
        <v>1</v>
      </c>
      <c r="C9" s="2">
        <v>43896</v>
      </c>
      <c r="D9" s="35"/>
      <c r="E9" s="35"/>
      <c r="F9" s="22">
        <f t="shared" si="0"/>
        <v>-0.375</v>
      </c>
      <c r="G9" s="12"/>
      <c r="H9" s="8">
        <f t="shared" si="2"/>
        <v>0</v>
      </c>
      <c r="I9" s="4"/>
      <c r="K9" s="7"/>
    </row>
    <row r="10" spans="1:11" x14ac:dyDescent="0.3">
      <c r="A10" s="1">
        <v>100</v>
      </c>
      <c r="B10" s="4" t="s">
        <v>1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1" x14ac:dyDescent="0.3">
      <c r="A11" s="1">
        <v>100</v>
      </c>
      <c r="B11" s="4" t="s">
        <v>1</v>
      </c>
      <c r="C11" s="2">
        <v>43898</v>
      </c>
      <c r="D11" s="33">
        <v>0.35453703703703704</v>
      </c>
      <c r="E11" s="34"/>
      <c r="F11" s="15"/>
      <c r="G11" s="12"/>
      <c r="H11" s="8">
        <v>0</v>
      </c>
      <c r="I11" s="4"/>
      <c r="K11" s="7"/>
    </row>
    <row r="12" spans="1:11" x14ac:dyDescent="0.3">
      <c r="A12" s="1">
        <v>100</v>
      </c>
      <c r="B12" s="4" t="s">
        <v>1</v>
      </c>
      <c r="C12" s="2">
        <v>43899</v>
      </c>
      <c r="D12" s="33">
        <v>0.41704861111111113</v>
      </c>
      <c r="E12" s="33">
        <v>0.78967592592592595</v>
      </c>
      <c r="F12" s="15">
        <f t="shared" ref="F12:F15" si="3">SUM(D12-$D$1)</f>
        <v>4.2048611111111134E-2</v>
      </c>
      <c r="G12" s="12"/>
      <c r="H12" s="8">
        <f t="shared" ref="H12:H34" si="4">SUM(E12-D12)</f>
        <v>0.37262731481481481</v>
      </c>
      <c r="I12" s="4"/>
      <c r="K12" s="7"/>
    </row>
    <row r="13" spans="1:11" x14ac:dyDescent="0.3">
      <c r="A13" s="1">
        <v>100</v>
      </c>
      <c r="B13" s="4" t="s">
        <v>1</v>
      </c>
      <c r="C13" s="2">
        <v>43900</v>
      </c>
      <c r="D13" s="33">
        <v>0.45407407407407407</v>
      </c>
      <c r="E13" s="33">
        <v>0.79273148148148154</v>
      </c>
      <c r="F13" s="15">
        <f t="shared" si="3"/>
        <v>7.9074074074074074E-2</v>
      </c>
      <c r="G13" s="12"/>
      <c r="H13" s="8">
        <f t="shared" si="4"/>
        <v>0.33865740740740746</v>
      </c>
      <c r="I13" s="4"/>
      <c r="K13" s="7"/>
    </row>
    <row r="14" spans="1:11" x14ac:dyDescent="0.3">
      <c r="A14" s="1">
        <v>100</v>
      </c>
      <c r="B14" s="4" t="s">
        <v>1</v>
      </c>
      <c r="C14" s="2">
        <v>43901</v>
      </c>
      <c r="D14" s="35"/>
      <c r="E14" s="35"/>
      <c r="F14" s="15"/>
      <c r="G14" s="12"/>
      <c r="H14" s="8">
        <f t="shared" si="4"/>
        <v>0</v>
      </c>
      <c r="I14" s="4"/>
      <c r="K14" s="7"/>
    </row>
    <row r="15" spans="1:11" x14ac:dyDescent="0.3">
      <c r="A15" s="1">
        <v>100</v>
      </c>
      <c r="B15" s="4" t="s">
        <v>1</v>
      </c>
      <c r="C15" s="2">
        <v>43902</v>
      </c>
      <c r="D15" s="33">
        <v>0.53846064814814809</v>
      </c>
      <c r="E15" s="33">
        <v>0.74291666666666656</v>
      </c>
      <c r="F15" s="15">
        <f t="shared" si="3"/>
        <v>0.16346064814814809</v>
      </c>
      <c r="G15" s="12" t="str">
        <f t="shared" ref="G15" si="5">IF(E15&lt;$F$1,"Pulang Lebih Awal: "&amp;TEXT(($F$1-E15),"hh:mm:ss"),"")</f>
        <v>Pulang Lebih Awal: 00:10:12</v>
      </c>
      <c r="H15" s="8">
        <f t="shared" si="4"/>
        <v>0.20445601851851847</v>
      </c>
      <c r="I15" s="4"/>
      <c r="K15" s="7"/>
    </row>
    <row r="16" spans="1:11" x14ac:dyDescent="0.3">
      <c r="A16" s="1">
        <v>100</v>
      </c>
      <c r="B16" s="4" t="s">
        <v>1</v>
      </c>
      <c r="C16" s="2">
        <v>43903</v>
      </c>
      <c r="D16" s="36"/>
      <c r="E16" s="37"/>
      <c r="F16" s="15"/>
      <c r="G16" s="12"/>
      <c r="H16" s="8">
        <f t="shared" si="4"/>
        <v>0</v>
      </c>
      <c r="I16" s="4"/>
      <c r="K16" s="7"/>
    </row>
    <row r="17" spans="1:11" x14ac:dyDescent="0.3">
      <c r="A17" s="1">
        <v>100</v>
      </c>
      <c r="B17" s="4" t="s">
        <v>1</v>
      </c>
      <c r="C17" s="2">
        <v>43904</v>
      </c>
      <c r="D17" s="35"/>
      <c r="E17" s="35"/>
      <c r="F17" s="15"/>
      <c r="G17" s="12"/>
      <c r="H17" s="8">
        <f t="shared" si="4"/>
        <v>0</v>
      </c>
      <c r="I17" s="4"/>
      <c r="K17" s="7"/>
    </row>
    <row r="18" spans="1:11" x14ac:dyDescent="0.3">
      <c r="A18" s="1">
        <v>100</v>
      </c>
      <c r="B18" s="4" t="s">
        <v>1</v>
      </c>
      <c r="C18" s="2">
        <v>43905</v>
      </c>
      <c r="D18" s="33">
        <v>0.38874999999999998</v>
      </c>
      <c r="E18" s="33">
        <v>0.71253472222222225</v>
      </c>
      <c r="F18" s="15">
        <f t="shared" ref="F18:F19" si="6">SUM(D18-$D$1)</f>
        <v>1.3749999999999984E-2</v>
      </c>
      <c r="G18" s="12" t="str">
        <f t="shared" ref="G18" si="7">IF(E18&lt;$F$1,"Pulang Lebih Awal: "&amp;TEXT(($F$1-E18),"hh:mm:ss"),"")</f>
        <v>Pulang Lebih Awal: 00:53:57</v>
      </c>
      <c r="H18" s="8">
        <f t="shared" si="4"/>
        <v>0.32378472222222227</v>
      </c>
      <c r="I18" s="4"/>
      <c r="K18" s="7"/>
    </row>
    <row r="19" spans="1:11" x14ac:dyDescent="0.3">
      <c r="A19" s="1">
        <v>100</v>
      </c>
      <c r="B19" s="4" t="s">
        <v>1</v>
      </c>
      <c r="C19" s="2">
        <v>43906</v>
      </c>
      <c r="D19" s="33">
        <v>0.40711805555555558</v>
      </c>
      <c r="E19" s="34"/>
      <c r="F19" s="15">
        <f t="shared" si="6"/>
        <v>3.211805555555558E-2</v>
      </c>
      <c r="G19" s="12"/>
      <c r="H19" s="8">
        <v>0</v>
      </c>
      <c r="I19" s="4"/>
      <c r="K19" s="7"/>
    </row>
    <row r="20" spans="1:11" x14ac:dyDescent="0.3">
      <c r="A20" s="1">
        <v>100</v>
      </c>
      <c r="B20" s="4" t="s">
        <v>1</v>
      </c>
      <c r="C20" s="2">
        <v>43907</v>
      </c>
      <c r="D20" s="34"/>
      <c r="E20" s="34"/>
      <c r="F20" s="15"/>
      <c r="G20" s="12"/>
      <c r="H20" s="8">
        <f t="shared" si="4"/>
        <v>0</v>
      </c>
      <c r="I20" s="4" t="s">
        <v>53</v>
      </c>
      <c r="K20" s="7"/>
    </row>
    <row r="21" spans="1:11" x14ac:dyDescent="0.3">
      <c r="A21" s="1">
        <v>100</v>
      </c>
      <c r="B21" s="4" t="s">
        <v>1</v>
      </c>
      <c r="C21" s="2">
        <v>43908</v>
      </c>
      <c r="D21" s="34"/>
      <c r="E21" s="34"/>
      <c r="F21" s="15"/>
      <c r="G21" s="12"/>
      <c r="H21" s="8">
        <f t="shared" si="4"/>
        <v>0</v>
      </c>
      <c r="I21" s="4" t="s">
        <v>53</v>
      </c>
      <c r="K21" s="7"/>
    </row>
    <row r="22" spans="1:11" x14ac:dyDescent="0.3">
      <c r="A22" s="1">
        <v>100</v>
      </c>
      <c r="B22" s="4" t="s">
        <v>1</v>
      </c>
      <c r="C22" s="2">
        <v>43909</v>
      </c>
      <c r="D22" s="34"/>
      <c r="E22" s="34"/>
      <c r="F22" s="15"/>
      <c r="G22" s="12"/>
      <c r="H22" s="8">
        <f t="shared" si="4"/>
        <v>0</v>
      </c>
      <c r="I22" s="4" t="s">
        <v>53</v>
      </c>
      <c r="K22" s="7"/>
    </row>
    <row r="23" spans="1:11" x14ac:dyDescent="0.3">
      <c r="A23" s="1">
        <v>100</v>
      </c>
      <c r="B23" s="4" t="s">
        <v>1</v>
      </c>
      <c r="C23" s="2">
        <v>43910</v>
      </c>
      <c r="D23" s="35"/>
      <c r="E23" s="35"/>
      <c r="F23" s="15"/>
      <c r="G23" s="12"/>
      <c r="H23" s="8">
        <f t="shared" si="4"/>
        <v>0</v>
      </c>
      <c r="I23" s="4"/>
      <c r="K23" s="7"/>
    </row>
    <row r="24" spans="1:11" x14ac:dyDescent="0.3">
      <c r="A24" s="1">
        <v>100</v>
      </c>
      <c r="B24" s="4" t="s">
        <v>1</v>
      </c>
      <c r="C24" s="2">
        <v>43911</v>
      </c>
      <c r="D24" s="35"/>
      <c r="E24" s="35"/>
      <c r="F24" s="15"/>
      <c r="G24" s="12"/>
      <c r="H24" s="8">
        <f t="shared" si="4"/>
        <v>0</v>
      </c>
      <c r="I24" s="4"/>
      <c r="K24" s="7"/>
    </row>
    <row r="25" spans="1:11" x14ac:dyDescent="0.3">
      <c r="A25" s="1">
        <v>100</v>
      </c>
      <c r="B25" s="4" t="s">
        <v>1</v>
      </c>
      <c r="C25" s="2">
        <v>43912</v>
      </c>
      <c r="D25" s="33">
        <v>0.42482638888888885</v>
      </c>
      <c r="E25" s="33">
        <v>0.70986111111111105</v>
      </c>
      <c r="F25" s="15">
        <f t="shared" ref="F25:F32" si="8">SUM(D25-$D$1)</f>
        <v>4.9826388888888851E-2</v>
      </c>
      <c r="G25" s="12" t="str">
        <f t="shared" ref="G25" si="9">IF(E25&lt;$F$1,"Pulang Lebih Awal: "&amp;TEXT(($F$1-E25),"hh:mm:ss"),"")</f>
        <v>Pulang Lebih Awal: 00:57:48</v>
      </c>
      <c r="H25" s="8">
        <f t="shared" si="4"/>
        <v>0.2850347222222222</v>
      </c>
      <c r="I25" s="4"/>
    </row>
    <row r="26" spans="1:11" x14ac:dyDescent="0.3">
      <c r="A26" s="1">
        <v>100</v>
      </c>
      <c r="B26" s="4" t="s">
        <v>1</v>
      </c>
      <c r="C26" s="2">
        <v>43913</v>
      </c>
      <c r="D26" s="33">
        <v>0.4079861111111111</v>
      </c>
      <c r="E26" s="34"/>
      <c r="F26" s="15">
        <f t="shared" si="8"/>
        <v>3.2986111111111105E-2</v>
      </c>
      <c r="G26" s="11"/>
      <c r="H26" s="8">
        <v>0</v>
      </c>
      <c r="I26" s="4"/>
    </row>
    <row r="27" spans="1:11" x14ac:dyDescent="0.3">
      <c r="A27" s="1">
        <v>100</v>
      </c>
      <c r="B27" s="4" t="s">
        <v>1</v>
      </c>
      <c r="C27" s="2">
        <v>43914</v>
      </c>
      <c r="D27" s="33">
        <v>0.40673611111111113</v>
      </c>
      <c r="E27" s="33">
        <v>0.82533564814814808</v>
      </c>
      <c r="F27" s="15">
        <f t="shared" si="8"/>
        <v>3.1736111111111132E-2</v>
      </c>
      <c r="G27" s="11"/>
      <c r="H27" s="8">
        <f t="shared" si="4"/>
        <v>0.41859953703703695</v>
      </c>
      <c r="I27" s="4"/>
    </row>
    <row r="28" spans="1:11" x14ac:dyDescent="0.3">
      <c r="A28" s="1">
        <v>100</v>
      </c>
      <c r="B28" s="4" t="s">
        <v>1</v>
      </c>
      <c r="C28" s="2">
        <v>43915</v>
      </c>
      <c r="D28" s="33">
        <v>0.41799768518518521</v>
      </c>
      <c r="E28" s="33">
        <v>0.8238657407407407</v>
      </c>
      <c r="F28" s="15">
        <f t="shared" si="8"/>
        <v>4.2997685185185208E-2</v>
      </c>
      <c r="G28" s="11"/>
      <c r="H28" s="8">
        <f t="shared" si="4"/>
        <v>0.4058680555555555</v>
      </c>
      <c r="I28" s="4"/>
    </row>
    <row r="29" spans="1:11" x14ac:dyDescent="0.3">
      <c r="A29" s="1">
        <v>100</v>
      </c>
      <c r="B29" s="4" t="s">
        <v>1</v>
      </c>
      <c r="C29" s="2">
        <v>43916</v>
      </c>
      <c r="D29" s="34"/>
      <c r="E29" s="34"/>
      <c r="F29" s="15" t="s">
        <v>38</v>
      </c>
      <c r="G29" s="11"/>
      <c r="H29" s="8">
        <f t="shared" si="4"/>
        <v>0</v>
      </c>
      <c r="I29" s="4" t="s">
        <v>61</v>
      </c>
    </row>
    <row r="30" spans="1:11" x14ac:dyDescent="0.3">
      <c r="A30" s="1">
        <v>100</v>
      </c>
      <c r="B30" s="4" t="s">
        <v>1</v>
      </c>
      <c r="C30" s="2">
        <v>43917</v>
      </c>
      <c r="D30" s="35"/>
      <c r="E30" s="37"/>
      <c r="F30" s="15"/>
      <c r="G30" s="11"/>
      <c r="H30" s="8">
        <f t="shared" si="4"/>
        <v>0</v>
      </c>
      <c r="I30" s="4"/>
    </row>
    <row r="31" spans="1:11" x14ac:dyDescent="0.3">
      <c r="A31" s="1">
        <v>100</v>
      </c>
      <c r="B31" s="4" t="s">
        <v>1</v>
      </c>
      <c r="C31" s="2">
        <v>43918</v>
      </c>
      <c r="D31" s="35"/>
      <c r="E31" s="35"/>
      <c r="F31" s="15">
        <f t="shared" si="8"/>
        <v>-0.375</v>
      </c>
      <c r="G31" s="11"/>
      <c r="H31" s="8">
        <f t="shared" si="4"/>
        <v>0</v>
      </c>
      <c r="I31" s="4"/>
    </row>
    <row r="32" spans="1:11" x14ac:dyDescent="0.3">
      <c r="A32" s="1">
        <v>100</v>
      </c>
      <c r="B32" s="4" t="s">
        <v>1</v>
      </c>
      <c r="C32" s="2">
        <v>43919</v>
      </c>
      <c r="D32" s="33">
        <v>0.40621527777777783</v>
      </c>
      <c r="E32" s="33">
        <v>0.64506944444444447</v>
      </c>
      <c r="F32" s="15">
        <f t="shared" si="8"/>
        <v>3.1215277777777828E-2</v>
      </c>
      <c r="G32" s="12" t="str">
        <f t="shared" ref="G32" si="10">IF(E32&lt;$F$1,"Pulang Lebih Awal: "&amp;TEXT(($F$1-E32),"hh:mm:ss"),"")</f>
        <v>Pulang Lebih Awal: 02:31:06</v>
      </c>
      <c r="H32" s="8">
        <f t="shared" si="4"/>
        <v>0.23885416666666665</v>
      </c>
      <c r="I32" s="4"/>
    </row>
    <row r="33" spans="1:9" x14ac:dyDescent="0.3">
      <c r="A33" s="1">
        <v>100</v>
      </c>
      <c r="B33" s="4" t="s">
        <v>1</v>
      </c>
      <c r="C33" s="2">
        <v>43920</v>
      </c>
      <c r="D33" s="33">
        <v>0.37123842592592587</v>
      </c>
      <c r="E33" s="33">
        <v>0.72923611111111108</v>
      </c>
      <c r="F33" s="40"/>
      <c r="G33" s="12" t="str">
        <f>IF(E33&lt;$F$1,"Pulang Lebih Awal: "&amp;TEXT(($F$1-E33),"hh:mm:ss"),"")</f>
        <v>Pulang Lebih Awal: 00:29:54</v>
      </c>
      <c r="H33" s="8">
        <f t="shared" si="4"/>
        <v>0.35799768518518521</v>
      </c>
      <c r="I33" s="4"/>
    </row>
    <row r="34" spans="1:9" x14ac:dyDescent="0.3">
      <c r="A34" s="1">
        <v>100</v>
      </c>
      <c r="B34" s="4" t="s">
        <v>1</v>
      </c>
      <c r="C34" s="2">
        <v>43921</v>
      </c>
      <c r="D34" s="43"/>
      <c r="E34" s="43"/>
      <c r="F34" s="40" t="s">
        <v>53</v>
      </c>
      <c r="G34" s="11"/>
      <c r="H34" s="8">
        <f t="shared" si="4"/>
        <v>0</v>
      </c>
      <c r="I34" s="4" t="s">
        <v>53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829-89E8-4879-8942-084BF51633B3}">
  <dimension ref="A1:M34"/>
  <sheetViews>
    <sheetView workbookViewId="0">
      <pane ySplit="3" topLeftCell="A28" activePane="bottomLeft" state="frozen"/>
      <selection pane="bottomLeft" activeCell="G34" sqref="G34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7.1796875" style="3" bestFit="1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103</v>
      </c>
      <c r="B4" s="4" t="s">
        <v>47</v>
      </c>
      <c r="C4" s="2">
        <v>43891</v>
      </c>
      <c r="D4" s="33">
        <v>0.40833333333333338</v>
      </c>
      <c r="E4" s="34"/>
      <c r="F4" s="15">
        <f>SUM(D4-$D$1)</f>
        <v>3.3333333333333381E-2</v>
      </c>
      <c r="G4" s="12"/>
      <c r="H4" s="8">
        <v>0</v>
      </c>
      <c r="I4" s="6"/>
      <c r="K4" s="20">
        <f>SUM(F4:F12)</f>
        <v>0.20582175925925933</v>
      </c>
      <c r="M4" s="4"/>
    </row>
    <row r="5" spans="1:13" x14ac:dyDescent="0.3">
      <c r="A5" s="1">
        <v>103</v>
      </c>
      <c r="B5" s="4" t="s">
        <v>47</v>
      </c>
      <c r="C5" s="2">
        <v>43892</v>
      </c>
      <c r="D5" s="33">
        <v>0.40339120370370374</v>
      </c>
      <c r="E5" s="33">
        <v>0.87457175925925934</v>
      </c>
      <c r="F5" s="15">
        <f>SUM(D5-$D$1)</f>
        <v>2.8391203703703738E-2</v>
      </c>
      <c r="G5" s="12"/>
      <c r="H5" s="8">
        <f t="shared" ref="H5:H9" si="0">SUM(E5-D5)</f>
        <v>0.4711805555555556</v>
      </c>
      <c r="I5" s="4"/>
      <c r="K5" s="7"/>
    </row>
    <row r="6" spans="1:13" x14ac:dyDescent="0.3">
      <c r="A6" s="1">
        <v>103</v>
      </c>
      <c r="B6" s="4" t="s">
        <v>47</v>
      </c>
      <c r="C6" s="2">
        <v>43893</v>
      </c>
      <c r="D6" s="34"/>
      <c r="E6" s="34"/>
      <c r="F6" s="15"/>
      <c r="G6" s="12"/>
      <c r="H6" s="8">
        <f t="shared" si="0"/>
        <v>0</v>
      </c>
      <c r="I6" s="4" t="s">
        <v>53</v>
      </c>
      <c r="K6" s="7"/>
    </row>
    <row r="7" spans="1:13" x14ac:dyDescent="0.3">
      <c r="A7" s="1">
        <v>103</v>
      </c>
      <c r="B7" s="4" t="s">
        <v>47</v>
      </c>
      <c r="C7" s="2">
        <v>43894</v>
      </c>
      <c r="D7" s="33">
        <v>0.43255787037037036</v>
      </c>
      <c r="E7" s="33">
        <v>0.73702546296296301</v>
      </c>
      <c r="F7" s="15">
        <f>SUM(D7-$D$1)</f>
        <v>5.7557870370370356E-2</v>
      </c>
      <c r="G7" s="12"/>
      <c r="H7" s="8">
        <f t="shared" si="0"/>
        <v>0.30446759259259265</v>
      </c>
      <c r="I7" s="4"/>
      <c r="K7" s="7"/>
    </row>
    <row r="8" spans="1:13" x14ac:dyDescent="0.3">
      <c r="A8" s="1">
        <v>103</v>
      </c>
      <c r="B8" s="4" t="s">
        <v>47</v>
      </c>
      <c r="C8" s="2">
        <v>43895</v>
      </c>
      <c r="D8" s="33">
        <v>0.41734953703703703</v>
      </c>
      <c r="E8" s="33">
        <v>0.7982407407407407</v>
      </c>
      <c r="F8" s="15">
        <f>SUM(D8-$D$1)</f>
        <v>4.2349537037037033E-2</v>
      </c>
      <c r="G8" s="12"/>
      <c r="H8" s="8">
        <f t="shared" si="0"/>
        <v>0.38089120370370366</v>
      </c>
      <c r="I8" s="4"/>
      <c r="K8" s="7"/>
    </row>
    <row r="9" spans="1:13" x14ac:dyDescent="0.3">
      <c r="A9" s="1">
        <v>103</v>
      </c>
      <c r="B9" s="4" t="s">
        <v>47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3" x14ac:dyDescent="0.3">
      <c r="A10" s="1">
        <v>103</v>
      </c>
      <c r="B10" s="4" t="s">
        <v>47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3" x14ac:dyDescent="0.3">
      <c r="A11" s="1">
        <v>103</v>
      </c>
      <c r="B11" s="4" t="s">
        <v>47</v>
      </c>
      <c r="C11" s="2">
        <v>43898</v>
      </c>
      <c r="D11" s="33">
        <v>0.36168981481481483</v>
      </c>
      <c r="E11" s="33">
        <v>0.77989583333333334</v>
      </c>
      <c r="F11" s="15"/>
      <c r="G11" s="12" t="str">
        <f t="shared" ref="G11:G13" si="1">IF(E11&lt;$F$1,"Pulang Lebih Awal: "&amp;TEXT(($F$1-E11),"hh:mm:ss"),"")</f>
        <v/>
      </c>
      <c r="H11" s="8">
        <f>SUM(E11-D11)</f>
        <v>0.41820601851851852</v>
      </c>
      <c r="I11" s="4"/>
      <c r="K11" s="7"/>
    </row>
    <row r="12" spans="1:13" x14ac:dyDescent="0.3">
      <c r="A12" s="1">
        <v>103</v>
      </c>
      <c r="B12" s="4" t="s">
        <v>47</v>
      </c>
      <c r="C12" s="2">
        <v>43899</v>
      </c>
      <c r="D12" s="33">
        <v>0.41918981481481482</v>
      </c>
      <c r="E12" s="33">
        <v>0.74075231481481474</v>
      </c>
      <c r="F12" s="15">
        <f>SUM(D12-$D$1)</f>
        <v>4.4189814814814821E-2</v>
      </c>
      <c r="G12" s="12" t="str">
        <f t="shared" si="1"/>
        <v>Pulang Lebih Awal: 00:13:19</v>
      </c>
      <c r="H12" s="8">
        <f>SUM(E12-D12)</f>
        <v>0.32156249999999992</v>
      </c>
      <c r="I12" s="4"/>
      <c r="K12" s="7"/>
    </row>
    <row r="13" spans="1:13" x14ac:dyDescent="0.3">
      <c r="A13" s="1">
        <v>103</v>
      </c>
      <c r="B13" s="4" t="s">
        <v>47</v>
      </c>
      <c r="C13" s="2">
        <v>43900</v>
      </c>
      <c r="D13" s="33">
        <v>0.57155092592592593</v>
      </c>
      <c r="E13" s="33">
        <v>0.812962962962963</v>
      </c>
      <c r="F13" s="15">
        <f>SUM(D13-$D$1)</f>
        <v>0.19655092592592593</v>
      </c>
      <c r="G13" s="12" t="str">
        <f t="shared" si="1"/>
        <v/>
      </c>
      <c r="H13" s="8">
        <f>SUM(E13-D13)</f>
        <v>0.24141203703703706</v>
      </c>
      <c r="I13" s="4"/>
      <c r="K13" s="7"/>
    </row>
    <row r="14" spans="1:13" x14ac:dyDescent="0.3">
      <c r="A14" s="1">
        <v>103</v>
      </c>
      <c r="B14" s="4" t="s">
        <v>47</v>
      </c>
      <c r="C14" s="2">
        <v>43901</v>
      </c>
      <c r="D14" s="35"/>
      <c r="E14" s="35"/>
      <c r="F14" s="15"/>
      <c r="G14" s="12"/>
      <c r="H14" s="8">
        <f t="shared" ref="H14:H34" si="2">SUM(E14-D14)</f>
        <v>0</v>
      </c>
      <c r="I14" s="4"/>
      <c r="K14" s="7"/>
    </row>
    <row r="15" spans="1:13" x14ac:dyDescent="0.3">
      <c r="A15" s="1">
        <v>103</v>
      </c>
      <c r="B15" s="4" t="s">
        <v>47</v>
      </c>
      <c r="C15" s="2">
        <v>43902</v>
      </c>
      <c r="D15" s="33">
        <v>0.42725694444444445</v>
      </c>
      <c r="E15" s="34"/>
      <c r="F15" s="15">
        <f>SUM(D15-$D$1)</f>
        <v>5.2256944444444453E-2</v>
      </c>
      <c r="G15" s="12"/>
      <c r="H15" s="8">
        <v>0</v>
      </c>
      <c r="I15" s="4"/>
      <c r="K15" s="7"/>
    </row>
    <row r="16" spans="1:13" x14ac:dyDescent="0.3">
      <c r="A16" s="1">
        <v>103</v>
      </c>
      <c r="B16" s="4" t="s">
        <v>47</v>
      </c>
      <c r="C16" s="2">
        <v>43903</v>
      </c>
      <c r="D16" s="35"/>
      <c r="E16" s="35"/>
      <c r="F16" s="15">
        <f t="shared" ref="F16:F21" si="3">SUM(D16-$D$1)</f>
        <v>-0.375</v>
      </c>
      <c r="G16" s="12"/>
      <c r="H16" s="8">
        <f t="shared" si="2"/>
        <v>0</v>
      </c>
      <c r="I16" s="4"/>
      <c r="K16" s="7"/>
    </row>
    <row r="17" spans="1:11" x14ac:dyDescent="0.3">
      <c r="A17" s="1">
        <v>103</v>
      </c>
      <c r="B17" s="4" t="s">
        <v>47</v>
      </c>
      <c r="C17" s="2">
        <v>43904</v>
      </c>
      <c r="D17" s="35"/>
      <c r="E17" s="35"/>
      <c r="F17" s="15">
        <f t="shared" si="3"/>
        <v>-0.375</v>
      </c>
      <c r="G17" s="12"/>
      <c r="H17" s="8">
        <f t="shared" si="2"/>
        <v>0</v>
      </c>
      <c r="I17" s="4"/>
      <c r="K17" s="7"/>
    </row>
    <row r="18" spans="1:11" x14ac:dyDescent="0.3">
      <c r="A18" s="1">
        <v>103</v>
      </c>
      <c r="B18" s="4" t="s">
        <v>47</v>
      </c>
      <c r="C18" s="2">
        <v>43905</v>
      </c>
      <c r="D18" s="33">
        <v>0.44149305555555557</v>
      </c>
      <c r="E18" s="33">
        <v>0.86116898148148147</v>
      </c>
      <c r="F18" s="15">
        <f t="shared" si="3"/>
        <v>6.6493055555555569E-2</v>
      </c>
      <c r="G18" s="12" t="str">
        <f t="shared" ref="G18:G19" si="4">IF(E18&lt;$F$1,"Pulang Lebih Awal: "&amp;TEXT(($F$1-E18),"hh:mm:ss"),"")</f>
        <v/>
      </c>
      <c r="H18" s="8">
        <f t="shared" si="2"/>
        <v>0.4196759259259259</v>
      </c>
      <c r="I18" s="4"/>
      <c r="K18" s="7"/>
    </row>
    <row r="19" spans="1:11" x14ac:dyDescent="0.3">
      <c r="A19" s="1">
        <v>103</v>
      </c>
      <c r="B19" s="4" t="s">
        <v>47</v>
      </c>
      <c r="C19" s="2">
        <v>43906</v>
      </c>
      <c r="D19" s="33">
        <v>0.47916666666666669</v>
      </c>
      <c r="E19" s="33">
        <v>0.74733796296296295</v>
      </c>
      <c r="F19" s="15">
        <f t="shared" si="3"/>
        <v>0.10416666666666669</v>
      </c>
      <c r="G19" s="12" t="str">
        <f t="shared" si="4"/>
        <v>Pulang Lebih Awal: 00:03:50</v>
      </c>
      <c r="H19" s="8">
        <f t="shared" si="2"/>
        <v>0.26817129629629627</v>
      </c>
      <c r="I19" s="4"/>
      <c r="K19" s="7"/>
    </row>
    <row r="20" spans="1:11" x14ac:dyDescent="0.3">
      <c r="A20" s="1">
        <v>103</v>
      </c>
      <c r="B20" s="4" t="s">
        <v>47</v>
      </c>
      <c r="C20" s="2">
        <v>43907</v>
      </c>
      <c r="D20" s="33">
        <v>0.40984953703703703</v>
      </c>
      <c r="E20" s="34"/>
      <c r="F20" s="15">
        <f t="shared" si="3"/>
        <v>3.4849537037037026E-2</v>
      </c>
      <c r="G20" s="12"/>
      <c r="H20" s="8">
        <v>0</v>
      </c>
      <c r="I20" s="4"/>
      <c r="K20" s="7"/>
    </row>
    <row r="21" spans="1:11" x14ac:dyDescent="0.3">
      <c r="A21" s="1">
        <v>103</v>
      </c>
      <c r="B21" s="4" t="s">
        <v>47</v>
      </c>
      <c r="C21" s="2">
        <v>43908</v>
      </c>
      <c r="D21" s="33">
        <v>0.40872685185185187</v>
      </c>
      <c r="E21" s="34"/>
      <c r="F21" s="15">
        <f t="shared" si="3"/>
        <v>3.3726851851851869E-2</v>
      </c>
      <c r="G21" s="12"/>
      <c r="H21" s="8">
        <v>0</v>
      </c>
      <c r="I21" s="4"/>
      <c r="K21" s="7"/>
    </row>
    <row r="22" spans="1:11" x14ac:dyDescent="0.3">
      <c r="A22" s="1">
        <v>103</v>
      </c>
      <c r="B22" s="4" t="s">
        <v>47</v>
      </c>
      <c r="C22" s="2">
        <v>43909</v>
      </c>
      <c r="D22" s="34"/>
      <c r="E22" s="34"/>
      <c r="F22" s="15"/>
      <c r="G22" s="12"/>
      <c r="H22" s="8">
        <f t="shared" si="2"/>
        <v>0</v>
      </c>
      <c r="I22" s="4" t="s">
        <v>53</v>
      </c>
      <c r="K22" s="7"/>
    </row>
    <row r="23" spans="1:11" x14ac:dyDescent="0.3">
      <c r="A23" s="1">
        <v>103</v>
      </c>
      <c r="B23" s="4" t="s">
        <v>47</v>
      </c>
      <c r="C23" s="2">
        <v>43910</v>
      </c>
      <c r="D23" s="35"/>
      <c r="E23" s="35"/>
      <c r="F23" s="15"/>
      <c r="G23" s="12"/>
      <c r="H23" s="8">
        <f t="shared" si="2"/>
        <v>0</v>
      </c>
      <c r="I23" s="4"/>
      <c r="K23" s="7"/>
    </row>
    <row r="24" spans="1:11" x14ac:dyDescent="0.3">
      <c r="A24" s="1">
        <v>103</v>
      </c>
      <c r="B24" s="4" t="s">
        <v>47</v>
      </c>
      <c r="C24" s="2">
        <v>43911</v>
      </c>
      <c r="D24" s="35"/>
      <c r="E24" s="35"/>
      <c r="F24" s="15"/>
      <c r="G24" s="12"/>
      <c r="H24" s="8">
        <f t="shared" si="2"/>
        <v>0</v>
      </c>
      <c r="I24" s="4"/>
      <c r="K24" s="7"/>
    </row>
    <row r="25" spans="1:11" x14ac:dyDescent="0.3">
      <c r="A25" s="1">
        <v>103</v>
      </c>
      <c r="B25" s="4" t="s">
        <v>47</v>
      </c>
      <c r="C25" s="2">
        <v>43912</v>
      </c>
      <c r="D25" s="33">
        <v>0.40931712962962963</v>
      </c>
      <c r="E25" s="33">
        <v>0.72020833333333334</v>
      </c>
      <c r="F25" s="15">
        <f t="shared" ref="F25:F26" si="5">SUM(D25-$D$1)</f>
        <v>3.4317129629629628E-2</v>
      </c>
      <c r="G25" s="12" t="str">
        <f t="shared" ref="G25" si="6">IF(E25&lt;$F$1,"Pulang Lebih Awal: "&amp;TEXT(($F$1-E25),"hh:mm:ss"),"")</f>
        <v>Pulang Lebih Awal: 00:42:54</v>
      </c>
      <c r="H25" s="8">
        <f t="shared" si="2"/>
        <v>0.31089120370370371</v>
      </c>
      <c r="I25" s="4"/>
      <c r="K25" s="7"/>
    </row>
    <row r="26" spans="1:11" x14ac:dyDescent="0.3">
      <c r="A26" s="1">
        <v>103</v>
      </c>
      <c r="B26" s="4" t="s">
        <v>47</v>
      </c>
      <c r="C26" s="2">
        <v>43913</v>
      </c>
      <c r="D26" s="33">
        <v>0.39193287037037039</v>
      </c>
      <c r="E26" s="34"/>
      <c r="F26" s="15">
        <f t="shared" si="5"/>
        <v>1.693287037037039E-2</v>
      </c>
      <c r="G26" s="11"/>
      <c r="H26" s="8">
        <v>0</v>
      </c>
      <c r="I26" s="4"/>
      <c r="K26" s="7"/>
    </row>
    <row r="27" spans="1:11" x14ac:dyDescent="0.3">
      <c r="A27" s="1">
        <v>103</v>
      </c>
      <c r="B27" s="4" t="s">
        <v>47</v>
      </c>
      <c r="C27" s="2">
        <v>43914</v>
      </c>
      <c r="D27" s="33">
        <v>0.42171296296296296</v>
      </c>
      <c r="E27" s="33">
        <v>0.80625000000000002</v>
      </c>
      <c r="F27" s="15">
        <f t="shared" ref="F27" si="7">SUM(D27-$D$1)</f>
        <v>4.6712962962962956E-2</v>
      </c>
      <c r="G27" s="11"/>
      <c r="H27" s="8">
        <f t="shared" si="2"/>
        <v>0.38453703703703707</v>
      </c>
      <c r="I27" s="4"/>
      <c r="K27" s="7"/>
    </row>
    <row r="28" spans="1:11" x14ac:dyDescent="0.3">
      <c r="A28" s="1">
        <v>103</v>
      </c>
      <c r="B28" s="4" t="s">
        <v>47</v>
      </c>
      <c r="C28" s="2">
        <v>43915</v>
      </c>
      <c r="D28" s="33">
        <v>0.42621527777777773</v>
      </c>
      <c r="E28" s="34"/>
      <c r="F28" s="15">
        <f t="shared" ref="F28:F32" si="8">SUM(D28-$D$1)</f>
        <v>5.1215277777777735E-2</v>
      </c>
      <c r="G28" s="11"/>
      <c r="H28" s="8">
        <v>0</v>
      </c>
      <c r="I28" s="4"/>
      <c r="K28" s="7"/>
    </row>
    <row r="29" spans="1:11" x14ac:dyDescent="0.3">
      <c r="A29" s="1">
        <v>103</v>
      </c>
      <c r="B29" s="4" t="s">
        <v>47</v>
      </c>
      <c r="C29" s="2">
        <v>43916</v>
      </c>
      <c r="D29" s="34"/>
      <c r="E29" s="43"/>
      <c r="F29" s="15" t="s">
        <v>38</v>
      </c>
      <c r="G29" s="11"/>
      <c r="H29" s="8">
        <f t="shared" si="2"/>
        <v>0</v>
      </c>
      <c r="I29" s="4"/>
    </row>
    <row r="30" spans="1:11" x14ac:dyDescent="0.3">
      <c r="A30" s="1">
        <v>103</v>
      </c>
      <c r="B30" s="4" t="s">
        <v>47</v>
      </c>
      <c r="C30" s="2">
        <v>43917</v>
      </c>
      <c r="D30" s="35"/>
      <c r="E30" s="37"/>
      <c r="F30" s="15">
        <f>SUM(D30-$D$1)</f>
        <v>-0.375</v>
      </c>
      <c r="G30" s="11"/>
      <c r="H30" s="8">
        <f t="shared" si="2"/>
        <v>0</v>
      </c>
      <c r="I30" s="4"/>
    </row>
    <row r="31" spans="1:11" x14ac:dyDescent="0.3">
      <c r="A31" s="1">
        <v>103</v>
      </c>
      <c r="B31" s="4" t="s">
        <v>47</v>
      </c>
      <c r="C31" s="2">
        <v>43918</v>
      </c>
      <c r="D31" s="35"/>
      <c r="E31" s="35"/>
      <c r="F31" s="15">
        <f t="shared" si="8"/>
        <v>-0.375</v>
      </c>
      <c r="G31" s="11"/>
      <c r="H31" s="8">
        <f t="shared" si="2"/>
        <v>0</v>
      </c>
      <c r="I31" s="4"/>
    </row>
    <row r="32" spans="1:11" x14ac:dyDescent="0.3">
      <c r="A32" s="1">
        <v>103</v>
      </c>
      <c r="B32" s="4" t="s">
        <v>47</v>
      </c>
      <c r="C32" s="2">
        <v>43919</v>
      </c>
      <c r="D32" s="33">
        <v>0.39500000000000002</v>
      </c>
      <c r="E32" s="33">
        <v>0.6708101851851852</v>
      </c>
      <c r="F32" s="15">
        <f t="shared" si="8"/>
        <v>2.0000000000000018E-2</v>
      </c>
      <c r="G32" s="12" t="str">
        <f t="shared" ref="G32" si="9">IF(E32&lt;$F$1,"Pulang Lebih Awal: "&amp;TEXT(($F$1-E32),"hh:mm:ss"),"")</f>
        <v>Pulang Lebih Awal: 01:54:02</v>
      </c>
      <c r="H32" s="8">
        <f t="shared" si="2"/>
        <v>0.27581018518518519</v>
      </c>
      <c r="I32" s="4"/>
    </row>
    <row r="33" spans="1:9" x14ac:dyDescent="0.3">
      <c r="A33" s="1">
        <v>103</v>
      </c>
      <c r="B33" s="4" t="s">
        <v>47</v>
      </c>
      <c r="C33" s="2">
        <v>43920</v>
      </c>
      <c r="D33" s="33">
        <v>0.36707175925925922</v>
      </c>
      <c r="E33" s="43"/>
      <c r="F33" s="40"/>
      <c r="G33" s="11"/>
      <c r="H33" s="8">
        <v>0</v>
      </c>
      <c r="I33" s="4" t="s">
        <v>64</v>
      </c>
    </row>
    <row r="34" spans="1:9" x14ac:dyDescent="0.3">
      <c r="A34" s="1">
        <v>103</v>
      </c>
      <c r="B34" s="4" t="s">
        <v>47</v>
      </c>
      <c r="C34" s="2">
        <v>43921</v>
      </c>
      <c r="D34" s="33">
        <v>0.37135416666666665</v>
      </c>
      <c r="E34" s="33">
        <v>0.78288194444444448</v>
      </c>
      <c r="F34" s="40"/>
      <c r="G34" s="11"/>
      <c r="H34" s="8">
        <f t="shared" si="2"/>
        <v>0.41152777777777783</v>
      </c>
      <c r="I34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6831-1236-4499-B327-D319488C8099}">
  <dimension ref="A1:L35"/>
  <sheetViews>
    <sheetView workbookViewId="0">
      <pane ySplit="3" topLeftCell="A19" activePane="bottomLeft" state="frozen"/>
      <selection activeCell="F47" sqref="F47"/>
      <selection pane="bottomLeft" activeCell="F34" sqref="F34"/>
    </sheetView>
  </sheetViews>
  <sheetFormatPr defaultRowHeight="14" x14ac:dyDescent="0.3"/>
  <cols>
    <col min="1" max="1" width="8.7265625" style="3"/>
    <col min="2" max="2" width="20.0898437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3.08984375" style="17" bestFit="1" customWidth="1"/>
    <col min="7" max="7" width="23.90625" style="10" bestFit="1" customWidth="1"/>
    <col min="8" max="8" width="14.54296875" style="18" bestFit="1" customWidth="1"/>
    <col min="9" max="9" width="15.7265625" style="3" customWidth="1"/>
    <col min="10" max="10" width="8.7265625" style="3"/>
    <col min="11" max="11" width="15.54296875" bestFit="1" customWidth="1"/>
    <col min="12" max="16384" width="8.7265625" style="3"/>
  </cols>
  <sheetData>
    <row r="1" spans="1:12" x14ac:dyDescent="0.3">
      <c r="C1" s="4" t="s">
        <v>18</v>
      </c>
      <c r="D1" s="9">
        <v>0.40625</v>
      </c>
      <c r="E1" s="8" t="s">
        <v>19</v>
      </c>
      <c r="F1" s="16">
        <v>0.79166666666666663</v>
      </c>
      <c r="G1" s="13"/>
    </row>
    <row r="2" spans="1:12" ht="14.5" thickBot="1" x14ac:dyDescent="0.35">
      <c r="A2" s="26">
        <v>43891</v>
      </c>
      <c r="F2" s="10"/>
      <c r="H2" s="3"/>
    </row>
    <row r="3" spans="1:12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2" x14ac:dyDescent="0.3">
      <c r="A4" s="1">
        <v>350</v>
      </c>
      <c r="B4" s="4" t="s">
        <v>43</v>
      </c>
      <c r="C4" s="2">
        <v>43891</v>
      </c>
      <c r="D4" s="33">
        <v>0.38341435185185185</v>
      </c>
      <c r="E4" s="33">
        <v>0.78719907407407408</v>
      </c>
      <c r="F4" s="22"/>
      <c r="G4" s="12" t="str">
        <f t="shared" ref="G4" si="0">IF(E4&lt;$F$1,"Pulang Lebih Awal: "&amp;TEXT(($F$1-E4),"hh:mm:ss"),"")</f>
        <v>Pulang Lebih Awal: 00:06:26</v>
      </c>
      <c r="H4" s="8">
        <f>SUM(E4-D4)</f>
        <v>0.40378472222222223</v>
      </c>
      <c r="I4" s="6"/>
      <c r="K4" s="20">
        <f>SUM(F4:F12)</f>
        <v>7.4074074074074125E-2</v>
      </c>
      <c r="L4" s="4"/>
    </row>
    <row r="5" spans="1:12" x14ac:dyDescent="0.3">
      <c r="A5" s="1">
        <v>350</v>
      </c>
      <c r="B5" s="4" t="s">
        <v>43</v>
      </c>
      <c r="C5" s="2">
        <v>43892</v>
      </c>
      <c r="D5" s="33">
        <v>0.37957175925925929</v>
      </c>
      <c r="E5" s="33">
        <v>0.82045138888888891</v>
      </c>
      <c r="F5" s="15"/>
      <c r="G5" s="12"/>
      <c r="H5" s="8">
        <f t="shared" ref="H5:H9" si="1">SUM(E5-D5)</f>
        <v>0.44087962962962962</v>
      </c>
      <c r="I5" s="4"/>
      <c r="K5" s="7"/>
    </row>
    <row r="6" spans="1:12" x14ac:dyDescent="0.3">
      <c r="A6" s="1">
        <v>350</v>
      </c>
      <c r="B6" s="4" t="s">
        <v>43</v>
      </c>
      <c r="C6" s="2">
        <v>43893</v>
      </c>
      <c r="D6" s="33">
        <v>0.44267361111111114</v>
      </c>
      <c r="E6" s="33">
        <v>0.8187037037037036</v>
      </c>
      <c r="F6" s="15">
        <f t="shared" ref="F6:F8" si="2">SUM(D6-$D$1)</f>
        <v>3.6423611111111143E-2</v>
      </c>
      <c r="G6" s="12"/>
      <c r="H6" s="8">
        <f t="shared" si="1"/>
        <v>0.37603009259259246</v>
      </c>
      <c r="I6" s="4"/>
      <c r="K6" s="7"/>
    </row>
    <row r="7" spans="1:12" x14ac:dyDescent="0.3">
      <c r="A7" s="1">
        <v>350</v>
      </c>
      <c r="B7" s="4" t="s">
        <v>43</v>
      </c>
      <c r="C7" s="2">
        <v>43894</v>
      </c>
      <c r="D7" s="33">
        <v>0.43214120370370374</v>
      </c>
      <c r="E7" s="33">
        <v>0.83937499999999998</v>
      </c>
      <c r="F7" s="15">
        <f t="shared" si="2"/>
        <v>2.5891203703703736E-2</v>
      </c>
      <c r="G7" s="12"/>
      <c r="H7" s="8">
        <f t="shared" si="1"/>
        <v>0.40723379629629625</v>
      </c>
      <c r="I7" s="4"/>
      <c r="K7" s="7"/>
    </row>
    <row r="8" spans="1:12" x14ac:dyDescent="0.3">
      <c r="A8" s="1">
        <v>350</v>
      </c>
      <c r="B8" s="4" t="s">
        <v>43</v>
      </c>
      <c r="C8" s="2">
        <v>43895</v>
      </c>
      <c r="D8" s="33">
        <v>0.40910879629629626</v>
      </c>
      <c r="E8" s="33">
        <v>0.83197916666666671</v>
      </c>
      <c r="F8" s="15">
        <f t="shared" si="2"/>
        <v>2.8587962962962621E-3</v>
      </c>
      <c r="G8" s="12"/>
      <c r="H8" s="8">
        <f t="shared" si="1"/>
        <v>0.42287037037037045</v>
      </c>
      <c r="I8" s="4"/>
      <c r="K8" s="7"/>
    </row>
    <row r="9" spans="1:12" x14ac:dyDescent="0.3">
      <c r="A9" s="1">
        <v>350</v>
      </c>
      <c r="B9" s="4" t="s">
        <v>43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2" x14ac:dyDescent="0.3">
      <c r="A10" s="1">
        <v>350</v>
      </c>
      <c r="B10" s="4" t="s">
        <v>43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2" x14ac:dyDescent="0.3">
      <c r="A11" s="1">
        <v>350</v>
      </c>
      <c r="B11" s="4" t="s">
        <v>43</v>
      </c>
      <c r="C11" s="2">
        <v>43898</v>
      </c>
      <c r="D11" s="33">
        <v>0.38155092592592593</v>
      </c>
      <c r="E11" s="33">
        <v>0.81677083333333333</v>
      </c>
      <c r="F11" s="15"/>
      <c r="G11" s="12"/>
      <c r="H11" s="8">
        <f t="shared" ref="H11:H34" si="3">SUM(E11-D11)</f>
        <v>0.4352199074074074</v>
      </c>
      <c r="I11" s="4"/>
      <c r="K11" s="7"/>
    </row>
    <row r="12" spans="1:12" x14ac:dyDescent="0.3">
      <c r="A12" s="1">
        <v>350</v>
      </c>
      <c r="B12" s="4" t="s">
        <v>43</v>
      </c>
      <c r="C12" s="2">
        <v>43899</v>
      </c>
      <c r="D12" s="33">
        <v>0.41515046296296299</v>
      </c>
      <c r="E12" s="33">
        <v>0.8674074074074074</v>
      </c>
      <c r="F12" s="15">
        <f t="shared" ref="F12:F13" si="4">SUM(D12-$D$1)</f>
        <v>8.900462962962985E-3</v>
      </c>
      <c r="G12" s="12"/>
      <c r="H12" s="8">
        <f t="shared" si="3"/>
        <v>0.45225694444444442</v>
      </c>
      <c r="I12" s="4"/>
      <c r="K12" s="7"/>
    </row>
    <row r="13" spans="1:12" x14ac:dyDescent="0.3">
      <c r="A13" s="1">
        <v>350</v>
      </c>
      <c r="B13" s="4" t="s">
        <v>43</v>
      </c>
      <c r="C13" s="2">
        <v>43900</v>
      </c>
      <c r="D13" s="33">
        <v>0.42140046296296302</v>
      </c>
      <c r="E13" s="33">
        <v>0.83195601851851853</v>
      </c>
      <c r="F13" s="15">
        <f t="shared" si="4"/>
        <v>1.5150462962963018E-2</v>
      </c>
      <c r="G13" s="12"/>
      <c r="H13" s="8">
        <f t="shared" si="3"/>
        <v>0.41055555555555551</v>
      </c>
      <c r="I13" s="4"/>
      <c r="K13" s="7"/>
    </row>
    <row r="14" spans="1:12" x14ac:dyDescent="0.3">
      <c r="A14" s="1">
        <v>350</v>
      </c>
      <c r="B14" s="4" t="s">
        <v>43</v>
      </c>
      <c r="C14" s="2">
        <v>43901</v>
      </c>
      <c r="D14" s="35"/>
      <c r="E14" s="35"/>
      <c r="F14" s="15"/>
      <c r="G14" s="12"/>
      <c r="H14" s="8">
        <f t="shared" si="3"/>
        <v>0</v>
      </c>
      <c r="I14" s="4"/>
      <c r="K14" s="7"/>
    </row>
    <row r="15" spans="1:12" x14ac:dyDescent="0.3">
      <c r="A15" s="1">
        <v>350</v>
      </c>
      <c r="B15" s="4" t="s">
        <v>43</v>
      </c>
      <c r="C15" s="2">
        <v>43902</v>
      </c>
      <c r="D15" s="33">
        <v>0.41334490740740742</v>
      </c>
      <c r="E15" s="33">
        <v>0.79789351851851853</v>
      </c>
      <c r="F15" s="15">
        <f t="shared" ref="F15" si="5">SUM(D15-$D$1)</f>
        <v>7.0949074074074248E-3</v>
      </c>
      <c r="G15" s="12"/>
      <c r="H15" s="8">
        <f t="shared" si="3"/>
        <v>0.3845486111111111</v>
      </c>
      <c r="I15" s="4"/>
      <c r="K15" s="7"/>
    </row>
    <row r="16" spans="1:12" x14ac:dyDescent="0.3">
      <c r="A16" s="1">
        <v>350</v>
      </c>
      <c r="B16" s="4" t="s">
        <v>43</v>
      </c>
      <c r="C16" s="2">
        <v>43903</v>
      </c>
      <c r="D16" s="35"/>
      <c r="E16" s="37"/>
      <c r="F16" s="15"/>
      <c r="G16" s="12"/>
      <c r="H16" s="8">
        <f t="shared" si="3"/>
        <v>0</v>
      </c>
      <c r="I16" s="4"/>
      <c r="K16" s="7"/>
    </row>
    <row r="17" spans="1:11" x14ac:dyDescent="0.3">
      <c r="A17" s="1">
        <v>350</v>
      </c>
      <c r="B17" s="4" t="s">
        <v>43</v>
      </c>
      <c r="C17" s="2">
        <v>43904</v>
      </c>
      <c r="D17" s="35"/>
      <c r="E17" s="35"/>
      <c r="F17" s="15"/>
      <c r="G17" s="12"/>
      <c r="H17" s="8">
        <f t="shared" si="3"/>
        <v>0</v>
      </c>
      <c r="I17" s="4"/>
      <c r="K17" s="7"/>
    </row>
    <row r="18" spans="1:11" x14ac:dyDescent="0.3">
      <c r="A18" s="1">
        <v>350</v>
      </c>
      <c r="B18" s="4" t="s">
        <v>43</v>
      </c>
      <c r="C18" s="2">
        <v>43905</v>
      </c>
      <c r="D18" s="33">
        <v>0.42468750000000005</v>
      </c>
      <c r="E18" s="33">
        <v>0.8402546296296296</v>
      </c>
      <c r="F18" s="15">
        <f t="shared" ref="F18:F21" si="6">SUM(D18-$D$1)</f>
        <v>1.8437500000000051E-2</v>
      </c>
      <c r="G18" s="12"/>
      <c r="H18" s="8">
        <f t="shared" si="3"/>
        <v>0.41556712962962955</v>
      </c>
      <c r="I18" s="4"/>
      <c r="K18" s="7"/>
    </row>
    <row r="19" spans="1:11" x14ac:dyDescent="0.3">
      <c r="A19" s="1">
        <v>350</v>
      </c>
      <c r="B19" s="4" t="s">
        <v>43</v>
      </c>
      <c r="C19" s="2">
        <v>43906</v>
      </c>
      <c r="D19" s="33">
        <v>0.43156250000000002</v>
      </c>
      <c r="E19" s="33">
        <v>0.85432870370370362</v>
      </c>
      <c r="F19" s="15">
        <f t="shared" si="6"/>
        <v>2.5312500000000016E-2</v>
      </c>
      <c r="G19" s="12"/>
      <c r="H19" s="8">
        <f t="shared" si="3"/>
        <v>0.4227662037037036</v>
      </c>
      <c r="I19" s="4"/>
      <c r="K19" s="7"/>
    </row>
    <row r="20" spans="1:11" x14ac:dyDescent="0.3">
      <c r="A20" s="1">
        <v>350</v>
      </c>
      <c r="B20" s="4" t="s">
        <v>43</v>
      </c>
      <c r="C20" s="2">
        <v>43907</v>
      </c>
      <c r="D20" s="33">
        <v>0.39276620370370369</v>
      </c>
      <c r="E20" s="33">
        <v>0.83778935185185188</v>
      </c>
      <c r="F20" s="15"/>
      <c r="G20" s="12"/>
      <c r="H20" s="8">
        <f t="shared" si="3"/>
        <v>0.4450231481481482</v>
      </c>
      <c r="I20" s="4"/>
      <c r="K20" s="7"/>
    </row>
    <row r="21" spans="1:11" x14ac:dyDescent="0.3">
      <c r="A21" s="1">
        <v>350</v>
      </c>
      <c r="B21" s="4" t="s">
        <v>43</v>
      </c>
      <c r="C21" s="2">
        <v>43908</v>
      </c>
      <c r="D21" s="33">
        <v>0.43480324074074073</v>
      </c>
      <c r="E21" s="33">
        <v>0.69762731481481488</v>
      </c>
      <c r="F21" s="15">
        <f t="shared" si="6"/>
        <v>2.8553240740740726E-2</v>
      </c>
      <c r="G21" s="12"/>
      <c r="H21" s="8">
        <f t="shared" si="3"/>
        <v>0.26282407407407415</v>
      </c>
      <c r="I21" s="4"/>
      <c r="K21" s="7"/>
    </row>
    <row r="22" spans="1:11" x14ac:dyDescent="0.3">
      <c r="A22" s="1">
        <v>350</v>
      </c>
      <c r="B22" s="4" t="s">
        <v>43</v>
      </c>
      <c r="C22" s="2">
        <v>43909</v>
      </c>
      <c r="D22" s="33">
        <v>0.44347222222222221</v>
      </c>
      <c r="E22" s="34"/>
      <c r="F22" s="15">
        <f t="shared" ref="F22" si="7">SUM(D22-$D$1)</f>
        <v>3.7222222222222212E-2</v>
      </c>
      <c r="G22" s="12"/>
      <c r="H22" s="8">
        <v>0</v>
      </c>
      <c r="I22" s="4"/>
      <c r="K22" s="7"/>
    </row>
    <row r="23" spans="1:11" x14ac:dyDescent="0.3">
      <c r="A23" s="1">
        <v>350</v>
      </c>
      <c r="B23" s="4" t="s">
        <v>43</v>
      </c>
      <c r="C23" s="2">
        <v>43910</v>
      </c>
      <c r="D23" s="35"/>
      <c r="E23" s="35"/>
      <c r="F23" s="15">
        <f t="shared" ref="F23:F34" si="8">SUM(D23-$D$1)</f>
        <v>-0.40625</v>
      </c>
      <c r="G23" s="12"/>
      <c r="H23" s="8">
        <f t="shared" si="3"/>
        <v>0</v>
      </c>
      <c r="I23" s="4"/>
      <c r="K23" s="7"/>
    </row>
    <row r="24" spans="1:11" x14ac:dyDescent="0.3">
      <c r="A24" s="1">
        <v>350</v>
      </c>
      <c r="B24" s="4" t="s">
        <v>43</v>
      </c>
      <c r="C24" s="2">
        <v>43911</v>
      </c>
      <c r="D24" s="35"/>
      <c r="E24" s="35"/>
      <c r="F24" s="15">
        <f t="shared" si="8"/>
        <v>-0.40625</v>
      </c>
      <c r="G24" s="12"/>
      <c r="H24" s="8">
        <f t="shared" si="3"/>
        <v>0</v>
      </c>
      <c r="I24" s="4"/>
      <c r="K24" s="7"/>
    </row>
    <row r="25" spans="1:11" x14ac:dyDescent="0.3">
      <c r="A25" s="1">
        <v>350</v>
      </c>
      <c r="B25" s="4" t="s">
        <v>43</v>
      </c>
      <c r="C25" s="2">
        <v>43912</v>
      </c>
      <c r="D25" s="33">
        <v>0.43223379629629632</v>
      </c>
      <c r="E25" s="33">
        <v>0.83189814814814811</v>
      </c>
      <c r="F25" s="15">
        <f t="shared" si="8"/>
        <v>2.5983796296296324E-2</v>
      </c>
      <c r="G25" s="11"/>
      <c r="H25" s="8">
        <f t="shared" si="3"/>
        <v>0.39966435185185178</v>
      </c>
      <c r="I25" s="4"/>
      <c r="K25" s="7"/>
    </row>
    <row r="26" spans="1:11" x14ac:dyDescent="0.3">
      <c r="A26" s="1">
        <v>350</v>
      </c>
      <c r="B26" s="4" t="s">
        <v>43</v>
      </c>
      <c r="C26" s="2">
        <v>43913</v>
      </c>
      <c r="D26" s="33">
        <v>0.42790509259259263</v>
      </c>
      <c r="E26" s="34"/>
      <c r="F26" s="15">
        <f t="shared" si="8"/>
        <v>2.1655092592592629E-2</v>
      </c>
      <c r="G26" s="11"/>
      <c r="H26" s="8">
        <v>0</v>
      </c>
      <c r="I26" s="4"/>
      <c r="K26" s="7"/>
    </row>
    <row r="27" spans="1:11" x14ac:dyDescent="0.3">
      <c r="A27" s="1">
        <v>350</v>
      </c>
      <c r="B27" s="4" t="s">
        <v>43</v>
      </c>
      <c r="C27" s="2">
        <v>43914</v>
      </c>
      <c r="D27" s="33">
        <v>0.30429398148148151</v>
      </c>
      <c r="E27" s="33">
        <v>0.89300925925925922</v>
      </c>
      <c r="F27" s="15"/>
      <c r="G27" s="11"/>
      <c r="H27" s="8">
        <f t="shared" si="3"/>
        <v>0.58871527777777777</v>
      </c>
      <c r="I27" s="4"/>
      <c r="K27" s="7"/>
    </row>
    <row r="28" spans="1:11" x14ac:dyDescent="0.3">
      <c r="A28" s="1">
        <v>350</v>
      </c>
      <c r="B28" s="4" t="s">
        <v>43</v>
      </c>
      <c r="C28" s="2">
        <v>43915</v>
      </c>
      <c r="D28" s="33">
        <v>0.33031250000000001</v>
      </c>
      <c r="E28" s="33">
        <v>0.93148148148148147</v>
      </c>
      <c r="F28" s="15"/>
      <c r="G28" s="11"/>
      <c r="H28" s="8">
        <f t="shared" si="3"/>
        <v>0.60116898148148146</v>
      </c>
      <c r="I28" s="4"/>
      <c r="K28" s="7"/>
    </row>
    <row r="29" spans="1:11" x14ac:dyDescent="0.3">
      <c r="A29" s="1">
        <v>350</v>
      </c>
      <c r="B29" s="4" t="s">
        <v>43</v>
      </c>
      <c r="C29" s="2">
        <v>43916</v>
      </c>
      <c r="D29" s="33">
        <v>0.31278935185185186</v>
      </c>
      <c r="E29" s="33">
        <v>0.78167824074074066</v>
      </c>
      <c r="F29" s="15"/>
      <c r="G29" s="11"/>
      <c r="H29" s="8">
        <f t="shared" si="3"/>
        <v>0.4688888888888888</v>
      </c>
      <c r="I29" s="4"/>
      <c r="K29" s="3"/>
    </row>
    <row r="30" spans="1:11" x14ac:dyDescent="0.3">
      <c r="A30" s="1">
        <v>350</v>
      </c>
      <c r="B30" s="4" t="s">
        <v>43</v>
      </c>
      <c r="C30" s="2">
        <v>43917</v>
      </c>
      <c r="D30" s="35"/>
      <c r="E30" s="37"/>
      <c r="F30" s="15">
        <f t="shared" si="8"/>
        <v>-0.40625</v>
      </c>
      <c r="G30" s="11"/>
      <c r="H30" s="8">
        <f t="shared" si="3"/>
        <v>0</v>
      </c>
      <c r="I30" s="4"/>
      <c r="K30" s="3"/>
    </row>
    <row r="31" spans="1:11" x14ac:dyDescent="0.3">
      <c r="A31" s="1">
        <v>350</v>
      </c>
      <c r="B31" s="4" t="s">
        <v>43</v>
      </c>
      <c r="C31" s="2">
        <v>43918</v>
      </c>
      <c r="D31" s="35"/>
      <c r="E31" s="35"/>
      <c r="F31" s="15"/>
      <c r="G31" s="11"/>
      <c r="H31" s="8">
        <f t="shared" si="3"/>
        <v>0</v>
      </c>
      <c r="I31" s="4"/>
      <c r="K31" s="3"/>
    </row>
    <row r="32" spans="1:11" x14ac:dyDescent="0.3">
      <c r="A32" s="1">
        <v>350</v>
      </c>
      <c r="B32" s="4" t="s">
        <v>43</v>
      </c>
      <c r="C32" s="2">
        <v>43919</v>
      </c>
      <c r="D32" s="33">
        <v>0.42299768518518516</v>
      </c>
      <c r="E32" s="33">
        <v>0.80451388888888886</v>
      </c>
      <c r="F32" s="15">
        <f t="shared" si="8"/>
        <v>1.6747685185185157E-2</v>
      </c>
      <c r="G32" s="11"/>
      <c r="H32" s="8">
        <f t="shared" si="3"/>
        <v>0.3815162037037037</v>
      </c>
      <c r="I32" s="4"/>
    </row>
    <row r="33" spans="1:9" x14ac:dyDescent="0.3">
      <c r="A33" s="1">
        <v>350</v>
      </c>
      <c r="B33" s="4" t="s">
        <v>43</v>
      </c>
      <c r="C33" s="2">
        <v>43920</v>
      </c>
      <c r="D33" s="33">
        <v>0.4347569444444444</v>
      </c>
      <c r="E33" s="33">
        <v>0.81692129629629628</v>
      </c>
      <c r="F33" s="15">
        <f t="shared" si="8"/>
        <v>2.8506944444444404E-2</v>
      </c>
      <c r="G33" s="11"/>
      <c r="H33" s="8">
        <f t="shared" si="3"/>
        <v>0.38216435185185188</v>
      </c>
      <c r="I33" s="4"/>
    </row>
    <row r="34" spans="1:9" x14ac:dyDescent="0.3">
      <c r="A34" s="1">
        <v>350</v>
      </c>
      <c r="B34" s="4" t="s">
        <v>43</v>
      </c>
      <c r="C34" s="2">
        <v>43921</v>
      </c>
      <c r="D34" s="33">
        <v>0.42804398148148143</v>
      </c>
      <c r="E34" s="33">
        <v>0.81666666666666676</v>
      </c>
      <c r="F34" s="15">
        <f t="shared" si="8"/>
        <v>2.1793981481481428E-2</v>
      </c>
      <c r="G34" s="11"/>
      <c r="H34" s="8">
        <f t="shared" si="3"/>
        <v>0.38862268518518533</v>
      </c>
      <c r="I34" s="4"/>
    </row>
    <row r="35" spans="1:9" x14ac:dyDescent="0.3">
      <c r="D35" s="10"/>
      <c r="E35" s="1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0F75-73A4-438A-992D-841EB1201624}">
  <dimension ref="A1:M34"/>
  <sheetViews>
    <sheetView workbookViewId="0">
      <pane ySplit="3" topLeftCell="A20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726562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400</v>
      </c>
      <c r="B4" s="1" t="s">
        <v>6</v>
      </c>
      <c r="C4" s="2">
        <v>43891</v>
      </c>
      <c r="D4" s="33">
        <v>0.39245370370370369</v>
      </c>
      <c r="E4" s="33">
        <v>0.81527777777777777</v>
      </c>
      <c r="F4" s="15">
        <f t="shared" ref="F4:F16" si="0">SUM(D4-$D$1)</f>
        <v>1.7453703703703694E-2</v>
      </c>
      <c r="G4" s="12"/>
      <c r="H4" s="8">
        <f>SUM(E4-D4)</f>
        <v>0.42282407407407407</v>
      </c>
      <c r="I4" s="6"/>
      <c r="K4" s="20">
        <f>SUM(F4:F12)</f>
        <v>0.11047453703703702</v>
      </c>
      <c r="M4" s="1"/>
    </row>
    <row r="5" spans="1:13" x14ac:dyDescent="0.3">
      <c r="A5" s="1">
        <v>400</v>
      </c>
      <c r="B5" s="1" t="s">
        <v>6</v>
      </c>
      <c r="C5" s="2">
        <v>43892</v>
      </c>
      <c r="D5" s="33">
        <v>0.38351851851851854</v>
      </c>
      <c r="E5" s="33">
        <v>0.84760416666666671</v>
      </c>
      <c r="F5" s="15">
        <f t="shared" si="0"/>
        <v>8.5185185185185364E-3</v>
      </c>
      <c r="G5" s="12"/>
      <c r="H5" s="8">
        <f t="shared" ref="H5:H9" si="1">SUM(E5-D5)</f>
        <v>0.46408564814814818</v>
      </c>
      <c r="I5" s="6"/>
      <c r="K5" s="7"/>
    </row>
    <row r="6" spans="1:13" x14ac:dyDescent="0.3">
      <c r="A6" s="1">
        <v>400</v>
      </c>
      <c r="B6" s="1" t="s">
        <v>6</v>
      </c>
      <c r="C6" s="2">
        <v>43893</v>
      </c>
      <c r="D6" s="33">
        <v>0.40163194444444444</v>
      </c>
      <c r="E6" s="33">
        <v>0.80346064814814822</v>
      </c>
      <c r="F6" s="15">
        <f t="shared" si="0"/>
        <v>2.6631944444444444E-2</v>
      </c>
      <c r="G6" s="12"/>
      <c r="H6" s="8">
        <f t="shared" si="1"/>
        <v>0.40182870370370377</v>
      </c>
      <c r="I6" s="4"/>
      <c r="K6" s="7"/>
    </row>
    <row r="7" spans="1:13" x14ac:dyDescent="0.3">
      <c r="A7" s="1">
        <v>400</v>
      </c>
      <c r="B7" s="1" t="s">
        <v>6</v>
      </c>
      <c r="C7" s="2">
        <v>43894</v>
      </c>
      <c r="D7" s="33">
        <v>0.39491898148148147</v>
      </c>
      <c r="E7" s="33">
        <v>0.77622685185185192</v>
      </c>
      <c r="F7" s="15">
        <f t="shared" si="0"/>
        <v>1.9918981481481468E-2</v>
      </c>
      <c r="G7" s="12"/>
      <c r="H7" s="8">
        <f t="shared" si="1"/>
        <v>0.38130787037037045</v>
      </c>
      <c r="I7" s="4"/>
      <c r="K7" s="7"/>
    </row>
    <row r="8" spans="1:13" x14ac:dyDescent="0.3">
      <c r="A8" s="1">
        <v>400</v>
      </c>
      <c r="B8" s="1" t="s">
        <v>6</v>
      </c>
      <c r="C8" s="2">
        <v>43895</v>
      </c>
      <c r="D8" s="33">
        <v>0.39728009259259256</v>
      </c>
      <c r="E8" s="33">
        <v>0.82101851851851848</v>
      </c>
      <c r="F8" s="15">
        <f t="shared" si="0"/>
        <v>2.228009259259256E-2</v>
      </c>
      <c r="G8" s="12"/>
      <c r="H8" s="8">
        <f t="shared" si="1"/>
        <v>0.42373842592592592</v>
      </c>
      <c r="I8" s="6"/>
      <c r="K8" s="7"/>
    </row>
    <row r="9" spans="1:13" x14ac:dyDescent="0.3">
      <c r="A9" s="1">
        <v>400</v>
      </c>
      <c r="B9" s="1" t="s">
        <v>6</v>
      </c>
      <c r="C9" s="2">
        <v>43896</v>
      </c>
      <c r="D9" s="35"/>
      <c r="E9" s="35"/>
      <c r="F9" s="15"/>
      <c r="G9" s="12"/>
      <c r="H9" s="8">
        <f t="shared" si="1"/>
        <v>0</v>
      </c>
      <c r="I9" s="6"/>
      <c r="K9" s="7"/>
    </row>
    <row r="10" spans="1:13" x14ac:dyDescent="0.3">
      <c r="A10" s="1">
        <v>400</v>
      </c>
      <c r="B10" s="1" t="s">
        <v>6</v>
      </c>
      <c r="C10" s="2">
        <v>43897</v>
      </c>
      <c r="D10" s="35"/>
      <c r="E10" s="38"/>
      <c r="F10" s="15"/>
      <c r="G10" s="12"/>
      <c r="H10" s="8">
        <f>SUM(E10-D10)</f>
        <v>0</v>
      </c>
      <c r="I10" s="6"/>
      <c r="K10" s="7"/>
    </row>
    <row r="11" spans="1:13" x14ac:dyDescent="0.3">
      <c r="A11" s="1">
        <v>400</v>
      </c>
      <c r="B11" s="1" t="s">
        <v>6</v>
      </c>
      <c r="C11" s="2">
        <v>43898</v>
      </c>
      <c r="D11" s="33">
        <v>0.35422453703703699</v>
      </c>
      <c r="E11" s="33">
        <v>0.82151620370370371</v>
      </c>
      <c r="F11" s="15"/>
      <c r="G11" s="12"/>
      <c r="H11" s="8">
        <f t="shared" ref="H11:H34" si="2">SUM(E11-D11)</f>
        <v>0.46729166666666672</v>
      </c>
      <c r="I11" s="4"/>
      <c r="K11" s="7"/>
    </row>
    <row r="12" spans="1:13" x14ac:dyDescent="0.3">
      <c r="A12" s="1">
        <v>400</v>
      </c>
      <c r="B12" s="1" t="s">
        <v>6</v>
      </c>
      <c r="C12" s="2">
        <v>43899</v>
      </c>
      <c r="D12" s="33">
        <v>0.39067129629629632</v>
      </c>
      <c r="E12" s="34"/>
      <c r="F12" s="15">
        <f t="shared" si="0"/>
        <v>1.5671296296296322E-2</v>
      </c>
      <c r="G12" s="12"/>
      <c r="H12" s="8">
        <v>0</v>
      </c>
      <c r="I12" s="4"/>
      <c r="K12" s="7"/>
    </row>
    <row r="13" spans="1:13" x14ac:dyDescent="0.3">
      <c r="A13" s="1">
        <v>400</v>
      </c>
      <c r="B13" s="1" t="s">
        <v>6</v>
      </c>
      <c r="C13" s="2">
        <v>43900</v>
      </c>
      <c r="D13" s="33">
        <v>0.39763888888888888</v>
      </c>
      <c r="E13" s="33">
        <v>0.78870370370370368</v>
      </c>
      <c r="F13" s="15">
        <f t="shared" si="0"/>
        <v>2.2638888888888875E-2</v>
      </c>
      <c r="G13" s="12"/>
      <c r="H13" s="8">
        <f t="shared" si="2"/>
        <v>0.39106481481481481</v>
      </c>
      <c r="I13" s="4"/>
      <c r="K13" s="7"/>
    </row>
    <row r="14" spans="1:13" x14ac:dyDescent="0.3">
      <c r="A14" s="1">
        <v>400</v>
      </c>
      <c r="B14" s="1" t="s">
        <v>6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3" x14ac:dyDescent="0.3">
      <c r="A15" s="1">
        <v>400</v>
      </c>
      <c r="B15" s="1" t="s">
        <v>6</v>
      </c>
      <c r="C15" s="2">
        <v>43902</v>
      </c>
      <c r="D15" s="33">
        <v>0.40288194444444447</v>
      </c>
      <c r="E15" s="33">
        <v>0.7276273148148148</v>
      </c>
      <c r="F15" s="15">
        <f t="shared" si="0"/>
        <v>2.7881944444444473E-2</v>
      </c>
      <c r="G15" s="12" t="str">
        <f t="shared" ref="G15" si="3">IF(E15&lt;$F$1,"Pulang Lebih Awal: "&amp;TEXT(($F$1-E15),"hh:mm:ss"),"")</f>
        <v>Pulang Lebih Awal: 00:32:13</v>
      </c>
      <c r="H15" s="8">
        <f t="shared" si="2"/>
        <v>0.32474537037037032</v>
      </c>
      <c r="I15" s="4"/>
      <c r="K15" s="7"/>
    </row>
    <row r="16" spans="1:13" x14ac:dyDescent="0.3">
      <c r="A16" s="1">
        <v>400</v>
      </c>
      <c r="B16" s="1" t="s">
        <v>6</v>
      </c>
      <c r="C16" s="2">
        <v>43903</v>
      </c>
      <c r="D16" s="35"/>
      <c r="E16" s="35"/>
      <c r="F16" s="15">
        <f t="shared" si="0"/>
        <v>-0.375</v>
      </c>
      <c r="G16" s="12"/>
      <c r="H16" s="8">
        <f t="shared" si="2"/>
        <v>0</v>
      </c>
      <c r="I16" s="4"/>
      <c r="K16" s="7"/>
    </row>
    <row r="17" spans="1:11" x14ac:dyDescent="0.3">
      <c r="A17" s="1">
        <v>400</v>
      </c>
      <c r="B17" s="1" t="s">
        <v>6</v>
      </c>
      <c r="C17" s="2">
        <v>43904</v>
      </c>
      <c r="D17" s="35"/>
      <c r="E17" s="35"/>
      <c r="F17" s="15">
        <f t="shared" ref="F17:F23" si="4">SUM(D17-$D$1)</f>
        <v>-0.375</v>
      </c>
      <c r="G17" s="12"/>
      <c r="H17" s="8">
        <f t="shared" si="2"/>
        <v>0</v>
      </c>
      <c r="I17" s="4"/>
      <c r="K17" s="7"/>
    </row>
    <row r="18" spans="1:11" x14ac:dyDescent="0.3">
      <c r="A18" s="1">
        <v>400</v>
      </c>
      <c r="B18" s="1" t="s">
        <v>6</v>
      </c>
      <c r="C18" s="2">
        <v>43905</v>
      </c>
      <c r="D18" s="33">
        <v>0.40513888888888888</v>
      </c>
      <c r="E18" s="33">
        <v>0.77157407407407408</v>
      </c>
      <c r="F18" s="15">
        <f t="shared" si="4"/>
        <v>3.0138888888888882E-2</v>
      </c>
      <c r="G18" s="12"/>
      <c r="H18" s="8">
        <f t="shared" si="2"/>
        <v>0.3664351851851852</v>
      </c>
      <c r="I18" s="4"/>
      <c r="K18" s="7"/>
    </row>
    <row r="19" spans="1:11" x14ac:dyDescent="0.3">
      <c r="A19" s="1">
        <v>400</v>
      </c>
      <c r="B19" s="1" t="s">
        <v>6</v>
      </c>
      <c r="C19" s="2">
        <v>43906</v>
      </c>
      <c r="D19" s="33">
        <v>0.40300925925925929</v>
      </c>
      <c r="E19" s="33">
        <v>0.8081018518518519</v>
      </c>
      <c r="F19" s="15">
        <f t="shared" si="4"/>
        <v>2.8009259259259289E-2</v>
      </c>
      <c r="G19" s="12"/>
      <c r="H19" s="8">
        <f t="shared" si="2"/>
        <v>0.40509259259259262</v>
      </c>
      <c r="I19" s="4"/>
      <c r="K19" s="7"/>
    </row>
    <row r="20" spans="1:11" x14ac:dyDescent="0.3">
      <c r="A20" s="1">
        <v>400</v>
      </c>
      <c r="B20" s="1" t="s">
        <v>6</v>
      </c>
      <c r="C20" s="2">
        <v>43907</v>
      </c>
      <c r="D20" s="33">
        <v>0.40662037037037035</v>
      </c>
      <c r="E20" s="33">
        <v>0.79604166666666665</v>
      </c>
      <c r="F20" s="15">
        <f t="shared" si="4"/>
        <v>3.1620370370370354E-2</v>
      </c>
      <c r="G20" s="12"/>
      <c r="H20" s="8">
        <f t="shared" si="2"/>
        <v>0.38942129629629629</v>
      </c>
      <c r="I20" s="4"/>
      <c r="K20" s="7"/>
    </row>
    <row r="21" spans="1:11" x14ac:dyDescent="0.3">
      <c r="A21" s="1">
        <v>400</v>
      </c>
      <c r="B21" s="1" t="s">
        <v>6</v>
      </c>
      <c r="C21" s="2">
        <v>43908</v>
      </c>
      <c r="D21" s="33">
        <v>0.39880787037037035</v>
      </c>
      <c r="E21" s="33">
        <v>0.79366898148148157</v>
      </c>
      <c r="F21" s="15">
        <f t="shared" si="4"/>
        <v>2.3807870370370354E-2</v>
      </c>
      <c r="G21" s="12"/>
      <c r="H21" s="8">
        <f t="shared" si="2"/>
        <v>0.39486111111111122</v>
      </c>
      <c r="I21" s="4"/>
      <c r="K21" s="7"/>
    </row>
    <row r="22" spans="1:11" x14ac:dyDescent="0.3">
      <c r="A22" s="1">
        <v>400</v>
      </c>
      <c r="B22" s="1" t="s">
        <v>6</v>
      </c>
      <c r="C22" s="2">
        <v>43909</v>
      </c>
      <c r="D22" s="33">
        <v>0.411099537037037</v>
      </c>
      <c r="E22" s="34"/>
      <c r="F22" s="15">
        <f t="shared" si="4"/>
        <v>3.6099537037036999E-2</v>
      </c>
      <c r="G22" s="12"/>
      <c r="H22" s="8">
        <v>0</v>
      </c>
      <c r="I22" s="4"/>
      <c r="K22" s="7"/>
    </row>
    <row r="23" spans="1:11" x14ac:dyDescent="0.3">
      <c r="A23" s="1">
        <v>400</v>
      </c>
      <c r="B23" s="1" t="s">
        <v>6</v>
      </c>
      <c r="C23" s="2">
        <v>43910</v>
      </c>
      <c r="D23" s="35"/>
      <c r="E23" s="35"/>
      <c r="F23" s="15">
        <f t="shared" si="4"/>
        <v>-0.375</v>
      </c>
      <c r="G23" s="12"/>
      <c r="H23" s="8">
        <f t="shared" si="2"/>
        <v>0</v>
      </c>
      <c r="I23" s="4"/>
      <c r="K23" s="7"/>
    </row>
    <row r="24" spans="1:11" x14ac:dyDescent="0.3">
      <c r="A24" s="1">
        <v>400</v>
      </c>
      <c r="B24" s="1" t="s">
        <v>6</v>
      </c>
      <c r="C24" s="2">
        <v>43911</v>
      </c>
      <c r="D24" s="35"/>
      <c r="E24" s="35"/>
      <c r="F24" s="15">
        <f t="shared" ref="F24:F34" si="5">SUM(D24-$D$1)</f>
        <v>-0.375</v>
      </c>
      <c r="G24" s="12"/>
      <c r="H24" s="8">
        <f t="shared" si="2"/>
        <v>0</v>
      </c>
      <c r="I24" s="4"/>
      <c r="K24" s="7"/>
    </row>
    <row r="25" spans="1:11" x14ac:dyDescent="0.3">
      <c r="A25" s="1">
        <v>400</v>
      </c>
      <c r="B25" s="1" t="s">
        <v>6</v>
      </c>
      <c r="C25" s="2">
        <v>43912</v>
      </c>
      <c r="D25" s="33">
        <v>0.40218749999999998</v>
      </c>
      <c r="E25" s="33">
        <v>0.78237268518518521</v>
      </c>
      <c r="F25" s="15">
        <f t="shared" si="5"/>
        <v>2.7187499999999976E-2</v>
      </c>
      <c r="G25" s="11"/>
      <c r="H25" s="8">
        <f t="shared" si="2"/>
        <v>0.38018518518518524</v>
      </c>
      <c r="I25" s="4"/>
      <c r="K25" s="7"/>
    </row>
    <row r="26" spans="1:11" x14ac:dyDescent="0.3">
      <c r="A26" s="1">
        <v>400</v>
      </c>
      <c r="B26" s="1" t="s">
        <v>6</v>
      </c>
      <c r="C26" s="2">
        <v>43913</v>
      </c>
      <c r="D26" s="33">
        <v>0.39990740740740738</v>
      </c>
      <c r="E26" s="33">
        <v>0.77651620370370367</v>
      </c>
      <c r="F26" s="15">
        <f t="shared" si="5"/>
        <v>2.4907407407407378E-2</v>
      </c>
      <c r="G26" s="11"/>
      <c r="H26" s="8">
        <f t="shared" si="2"/>
        <v>0.37660879629629629</v>
      </c>
      <c r="I26" s="4"/>
      <c r="K26" s="7"/>
    </row>
    <row r="27" spans="1:11" x14ac:dyDescent="0.3">
      <c r="A27" s="1">
        <v>400</v>
      </c>
      <c r="B27" s="1" t="s">
        <v>6</v>
      </c>
      <c r="C27" s="2">
        <v>43914</v>
      </c>
      <c r="D27" s="33">
        <v>0.41046296296296297</v>
      </c>
      <c r="E27" s="33">
        <v>0.81740740740740747</v>
      </c>
      <c r="F27" s="15">
        <f t="shared" si="5"/>
        <v>3.5462962962962974E-2</v>
      </c>
      <c r="G27" s="11"/>
      <c r="H27" s="8">
        <f t="shared" si="2"/>
        <v>0.4069444444444445</v>
      </c>
      <c r="I27" s="4"/>
      <c r="K27" s="7"/>
    </row>
    <row r="28" spans="1:11" x14ac:dyDescent="0.3">
      <c r="A28" s="1">
        <v>400</v>
      </c>
      <c r="B28" s="1" t="s">
        <v>6</v>
      </c>
      <c r="C28" s="2">
        <v>43915</v>
      </c>
      <c r="D28" s="33">
        <v>0.40540509259259255</v>
      </c>
      <c r="E28" s="33">
        <v>0.79518518518518511</v>
      </c>
      <c r="F28" s="15">
        <f t="shared" si="5"/>
        <v>3.0405092592592553E-2</v>
      </c>
      <c r="G28" s="11"/>
      <c r="H28" s="8">
        <f t="shared" si="2"/>
        <v>0.38978009259259255</v>
      </c>
      <c r="I28" s="4"/>
      <c r="K28" s="7"/>
    </row>
    <row r="29" spans="1:11" x14ac:dyDescent="0.3">
      <c r="A29" s="1">
        <v>400</v>
      </c>
      <c r="B29" s="1" t="s">
        <v>6</v>
      </c>
      <c r="C29" s="2">
        <v>43916</v>
      </c>
      <c r="D29" s="33">
        <v>0.39736111111111111</v>
      </c>
      <c r="E29" s="33">
        <v>0.81417824074074074</v>
      </c>
      <c r="F29" s="15">
        <f t="shared" si="5"/>
        <v>2.2361111111111109E-2</v>
      </c>
      <c r="G29" s="11"/>
      <c r="H29" s="8">
        <f t="shared" si="2"/>
        <v>0.41681712962962963</v>
      </c>
      <c r="I29" s="4"/>
    </row>
    <row r="30" spans="1:11" x14ac:dyDescent="0.3">
      <c r="A30" s="1">
        <v>400</v>
      </c>
      <c r="B30" s="1" t="s">
        <v>6</v>
      </c>
      <c r="C30" s="2">
        <v>43917</v>
      </c>
      <c r="D30" s="35"/>
      <c r="E30" s="37"/>
      <c r="F30" s="15"/>
      <c r="G30" s="11"/>
      <c r="H30" s="8">
        <f t="shared" si="2"/>
        <v>0</v>
      </c>
      <c r="I30" s="4"/>
    </row>
    <row r="31" spans="1:11" x14ac:dyDescent="0.3">
      <c r="A31" s="1">
        <v>400</v>
      </c>
      <c r="B31" s="1" t="s">
        <v>6</v>
      </c>
      <c r="C31" s="2">
        <v>43918</v>
      </c>
      <c r="D31" s="35"/>
      <c r="E31" s="37"/>
      <c r="F31" s="15">
        <f t="shared" si="5"/>
        <v>-0.375</v>
      </c>
      <c r="G31" s="11"/>
      <c r="H31" s="8">
        <f t="shared" si="2"/>
        <v>0</v>
      </c>
      <c r="I31" s="4"/>
    </row>
    <row r="32" spans="1:11" x14ac:dyDescent="0.3">
      <c r="A32" s="1">
        <v>400</v>
      </c>
      <c r="B32" s="1" t="s">
        <v>6</v>
      </c>
      <c r="C32" s="2">
        <v>43919</v>
      </c>
      <c r="D32" s="33">
        <v>0.38133101851851853</v>
      </c>
      <c r="E32" s="33">
        <v>0.80346064814814822</v>
      </c>
      <c r="F32" s="15">
        <f t="shared" si="5"/>
        <v>6.3310185185185275E-3</v>
      </c>
      <c r="G32" s="11"/>
      <c r="H32" s="8">
        <f t="shared" si="2"/>
        <v>0.42212962962962969</v>
      </c>
      <c r="I32" s="4"/>
    </row>
    <row r="33" spans="1:9" x14ac:dyDescent="0.3">
      <c r="A33" s="1">
        <v>400</v>
      </c>
      <c r="B33" s="1" t="s">
        <v>6</v>
      </c>
      <c r="C33" s="2">
        <v>43920</v>
      </c>
      <c r="D33" s="33">
        <v>0.39075231481481482</v>
      </c>
      <c r="E33" s="33">
        <v>0.79158564814814814</v>
      </c>
      <c r="F33" s="15">
        <f t="shared" si="5"/>
        <v>1.5752314814814816E-2</v>
      </c>
      <c r="G33" s="11"/>
      <c r="H33" s="8">
        <f t="shared" si="2"/>
        <v>0.40083333333333332</v>
      </c>
      <c r="I33" s="4"/>
    </row>
    <row r="34" spans="1:9" x14ac:dyDescent="0.3">
      <c r="A34" s="1">
        <v>400</v>
      </c>
      <c r="B34" s="1" t="s">
        <v>6</v>
      </c>
      <c r="C34" s="2">
        <v>43921</v>
      </c>
      <c r="D34" s="33">
        <v>0.39349537037037036</v>
      </c>
      <c r="E34" s="33">
        <v>0.78729166666666661</v>
      </c>
      <c r="F34" s="15">
        <f t="shared" si="5"/>
        <v>1.8495370370370356E-2</v>
      </c>
      <c r="G34" s="11"/>
      <c r="H34" s="8">
        <f t="shared" si="2"/>
        <v>0.39379629629629626</v>
      </c>
      <c r="I34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F4E9-4E7D-47F8-977D-EC6094384F1E}">
  <dimension ref="A1:M34"/>
  <sheetViews>
    <sheetView workbookViewId="0">
      <pane ySplit="3" topLeftCell="A16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14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726562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680</v>
      </c>
      <c r="B4" s="1" t="s">
        <v>45</v>
      </c>
      <c r="C4" s="2">
        <v>43891</v>
      </c>
      <c r="D4" s="33">
        <v>0.38641203703703703</v>
      </c>
      <c r="E4" s="33">
        <v>0.75229166666666669</v>
      </c>
      <c r="F4" s="15">
        <f t="shared" ref="F4:F16" si="0">SUM(D4-$D$1)</f>
        <v>1.1412037037037026E-2</v>
      </c>
      <c r="G4" s="12"/>
      <c r="H4" s="8">
        <f>SUM(E4-D4)</f>
        <v>0.36587962962962967</v>
      </c>
      <c r="I4" s="6" t="s">
        <v>42</v>
      </c>
      <c r="K4" s="20">
        <f>SUM(F4:F12)</f>
        <v>5.375000000000002E-2</v>
      </c>
      <c r="M4" s="1"/>
    </row>
    <row r="5" spans="1:13" x14ac:dyDescent="0.3">
      <c r="A5" s="1">
        <v>680</v>
      </c>
      <c r="B5" s="1" t="s">
        <v>45</v>
      </c>
      <c r="C5" s="2">
        <v>43892</v>
      </c>
      <c r="D5" s="33">
        <v>0.39151620370370371</v>
      </c>
      <c r="E5" s="33">
        <v>0.75284722222222211</v>
      </c>
      <c r="F5" s="15">
        <f t="shared" si="0"/>
        <v>1.6516203703703713E-2</v>
      </c>
      <c r="G5" s="12"/>
      <c r="H5" s="8">
        <f t="shared" ref="H5:H9" si="1">SUM(E5-D5)</f>
        <v>0.3613310185185184</v>
      </c>
      <c r="I5" s="6" t="s">
        <v>42</v>
      </c>
      <c r="K5" s="7"/>
    </row>
    <row r="6" spans="1:13" x14ac:dyDescent="0.3">
      <c r="A6" s="1">
        <v>680</v>
      </c>
      <c r="B6" s="1" t="s">
        <v>45</v>
      </c>
      <c r="C6" s="2">
        <v>43893</v>
      </c>
      <c r="D6" s="33">
        <v>0.39037037037037042</v>
      </c>
      <c r="E6" s="33">
        <v>0.75239583333333337</v>
      </c>
      <c r="F6" s="15">
        <f t="shared" si="0"/>
        <v>1.5370370370370423E-2</v>
      </c>
      <c r="G6" s="12"/>
      <c r="H6" s="8">
        <f t="shared" si="1"/>
        <v>0.36202546296296295</v>
      </c>
      <c r="I6" s="4"/>
      <c r="K6" s="7"/>
    </row>
    <row r="7" spans="1:13" x14ac:dyDescent="0.3">
      <c r="A7" s="1">
        <v>680</v>
      </c>
      <c r="B7" s="1" t="s">
        <v>45</v>
      </c>
      <c r="C7" s="2">
        <v>43894</v>
      </c>
      <c r="D7" s="33">
        <v>0.38545138888888886</v>
      </c>
      <c r="E7" s="33">
        <v>0.75230324074074073</v>
      </c>
      <c r="F7" s="15">
        <f t="shared" si="0"/>
        <v>1.0451388888888857E-2</v>
      </c>
      <c r="G7" s="12"/>
      <c r="H7" s="8">
        <f t="shared" si="1"/>
        <v>0.36685185185185187</v>
      </c>
      <c r="I7" s="4"/>
      <c r="K7" s="7"/>
    </row>
    <row r="8" spans="1:13" x14ac:dyDescent="0.3">
      <c r="A8" s="1">
        <v>680</v>
      </c>
      <c r="B8" s="1" t="s">
        <v>45</v>
      </c>
      <c r="C8" s="2">
        <v>43895</v>
      </c>
      <c r="D8" s="34"/>
      <c r="E8" s="34"/>
      <c r="F8" s="15"/>
      <c r="G8" s="12"/>
      <c r="H8" s="8">
        <f t="shared" si="1"/>
        <v>0</v>
      </c>
      <c r="I8" s="6"/>
      <c r="K8" s="7"/>
    </row>
    <row r="9" spans="1:13" x14ac:dyDescent="0.3">
      <c r="A9" s="1">
        <v>680</v>
      </c>
      <c r="B9" s="1" t="s">
        <v>45</v>
      </c>
      <c r="C9" s="2">
        <v>43896</v>
      </c>
      <c r="D9" s="35"/>
      <c r="E9" s="35"/>
      <c r="F9" s="15"/>
      <c r="G9" s="12"/>
      <c r="H9" s="8">
        <f t="shared" si="1"/>
        <v>0</v>
      </c>
      <c r="I9" s="6"/>
      <c r="K9" s="7"/>
    </row>
    <row r="10" spans="1:13" x14ac:dyDescent="0.3">
      <c r="A10" s="1">
        <v>680</v>
      </c>
      <c r="B10" s="1" t="s">
        <v>45</v>
      </c>
      <c r="C10" s="2">
        <v>43897</v>
      </c>
      <c r="D10" s="35"/>
      <c r="E10" s="38"/>
      <c r="F10" s="15"/>
      <c r="G10" s="12"/>
      <c r="H10" s="8">
        <f>SUM(E10-D10)</f>
        <v>0</v>
      </c>
      <c r="I10" s="6"/>
      <c r="K10" s="7"/>
    </row>
    <row r="11" spans="1:13" x14ac:dyDescent="0.3">
      <c r="A11" s="1">
        <v>680</v>
      </c>
      <c r="B11" s="1" t="s">
        <v>45</v>
      </c>
      <c r="C11" s="2">
        <v>43898</v>
      </c>
      <c r="D11" s="33">
        <v>0.33041666666666664</v>
      </c>
      <c r="E11" s="33">
        <v>0.7677546296296297</v>
      </c>
      <c r="F11" s="15"/>
      <c r="G11" s="12"/>
      <c r="H11" s="8">
        <f t="shared" ref="H11:H34" si="2">SUM(E11-D11)</f>
        <v>0.43733796296296307</v>
      </c>
      <c r="I11" s="4"/>
      <c r="K11" s="7"/>
    </row>
    <row r="12" spans="1:13" x14ac:dyDescent="0.3">
      <c r="A12" s="1">
        <v>680</v>
      </c>
      <c r="B12" s="1" t="s">
        <v>45</v>
      </c>
      <c r="C12" s="2">
        <v>43899</v>
      </c>
      <c r="D12" s="33">
        <v>0.33783564814814815</v>
      </c>
      <c r="E12" s="33">
        <v>0.75284722222222211</v>
      </c>
      <c r="F12" s="15"/>
      <c r="G12" s="12" t="str">
        <f t="shared" ref="G12" si="3">IF(E12&lt;$F$1,"Pulang Lebih Awal: "&amp;TEXT(($F$1-E12),"hh:mm:ss"),"")</f>
        <v/>
      </c>
      <c r="H12" s="8">
        <f t="shared" si="2"/>
        <v>0.41501157407407396</v>
      </c>
      <c r="I12" s="4"/>
      <c r="K12" s="7"/>
    </row>
    <row r="13" spans="1:13" x14ac:dyDescent="0.3">
      <c r="A13" s="1">
        <v>680</v>
      </c>
      <c r="B13" s="1" t="s">
        <v>45</v>
      </c>
      <c r="C13" s="2">
        <v>43900</v>
      </c>
      <c r="D13" s="33">
        <v>0.36605324074074069</v>
      </c>
      <c r="E13" s="33">
        <v>0.74739583333333337</v>
      </c>
      <c r="F13" s="15"/>
      <c r="G13" s="12" t="str">
        <f t="shared" ref="G13:G15" si="4">IF(E13&lt;$F$1,"Pulang Lebih Awal: "&amp;TEXT(($F$1-E13),"hh:mm:ss"),"")</f>
        <v>Pulang Lebih Awal: 00:03:45</v>
      </c>
      <c r="H13" s="8">
        <f t="shared" si="2"/>
        <v>0.38134259259259268</v>
      </c>
      <c r="I13" s="4"/>
      <c r="K13" s="7"/>
    </row>
    <row r="14" spans="1:13" x14ac:dyDescent="0.3">
      <c r="A14" s="1">
        <v>680</v>
      </c>
      <c r="B14" s="1" t="s">
        <v>45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3" x14ac:dyDescent="0.3">
      <c r="A15" s="1">
        <v>680</v>
      </c>
      <c r="B15" s="1" t="s">
        <v>45</v>
      </c>
      <c r="C15" s="2">
        <v>43902</v>
      </c>
      <c r="D15" s="33">
        <v>0.34901620370370368</v>
      </c>
      <c r="E15" s="33">
        <v>0.74569444444444455</v>
      </c>
      <c r="F15" s="15"/>
      <c r="G15" s="12" t="str">
        <f t="shared" si="4"/>
        <v>Pulang Lebih Awal: 00:06:12</v>
      </c>
      <c r="H15" s="8">
        <f t="shared" si="2"/>
        <v>0.39667824074074087</v>
      </c>
      <c r="I15" s="4"/>
      <c r="K15" s="7"/>
    </row>
    <row r="16" spans="1:13" x14ac:dyDescent="0.3">
      <c r="A16" s="1">
        <v>680</v>
      </c>
      <c r="B16" s="1" t="s">
        <v>45</v>
      </c>
      <c r="C16" s="2">
        <v>43903</v>
      </c>
      <c r="D16" s="35"/>
      <c r="E16" s="35"/>
      <c r="F16" s="15">
        <f t="shared" si="0"/>
        <v>-0.375</v>
      </c>
      <c r="G16" s="12"/>
      <c r="H16" s="8">
        <f t="shared" si="2"/>
        <v>0</v>
      </c>
      <c r="I16" s="4"/>
      <c r="K16" s="7"/>
    </row>
    <row r="17" spans="1:11" x14ac:dyDescent="0.3">
      <c r="A17" s="1">
        <v>680</v>
      </c>
      <c r="B17" s="1" t="s">
        <v>45</v>
      </c>
      <c r="C17" s="2">
        <v>43904</v>
      </c>
      <c r="D17" s="35"/>
      <c r="E17" s="35"/>
      <c r="F17" s="15">
        <f t="shared" ref="F17:F23" si="5">SUM(D17-$D$1)</f>
        <v>-0.375</v>
      </c>
      <c r="G17" s="12"/>
      <c r="H17" s="8">
        <f t="shared" si="2"/>
        <v>0</v>
      </c>
      <c r="I17" s="4"/>
      <c r="K17" s="7"/>
    </row>
    <row r="18" spans="1:11" x14ac:dyDescent="0.3">
      <c r="A18" s="1">
        <v>680</v>
      </c>
      <c r="B18" s="1" t="s">
        <v>45</v>
      </c>
      <c r="C18" s="2">
        <v>43905</v>
      </c>
      <c r="D18" s="33">
        <v>0.36653935185185182</v>
      </c>
      <c r="E18" s="33">
        <v>0.7459027777777778</v>
      </c>
      <c r="F18" s="15"/>
      <c r="G18" s="12" t="str">
        <f t="shared" ref="G18:G22" si="6">IF(E18&lt;$F$1,"Pulang Lebih Awal: "&amp;TEXT(($F$1-E18),"hh:mm:ss"),"")</f>
        <v>Pulang Lebih Awal: 00:05:54</v>
      </c>
      <c r="H18" s="8">
        <f t="shared" si="2"/>
        <v>0.37936342592592598</v>
      </c>
      <c r="I18" s="4"/>
      <c r="K18" s="7"/>
    </row>
    <row r="19" spans="1:11" x14ac:dyDescent="0.3">
      <c r="A19" s="1">
        <v>680</v>
      </c>
      <c r="B19" s="1" t="s">
        <v>45</v>
      </c>
      <c r="C19" s="2">
        <v>43906</v>
      </c>
      <c r="D19" s="33">
        <v>0.38836805555555554</v>
      </c>
      <c r="E19" s="33">
        <v>0.75317129629629631</v>
      </c>
      <c r="F19" s="15">
        <f t="shared" si="5"/>
        <v>1.3368055555555536E-2</v>
      </c>
      <c r="G19" s="12" t="str">
        <f t="shared" si="6"/>
        <v/>
      </c>
      <c r="H19" s="8">
        <f t="shared" si="2"/>
        <v>0.36480324074074078</v>
      </c>
      <c r="I19" s="4"/>
      <c r="K19" s="7"/>
    </row>
    <row r="20" spans="1:11" x14ac:dyDescent="0.3">
      <c r="A20" s="1">
        <v>680</v>
      </c>
      <c r="B20" s="1" t="s">
        <v>45</v>
      </c>
      <c r="C20" s="2">
        <v>43907</v>
      </c>
      <c r="D20" s="33">
        <v>0.36401620370370374</v>
      </c>
      <c r="E20" s="33">
        <v>0.76293981481481488</v>
      </c>
      <c r="F20" s="15"/>
      <c r="G20" s="12"/>
      <c r="H20" s="8">
        <f t="shared" si="2"/>
        <v>0.39892361111111113</v>
      </c>
      <c r="I20" s="4"/>
      <c r="K20" s="7"/>
    </row>
    <row r="21" spans="1:11" x14ac:dyDescent="0.3">
      <c r="A21" s="1">
        <v>680</v>
      </c>
      <c r="B21" s="1" t="s">
        <v>45</v>
      </c>
      <c r="C21" s="2">
        <v>43908</v>
      </c>
      <c r="D21" s="33">
        <v>0.37372685185185189</v>
      </c>
      <c r="E21" s="33">
        <v>0.74607638888888894</v>
      </c>
      <c r="F21" s="15"/>
      <c r="G21" s="12" t="str">
        <f t="shared" si="6"/>
        <v>Pulang Lebih Awal: 00:05:39</v>
      </c>
      <c r="H21" s="8">
        <f t="shared" si="2"/>
        <v>0.37234953703703705</v>
      </c>
      <c r="I21" s="4"/>
      <c r="K21" s="7"/>
    </row>
    <row r="22" spans="1:11" x14ac:dyDescent="0.3">
      <c r="A22" s="1">
        <v>680</v>
      </c>
      <c r="B22" s="1" t="s">
        <v>45</v>
      </c>
      <c r="C22" s="2">
        <v>43909</v>
      </c>
      <c r="D22" s="33">
        <v>0.34636574074074072</v>
      </c>
      <c r="E22" s="33">
        <v>0.73606481481481489</v>
      </c>
      <c r="F22" s="15"/>
      <c r="G22" s="12" t="str">
        <f t="shared" si="6"/>
        <v>Pulang Lebih Awal: 00:20:04</v>
      </c>
      <c r="H22" s="8">
        <f t="shared" si="2"/>
        <v>0.38969907407407417</v>
      </c>
      <c r="I22" s="4"/>
      <c r="K22" s="7"/>
    </row>
    <row r="23" spans="1:11" x14ac:dyDescent="0.3">
      <c r="A23" s="1">
        <v>680</v>
      </c>
      <c r="B23" s="1" t="s">
        <v>45</v>
      </c>
      <c r="C23" s="2">
        <v>43910</v>
      </c>
      <c r="D23" s="35"/>
      <c r="E23" s="35"/>
      <c r="F23" s="15">
        <f t="shared" si="5"/>
        <v>-0.375</v>
      </c>
      <c r="G23" s="12"/>
      <c r="H23" s="8">
        <f t="shared" si="2"/>
        <v>0</v>
      </c>
      <c r="I23" s="4"/>
      <c r="K23" s="7"/>
    </row>
    <row r="24" spans="1:11" x14ac:dyDescent="0.3">
      <c r="A24" s="1">
        <v>680</v>
      </c>
      <c r="B24" s="1" t="s">
        <v>45</v>
      </c>
      <c r="C24" s="2">
        <v>43911</v>
      </c>
      <c r="D24" s="35"/>
      <c r="E24" s="35"/>
      <c r="F24" s="15">
        <f t="shared" ref="F24:F31" si="7">SUM(D24-$D$1)</f>
        <v>-0.375</v>
      </c>
      <c r="G24" s="12"/>
      <c r="H24" s="8">
        <f t="shared" si="2"/>
        <v>0</v>
      </c>
      <c r="I24" s="4"/>
      <c r="K24" s="7"/>
    </row>
    <row r="25" spans="1:11" x14ac:dyDescent="0.3">
      <c r="A25" s="1">
        <v>680</v>
      </c>
      <c r="B25" s="1" t="s">
        <v>45</v>
      </c>
      <c r="C25" s="2">
        <v>43912</v>
      </c>
      <c r="D25" s="33">
        <v>0.36606481481481484</v>
      </c>
      <c r="E25" s="33">
        <v>0.76216435185185183</v>
      </c>
      <c r="F25" s="15"/>
      <c r="G25" s="11"/>
      <c r="H25" s="8">
        <f t="shared" si="2"/>
        <v>0.39609953703703699</v>
      </c>
      <c r="I25" s="4"/>
      <c r="K25" s="7"/>
    </row>
    <row r="26" spans="1:11" x14ac:dyDescent="0.3">
      <c r="A26" s="1">
        <v>680</v>
      </c>
      <c r="B26" s="1" t="s">
        <v>45</v>
      </c>
      <c r="C26" s="2">
        <v>43913</v>
      </c>
      <c r="D26" s="33">
        <v>0.35940972222222217</v>
      </c>
      <c r="E26" s="33">
        <v>0.77288194444444447</v>
      </c>
      <c r="F26" s="15"/>
      <c r="G26" s="11"/>
      <c r="H26" s="8">
        <f t="shared" si="2"/>
        <v>0.4134722222222223</v>
      </c>
      <c r="I26" s="4"/>
      <c r="K26" s="7"/>
    </row>
    <row r="27" spans="1:11" x14ac:dyDescent="0.3">
      <c r="A27" s="1">
        <v>680</v>
      </c>
      <c r="B27" s="1" t="s">
        <v>45</v>
      </c>
      <c r="C27" s="2">
        <v>43914</v>
      </c>
      <c r="D27" s="33">
        <v>0.39244212962962965</v>
      </c>
      <c r="E27" s="33">
        <v>0.77456018518518521</v>
      </c>
      <c r="F27" s="15">
        <f t="shared" si="7"/>
        <v>1.7442129629629655E-2</v>
      </c>
      <c r="G27" s="11"/>
      <c r="H27" s="8">
        <f t="shared" si="2"/>
        <v>0.38211805555555556</v>
      </c>
      <c r="I27" s="4"/>
      <c r="K27" s="7"/>
    </row>
    <row r="28" spans="1:11" x14ac:dyDescent="0.3">
      <c r="A28" s="1">
        <v>680</v>
      </c>
      <c r="B28" s="1" t="s">
        <v>45</v>
      </c>
      <c r="C28" s="2">
        <v>43915</v>
      </c>
      <c r="D28" s="33">
        <v>0.36109953703703707</v>
      </c>
      <c r="E28" s="33">
        <v>0.76879629629629631</v>
      </c>
      <c r="F28" s="15"/>
      <c r="G28" s="11"/>
      <c r="H28" s="8">
        <f t="shared" si="2"/>
        <v>0.40769675925925924</v>
      </c>
      <c r="I28" s="4"/>
      <c r="K28" s="7"/>
    </row>
    <row r="29" spans="1:11" x14ac:dyDescent="0.3">
      <c r="A29" s="1">
        <v>680</v>
      </c>
      <c r="B29" s="1" t="s">
        <v>45</v>
      </c>
      <c r="C29" s="2">
        <v>43916</v>
      </c>
      <c r="D29" s="33">
        <v>0.35894675925925923</v>
      </c>
      <c r="E29" s="33">
        <v>0.79035879629629635</v>
      </c>
      <c r="F29" s="15"/>
      <c r="G29" s="11"/>
      <c r="H29" s="8">
        <f t="shared" si="2"/>
        <v>0.43141203703703712</v>
      </c>
      <c r="I29" s="4"/>
    </row>
    <row r="30" spans="1:11" x14ac:dyDescent="0.3">
      <c r="A30" s="1">
        <v>680</v>
      </c>
      <c r="B30" s="1" t="s">
        <v>45</v>
      </c>
      <c r="C30" s="2">
        <v>43917</v>
      </c>
      <c r="D30" s="35"/>
      <c r="E30" s="37"/>
      <c r="F30" s="15"/>
      <c r="G30" s="11"/>
      <c r="H30" s="8">
        <f t="shared" si="2"/>
        <v>0</v>
      </c>
      <c r="I30" s="4"/>
    </row>
    <row r="31" spans="1:11" x14ac:dyDescent="0.3">
      <c r="A31" s="1">
        <v>680</v>
      </c>
      <c r="B31" s="1" t="s">
        <v>45</v>
      </c>
      <c r="C31" s="2">
        <v>43918</v>
      </c>
      <c r="D31" s="35"/>
      <c r="E31" s="37"/>
      <c r="F31" s="15">
        <f t="shared" si="7"/>
        <v>-0.375</v>
      </c>
      <c r="G31" s="11"/>
      <c r="H31" s="8">
        <f t="shared" si="2"/>
        <v>0</v>
      </c>
      <c r="I31" s="4"/>
    </row>
    <row r="32" spans="1:11" x14ac:dyDescent="0.3">
      <c r="A32" s="1">
        <v>680</v>
      </c>
      <c r="B32" s="1" t="s">
        <v>45</v>
      </c>
      <c r="C32" s="2">
        <v>43919</v>
      </c>
      <c r="D32" s="33">
        <v>0.36226851851851855</v>
      </c>
      <c r="E32" s="33">
        <v>0.78596064814814814</v>
      </c>
      <c r="F32" s="40"/>
      <c r="G32" s="11"/>
      <c r="H32" s="8">
        <f t="shared" si="2"/>
        <v>0.4236921296296296</v>
      </c>
      <c r="I32" s="4"/>
    </row>
    <row r="33" spans="1:9" x14ac:dyDescent="0.3">
      <c r="A33" s="1">
        <v>680</v>
      </c>
      <c r="B33" s="1" t="s">
        <v>45</v>
      </c>
      <c r="C33" s="2">
        <v>43920</v>
      </c>
      <c r="D33" s="33">
        <v>0.36971064814814819</v>
      </c>
      <c r="E33" s="33">
        <v>0.75326388888888884</v>
      </c>
      <c r="F33" s="40"/>
      <c r="G33" s="11"/>
      <c r="H33" s="8">
        <f t="shared" si="2"/>
        <v>0.38355324074074065</v>
      </c>
      <c r="I33" s="4"/>
    </row>
    <row r="34" spans="1:9" x14ac:dyDescent="0.3">
      <c r="A34" s="1">
        <v>680</v>
      </c>
      <c r="B34" s="1" t="s">
        <v>45</v>
      </c>
      <c r="C34" s="2">
        <v>43921</v>
      </c>
      <c r="D34" s="33">
        <v>0.35646990740740742</v>
      </c>
      <c r="E34" s="33">
        <v>0.74990740740740736</v>
      </c>
      <c r="F34" s="40"/>
      <c r="G34" s="12" t="str">
        <f t="shared" ref="G34" si="8">IF(E34&lt;$F$1,"Pulang Lebih Awal: "&amp;TEXT(($F$1-E34),"hh:mm:ss"),"")</f>
        <v>Pulang Lebih Awal: 00:00:08</v>
      </c>
      <c r="H34" s="8">
        <f t="shared" si="2"/>
        <v>0.39343749999999994</v>
      </c>
      <c r="I34" s="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C37-7D74-4941-9EBD-73DB444BE1A7}">
  <dimension ref="A1:M34"/>
  <sheetViews>
    <sheetView workbookViewId="0">
      <pane ySplit="3" topLeftCell="A4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501</v>
      </c>
      <c r="B4" s="4" t="s">
        <v>24</v>
      </c>
      <c r="C4" s="2">
        <v>43891</v>
      </c>
      <c r="D4" s="33">
        <v>0.41092592592592592</v>
      </c>
      <c r="E4" s="33">
        <v>0.7165625000000001</v>
      </c>
      <c r="F4" s="22">
        <f>SUM(D4-$D$1)</f>
        <v>3.5925925925925917E-2</v>
      </c>
      <c r="G4" s="12" t="str">
        <f t="shared" ref="G4:G8" si="0">IF(E4&lt;$F$1,"Pulang Lebih Awal: "&amp;TEXT(($F$1-E4),"hh:mm:ss"),"")</f>
        <v>Pulang Lebih Awal: 00:48:09</v>
      </c>
      <c r="H4" s="8">
        <f>SUM(E4-D4)</f>
        <v>0.30563657407407419</v>
      </c>
      <c r="I4" s="6"/>
      <c r="K4" s="20">
        <f>SUM(F4:F12)</f>
        <v>0.31402777777777785</v>
      </c>
      <c r="M4" s="1"/>
    </row>
    <row r="5" spans="1:13" x14ac:dyDescent="0.3">
      <c r="A5" s="1">
        <v>501</v>
      </c>
      <c r="B5" s="4" t="s">
        <v>24</v>
      </c>
      <c r="C5" s="2">
        <v>43892</v>
      </c>
      <c r="D5" s="33">
        <v>0.42834490740740744</v>
      </c>
      <c r="E5" s="33">
        <v>0.71700231481481491</v>
      </c>
      <c r="F5" s="15">
        <f t="shared" ref="F5:F15" si="1">SUM(D5-$D$1)</f>
        <v>5.3344907407407438E-2</v>
      </c>
      <c r="G5" s="12" t="str">
        <f t="shared" si="0"/>
        <v>Pulang Lebih Awal: 00:47:31</v>
      </c>
      <c r="H5" s="8">
        <f t="shared" ref="H5:H9" si="2">SUM(E5-D5)</f>
        <v>0.28865740740740747</v>
      </c>
      <c r="I5" s="4"/>
      <c r="K5" s="7"/>
    </row>
    <row r="6" spans="1:13" x14ac:dyDescent="0.3">
      <c r="A6" s="1">
        <v>501</v>
      </c>
      <c r="B6" s="4" t="s">
        <v>24</v>
      </c>
      <c r="C6" s="2">
        <v>43893</v>
      </c>
      <c r="D6" s="33">
        <v>0.45134259259259263</v>
      </c>
      <c r="E6" s="33">
        <v>0.73833333333333329</v>
      </c>
      <c r="F6" s="15">
        <f t="shared" si="1"/>
        <v>7.6342592592592629E-2</v>
      </c>
      <c r="G6" s="12" t="str">
        <f t="shared" si="0"/>
        <v>Pulang Lebih Awal: 00:16:48</v>
      </c>
      <c r="H6" s="8">
        <f t="shared" si="2"/>
        <v>0.28699074074074066</v>
      </c>
      <c r="I6" s="4"/>
      <c r="K6" s="7"/>
    </row>
    <row r="7" spans="1:13" x14ac:dyDescent="0.3">
      <c r="A7" s="1">
        <v>501</v>
      </c>
      <c r="B7" s="4" t="s">
        <v>24</v>
      </c>
      <c r="C7" s="2">
        <v>43894</v>
      </c>
      <c r="D7" s="33">
        <v>0.41968749999999999</v>
      </c>
      <c r="E7" s="33">
        <v>0.72173611111111102</v>
      </c>
      <c r="F7" s="15">
        <f t="shared" si="1"/>
        <v>4.4687499999999991E-2</v>
      </c>
      <c r="G7" s="12" t="str">
        <f t="shared" si="0"/>
        <v>Pulang Lebih Awal: 00:40:42</v>
      </c>
      <c r="H7" s="8">
        <f t="shared" si="2"/>
        <v>0.30204861111111103</v>
      </c>
      <c r="I7" s="4"/>
      <c r="K7" s="7"/>
    </row>
    <row r="8" spans="1:13" x14ac:dyDescent="0.3">
      <c r="A8" s="1">
        <v>501</v>
      </c>
      <c r="B8" s="4" t="s">
        <v>24</v>
      </c>
      <c r="C8" s="2">
        <v>43895</v>
      </c>
      <c r="D8" s="33">
        <v>0.42381944444444447</v>
      </c>
      <c r="E8" s="33">
        <v>0.72729166666666656</v>
      </c>
      <c r="F8" s="15">
        <f t="shared" si="1"/>
        <v>4.8819444444444471E-2</v>
      </c>
      <c r="G8" s="12" t="str">
        <f t="shared" si="0"/>
        <v>Pulang Lebih Awal: 00:32:42</v>
      </c>
      <c r="H8" s="8">
        <f t="shared" si="2"/>
        <v>0.30347222222222209</v>
      </c>
      <c r="I8" s="4"/>
      <c r="K8" s="7"/>
    </row>
    <row r="9" spans="1:13" x14ac:dyDescent="0.3">
      <c r="A9" s="1">
        <v>501</v>
      </c>
      <c r="B9" s="4" t="s">
        <v>24</v>
      </c>
      <c r="C9" s="2">
        <v>43896</v>
      </c>
      <c r="D9" s="35"/>
      <c r="E9" s="35"/>
      <c r="F9" s="15"/>
      <c r="G9" s="12"/>
      <c r="H9" s="8">
        <f t="shared" si="2"/>
        <v>0</v>
      </c>
      <c r="I9" s="4"/>
      <c r="K9" s="7"/>
    </row>
    <row r="10" spans="1:13" x14ac:dyDescent="0.3">
      <c r="A10" s="1">
        <v>501</v>
      </c>
      <c r="B10" s="4" t="s">
        <v>24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3" x14ac:dyDescent="0.3">
      <c r="A11" s="1">
        <v>501</v>
      </c>
      <c r="B11" s="4" t="s">
        <v>24</v>
      </c>
      <c r="C11" s="2">
        <v>43898</v>
      </c>
      <c r="D11" s="33">
        <v>0.39094907407407403</v>
      </c>
      <c r="E11" s="33">
        <v>0.73079861111111111</v>
      </c>
      <c r="F11" s="15">
        <f t="shared" si="1"/>
        <v>1.5949074074074032E-2</v>
      </c>
      <c r="G11" s="12" t="str">
        <f t="shared" ref="G11:G15" si="3">IF(E11&lt;$F$1,"Pulang Lebih Awal: "&amp;TEXT(($F$1-E11),"hh:mm:ss"),"")</f>
        <v>Pulang Lebih Awal: 00:27:39</v>
      </c>
      <c r="H11" s="8">
        <f t="shared" ref="H11:H34" si="4">SUM(E11-D11)</f>
        <v>0.33984953703703707</v>
      </c>
      <c r="I11" s="4"/>
      <c r="K11" s="7"/>
    </row>
    <row r="12" spans="1:13" x14ac:dyDescent="0.3">
      <c r="A12" s="1">
        <v>501</v>
      </c>
      <c r="B12" s="4" t="s">
        <v>24</v>
      </c>
      <c r="C12" s="2">
        <v>43899</v>
      </c>
      <c r="D12" s="33">
        <v>0.41395833333333337</v>
      </c>
      <c r="E12" s="33">
        <v>0.72422453703703704</v>
      </c>
      <c r="F12" s="15">
        <f t="shared" si="1"/>
        <v>3.8958333333333373E-2</v>
      </c>
      <c r="G12" s="12" t="str">
        <f t="shared" si="3"/>
        <v>Pulang Lebih Awal: 00:37:07</v>
      </c>
      <c r="H12" s="8">
        <f t="shared" si="4"/>
        <v>0.31026620370370367</v>
      </c>
      <c r="I12" s="4"/>
      <c r="K12" s="7"/>
    </row>
    <row r="13" spans="1:13" x14ac:dyDescent="0.3">
      <c r="A13" s="1">
        <v>501</v>
      </c>
      <c r="B13" s="4" t="s">
        <v>24</v>
      </c>
      <c r="C13" s="2">
        <v>43900</v>
      </c>
      <c r="D13" s="33">
        <v>0.42218749999999999</v>
      </c>
      <c r="E13" s="33">
        <v>0.73249999999999993</v>
      </c>
      <c r="F13" s="15">
        <f t="shared" si="1"/>
        <v>4.7187499999999993E-2</v>
      </c>
      <c r="G13" s="12" t="str">
        <f t="shared" si="3"/>
        <v>Pulang Lebih Awal: 00:25:12</v>
      </c>
      <c r="H13" s="8">
        <f t="shared" si="4"/>
        <v>0.31031249999999994</v>
      </c>
      <c r="I13" s="4"/>
      <c r="K13" s="7"/>
    </row>
    <row r="14" spans="1:13" x14ac:dyDescent="0.3">
      <c r="A14" s="1">
        <v>501</v>
      </c>
      <c r="B14" s="4" t="s">
        <v>24</v>
      </c>
      <c r="C14" s="2">
        <v>43901</v>
      </c>
      <c r="D14" s="35"/>
      <c r="E14" s="35"/>
      <c r="F14" s="15"/>
      <c r="G14" s="12"/>
      <c r="H14" s="8">
        <f t="shared" si="4"/>
        <v>0</v>
      </c>
      <c r="I14" s="4"/>
      <c r="K14" s="7"/>
    </row>
    <row r="15" spans="1:13" x14ac:dyDescent="0.3">
      <c r="A15" s="1">
        <v>501</v>
      </c>
      <c r="B15" s="4" t="s">
        <v>24</v>
      </c>
      <c r="C15" s="2">
        <v>43902</v>
      </c>
      <c r="D15" s="33">
        <v>0.44229166666666669</v>
      </c>
      <c r="E15" s="33">
        <v>0.70836805555555549</v>
      </c>
      <c r="F15" s="15">
        <f t="shared" si="1"/>
        <v>6.7291666666666694E-2</v>
      </c>
      <c r="G15" s="12" t="str">
        <f t="shared" si="3"/>
        <v>Pulang Lebih Awal: 00:59:57</v>
      </c>
      <c r="H15" s="8">
        <f t="shared" si="4"/>
        <v>0.26607638888888879</v>
      </c>
      <c r="I15" s="4"/>
      <c r="K15" s="7"/>
    </row>
    <row r="16" spans="1:13" x14ac:dyDescent="0.3">
      <c r="A16" s="1">
        <v>501</v>
      </c>
      <c r="B16" s="4" t="s">
        <v>24</v>
      </c>
      <c r="C16" s="2">
        <v>43903</v>
      </c>
      <c r="D16" s="35"/>
      <c r="E16" s="35"/>
      <c r="F16" s="15"/>
      <c r="G16" s="12"/>
      <c r="H16" s="8">
        <f t="shared" si="4"/>
        <v>0</v>
      </c>
      <c r="I16" s="4"/>
      <c r="K16" s="7"/>
    </row>
    <row r="17" spans="1:11" x14ac:dyDescent="0.3">
      <c r="A17" s="1">
        <v>501</v>
      </c>
      <c r="B17" s="4" t="s">
        <v>24</v>
      </c>
      <c r="C17" s="2">
        <v>43904</v>
      </c>
      <c r="D17" s="35"/>
      <c r="E17" s="35"/>
      <c r="F17" s="15"/>
      <c r="G17" s="12"/>
      <c r="H17" s="8">
        <f t="shared" si="4"/>
        <v>0</v>
      </c>
      <c r="I17" s="4"/>
      <c r="K17" s="7"/>
    </row>
    <row r="18" spans="1:11" x14ac:dyDescent="0.3">
      <c r="A18" s="1">
        <v>501</v>
      </c>
      <c r="B18" s="4" t="s">
        <v>24</v>
      </c>
      <c r="C18" s="2">
        <v>43905</v>
      </c>
      <c r="D18" s="33">
        <v>0.40946759259259258</v>
      </c>
      <c r="E18" s="33">
        <v>0.73767361111111107</v>
      </c>
      <c r="F18" s="15">
        <f>SUM(D18-$D$1)</f>
        <v>3.4467592592592577E-2</v>
      </c>
      <c r="G18" s="12" t="str">
        <f>IF(E18&lt;$F$1,"Pulang Lebih Awal: "&amp;TEXT(($F$1-E18),"hh:mm:ss"),"")</f>
        <v>Pulang Lebih Awal: 00:17:45</v>
      </c>
      <c r="H18" s="8">
        <f t="shared" si="4"/>
        <v>0.32820601851851849</v>
      </c>
      <c r="I18" s="4"/>
      <c r="K18" s="7"/>
    </row>
    <row r="19" spans="1:11" x14ac:dyDescent="0.3">
      <c r="A19" s="1">
        <v>501</v>
      </c>
      <c r="B19" s="4" t="s">
        <v>24</v>
      </c>
      <c r="C19" s="2">
        <v>43906</v>
      </c>
      <c r="D19" s="33">
        <v>0.41225694444444444</v>
      </c>
      <c r="E19" s="33">
        <v>0.71756944444444448</v>
      </c>
      <c r="F19" s="15">
        <f>SUM(D19-$D$1)</f>
        <v>3.725694444444444E-2</v>
      </c>
      <c r="G19" s="12" t="str">
        <f>IF(E19&lt;$F$1,"Pulang Lebih Awal: "&amp;TEXT(($F$1-E19),"hh:mm:ss"),"")</f>
        <v>Pulang Lebih Awal: 00:46:42</v>
      </c>
      <c r="H19" s="8">
        <f t="shared" si="4"/>
        <v>0.30531250000000004</v>
      </c>
      <c r="I19" s="4"/>
      <c r="K19" s="7"/>
    </row>
    <row r="20" spans="1:11" x14ac:dyDescent="0.3">
      <c r="A20" s="1">
        <v>501</v>
      </c>
      <c r="B20" s="4" t="s">
        <v>24</v>
      </c>
      <c r="C20" s="2">
        <v>43907</v>
      </c>
      <c r="D20" s="33">
        <v>0.41998842592592589</v>
      </c>
      <c r="E20" s="33">
        <v>0.72987268518518522</v>
      </c>
      <c r="F20" s="15">
        <f>SUM(D20-$D$1)</f>
        <v>4.498842592592589E-2</v>
      </c>
      <c r="G20" s="12" t="str">
        <f>IF(E20&lt;$F$1,"Pulang Lebih Awal: "&amp;TEXT(($F$1-E20),"hh:mm:ss"),"")</f>
        <v>Pulang Lebih Awal: 00:28:59</v>
      </c>
      <c r="H20" s="8">
        <f t="shared" si="4"/>
        <v>0.30988425925925933</v>
      </c>
      <c r="I20" s="4"/>
      <c r="K20" s="7"/>
    </row>
    <row r="21" spans="1:11" x14ac:dyDescent="0.3">
      <c r="A21" s="1">
        <v>501</v>
      </c>
      <c r="B21" s="4" t="s">
        <v>24</v>
      </c>
      <c r="C21" s="2">
        <v>43908</v>
      </c>
      <c r="D21" s="33">
        <v>0.41031250000000002</v>
      </c>
      <c r="E21" s="34"/>
      <c r="F21" s="15">
        <f>SUM(D21-$D$1)</f>
        <v>3.5312500000000024E-2</v>
      </c>
      <c r="G21" s="12"/>
      <c r="H21" s="8">
        <v>0</v>
      </c>
      <c r="I21" s="4"/>
      <c r="K21" s="7"/>
    </row>
    <row r="22" spans="1:11" x14ac:dyDescent="0.3">
      <c r="A22" s="1">
        <v>501</v>
      </c>
      <c r="B22" s="4" t="s">
        <v>24</v>
      </c>
      <c r="C22" s="2">
        <v>43909</v>
      </c>
      <c r="D22" s="33">
        <v>0.42975694444444446</v>
      </c>
      <c r="E22" s="33">
        <v>0.72912037037037036</v>
      </c>
      <c r="F22" s="15">
        <f>SUM(D22-$D$1)</f>
        <v>5.4756944444444455E-2</v>
      </c>
      <c r="G22" s="12" t="str">
        <f>IF(E22&lt;$F$1,"Pulang Lebih Awal: "&amp;TEXT(($F$1-E22),"hh:mm:ss"),"")</f>
        <v>Pulang Lebih Awal: 00:30:04</v>
      </c>
      <c r="H22" s="8">
        <f t="shared" si="4"/>
        <v>0.29936342592592591</v>
      </c>
      <c r="I22" s="4"/>
      <c r="K22" s="7"/>
    </row>
    <row r="23" spans="1:11" x14ac:dyDescent="0.3">
      <c r="A23" s="1">
        <v>501</v>
      </c>
      <c r="B23" s="4" t="s">
        <v>24</v>
      </c>
      <c r="C23" s="2">
        <v>43910</v>
      </c>
      <c r="D23" s="35"/>
      <c r="E23" s="35"/>
      <c r="F23" s="15"/>
      <c r="G23" s="12"/>
      <c r="H23" s="8">
        <f t="shared" si="4"/>
        <v>0</v>
      </c>
      <c r="I23" s="4"/>
      <c r="K23" s="7"/>
    </row>
    <row r="24" spans="1:11" x14ac:dyDescent="0.3">
      <c r="A24" s="1">
        <v>501</v>
      </c>
      <c r="B24" s="4" t="s">
        <v>24</v>
      </c>
      <c r="C24" s="2">
        <v>43911</v>
      </c>
      <c r="D24" s="35"/>
      <c r="E24" s="35"/>
      <c r="F24" s="15"/>
      <c r="G24" s="12"/>
      <c r="H24" s="8">
        <f t="shared" si="4"/>
        <v>0</v>
      </c>
      <c r="I24" s="4"/>
      <c r="K24" s="7"/>
    </row>
    <row r="25" spans="1:11" x14ac:dyDescent="0.3">
      <c r="A25" s="1">
        <v>501</v>
      </c>
      <c r="B25" s="4" t="s">
        <v>24</v>
      </c>
      <c r="C25" s="2">
        <v>43912</v>
      </c>
      <c r="D25" s="33">
        <v>0.41174768518518517</v>
      </c>
      <c r="E25" s="33">
        <v>0.72980324074074077</v>
      </c>
      <c r="F25" s="15">
        <f t="shared" ref="F25:F34" si="5">SUM(D25-$D$1)</f>
        <v>3.6747685185185175E-2</v>
      </c>
      <c r="G25" s="12" t="str">
        <f>IF(E25&lt;$F$1,"Pulang Lebih Awal: "&amp;TEXT(($F$1-E25),"hh:mm:ss"),"")</f>
        <v>Pulang Lebih Awal: 00:29:05</v>
      </c>
      <c r="H25" s="8">
        <f t="shared" si="4"/>
        <v>0.31805555555555559</v>
      </c>
      <c r="I25" s="4"/>
      <c r="K25" s="7"/>
    </row>
    <row r="26" spans="1:11" x14ac:dyDescent="0.3">
      <c r="A26" s="1">
        <v>501</v>
      </c>
      <c r="B26" s="4" t="s">
        <v>24</v>
      </c>
      <c r="C26" s="2">
        <v>43913</v>
      </c>
      <c r="D26" s="33">
        <v>0.41988425925925926</v>
      </c>
      <c r="E26" s="33">
        <v>0.7295949074074074</v>
      </c>
      <c r="F26" s="15">
        <f t="shared" si="5"/>
        <v>4.4884259259259263E-2</v>
      </c>
      <c r="G26" s="12" t="str">
        <f>IF(E26&lt;$F$1,"Pulang Lebih Awal: "&amp;TEXT(($F$1-E26),"hh:mm:ss"),"")</f>
        <v>Pulang Lebih Awal: 00:29:23</v>
      </c>
      <c r="H26" s="8">
        <f t="shared" si="4"/>
        <v>0.30971064814814814</v>
      </c>
      <c r="I26" s="4"/>
      <c r="K26" s="7"/>
    </row>
    <row r="27" spans="1:11" x14ac:dyDescent="0.3">
      <c r="A27" s="1">
        <v>501</v>
      </c>
      <c r="B27" s="4" t="s">
        <v>24</v>
      </c>
      <c r="C27" s="2">
        <v>43914</v>
      </c>
      <c r="D27" s="33">
        <v>0.41420138888888891</v>
      </c>
      <c r="E27" s="33">
        <v>0.74050925925925926</v>
      </c>
      <c r="F27" s="15">
        <f t="shared" si="5"/>
        <v>3.9201388888888911E-2</v>
      </c>
      <c r="G27" s="12" t="str">
        <f>IF(E27&lt;$F$1,"Pulang Lebih Awal: "&amp;TEXT(($F$1-E27),"hh:mm:ss"),"")</f>
        <v>Pulang Lebih Awal: 00:13:40</v>
      </c>
      <c r="H27" s="8">
        <f t="shared" si="4"/>
        <v>0.32630787037037035</v>
      </c>
      <c r="I27" s="4"/>
      <c r="K27" s="7"/>
    </row>
    <row r="28" spans="1:11" x14ac:dyDescent="0.3">
      <c r="A28" s="1">
        <v>501</v>
      </c>
      <c r="B28" s="4" t="s">
        <v>24</v>
      </c>
      <c r="C28" s="2">
        <v>43915</v>
      </c>
      <c r="D28" s="33">
        <v>0.41281250000000003</v>
      </c>
      <c r="E28" s="33">
        <v>0.73936342592592597</v>
      </c>
      <c r="F28" s="15">
        <f t="shared" si="5"/>
        <v>3.7812500000000027E-2</v>
      </c>
      <c r="G28" s="12" t="str">
        <f>IF(E28&lt;$F$1,"Pulang Lebih Awal: "&amp;TEXT(($F$1-E28),"hh:mm:ss"),"")</f>
        <v>Pulang Lebih Awal: 00:15:19</v>
      </c>
      <c r="H28" s="8">
        <f t="shared" si="4"/>
        <v>0.32655092592592594</v>
      </c>
      <c r="I28" s="4"/>
      <c r="K28" s="7"/>
    </row>
    <row r="29" spans="1:11" x14ac:dyDescent="0.3">
      <c r="A29" s="1">
        <v>501</v>
      </c>
      <c r="B29" s="4" t="s">
        <v>24</v>
      </c>
      <c r="C29" s="2">
        <v>43916</v>
      </c>
      <c r="D29" s="33">
        <v>0.41252314814814817</v>
      </c>
      <c r="E29" s="33">
        <v>0.74189814814814825</v>
      </c>
      <c r="F29" s="15">
        <f t="shared" si="5"/>
        <v>3.7523148148148167E-2</v>
      </c>
      <c r="G29" s="12" t="str">
        <f>IF(E29&lt;$F$1,"Pulang Lebih Awal: "&amp;TEXT(($F$1-E29),"hh:mm:ss"),"")</f>
        <v>Pulang Lebih Awal: 00:11:40</v>
      </c>
      <c r="H29" s="8">
        <f t="shared" si="4"/>
        <v>0.32937500000000008</v>
      </c>
      <c r="I29" s="4"/>
    </row>
    <row r="30" spans="1:11" x14ac:dyDescent="0.3">
      <c r="A30" s="1">
        <v>501</v>
      </c>
      <c r="B30" s="4" t="s">
        <v>24</v>
      </c>
      <c r="C30" s="2">
        <v>43917</v>
      </c>
      <c r="D30" s="35"/>
      <c r="E30" s="37"/>
      <c r="F30" s="15">
        <f t="shared" si="5"/>
        <v>-0.375</v>
      </c>
      <c r="G30" s="11"/>
      <c r="H30" s="8">
        <f t="shared" si="4"/>
        <v>0</v>
      </c>
      <c r="I30" s="4"/>
    </row>
    <row r="31" spans="1:11" x14ac:dyDescent="0.3">
      <c r="A31" s="1">
        <v>501</v>
      </c>
      <c r="B31" s="4" t="s">
        <v>24</v>
      </c>
      <c r="C31" s="2">
        <v>43918</v>
      </c>
      <c r="D31" s="35"/>
      <c r="E31" s="35"/>
      <c r="F31" s="15">
        <f t="shared" ref="F31" si="6">SUM(D31-$D$1)</f>
        <v>-0.375</v>
      </c>
      <c r="G31" s="12"/>
      <c r="H31" s="8">
        <f t="shared" si="4"/>
        <v>0</v>
      </c>
      <c r="I31" s="4"/>
    </row>
    <row r="32" spans="1:11" x14ac:dyDescent="0.3">
      <c r="A32" s="1">
        <v>501</v>
      </c>
      <c r="B32" s="4" t="s">
        <v>24</v>
      </c>
      <c r="C32" s="2">
        <v>43919</v>
      </c>
      <c r="D32" s="33">
        <v>0.41407407407407404</v>
      </c>
      <c r="E32" s="33">
        <v>0.75415509259259261</v>
      </c>
      <c r="F32" s="15">
        <f t="shared" si="5"/>
        <v>3.9074074074074039E-2</v>
      </c>
      <c r="G32" s="12"/>
      <c r="H32" s="8">
        <f t="shared" si="4"/>
        <v>0.34008101851851857</v>
      </c>
      <c r="I32" s="4"/>
    </row>
    <row r="33" spans="1:9" x14ac:dyDescent="0.3">
      <c r="A33" s="1">
        <v>501</v>
      </c>
      <c r="B33" s="4" t="s">
        <v>24</v>
      </c>
      <c r="C33" s="2">
        <v>43920</v>
      </c>
      <c r="D33" s="33">
        <v>0.40818287037037032</v>
      </c>
      <c r="E33" s="33">
        <v>0.74009259259259252</v>
      </c>
      <c r="F33" s="15">
        <f t="shared" si="5"/>
        <v>3.3182870370370321E-2</v>
      </c>
      <c r="G33" s="12" t="str">
        <f>IF(E33&lt;$F$1,"Pulang Lebih Awal: "&amp;TEXT(($F$1-E33),"hh:mm:ss"),"")</f>
        <v>Pulang Lebih Awal: 00:14:16</v>
      </c>
      <c r="H33" s="8">
        <f t="shared" si="4"/>
        <v>0.3319097222222222</v>
      </c>
      <c r="I33" s="4"/>
    </row>
    <row r="34" spans="1:9" x14ac:dyDescent="0.3">
      <c r="A34" s="1">
        <v>501</v>
      </c>
      <c r="B34" s="4" t="s">
        <v>24</v>
      </c>
      <c r="C34" s="2">
        <v>43921</v>
      </c>
      <c r="D34" s="33">
        <v>0.39274305555555555</v>
      </c>
      <c r="E34" s="33">
        <v>0.74396990740740743</v>
      </c>
      <c r="F34" s="15">
        <f t="shared" si="5"/>
        <v>1.7743055555555554E-2</v>
      </c>
      <c r="G34" s="12" t="str">
        <f>IF(E34&lt;$F$1,"Pulang Lebih Awal: "&amp;TEXT(($F$1-E34),"hh:mm:ss"),"")</f>
        <v>Pulang Lebih Awal: 00:08:41</v>
      </c>
      <c r="H34" s="8">
        <f t="shared" si="4"/>
        <v>0.35122685185185187</v>
      </c>
      <c r="I3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6A78-9C7E-4D00-A913-7DCB312A80D6}">
  <dimension ref="A1:M34"/>
  <sheetViews>
    <sheetView workbookViewId="0">
      <pane ySplit="3" topLeftCell="A25" activePane="bottomLeft" state="frozen"/>
      <selection pane="bottomLeft" activeCell="I33" sqref="I33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102</v>
      </c>
      <c r="B4" s="1" t="s">
        <v>2</v>
      </c>
      <c r="C4" s="2">
        <v>43891</v>
      </c>
      <c r="D4" s="33">
        <v>0.42906249999999996</v>
      </c>
      <c r="E4" s="34"/>
      <c r="F4" s="15">
        <f>SUM(D4-$D$1)</f>
        <v>5.4062499999999958E-2</v>
      </c>
      <c r="G4" s="12"/>
      <c r="H4" s="8">
        <v>0</v>
      </c>
      <c r="I4" s="6"/>
      <c r="K4" s="20">
        <f>SUM(F4)</f>
        <v>5.4062499999999958E-2</v>
      </c>
    </row>
    <row r="5" spans="1:13" x14ac:dyDescent="0.3">
      <c r="A5" s="1">
        <v>102</v>
      </c>
      <c r="B5" s="1" t="s">
        <v>2</v>
      </c>
      <c r="C5" s="2">
        <v>43892</v>
      </c>
      <c r="D5" s="33">
        <v>0.35788194444444449</v>
      </c>
      <c r="E5" s="34"/>
      <c r="F5" s="15"/>
      <c r="G5" s="12"/>
      <c r="H5" s="8">
        <v>0</v>
      </c>
      <c r="I5" s="6"/>
      <c r="K5" s="7"/>
      <c r="M5" s="1"/>
    </row>
    <row r="6" spans="1:13" x14ac:dyDescent="0.3">
      <c r="A6" s="1">
        <v>102</v>
      </c>
      <c r="B6" s="1" t="s">
        <v>2</v>
      </c>
      <c r="C6" s="2">
        <v>43893</v>
      </c>
      <c r="D6" s="33">
        <v>0.36935185185185188</v>
      </c>
      <c r="E6" s="34"/>
      <c r="F6" s="15"/>
      <c r="G6" s="12"/>
      <c r="H6" s="8">
        <v>0</v>
      </c>
      <c r="I6" s="4"/>
      <c r="K6" s="7"/>
    </row>
    <row r="7" spans="1:13" x14ac:dyDescent="0.3">
      <c r="A7" s="1">
        <v>102</v>
      </c>
      <c r="B7" s="1" t="s">
        <v>2</v>
      </c>
      <c r="C7" s="2">
        <v>43894</v>
      </c>
      <c r="D7" s="33">
        <v>0.36714120370370368</v>
      </c>
      <c r="E7" s="34"/>
      <c r="F7" s="15"/>
      <c r="G7" s="12"/>
      <c r="H7" s="8">
        <v>0</v>
      </c>
      <c r="I7" s="4"/>
      <c r="K7" s="7"/>
    </row>
    <row r="8" spans="1:13" x14ac:dyDescent="0.3">
      <c r="A8" s="1">
        <v>102</v>
      </c>
      <c r="B8" s="1" t="s">
        <v>2</v>
      </c>
      <c r="C8" s="2">
        <v>43895</v>
      </c>
      <c r="D8" s="33">
        <v>0.38988425925925929</v>
      </c>
      <c r="E8" s="34"/>
      <c r="F8" s="15"/>
      <c r="G8" s="12"/>
      <c r="H8" s="8">
        <v>0</v>
      </c>
      <c r="I8" s="4"/>
      <c r="K8" s="7"/>
    </row>
    <row r="9" spans="1:13" x14ac:dyDescent="0.3">
      <c r="A9" s="1">
        <v>102</v>
      </c>
      <c r="B9" s="1" t="s">
        <v>2</v>
      </c>
      <c r="C9" s="2">
        <v>43896</v>
      </c>
      <c r="D9" s="35"/>
      <c r="E9" s="35"/>
      <c r="F9" s="15"/>
      <c r="G9" s="12"/>
      <c r="H9" s="8">
        <f t="shared" ref="H9" si="0">SUM(E9-D9)</f>
        <v>0</v>
      </c>
      <c r="I9" s="4"/>
      <c r="K9" s="7"/>
    </row>
    <row r="10" spans="1:13" x14ac:dyDescent="0.3">
      <c r="A10" s="1">
        <v>102</v>
      </c>
      <c r="B10" s="1" t="s">
        <v>2</v>
      </c>
      <c r="C10" s="2">
        <v>43897</v>
      </c>
      <c r="D10" s="35"/>
      <c r="E10" s="35"/>
      <c r="F10" s="15"/>
      <c r="G10" s="12"/>
      <c r="H10" s="8">
        <f>SUM(E10-D10)</f>
        <v>0</v>
      </c>
      <c r="I10" s="6"/>
      <c r="K10" s="7"/>
    </row>
    <row r="11" spans="1:13" x14ac:dyDescent="0.3">
      <c r="A11" s="1">
        <v>102</v>
      </c>
      <c r="B11" s="1" t="s">
        <v>2</v>
      </c>
      <c r="C11" s="2">
        <v>43898</v>
      </c>
      <c r="D11" s="33">
        <v>0.32282407407407404</v>
      </c>
      <c r="E11" s="34"/>
      <c r="F11" s="15"/>
      <c r="G11" s="12"/>
      <c r="H11" s="8">
        <v>0</v>
      </c>
      <c r="I11" s="4"/>
      <c r="K11" s="7"/>
    </row>
    <row r="12" spans="1:13" x14ac:dyDescent="0.3">
      <c r="A12" s="1">
        <v>102</v>
      </c>
      <c r="B12" s="1" t="s">
        <v>2</v>
      </c>
      <c r="C12" s="2">
        <v>43899</v>
      </c>
      <c r="D12" s="33">
        <v>0.32067129629629632</v>
      </c>
      <c r="E12" s="34"/>
      <c r="F12" s="15"/>
      <c r="G12" s="12"/>
      <c r="H12" s="8">
        <v>0</v>
      </c>
      <c r="I12" s="6"/>
      <c r="K12" s="7"/>
    </row>
    <row r="13" spans="1:13" x14ac:dyDescent="0.3">
      <c r="A13" s="1">
        <v>102</v>
      </c>
      <c r="B13" s="1" t="s">
        <v>2</v>
      </c>
      <c r="C13" s="2">
        <v>43900</v>
      </c>
      <c r="D13" s="33">
        <v>0.36682870370370368</v>
      </c>
      <c r="E13" s="34"/>
      <c r="F13" s="15"/>
      <c r="G13" s="12"/>
      <c r="H13" s="8">
        <v>0</v>
      </c>
      <c r="I13" s="4"/>
      <c r="K13" s="7"/>
    </row>
    <row r="14" spans="1:13" x14ac:dyDescent="0.3">
      <c r="A14" s="1">
        <v>102</v>
      </c>
      <c r="B14" s="1" t="s">
        <v>2</v>
      </c>
      <c r="C14" s="2">
        <v>43901</v>
      </c>
      <c r="D14" s="35"/>
      <c r="E14" s="35"/>
      <c r="F14" s="15"/>
      <c r="G14" s="12"/>
      <c r="H14" s="8">
        <f t="shared" ref="H14:H33" si="1">SUM(E14-D14)</f>
        <v>0</v>
      </c>
      <c r="I14" s="4"/>
      <c r="K14" s="7"/>
    </row>
    <row r="15" spans="1:13" x14ac:dyDescent="0.3">
      <c r="A15" s="1">
        <v>102</v>
      </c>
      <c r="B15" s="1" t="s">
        <v>2</v>
      </c>
      <c r="C15" s="2">
        <v>43902</v>
      </c>
      <c r="D15" s="33">
        <v>0.3477777777777778</v>
      </c>
      <c r="E15" s="33">
        <v>0.66425925925925922</v>
      </c>
      <c r="F15" s="15"/>
      <c r="G15" s="12" t="str">
        <f t="shared" ref="G15" si="2">IF(E15&lt;$F$1,"Pulang Lebih Awal: "&amp;TEXT(($F$1-E15),"hh:mm:ss"),"")</f>
        <v>Pulang Lebih Awal: 02:03:28</v>
      </c>
      <c r="H15" s="8">
        <f t="shared" si="1"/>
        <v>0.31648148148148142</v>
      </c>
      <c r="I15" s="6"/>
      <c r="K15" s="7"/>
    </row>
    <row r="16" spans="1:13" x14ac:dyDescent="0.3">
      <c r="A16" s="1">
        <v>102</v>
      </c>
      <c r="B16" s="1" t="s">
        <v>2</v>
      </c>
      <c r="C16" s="2">
        <v>43903</v>
      </c>
      <c r="D16" s="35"/>
      <c r="E16" s="35"/>
      <c r="F16" s="15"/>
      <c r="G16" s="12"/>
      <c r="H16" s="8">
        <f t="shared" si="1"/>
        <v>0</v>
      </c>
      <c r="I16" s="4"/>
      <c r="K16" s="7"/>
    </row>
    <row r="17" spans="1:11" x14ac:dyDescent="0.3">
      <c r="A17" s="1">
        <v>102</v>
      </c>
      <c r="B17" s="1" t="s">
        <v>2</v>
      </c>
      <c r="C17" s="2">
        <v>43904</v>
      </c>
      <c r="D17" s="35"/>
      <c r="E17" s="35"/>
      <c r="F17" s="15"/>
      <c r="G17" s="12"/>
      <c r="H17" s="8">
        <f t="shared" si="1"/>
        <v>0</v>
      </c>
      <c r="I17" s="6"/>
      <c r="K17" s="7"/>
    </row>
    <row r="18" spans="1:11" x14ac:dyDescent="0.3">
      <c r="A18" s="1">
        <v>102</v>
      </c>
      <c r="B18" s="1" t="s">
        <v>2</v>
      </c>
      <c r="C18" s="2">
        <v>43905</v>
      </c>
      <c r="D18" s="33">
        <v>0.35425925925925927</v>
      </c>
      <c r="E18" s="34"/>
      <c r="F18" s="15"/>
      <c r="G18" s="12"/>
      <c r="H18" s="8">
        <v>0</v>
      </c>
      <c r="I18" s="6"/>
      <c r="K18" s="7"/>
    </row>
    <row r="19" spans="1:11" x14ac:dyDescent="0.3">
      <c r="A19" s="1">
        <v>102</v>
      </c>
      <c r="B19" s="1" t="s">
        <v>2</v>
      </c>
      <c r="C19" s="2">
        <v>43906</v>
      </c>
      <c r="D19" s="33">
        <v>0.37103009259259262</v>
      </c>
      <c r="E19" s="34"/>
      <c r="F19" s="15"/>
      <c r="G19" s="12"/>
      <c r="H19" s="8">
        <v>0</v>
      </c>
      <c r="I19" s="4"/>
      <c r="K19" s="7"/>
    </row>
    <row r="20" spans="1:11" x14ac:dyDescent="0.3">
      <c r="A20" s="1">
        <v>102</v>
      </c>
      <c r="B20" s="1" t="s">
        <v>2</v>
      </c>
      <c r="C20" s="2">
        <v>43907</v>
      </c>
      <c r="D20" s="34"/>
      <c r="E20" s="34"/>
      <c r="F20" s="15"/>
      <c r="G20" s="12"/>
      <c r="H20" s="8">
        <f t="shared" si="1"/>
        <v>0</v>
      </c>
      <c r="I20" s="4"/>
      <c r="K20" s="7"/>
    </row>
    <row r="21" spans="1:11" x14ac:dyDescent="0.3">
      <c r="A21" s="1">
        <v>102</v>
      </c>
      <c r="B21" s="1" t="s">
        <v>2</v>
      </c>
      <c r="C21" s="2">
        <v>43908</v>
      </c>
      <c r="D21" s="33">
        <v>0.37188657407407405</v>
      </c>
      <c r="E21" s="34"/>
      <c r="F21" s="15"/>
      <c r="G21" s="12"/>
      <c r="H21" s="8">
        <v>0</v>
      </c>
      <c r="I21" s="4"/>
      <c r="K21" s="7"/>
    </row>
    <row r="22" spans="1:11" x14ac:dyDescent="0.3">
      <c r="A22" s="1">
        <v>102</v>
      </c>
      <c r="B22" s="1" t="s">
        <v>2</v>
      </c>
      <c r="C22" s="2">
        <v>43909</v>
      </c>
      <c r="D22" s="33">
        <v>0.39037037037037042</v>
      </c>
      <c r="E22" s="34"/>
      <c r="F22" s="15">
        <f>SUM(D22-$D$1)</f>
        <v>1.5370370370370423E-2</v>
      </c>
      <c r="G22" s="12"/>
      <c r="H22" s="8">
        <v>0</v>
      </c>
      <c r="I22" s="4"/>
      <c r="K22" s="7"/>
    </row>
    <row r="23" spans="1:11" x14ac:dyDescent="0.3">
      <c r="A23" s="1">
        <v>102</v>
      </c>
      <c r="B23" s="1" t="s">
        <v>2</v>
      </c>
      <c r="C23" s="2">
        <v>43910</v>
      </c>
      <c r="D23" s="35"/>
      <c r="E23" s="35"/>
      <c r="F23" s="15"/>
      <c r="G23" s="12"/>
      <c r="H23" s="8">
        <f t="shared" si="1"/>
        <v>0</v>
      </c>
      <c r="I23" s="4"/>
      <c r="K23" s="7"/>
    </row>
    <row r="24" spans="1:11" x14ac:dyDescent="0.3">
      <c r="A24" s="1">
        <v>102</v>
      </c>
      <c r="B24" s="1" t="s">
        <v>2</v>
      </c>
      <c r="C24" s="2">
        <v>43911</v>
      </c>
      <c r="D24" s="35"/>
      <c r="E24" s="35"/>
      <c r="F24" s="15"/>
      <c r="G24" s="12"/>
      <c r="H24" s="8">
        <f t="shared" si="1"/>
        <v>0</v>
      </c>
      <c r="I24" s="4"/>
      <c r="K24" s="7"/>
    </row>
    <row r="25" spans="1:11" x14ac:dyDescent="0.3">
      <c r="A25" s="1">
        <v>102</v>
      </c>
      <c r="B25" s="1" t="s">
        <v>2</v>
      </c>
      <c r="C25" s="2">
        <v>43912</v>
      </c>
      <c r="D25" s="33">
        <v>0.37254629629629626</v>
      </c>
      <c r="E25" s="43"/>
      <c r="F25" s="15"/>
      <c r="G25" s="11"/>
      <c r="H25" s="8">
        <v>0</v>
      </c>
      <c r="I25" s="6"/>
    </row>
    <row r="26" spans="1:11" x14ac:dyDescent="0.3">
      <c r="A26" s="1">
        <v>102</v>
      </c>
      <c r="B26" s="1" t="s">
        <v>2</v>
      </c>
      <c r="C26" s="2">
        <v>43913</v>
      </c>
      <c r="D26" s="33">
        <v>0.37427083333333333</v>
      </c>
      <c r="E26" s="34"/>
      <c r="F26" s="15"/>
      <c r="G26" s="12"/>
      <c r="H26" s="8">
        <v>0</v>
      </c>
      <c r="I26" s="4"/>
    </row>
    <row r="27" spans="1:11" x14ac:dyDescent="0.3">
      <c r="A27" s="1">
        <v>102</v>
      </c>
      <c r="B27" s="1" t="s">
        <v>2</v>
      </c>
      <c r="C27" s="2">
        <v>43914</v>
      </c>
      <c r="D27" s="33">
        <v>0.3734837962962963</v>
      </c>
      <c r="E27" s="43"/>
      <c r="F27" s="15"/>
      <c r="G27" s="11"/>
      <c r="H27" s="8">
        <v>0</v>
      </c>
      <c r="I27" s="4" t="s">
        <v>59</v>
      </c>
    </row>
    <row r="28" spans="1:11" x14ac:dyDescent="0.3">
      <c r="A28" s="1">
        <v>102</v>
      </c>
      <c r="B28" s="1" t="s">
        <v>2</v>
      </c>
      <c r="C28" s="2">
        <v>43915</v>
      </c>
      <c r="D28" s="33">
        <v>0.37060185185185185</v>
      </c>
      <c r="E28" s="33">
        <v>0.65295138888888882</v>
      </c>
      <c r="F28" s="15"/>
      <c r="G28" s="12" t="str">
        <f t="shared" ref="G28:G29" si="3">IF(E28&lt;$F$1,"Pulang Lebih Awal: "&amp;TEXT(($F$1-E28),"hh:mm:ss"),"")</f>
        <v>Pulang Lebih Awal: 02:19:45</v>
      </c>
      <c r="H28" s="8">
        <f t="shared" si="1"/>
        <v>0.28234953703703697</v>
      </c>
      <c r="I28" s="4"/>
    </row>
    <row r="29" spans="1:11" x14ac:dyDescent="0.3">
      <c r="A29" s="1">
        <v>102</v>
      </c>
      <c r="B29" s="1" t="s">
        <v>2</v>
      </c>
      <c r="C29" s="2">
        <v>43916</v>
      </c>
      <c r="D29" s="33">
        <v>0.43850694444444444</v>
      </c>
      <c r="E29" s="33">
        <v>0.67143518518518519</v>
      </c>
      <c r="F29" s="15">
        <f>SUM(D29-$D$1)</f>
        <v>6.3506944444444435E-2</v>
      </c>
      <c r="G29" s="12" t="str">
        <f t="shared" si="3"/>
        <v>Pulang Lebih Awal: 01:53:08</v>
      </c>
      <c r="H29" s="8">
        <f t="shared" si="1"/>
        <v>0.23292824074074076</v>
      </c>
      <c r="I29" s="6"/>
    </row>
    <row r="30" spans="1:11" x14ac:dyDescent="0.3">
      <c r="A30" s="1">
        <v>102</v>
      </c>
      <c r="B30" s="1" t="s">
        <v>2</v>
      </c>
      <c r="C30" s="2">
        <v>43917</v>
      </c>
      <c r="D30" s="35"/>
      <c r="E30" s="37"/>
      <c r="F30" s="15"/>
      <c r="G30" s="11"/>
      <c r="H30" s="8">
        <f t="shared" si="1"/>
        <v>0</v>
      </c>
      <c r="I30" s="4"/>
    </row>
    <row r="31" spans="1:11" x14ac:dyDescent="0.3">
      <c r="A31" s="1">
        <v>102</v>
      </c>
      <c r="B31" s="1" t="s">
        <v>2</v>
      </c>
      <c r="C31" s="2">
        <v>43918</v>
      </c>
      <c r="D31" s="35"/>
      <c r="E31" s="35"/>
      <c r="F31" s="15"/>
      <c r="G31" s="12"/>
      <c r="H31" s="8">
        <f t="shared" si="1"/>
        <v>0</v>
      </c>
      <c r="I31" s="4"/>
    </row>
    <row r="32" spans="1:11" x14ac:dyDescent="0.3">
      <c r="A32" s="1">
        <v>102</v>
      </c>
      <c r="B32" s="1" t="s">
        <v>2</v>
      </c>
      <c r="C32" s="2">
        <v>43919</v>
      </c>
      <c r="D32" s="33">
        <v>0.40262731481481479</v>
      </c>
      <c r="E32" s="33">
        <v>0.47548611111111111</v>
      </c>
      <c r="F32" s="15">
        <f>SUM(D32-$D$1)</f>
        <v>2.7627314814814785E-2</v>
      </c>
      <c r="G32" s="12" t="str">
        <f t="shared" ref="G32:G33" si="4">IF(E32&lt;$F$1,"Pulang Lebih Awal: "&amp;TEXT(($F$1-E32),"hh:mm:ss"),"")</f>
        <v>Pulang Lebih Awal: 06:35:18</v>
      </c>
      <c r="H32" s="8">
        <f t="shared" si="1"/>
        <v>7.2858796296296324E-2</v>
      </c>
      <c r="I32" s="4"/>
    </row>
    <row r="33" spans="1:9" x14ac:dyDescent="0.3">
      <c r="A33" s="1">
        <v>102</v>
      </c>
      <c r="B33" s="1" t="s">
        <v>2</v>
      </c>
      <c r="C33" s="2">
        <v>43920</v>
      </c>
      <c r="D33" s="33">
        <v>0.37642361111111106</v>
      </c>
      <c r="E33" s="33">
        <v>0.52644675925925932</v>
      </c>
      <c r="F33" s="15">
        <f>SUM(D33-$D$1)</f>
        <v>1.4236111111110561E-3</v>
      </c>
      <c r="G33" s="12" t="str">
        <f t="shared" si="4"/>
        <v>Pulang Lebih Awal: 05:21:55</v>
      </c>
      <c r="H33" s="8">
        <f t="shared" si="1"/>
        <v>0.15002314814814827</v>
      </c>
      <c r="I33" s="4"/>
    </row>
    <row r="34" spans="1:9" x14ac:dyDescent="0.3">
      <c r="A34" s="1">
        <v>102</v>
      </c>
      <c r="B34" s="1" t="s">
        <v>2</v>
      </c>
      <c r="C34" s="2">
        <v>43921</v>
      </c>
      <c r="D34" s="33">
        <v>0.37196759259259254</v>
      </c>
      <c r="E34" s="43"/>
      <c r="F34" s="40"/>
      <c r="G34" s="11"/>
      <c r="H34" s="8">
        <v>0</v>
      </c>
      <c r="I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261-7297-4AF3-9E41-24A2811B2035}">
  <dimension ref="A1:M34"/>
  <sheetViews>
    <sheetView workbookViewId="0">
      <pane ySplit="3" topLeftCell="A19" activePane="bottomLeft" state="frozen"/>
      <selection pane="bottomLeft" activeCell="F25" sqref="F25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103</v>
      </c>
      <c r="B4" s="4" t="s">
        <v>11</v>
      </c>
      <c r="C4" s="2">
        <v>43891</v>
      </c>
      <c r="D4" s="33">
        <v>0.37962962962962959</v>
      </c>
      <c r="E4" s="33">
        <v>0.74785879629629637</v>
      </c>
      <c r="F4" s="15">
        <f t="shared" ref="F4:F5" si="0">SUM(D4-$D$1)</f>
        <v>4.6296296296295947E-3</v>
      </c>
      <c r="G4" s="12" t="str">
        <f>IF(E4&lt;$F$1,"Pulang Lebih Awal: "&amp;TEXT(($F$1-E4),"hh:mm:ss"),"")</f>
        <v>Pulang Lebih Awal: 00:03:05</v>
      </c>
      <c r="H4" s="8">
        <f>SUM(E4-D4)</f>
        <v>0.36822916666666677</v>
      </c>
      <c r="I4" s="6"/>
      <c r="K4" s="20">
        <f>SUM(F4:F8)</f>
        <v>5.2974537037036973E-2</v>
      </c>
      <c r="M4" s="4"/>
    </row>
    <row r="5" spans="1:13" x14ac:dyDescent="0.3">
      <c r="A5" s="1">
        <v>103</v>
      </c>
      <c r="B5" s="4" t="s">
        <v>11</v>
      </c>
      <c r="C5" s="2">
        <v>43892</v>
      </c>
      <c r="D5" s="33">
        <v>0.3838657407407407</v>
      </c>
      <c r="E5" s="34"/>
      <c r="F5" s="15">
        <f t="shared" si="0"/>
        <v>8.8657407407407018E-3</v>
      </c>
      <c r="G5" s="12"/>
      <c r="H5" s="8">
        <f t="shared" ref="H5:H9" si="1">SUM(E5-D5)</f>
        <v>-0.3838657407407407</v>
      </c>
      <c r="I5" s="4"/>
      <c r="K5" s="7"/>
    </row>
    <row r="6" spans="1:13" x14ac:dyDescent="0.3">
      <c r="A6" s="1">
        <v>103</v>
      </c>
      <c r="B6" s="4" t="s">
        <v>11</v>
      </c>
      <c r="C6" s="2">
        <v>43893</v>
      </c>
      <c r="D6" s="34"/>
      <c r="E6" s="34"/>
      <c r="F6" s="15"/>
      <c r="G6" s="12"/>
      <c r="H6" s="8">
        <f t="shared" si="1"/>
        <v>0</v>
      </c>
      <c r="I6" s="4" t="s">
        <v>53</v>
      </c>
      <c r="K6" s="7"/>
    </row>
    <row r="7" spans="1:13" x14ac:dyDescent="0.3">
      <c r="A7" s="1">
        <v>103</v>
      </c>
      <c r="B7" s="4" t="s">
        <v>11</v>
      </c>
      <c r="C7" s="2">
        <v>43894</v>
      </c>
      <c r="D7" s="33">
        <v>0.38843749999999999</v>
      </c>
      <c r="E7" s="33">
        <v>0.80820601851851848</v>
      </c>
      <c r="F7" s="15">
        <f t="shared" ref="F7:F8" si="2">SUM(D7-$D$1)</f>
        <v>1.3437499999999991E-2</v>
      </c>
      <c r="G7" s="12"/>
      <c r="H7" s="8">
        <f t="shared" si="1"/>
        <v>0.41976851851851849</v>
      </c>
      <c r="I7" s="4"/>
      <c r="K7" s="7"/>
    </row>
    <row r="8" spans="1:13" x14ac:dyDescent="0.3">
      <c r="A8" s="1">
        <v>103</v>
      </c>
      <c r="B8" s="4" t="s">
        <v>11</v>
      </c>
      <c r="C8" s="2">
        <v>43895</v>
      </c>
      <c r="D8" s="33">
        <v>0.40104166666666669</v>
      </c>
      <c r="E8" s="33">
        <v>0.83745370370370376</v>
      </c>
      <c r="F8" s="15">
        <f t="shared" si="2"/>
        <v>2.6041666666666685E-2</v>
      </c>
      <c r="G8" s="12"/>
      <c r="H8" s="8">
        <f t="shared" si="1"/>
        <v>0.43641203703703707</v>
      </c>
      <c r="I8" s="4"/>
      <c r="K8" s="7"/>
    </row>
    <row r="9" spans="1:13" x14ac:dyDescent="0.3">
      <c r="A9" s="1">
        <v>103</v>
      </c>
      <c r="B9" s="4" t="s">
        <v>11</v>
      </c>
      <c r="C9" s="2">
        <v>43896</v>
      </c>
      <c r="D9" s="35"/>
      <c r="E9" s="35"/>
      <c r="F9" s="15">
        <f t="shared" ref="F9:F14" si="3">SUM(D9-$D$1)</f>
        <v>-0.375</v>
      </c>
      <c r="G9" s="12"/>
      <c r="H9" s="8">
        <f t="shared" si="1"/>
        <v>0</v>
      </c>
      <c r="I9" s="4"/>
      <c r="K9" s="7"/>
    </row>
    <row r="10" spans="1:13" x14ac:dyDescent="0.3">
      <c r="A10" s="1">
        <v>103</v>
      </c>
      <c r="B10" s="4" t="s">
        <v>11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3" x14ac:dyDescent="0.3">
      <c r="A11" s="1">
        <v>103</v>
      </c>
      <c r="B11" s="4" t="s">
        <v>11</v>
      </c>
      <c r="C11" s="2">
        <v>43898</v>
      </c>
      <c r="D11" s="33">
        <v>0.35459490740740746</v>
      </c>
      <c r="E11" s="34"/>
      <c r="F11" s="15"/>
      <c r="G11" s="12"/>
      <c r="H11" s="8">
        <v>0</v>
      </c>
      <c r="I11" s="4"/>
      <c r="K11" s="7"/>
    </row>
    <row r="12" spans="1:13" x14ac:dyDescent="0.3">
      <c r="A12" s="1">
        <v>103</v>
      </c>
      <c r="B12" s="4" t="s">
        <v>11</v>
      </c>
      <c r="C12" s="2">
        <v>43899</v>
      </c>
      <c r="D12" s="33">
        <v>0.33059027777777777</v>
      </c>
      <c r="E12" s="33">
        <v>0.74103009259259256</v>
      </c>
      <c r="F12" s="15"/>
      <c r="G12" s="12" t="str">
        <f t="shared" ref="G12" si="4">IF(E12&lt;$F$1,"Pulang Lebih Awal: "&amp;TEXT(($F$1-E12),"hh:mm:ss"),"")</f>
        <v>Pulang Lebih Awal: 00:12:55</v>
      </c>
      <c r="H12" s="8">
        <f t="shared" ref="H12:H34" si="5">SUM(E12-D12)</f>
        <v>0.41043981481481479</v>
      </c>
      <c r="I12" s="4"/>
      <c r="K12" s="7"/>
    </row>
    <row r="13" spans="1:13" x14ac:dyDescent="0.3">
      <c r="A13" s="1">
        <v>103</v>
      </c>
      <c r="B13" s="4" t="s">
        <v>11</v>
      </c>
      <c r="C13" s="2">
        <v>43900</v>
      </c>
      <c r="D13" s="33">
        <v>0.38381944444444444</v>
      </c>
      <c r="E13" s="33">
        <v>0.75556712962962969</v>
      </c>
      <c r="F13" s="15">
        <f t="shared" si="3"/>
        <v>8.8194444444444353E-3</v>
      </c>
      <c r="G13" s="12"/>
      <c r="H13" s="8">
        <f t="shared" si="5"/>
        <v>0.37174768518518525</v>
      </c>
      <c r="I13" s="4"/>
      <c r="K13" s="7"/>
    </row>
    <row r="14" spans="1:13" x14ac:dyDescent="0.3">
      <c r="A14" s="1">
        <v>103</v>
      </c>
      <c r="B14" s="4" t="s">
        <v>11</v>
      </c>
      <c r="C14" s="2">
        <v>43901</v>
      </c>
      <c r="D14" s="35"/>
      <c r="E14" s="35"/>
      <c r="F14" s="15">
        <f t="shared" si="3"/>
        <v>-0.375</v>
      </c>
      <c r="G14" s="12"/>
      <c r="H14" s="8">
        <f t="shared" si="5"/>
        <v>0</v>
      </c>
      <c r="I14" s="4"/>
      <c r="K14" s="7"/>
    </row>
    <row r="15" spans="1:13" x14ac:dyDescent="0.3">
      <c r="A15" s="1">
        <v>103</v>
      </c>
      <c r="B15" s="4" t="s">
        <v>11</v>
      </c>
      <c r="C15" s="2">
        <v>43902</v>
      </c>
      <c r="D15" s="33">
        <v>0.37407407407407406</v>
      </c>
      <c r="E15" s="34"/>
      <c r="F15" s="15"/>
      <c r="G15" s="12"/>
      <c r="H15" s="8">
        <v>0</v>
      </c>
      <c r="I15" s="4"/>
      <c r="K15" s="7"/>
    </row>
    <row r="16" spans="1:13" x14ac:dyDescent="0.3">
      <c r="A16" s="1">
        <v>103</v>
      </c>
      <c r="B16" s="4" t="s">
        <v>11</v>
      </c>
      <c r="C16" s="2">
        <v>43903</v>
      </c>
      <c r="D16" s="35"/>
      <c r="E16" s="37"/>
      <c r="F16" s="15"/>
      <c r="G16" s="12"/>
      <c r="H16" s="8">
        <f t="shared" si="5"/>
        <v>0</v>
      </c>
      <c r="I16" s="4"/>
      <c r="K16" s="7"/>
    </row>
    <row r="17" spans="1:11" x14ac:dyDescent="0.3">
      <c r="A17" s="1">
        <v>103</v>
      </c>
      <c r="B17" s="4" t="s">
        <v>11</v>
      </c>
      <c r="C17" s="2">
        <v>43904</v>
      </c>
      <c r="D17" s="35"/>
      <c r="E17" s="35"/>
      <c r="F17" s="15"/>
      <c r="G17" s="12"/>
      <c r="H17" s="8">
        <f t="shared" si="5"/>
        <v>0</v>
      </c>
      <c r="I17" s="4"/>
      <c r="K17" s="7"/>
    </row>
    <row r="18" spans="1:11" x14ac:dyDescent="0.3">
      <c r="A18" s="1">
        <v>103</v>
      </c>
      <c r="B18" s="4" t="s">
        <v>11</v>
      </c>
      <c r="C18" s="2">
        <v>43905</v>
      </c>
      <c r="D18" s="33">
        <v>0.36814814814814811</v>
      </c>
      <c r="E18" s="34"/>
      <c r="F18" s="15"/>
      <c r="G18" s="12"/>
      <c r="H18" s="8">
        <v>0</v>
      </c>
      <c r="I18" s="4"/>
      <c r="K18" s="7"/>
    </row>
    <row r="19" spans="1:11" x14ac:dyDescent="0.3">
      <c r="A19" s="1">
        <v>103</v>
      </c>
      <c r="B19" s="4" t="s">
        <v>11</v>
      </c>
      <c r="C19" s="2">
        <v>43906</v>
      </c>
      <c r="D19" s="33">
        <v>0.37459490740740736</v>
      </c>
      <c r="E19" s="34"/>
      <c r="F19" s="15"/>
      <c r="G19" s="12"/>
      <c r="H19" s="8">
        <v>0</v>
      </c>
      <c r="I19" s="4"/>
      <c r="K19" s="7"/>
    </row>
    <row r="20" spans="1:11" x14ac:dyDescent="0.3">
      <c r="A20" s="1">
        <v>103</v>
      </c>
      <c r="B20" s="4" t="s">
        <v>11</v>
      </c>
      <c r="C20" s="2">
        <v>43907</v>
      </c>
      <c r="D20" s="33">
        <v>0.3677083333333333</v>
      </c>
      <c r="E20" s="34"/>
      <c r="F20" s="15"/>
      <c r="G20" s="12"/>
      <c r="H20" s="8">
        <v>0</v>
      </c>
      <c r="I20" s="4"/>
      <c r="K20" s="7"/>
    </row>
    <row r="21" spans="1:11" x14ac:dyDescent="0.3">
      <c r="A21" s="1">
        <v>103</v>
      </c>
      <c r="B21" s="4" t="s">
        <v>11</v>
      </c>
      <c r="C21" s="2">
        <v>43908</v>
      </c>
      <c r="D21" s="34"/>
      <c r="E21" s="34"/>
      <c r="F21" s="15"/>
      <c r="G21" s="12"/>
      <c r="H21" s="8">
        <f t="shared" si="5"/>
        <v>0</v>
      </c>
      <c r="I21" s="4" t="s">
        <v>53</v>
      </c>
      <c r="K21" s="7"/>
    </row>
    <row r="22" spans="1:11" x14ac:dyDescent="0.3">
      <c r="A22" s="1">
        <v>103</v>
      </c>
      <c r="B22" s="4" t="s">
        <v>11</v>
      </c>
      <c r="C22" s="2">
        <v>43909</v>
      </c>
      <c r="D22" s="34"/>
      <c r="E22" s="34"/>
      <c r="F22" s="15"/>
      <c r="G22" s="12"/>
      <c r="H22" s="8">
        <f t="shared" si="5"/>
        <v>0</v>
      </c>
      <c r="I22" s="4" t="s">
        <v>53</v>
      </c>
      <c r="K22" s="7"/>
    </row>
    <row r="23" spans="1:11" x14ac:dyDescent="0.3">
      <c r="A23" s="1">
        <v>103</v>
      </c>
      <c r="B23" s="4" t="s">
        <v>11</v>
      </c>
      <c r="C23" s="2">
        <v>43910</v>
      </c>
      <c r="D23" s="35"/>
      <c r="E23" s="35"/>
      <c r="F23" s="15"/>
      <c r="G23" s="12"/>
      <c r="H23" s="8">
        <f t="shared" si="5"/>
        <v>0</v>
      </c>
      <c r="I23" s="4"/>
      <c r="K23" s="7"/>
    </row>
    <row r="24" spans="1:11" x14ac:dyDescent="0.3">
      <c r="A24" s="1">
        <v>103</v>
      </c>
      <c r="B24" s="4" t="s">
        <v>11</v>
      </c>
      <c r="C24" s="2">
        <v>43911</v>
      </c>
      <c r="D24" s="35"/>
      <c r="E24" s="35"/>
      <c r="F24" s="15"/>
      <c r="G24" s="12"/>
      <c r="H24" s="8">
        <f t="shared" si="5"/>
        <v>0</v>
      </c>
      <c r="I24" s="4"/>
      <c r="K24" s="7"/>
    </row>
    <row r="25" spans="1:11" x14ac:dyDescent="0.3">
      <c r="A25" s="1">
        <v>103</v>
      </c>
      <c r="B25" s="4" t="s">
        <v>11</v>
      </c>
      <c r="C25" s="2">
        <v>43912</v>
      </c>
      <c r="D25" s="33">
        <v>0.38770833333333332</v>
      </c>
      <c r="E25" s="34"/>
      <c r="F25" s="15">
        <f>SUM(D25-$D$1)</f>
        <v>1.2708333333333321E-2</v>
      </c>
      <c r="G25" s="11"/>
      <c r="H25" s="8">
        <v>0</v>
      </c>
      <c r="I25" s="4"/>
      <c r="K25" s="7"/>
    </row>
    <row r="26" spans="1:11" x14ac:dyDescent="0.3">
      <c r="A26" s="1">
        <v>103</v>
      </c>
      <c r="B26" s="4" t="s">
        <v>11</v>
      </c>
      <c r="C26" s="2">
        <v>43913</v>
      </c>
      <c r="D26" s="33">
        <v>0.33045138888888886</v>
      </c>
      <c r="E26" s="34"/>
      <c r="F26" s="15"/>
      <c r="G26" s="11"/>
      <c r="H26" s="8">
        <v>0</v>
      </c>
      <c r="I26" s="4"/>
      <c r="K26" s="7"/>
    </row>
    <row r="27" spans="1:11" x14ac:dyDescent="0.3">
      <c r="A27" s="1">
        <v>103</v>
      </c>
      <c r="B27" s="4" t="s">
        <v>11</v>
      </c>
      <c r="C27" s="2">
        <v>43914</v>
      </c>
      <c r="D27" s="33">
        <v>0.37491898148148151</v>
      </c>
      <c r="E27" s="34"/>
      <c r="F27" s="15"/>
      <c r="G27" s="11"/>
      <c r="H27" s="8">
        <v>0</v>
      </c>
      <c r="I27" s="4" t="s">
        <v>59</v>
      </c>
      <c r="K27" s="7"/>
    </row>
    <row r="28" spans="1:11" x14ac:dyDescent="0.3">
      <c r="A28" s="1">
        <v>103</v>
      </c>
      <c r="B28" s="4" t="s">
        <v>11</v>
      </c>
      <c r="C28" s="2">
        <v>43915</v>
      </c>
      <c r="D28" s="33">
        <v>0.37561342592592589</v>
      </c>
      <c r="E28" s="34"/>
      <c r="F28" s="15">
        <f>SUM(D28-$D$1)</f>
        <v>6.1342592592589229E-4</v>
      </c>
      <c r="G28" s="11"/>
      <c r="H28" s="8">
        <v>0</v>
      </c>
      <c r="I28" s="4" t="s">
        <v>59</v>
      </c>
      <c r="K28" s="7"/>
    </row>
    <row r="29" spans="1:11" x14ac:dyDescent="0.3">
      <c r="A29" s="1">
        <v>103</v>
      </c>
      <c r="B29" s="4" t="s">
        <v>11</v>
      </c>
      <c r="C29" s="2">
        <v>43916</v>
      </c>
      <c r="D29" s="34"/>
      <c r="E29" s="43"/>
      <c r="F29" s="15" t="s">
        <v>38</v>
      </c>
      <c r="G29" s="11"/>
      <c r="H29" s="8">
        <f t="shared" si="5"/>
        <v>0</v>
      </c>
      <c r="I29" s="4" t="s">
        <v>62</v>
      </c>
    </row>
    <row r="30" spans="1:11" x14ac:dyDescent="0.3">
      <c r="A30" s="1">
        <v>103</v>
      </c>
      <c r="B30" s="4" t="s">
        <v>11</v>
      </c>
      <c r="C30" s="2">
        <v>43917</v>
      </c>
      <c r="D30" s="35"/>
      <c r="E30" s="37"/>
      <c r="F30" s="15"/>
      <c r="G30" s="11"/>
      <c r="H30" s="8">
        <f t="shared" si="5"/>
        <v>0</v>
      </c>
      <c r="I30" s="4"/>
    </row>
    <row r="31" spans="1:11" x14ac:dyDescent="0.3">
      <c r="A31" s="1">
        <v>103</v>
      </c>
      <c r="B31" s="4" t="s">
        <v>11</v>
      </c>
      <c r="C31" s="2">
        <v>43918</v>
      </c>
      <c r="D31" s="35"/>
      <c r="E31" s="35"/>
      <c r="F31" s="15">
        <f t="shared" ref="F31" si="6">SUM(D31-$D$1)</f>
        <v>-0.375</v>
      </c>
      <c r="G31" s="11"/>
      <c r="H31" s="8">
        <f t="shared" si="5"/>
        <v>0</v>
      </c>
      <c r="I31" s="4"/>
    </row>
    <row r="32" spans="1:11" x14ac:dyDescent="0.3">
      <c r="A32" s="1">
        <v>103</v>
      </c>
      <c r="B32" s="4" t="s">
        <v>11</v>
      </c>
      <c r="C32" s="2">
        <v>43919</v>
      </c>
      <c r="D32" s="33">
        <v>0.37233796296296301</v>
      </c>
      <c r="E32" s="33">
        <v>0.74958333333333327</v>
      </c>
      <c r="F32" s="40"/>
      <c r="G32" s="12" t="str">
        <f t="shared" ref="G32:G33" si="7">IF(E32&lt;$F$1,"Pulang Lebih Awal: "&amp;TEXT(($F$1-E32),"hh:mm:ss"),"")</f>
        <v>Pulang Lebih Awal: 00:00:36</v>
      </c>
      <c r="H32" s="8">
        <f t="shared" si="5"/>
        <v>0.37724537037037026</v>
      </c>
      <c r="I32" s="4"/>
    </row>
    <row r="33" spans="1:9" x14ac:dyDescent="0.3">
      <c r="A33" s="1">
        <v>103</v>
      </c>
      <c r="B33" s="4" t="s">
        <v>11</v>
      </c>
      <c r="C33" s="2">
        <v>43920</v>
      </c>
      <c r="D33" s="33">
        <v>0.37634259259259256</v>
      </c>
      <c r="E33" s="33">
        <v>0.73910879629629633</v>
      </c>
      <c r="F33" s="15">
        <f t="shared" ref="F33" si="8">SUM(D33-$D$1)</f>
        <v>1.3425925925925619E-3</v>
      </c>
      <c r="G33" s="12" t="str">
        <f t="shared" si="7"/>
        <v>Pulang Lebih Awal: 00:15:41</v>
      </c>
      <c r="H33" s="8">
        <f t="shared" si="5"/>
        <v>0.36276620370370377</v>
      </c>
      <c r="I33" s="4"/>
    </row>
    <row r="34" spans="1:9" x14ac:dyDescent="0.3">
      <c r="A34" s="1">
        <v>103</v>
      </c>
      <c r="B34" s="4" t="s">
        <v>11</v>
      </c>
      <c r="C34" s="2">
        <v>43921</v>
      </c>
      <c r="D34" s="43"/>
      <c r="E34" s="43"/>
      <c r="F34" s="40" t="s">
        <v>53</v>
      </c>
      <c r="G34" s="11"/>
      <c r="H34" s="8">
        <f t="shared" si="5"/>
        <v>0</v>
      </c>
      <c r="I34" s="4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7C8C-CCDB-4368-8DB2-D30AF8930AE2}">
  <dimension ref="A1:M34"/>
  <sheetViews>
    <sheetView workbookViewId="0">
      <pane ySplit="3" topLeftCell="A22" activePane="bottomLeft" state="frozen"/>
      <selection pane="bottomLeft" activeCell="F26" sqref="F26"/>
    </sheetView>
  </sheetViews>
  <sheetFormatPr defaultRowHeight="14" x14ac:dyDescent="0.3"/>
  <cols>
    <col min="1" max="1" width="8.7265625" style="3"/>
    <col min="2" max="2" width="13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7.1796875" style="3" bestFit="1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104</v>
      </c>
      <c r="B4" s="4" t="s">
        <v>3</v>
      </c>
      <c r="C4" s="2">
        <v>43891</v>
      </c>
      <c r="D4" s="33">
        <v>0.43171296296296297</v>
      </c>
      <c r="E4" s="33">
        <v>0.83631944444444439</v>
      </c>
      <c r="F4" s="15">
        <f>SUM(D4-$D$1)</f>
        <v>5.6712962962962965E-2</v>
      </c>
      <c r="G4" s="12" t="str">
        <f>IF(E4&lt;$F$1,"Pulang Lebih Awal: "&amp;TEXT(($F$1-E4),"hh:mm:ss"),"")</f>
        <v/>
      </c>
      <c r="H4" s="8">
        <f>SUM(E4-D4)</f>
        <v>0.40460648148148143</v>
      </c>
      <c r="I4" s="6"/>
      <c r="K4" s="20">
        <f>SUM(F4:F12)</f>
        <v>0.18576388888888884</v>
      </c>
      <c r="M4" s="4"/>
    </row>
    <row r="5" spans="1:13" x14ac:dyDescent="0.3">
      <c r="A5" s="1">
        <v>104</v>
      </c>
      <c r="B5" s="4" t="s">
        <v>3</v>
      </c>
      <c r="C5" s="2">
        <v>43892</v>
      </c>
      <c r="D5" s="33">
        <v>0.4269444444444444</v>
      </c>
      <c r="E5" s="33">
        <v>0.89825231481481482</v>
      </c>
      <c r="F5" s="15">
        <f>SUM(D5-$D$1)</f>
        <v>5.1944444444444404E-2</v>
      </c>
      <c r="G5" s="12"/>
      <c r="H5" s="8">
        <f t="shared" ref="H5:H9" si="0">SUM(E5-D5)</f>
        <v>0.47130787037037042</v>
      </c>
      <c r="I5" s="4"/>
      <c r="K5" s="7"/>
    </row>
    <row r="6" spans="1:13" x14ac:dyDescent="0.3">
      <c r="A6" s="1">
        <v>104</v>
      </c>
      <c r="B6" s="4" t="s">
        <v>3</v>
      </c>
      <c r="C6" s="2">
        <v>43893</v>
      </c>
      <c r="D6" s="33">
        <v>0.52866898148148145</v>
      </c>
      <c r="E6" s="33">
        <v>0.88256944444444452</v>
      </c>
      <c r="F6" s="15">
        <f>SUM(D6-$D$1)</f>
        <v>0.15366898148148145</v>
      </c>
      <c r="G6" s="12"/>
      <c r="H6" s="8">
        <f t="shared" si="0"/>
        <v>0.35390046296296307</v>
      </c>
      <c r="I6" s="4" t="s">
        <v>53</v>
      </c>
      <c r="K6" s="7"/>
    </row>
    <row r="7" spans="1:13" x14ac:dyDescent="0.3">
      <c r="A7" s="1">
        <v>104</v>
      </c>
      <c r="B7" s="4" t="s">
        <v>3</v>
      </c>
      <c r="C7" s="2">
        <v>43894</v>
      </c>
      <c r="D7" s="33">
        <v>0.4346990740740741</v>
      </c>
      <c r="E7" s="33">
        <v>0.95739583333333333</v>
      </c>
      <c r="F7" s="15">
        <f>SUM(D7-$D$1)</f>
        <v>5.9699074074074099E-2</v>
      </c>
      <c r="G7" s="12"/>
      <c r="H7" s="8">
        <f t="shared" si="0"/>
        <v>0.52269675925925929</v>
      </c>
      <c r="I7" s="4"/>
      <c r="K7" s="7"/>
    </row>
    <row r="8" spans="1:13" x14ac:dyDescent="0.3">
      <c r="A8" s="1">
        <v>104</v>
      </c>
      <c r="B8" s="4" t="s">
        <v>3</v>
      </c>
      <c r="C8" s="2">
        <v>43895</v>
      </c>
      <c r="D8" s="33">
        <v>0.52731481481481479</v>
      </c>
      <c r="E8" s="33">
        <v>0.96394675925925932</v>
      </c>
      <c r="F8" s="15">
        <f>SUM(D8-$D$1)</f>
        <v>0.15231481481481479</v>
      </c>
      <c r="G8" s="12"/>
      <c r="H8" s="8">
        <f t="shared" si="0"/>
        <v>0.43663194444444453</v>
      </c>
      <c r="I8" s="4"/>
      <c r="K8" s="7"/>
    </row>
    <row r="9" spans="1:13" x14ac:dyDescent="0.3">
      <c r="A9" s="1">
        <v>104</v>
      </c>
      <c r="B9" s="4" t="s">
        <v>3</v>
      </c>
      <c r="C9" s="2">
        <v>43896</v>
      </c>
      <c r="D9" s="35"/>
      <c r="E9" s="35"/>
      <c r="F9" s="15"/>
      <c r="G9" s="12"/>
      <c r="H9" s="8">
        <f t="shared" si="0"/>
        <v>0</v>
      </c>
      <c r="I9" s="4"/>
      <c r="K9" s="7"/>
    </row>
    <row r="10" spans="1:13" x14ac:dyDescent="0.3">
      <c r="A10" s="1">
        <v>104</v>
      </c>
      <c r="B10" s="4" t="s">
        <v>3</v>
      </c>
      <c r="C10" s="2">
        <v>43897</v>
      </c>
      <c r="D10" s="35"/>
      <c r="E10" s="35"/>
      <c r="F10" s="15">
        <f>SUM(D10-$D$1)</f>
        <v>-0.375</v>
      </c>
      <c r="G10" s="12"/>
      <c r="H10" s="8">
        <f>SUM(E10-D10)</f>
        <v>0</v>
      </c>
      <c r="I10" s="4"/>
      <c r="K10" s="7"/>
    </row>
    <row r="11" spans="1:13" x14ac:dyDescent="0.3">
      <c r="A11" s="1">
        <v>104</v>
      </c>
      <c r="B11" s="4" t="s">
        <v>3</v>
      </c>
      <c r="C11" s="2">
        <v>43898</v>
      </c>
      <c r="D11" s="33">
        <v>0.37415509259259255</v>
      </c>
      <c r="E11" s="33">
        <v>0.80901620370370375</v>
      </c>
      <c r="F11" s="15"/>
      <c r="G11" s="12"/>
      <c r="H11" s="8">
        <f>SUM(E11-D11)</f>
        <v>0.4348611111111112</v>
      </c>
      <c r="I11" s="4"/>
      <c r="K11" s="7"/>
    </row>
    <row r="12" spans="1:13" x14ac:dyDescent="0.3">
      <c r="A12" s="1">
        <v>104</v>
      </c>
      <c r="B12" s="4" t="s">
        <v>3</v>
      </c>
      <c r="C12" s="2">
        <v>43899</v>
      </c>
      <c r="D12" s="33">
        <v>0.46142361111111113</v>
      </c>
      <c r="E12" s="33">
        <v>0.88392361111111117</v>
      </c>
      <c r="F12" s="15">
        <f>SUM(D12-$D$1)</f>
        <v>8.6423611111111132E-2</v>
      </c>
      <c r="G12" s="12"/>
      <c r="H12" s="8">
        <f>SUM(E12-D12)</f>
        <v>0.42250000000000004</v>
      </c>
      <c r="I12" s="4"/>
      <c r="K12" s="7"/>
    </row>
    <row r="13" spans="1:13" x14ac:dyDescent="0.3">
      <c r="A13" s="1">
        <v>104</v>
      </c>
      <c r="B13" s="4" t="s">
        <v>3</v>
      </c>
      <c r="C13" s="2">
        <v>43900</v>
      </c>
      <c r="D13" s="33">
        <v>0.52180555555555552</v>
      </c>
      <c r="E13" s="33">
        <v>0.89466435185185178</v>
      </c>
      <c r="F13" s="15">
        <f>SUM(D13-$D$1)</f>
        <v>0.14680555555555552</v>
      </c>
      <c r="G13" s="12"/>
      <c r="H13" s="8">
        <f>SUM(E13-D13)</f>
        <v>0.37285879629629626</v>
      </c>
      <c r="I13" s="4"/>
      <c r="K13" s="7"/>
    </row>
    <row r="14" spans="1:13" x14ac:dyDescent="0.3">
      <c r="A14" s="1">
        <v>104</v>
      </c>
      <c r="B14" s="4" t="s">
        <v>3</v>
      </c>
      <c r="C14" s="2">
        <v>43901</v>
      </c>
      <c r="D14" s="35"/>
      <c r="E14" s="35"/>
      <c r="F14" s="15"/>
      <c r="G14" s="12"/>
      <c r="H14" s="8">
        <f t="shared" ref="H14:H34" si="1">SUM(E14-D14)</f>
        <v>0</v>
      </c>
      <c r="I14" s="4"/>
      <c r="K14" s="7"/>
    </row>
    <row r="15" spans="1:13" x14ac:dyDescent="0.3">
      <c r="A15" s="1">
        <v>104</v>
      </c>
      <c r="B15" s="4" t="s">
        <v>3</v>
      </c>
      <c r="C15" s="2">
        <v>43902</v>
      </c>
      <c r="D15" s="34"/>
      <c r="E15" s="34"/>
      <c r="F15" s="15"/>
      <c r="G15" s="12"/>
      <c r="H15" s="8">
        <f t="shared" si="1"/>
        <v>0</v>
      </c>
      <c r="I15" s="4"/>
      <c r="K15" s="7"/>
    </row>
    <row r="16" spans="1:13" x14ac:dyDescent="0.3">
      <c r="A16" s="1">
        <v>104</v>
      </c>
      <c r="B16" s="4" t="s">
        <v>3</v>
      </c>
      <c r="C16" s="2">
        <v>43903</v>
      </c>
      <c r="D16" s="35"/>
      <c r="E16" s="35"/>
      <c r="F16" s="15">
        <f t="shared" ref="F16:F22" si="2">SUM(D16-$D$1)</f>
        <v>-0.375</v>
      </c>
      <c r="G16" s="12"/>
      <c r="H16" s="8">
        <f t="shared" si="1"/>
        <v>0</v>
      </c>
      <c r="I16" s="4"/>
      <c r="K16" s="7"/>
    </row>
    <row r="17" spans="1:11" x14ac:dyDescent="0.3">
      <c r="A17" s="1">
        <v>104</v>
      </c>
      <c r="B17" s="4" t="s">
        <v>3</v>
      </c>
      <c r="C17" s="2">
        <v>43904</v>
      </c>
      <c r="D17" s="35"/>
      <c r="E17" s="35"/>
      <c r="F17" s="15">
        <f t="shared" si="2"/>
        <v>-0.375</v>
      </c>
      <c r="G17" s="12"/>
      <c r="H17" s="8">
        <f t="shared" si="1"/>
        <v>0</v>
      </c>
      <c r="I17" s="4"/>
      <c r="K17" s="7"/>
    </row>
    <row r="18" spans="1:11" x14ac:dyDescent="0.3">
      <c r="A18" s="1">
        <v>104</v>
      </c>
      <c r="B18" s="4" t="s">
        <v>3</v>
      </c>
      <c r="C18" s="2">
        <v>43905</v>
      </c>
      <c r="D18" s="33">
        <v>0.65121527777777777</v>
      </c>
      <c r="E18" s="33">
        <v>0.84960648148148143</v>
      </c>
      <c r="F18" s="15">
        <f t="shared" si="2"/>
        <v>0.27621527777777777</v>
      </c>
      <c r="G18" s="12"/>
      <c r="H18" s="8">
        <f t="shared" si="1"/>
        <v>0.19839120370370367</v>
      </c>
      <c r="I18" s="4"/>
      <c r="K18" s="7"/>
    </row>
    <row r="19" spans="1:11" x14ac:dyDescent="0.3">
      <c r="A19" s="1">
        <v>104</v>
      </c>
      <c r="B19" s="4" t="s">
        <v>3</v>
      </c>
      <c r="C19" s="2">
        <v>43906</v>
      </c>
      <c r="D19" s="33">
        <v>0.4291666666666667</v>
      </c>
      <c r="E19" s="33">
        <v>0.96026620370370364</v>
      </c>
      <c r="F19" s="15">
        <f t="shared" si="2"/>
        <v>5.4166666666666696E-2</v>
      </c>
      <c r="G19" s="12"/>
      <c r="H19" s="8">
        <f t="shared" si="1"/>
        <v>0.53109953703703694</v>
      </c>
      <c r="I19" s="4"/>
      <c r="K19" s="7"/>
    </row>
    <row r="20" spans="1:11" x14ac:dyDescent="0.3">
      <c r="A20" s="1">
        <v>104</v>
      </c>
      <c r="B20" s="4" t="s">
        <v>3</v>
      </c>
      <c r="C20" s="2">
        <v>43907</v>
      </c>
      <c r="D20" s="33">
        <v>0.55843750000000003</v>
      </c>
      <c r="E20" s="33">
        <v>0.8507407407407408</v>
      </c>
      <c r="F20" s="15">
        <f t="shared" si="2"/>
        <v>0.18343750000000003</v>
      </c>
      <c r="G20" s="12"/>
      <c r="H20" s="8">
        <f t="shared" si="1"/>
        <v>0.29230324074074077</v>
      </c>
      <c r="I20" s="4"/>
      <c r="K20" s="7"/>
    </row>
    <row r="21" spans="1:11" x14ac:dyDescent="0.3">
      <c r="A21" s="1">
        <v>104</v>
      </c>
      <c r="B21" s="4" t="s">
        <v>3</v>
      </c>
      <c r="C21" s="2">
        <v>43908</v>
      </c>
      <c r="D21" s="33">
        <v>0.42960648148148151</v>
      </c>
      <c r="E21" s="33">
        <v>0.89686342592592594</v>
      </c>
      <c r="F21" s="15">
        <f t="shared" si="2"/>
        <v>5.4606481481481506E-2</v>
      </c>
      <c r="G21" s="12"/>
      <c r="H21" s="8">
        <f t="shared" si="1"/>
        <v>0.46725694444444443</v>
      </c>
      <c r="I21" s="4"/>
      <c r="K21" s="7"/>
    </row>
    <row r="22" spans="1:11" x14ac:dyDescent="0.3">
      <c r="A22" s="1">
        <v>104</v>
      </c>
      <c r="B22" s="4" t="s">
        <v>3</v>
      </c>
      <c r="C22" s="2">
        <v>43909</v>
      </c>
      <c r="D22" s="33">
        <v>0.54262731481481474</v>
      </c>
      <c r="E22" s="33">
        <v>0.87934027777777779</v>
      </c>
      <c r="F22" s="15">
        <f t="shared" si="2"/>
        <v>0.16762731481481474</v>
      </c>
      <c r="G22" s="12"/>
      <c r="H22" s="8">
        <f t="shared" si="1"/>
        <v>0.33671296296296305</v>
      </c>
      <c r="I22" s="4"/>
      <c r="K22" s="7"/>
    </row>
    <row r="23" spans="1:11" x14ac:dyDescent="0.3">
      <c r="A23" s="1">
        <v>104</v>
      </c>
      <c r="B23" s="4" t="s">
        <v>3</v>
      </c>
      <c r="C23" s="2">
        <v>43910</v>
      </c>
      <c r="D23" s="35"/>
      <c r="E23" s="35"/>
      <c r="F23" s="15"/>
      <c r="G23" s="12"/>
      <c r="H23" s="8">
        <f t="shared" si="1"/>
        <v>0</v>
      </c>
      <c r="I23" s="4"/>
      <c r="K23" s="7"/>
    </row>
    <row r="24" spans="1:11" x14ac:dyDescent="0.3">
      <c r="A24" s="1">
        <v>104</v>
      </c>
      <c r="B24" s="4" t="s">
        <v>3</v>
      </c>
      <c r="C24" s="2">
        <v>43911</v>
      </c>
      <c r="D24" s="35"/>
      <c r="E24" s="35"/>
      <c r="F24" s="15"/>
      <c r="G24" s="12"/>
      <c r="H24" s="8">
        <f t="shared" si="1"/>
        <v>0</v>
      </c>
      <c r="I24" s="4"/>
      <c r="K24" s="7"/>
    </row>
    <row r="25" spans="1:11" x14ac:dyDescent="0.3">
      <c r="A25" s="1">
        <v>104</v>
      </c>
      <c r="B25" s="4" t="s">
        <v>3</v>
      </c>
      <c r="C25" s="2">
        <v>43912</v>
      </c>
      <c r="D25" s="33">
        <v>0.3853935185185185</v>
      </c>
      <c r="E25" s="33">
        <v>0.87989583333333332</v>
      </c>
      <c r="F25" s="15">
        <f>SUM(D25-$D$1)</f>
        <v>1.0393518518518496E-2</v>
      </c>
      <c r="G25" s="11"/>
      <c r="H25" s="8">
        <f t="shared" si="1"/>
        <v>0.49450231481481483</v>
      </c>
      <c r="I25" s="4"/>
      <c r="K25" s="7"/>
    </row>
    <row r="26" spans="1:11" x14ac:dyDescent="0.3">
      <c r="A26" s="1">
        <v>104</v>
      </c>
      <c r="B26" s="4" t="s">
        <v>3</v>
      </c>
      <c r="C26" s="2">
        <v>43913</v>
      </c>
      <c r="D26" s="33">
        <v>0.38355324074074071</v>
      </c>
      <c r="E26" s="33">
        <v>0.8423842592592593</v>
      </c>
      <c r="F26" s="15">
        <f>SUM(D26-$D$1)</f>
        <v>8.5532407407407085E-3</v>
      </c>
      <c r="G26" s="11"/>
      <c r="H26" s="8">
        <f t="shared" si="1"/>
        <v>0.4588310185185186</v>
      </c>
      <c r="I26" s="4"/>
      <c r="K26" s="7"/>
    </row>
    <row r="27" spans="1:11" x14ac:dyDescent="0.3">
      <c r="A27" s="1">
        <v>104</v>
      </c>
      <c r="B27" s="4" t="s">
        <v>3</v>
      </c>
      <c r="C27" s="2">
        <v>43914</v>
      </c>
      <c r="D27" s="33">
        <v>0.42902777777777779</v>
      </c>
      <c r="E27" s="33">
        <v>0.95084490740740746</v>
      </c>
      <c r="F27" s="15">
        <f>SUM(D27-$D$1)</f>
        <v>5.4027777777777786E-2</v>
      </c>
      <c r="G27" s="11"/>
      <c r="H27" s="8">
        <f t="shared" si="1"/>
        <v>0.52181712962962967</v>
      </c>
      <c r="I27" s="4"/>
      <c r="K27" s="7"/>
    </row>
    <row r="28" spans="1:11" x14ac:dyDescent="0.3">
      <c r="A28" s="1">
        <v>104</v>
      </c>
      <c r="B28" s="4" t="s">
        <v>3</v>
      </c>
      <c r="C28" s="2">
        <v>43915</v>
      </c>
      <c r="D28" s="33">
        <v>0.42570601851851847</v>
      </c>
      <c r="E28" s="33">
        <v>0.88244212962962953</v>
      </c>
      <c r="F28" s="15">
        <f t="shared" ref="F28:F32" si="3">SUM(D28-$D$1)</f>
        <v>5.070601851851847E-2</v>
      </c>
      <c r="G28" s="11"/>
      <c r="H28" s="8">
        <f t="shared" si="1"/>
        <v>0.45673611111111106</v>
      </c>
      <c r="I28" s="4"/>
      <c r="K28" s="7"/>
    </row>
    <row r="29" spans="1:11" x14ac:dyDescent="0.3">
      <c r="A29" s="1">
        <v>104</v>
      </c>
      <c r="B29" s="4" t="s">
        <v>3</v>
      </c>
      <c r="C29" s="2">
        <v>43916</v>
      </c>
      <c r="D29" s="33">
        <v>0.4082986111111111</v>
      </c>
      <c r="E29" s="33">
        <v>0.97578703703703706</v>
      </c>
      <c r="F29" s="15">
        <f t="shared" si="3"/>
        <v>3.3298611111111098E-2</v>
      </c>
      <c r="G29" s="11"/>
      <c r="H29" s="8">
        <f t="shared" si="1"/>
        <v>0.56748842592592597</v>
      </c>
      <c r="I29" s="4"/>
    </row>
    <row r="30" spans="1:11" x14ac:dyDescent="0.3">
      <c r="A30" s="1">
        <v>104</v>
      </c>
      <c r="B30" s="4" t="s">
        <v>3</v>
      </c>
      <c r="C30" s="2">
        <v>43917</v>
      </c>
      <c r="D30" s="35"/>
      <c r="E30" s="37"/>
      <c r="F30" s="15">
        <f>SUM(D30-$D$1)</f>
        <v>-0.375</v>
      </c>
      <c r="G30" s="11"/>
      <c r="H30" s="8">
        <f t="shared" si="1"/>
        <v>0</v>
      </c>
      <c r="I30" s="4"/>
    </row>
    <row r="31" spans="1:11" x14ac:dyDescent="0.3">
      <c r="A31" s="1">
        <v>104</v>
      </c>
      <c r="B31" s="4" t="s">
        <v>3</v>
      </c>
      <c r="C31" s="2">
        <v>43918</v>
      </c>
      <c r="D31" s="35"/>
      <c r="E31" s="35"/>
      <c r="F31" s="15">
        <f t="shared" si="3"/>
        <v>-0.375</v>
      </c>
      <c r="G31" s="11"/>
      <c r="H31" s="8">
        <f t="shared" si="1"/>
        <v>0</v>
      </c>
      <c r="I31" s="4"/>
    </row>
    <row r="32" spans="1:11" x14ac:dyDescent="0.3">
      <c r="A32" s="1">
        <v>104</v>
      </c>
      <c r="B32" s="4" t="s">
        <v>3</v>
      </c>
      <c r="C32" s="2">
        <v>43919</v>
      </c>
      <c r="D32" s="33">
        <v>0.3949421296296296</v>
      </c>
      <c r="E32" s="33">
        <v>0.8537731481481482</v>
      </c>
      <c r="F32" s="15">
        <f t="shared" si="3"/>
        <v>1.9942129629629601E-2</v>
      </c>
      <c r="G32" s="11"/>
      <c r="H32" s="8">
        <f t="shared" si="1"/>
        <v>0.4588310185185186</v>
      </c>
      <c r="I32" s="4"/>
    </row>
    <row r="33" spans="1:9" x14ac:dyDescent="0.3">
      <c r="A33" s="1">
        <v>104</v>
      </c>
      <c r="B33" s="4" t="s">
        <v>3</v>
      </c>
      <c r="C33" s="2">
        <v>43920</v>
      </c>
      <c r="D33" s="33">
        <v>0.36092592592592593</v>
      </c>
      <c r="E33" s="33">
        <v>0.83221064814814805</v>
      </c>
      <c r="F33" s="40"/>
      <c r="G33" s="11"/>
      <c r="H33" s="8">
        <f t="shared" si="1"/>
        <v>0.47128472222222212</v>
      </c>
      <c r="I33" s="4"/>
    </row>
    <row r="34" spans="1:9" x14ac:dyDescent="0.3">
      <c r="A34" s="1">
        <v>104</v>
      </c>
      <c r="B34" s="4" t="s">
        <v>3</v>
      </c>
      <c r="C34" s="2">
        <v>43921</v>
      </c>
      <c r="D34" s="33">
        <v>0.37412037037037038</v>
      </c>
      <c r="E34" s="33">
        <v>0.86298611111111112</v>
      </c>
      <c r="F34" s="40"/>
      <c r="G34" s="11"/>
      <c r="H34" s="8">
        <f t="shared" si="1"/>
        <v>0.48886574074074074</v>
      </c>
      <c r="I34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5B22-EC46-4397-AD7D-603E9EFF1833}">
  <dimension ref="A1:M34"/>
  <sheetViews>
    <sheetView workbookViewId="0">
      <pane ySplit="3" topLeftCell="A17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15.4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20.81640625" style="3" bestFit="1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x14ac:dyDescent="0.3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30" t="s">
        <v>10</v>
      </c>
      <c r="K3" t="s">
        <v>25</v>
      </c>
    </row>
    <row r="4" spans="1:13" x14ac:dyDescent="0.3">
      <c r="A4" s="1">
        <v>200</v>
      </c>
      <c r="B4" s="23" t="s">
        <v>13</v>
      </c>
      <c r="C4" s="2">
        <v>43891</v>
      </c>
      <c r="D4" s="34"/>
      <c r="E4" s="34"/>
      <c r="F4" s="15" t="s">
        <v>51</v>
      </c>
      <c r="G4" s="12"/>
      <c r="H4" s="8">
        <f>SUM(E4-D4)</f>
        <v>0</v>
      </c>
      <c r="I4" s="31"/>
      <c r="K4" s="20">
        <f>SUM(F4:F26)</f>
        <v>-0.45572916666666669</v>
      </c>
      <c r="M4" s="23"/>
    </row>
    <row r="5" spans="1:13" x14ac:dyDescent="0.3">
      <c r="A5" s="1">
        <v>200</v>
      </c>
      <c r="B5" s="23" t="s">
        <v>13</v>
      </c>
      <c r="C5" s="2">
        <v>43892</v>
      </c>
      <c r="D5" s="34"/>
      <c r="E5" s="34"/>
      <c r="F5" s="15" t="s">
        <v>51</v>
      </c>
      <c r="G5" s="12"/>
      <c r="H5" s="8">
        <f t="shared" ref="H5:H9" si="0">SUM(E5-D5)</f>
        <v>0</v>
      </c>
      <c r="I5" s="31"/>
      <c r="K5" s="7"/>
    </row>
    <row r="6" spans="1:13" x14ac:dyDescent="0.3">
      <c r="A6" s="1">
        <v>200</v>
      </c>
      <c r="B6" s="23" t="s">
        <v>13</v>
      </c>
      <c r="C6" s="2">
        <v>43893</v>
      </c>
      <c r="D6" s="34"/>
      <c r="E6" s="34"/>
      <c r="F6" s="15" t="s">
        <v>51</v>
      </c>
      <c r="G6" s="12"/>
      <c r="H6" s="8">
        <f t="shared" si="0"/>
        <v>0</v>
      </c>
      <c r="I6" s="31"/>
      <c r="K6" s="7"/>
    </row>
    <row r="7" spans="1:13" x14ac:dyDescent="0.3">
      <c r="A7" s="1">
        <v>200</v>
      </c>
      <c r="B7" s="23" t="s">
        <v>13</v>
      </c>
      <c r="C7" s="2">
        <v>43894</v>
      </c>
      <c r="D7" s="34"/>
      <c r="E7" s="34"/>
      <c r="F7" s="15" t="s">
        <v>51</v>
      </c>
      <c r="G7" s="12"/>
      <c r="H7" s="8">
        <f t="shared" si="0"/>
        <v>0</v>
      </c>
      <c r="I7" s="31"/>
      <c r="K7" s="7"/>
    </row>
    <row r="8" spans="1:13" x14ac:dyDescent="0.3">
      <c r="A8" s="1">
        <v>200</v>
      </c>
      <c r="B8" s="23" t="s">
        <v>13</v>
      </c>
      <c r="C8" s="2">
        <v>43895</v>
      </c>
      <c r="D8" s="34"/>
      <c r="E8" s="34"/>
      <c r="F8" s="15" t="s">
        <v>51</v>
      </c>
      <c r="G8" s="12"/>
      <c r="H8" s="8">
        <f t="shared" si="0"/>
        <v>0</v>
      </c>
      <c r="I8" s="31"/>
      <c r="K8" s="7"/>
    </row>
    <row r="9" spans="1:13" x14ac:dyDescent="0.3">
      <c r="A9" s="1">
        <v>200</v>
      </c>
      <c r="B9" s="23" t="s">
        <v>13</v>
      </c>
      <c r="C9" s="2">
        <v>43896</v>
      </c>
      <c r="D9" s="35"/>
      <c r="E9" s="35"/>
      <c r="F9" s="15"/>
      <c r="G9" s="12"/>
      <c r="H9" s="8">
        <f t="shared" si="0"/>
        <v>0</v>
      </c>
      <c r="I9" s="31"/>
      <c r="K9" s="7"/>
    </row>
    <row r="10" spans="1:13" x14ac:dyDescent="0.3">
      <c r="A10" s="1">
        <v>200</v>
      </c>
      <c r="B10" s="23" t="s">
        <v>13</v>
      </c>
      <c r="C10" s="2">
        <v>43897</v>
      </c>
      <c r="D10" s="35"/>
      <c r="E10" s="35"/>
      <c r="F10" s="15">
        <f t="shared" ref="F10" si="1">SUM(D10-$D$1)</f>
        <v>-0.375</v>
      </c>
      <c r="G10" s="12"/>
      <c r="H10" s="8">
        <f>SUM(E10-D10)</f>
        <v>0</v>
      </c>
      <c r="I10" s="31"/>
      <c r="K10" s="7"/>
    </row>
    <row r="11" spans="1:13" x14ac:dyDescent="0.3">
      <c r="A11" s="1">
        <v>200</v>
      </c>
      <c r="B11" s="23" t="s">
        <v>13</v>
      </c>
      <c r="C11" s="2">
        <v>43898</v>
      </c>
      <c r="D11" s="34"/>
      <c r="E11" s="34"/>
      <c r="F11" s="15" t="s">
        <v>51</v>
      </c>
      <c r="G11" s="12"/>
      <c r="H11" s="8">
        <f t="shared" ref="H11:H34" si="2">SUM(E11-D11)</f>
        <v>0</v>
      </c>
      <c r="I11" s="31"/>
      <c r="K11" s="7"/>
    </row>
    <row r="12" spans="1:13" x14ac:dyDescent="0.3">
      <c r="A12" s="1">
        <v>200</v>
      </c>
      <c r="B12" s="23" t="s">
        <v>13</v>
      </c>
      <c r="C12" s="2">
        <v>43899</v>
      </c>
      <c r="D12" s="34"/>
      <c r="E12" s="34"/>
      <c r="F12" s="15" t="s">
        <v>51</v>
      </c>
      <c r="G12" s="12"/>
      <c r="H12" s="8">
        <f t="shared" si="2"/>
        <v>0</v>
      </c>
      <c r="I12" s="4"/>
      <c r="K12" s="7"/>
    </row>
    <row r="13" spans="1:13" x14ac:dyDescent="0.3">
      <c r="A13" s="1">
        <v>200</v>
      </c>
      <c r="B13" s="23" t="s">
        <v>13</v>
      </c>
      <c r="C13" s="2">
        <v>43900</v>
      </c>
      <c r="D13" s="33">
        <v>0.4370486111111111</v>
      </c>
      <c r="E13" s="34"/>
      <c r="F13" s="15">
        <f>SUM(D13-$D$1)</f>
        <v>6.2048611111111096E-2</v>
      </c>
      <c r="G13" s="12"/>
      <c r="H13" s="8">
        <v>0</v>
      </c>
      <c r="I13" s="4"/>
      <c r="K13" s="7"/>
    </row>
    <row r="14" spans="1:13" x14ac:dyDescent="0.3">
      <c r="A14" s="1">
        <v>200</v>
      </c>
      <c r="B14" s="23" t="s">
        <v>13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3" x14ac:dyDescent="0.3">
      <c r="A15" s="1">
        <v>200</v>
      </c>
      <c r="B15" s="23" t="s">
        <v>13</v>
      </c>
      <c r="C15" s="2">
        <v>43902</v>
      </c>
      <c r="D15" s="33">
        <v>0.4463078703703704</v>
      </c>
      <c r="E15" s="34"/>
      <c r="F15" s="15">
        <f>SUM(D15-$D$1)</f>
        <v>7.1307870370370396E-2</v>
      </c>
      <c r="G15" s="12"/>
      <c r="H15" s="8">
        <v>0</v>
      </c>
      <c r="I15" s="4"/>
      <c r="K15" s="7"/>
    </row>
    <row r="16" spans="1:13" x14ac:dyDescent="0.3">
      <c r="A16" s="1">
        <v>200</v>
      </c>
      <c r="B16" s="23" t="s">
        <v>13</v>
      </c>
      <c r="C16" s="2">
        <v>43903</v>
      </c>
      <c r="D16" s="35"/>
      <c r="E16" s="35"/>
      <c r="F16" s="15"/>
      <c r="G16" s="12"/>
      <c r="H16" s="8">
        <f t="shared" si="2"/>
        <v>0</v>
      </c>
      <c r="I16" s="4"/>
      <c r="K16" s="7"/>
    </row>
    <row r="17" spans="1:11" x14ac:dyDescent="0.3">
      <c r="A17" s="1">
        <v>200</v>
      </c>
      <c r="B17" s="23" t="s">
        <v>13</v>
      </c>
      <c r="C17" s="2">
        <v>43904</v>
      </c>
      <c r="D17" s="35"/>
      <c r="E17" s="35"/>
      <c r="F17" s="15"/>
      <c r="G17" s="12"/>
      <c r="H17" s="8">
        <f t="shared" si="2"/>
        <v>0</v>
      </c>
      <c r="I17" s="4"/>
      <c r="K17" s="7"/>
    </row>
    <row r="18" spans="1:11" x14ac:dyDescent="0.3">
      <c r="A18" s="1">
        <v>200</v>
      </c>
      <c r="B18" s="23" t="s">
        <v>13</v>
      </c>
      <c r="C18" s="2">
        <v>43905</v>
      </c>
      <c r="D18" s="33">
        <v>0.41894675925925928</v>
      </c>
      <c r="E18" s="34"/>
      <c r="F18" s="15">
        <f>SUM(D18-$D$1)</f>
        <v>4.3946759259259283E-2</v>
      </c>
      <c r="G18" s="12"/>
      <c r="H18" s="8">
        <v>0</v>
      </c>
      <c r="I18" s="4"/>
      <c r="K18" s="7"/>
    </row>
    <row r="19" spans="1:11" x14ac:dyDescent="0.3">
      <c r="A19" s="1">
        <v>200</v>
      </c>
      <c r="B19" s="23" t="s">
        <v>13</v>
      </c>
      <c r="C19" s="2">
        <v>43906</v>
      </c>
      <c r="D19" s="34"/>
      <c r="E19" s="34"/>
      <c r="F19" s="15" t="s">
        <v>51</v>
      </c>
      <c r="G19" s="12"/>
      <c r="H19" s="8">
        <f t="shared" si="2"/>
        <v>0</v>
      </c>
      <c r="I19" s="4"/>
      <c r="K19" s="7"/>
    </row>
    <row r="20" spans="1:11" x14ac:dyDescent="0.3">
      <c r="A20" s="1">
        <v>200</v>
      </c>
      <c r="B20" s="23" t="s">
        <v>13</v>
      </c>
      <c r="C20" s="2">
        <v>43907</v>
      </c>
      <c r="D20" s="34"/>
      <c r="E20" s="34"/>
      <c r="F20" s="15"/>
      <c r="G20" s="12"/>
      <c r="H20" s="8">
        <f>SUM(E20-D20)</f>
        <v>0</v>
      </c>
      <c r="I20" s="4" t="s">
        <v>58</v>
      </c>
      <c r="K20" s="7"/>
    </row>
    <row r="21" spans="1:11" x14ac:dyDescent="0.3">
      <c r="A21" s="1">
        <v>200</v>
      </c>
      <c r="B21" s="23" t="s">
        <v>13</v>
      </c>
      <c r="C21" s="2">
        <v>43908</v>
      </c>
      <c r="D21" s="34"/>
      <c r="E21" s="34"/>
      <c r="F21" s="15"/>
      <c r="G21" s="12"/>
      <c r="H21" s="8">
        <f>SUM(E21-D21)</f>
        <v>0</v>
      </c>
      <c r="I21" s="4"/>
      <c r="K21" s="7"/>
    </row>
    <row r="22" spans="1:11" x14ac:dyDescent="0.3">
      <c r="A22" s="1">
        <v>200</v>
      </c>
      <c r="B22" s="23" t="s">
        <v>13</v>
      </c>
      <c r="C22" s="2">
        <v>43909</v>
      </c>
      <c r="D22" s="33">
        <v>0.42512731481481486</v>
      </c>
      <c r="E22" s="34"/>
      <c r="F22" s="15">
        <f>SUM(D22-$D$1)</f>
        <v>5.0127314814814861E-2</v>
      </c>
      <c r="G22" s="12"/>
      <c r="H22" s="8">
        <v>0</v>
      </c>
      <c r="I22" s="4"/>
      <c r="K22" s="7"/>
    </row>
    <row r="23" spans="1:11" x14ac:dyDescent="0.3">
      <c r="A23" s="1">
        <v>200</v>
      </c>
      <c r="B23" s="23" t="s">
        <v>13</v>
      </c>
      <c r="C23" s="2">
        <v>43910</v>
      </c>
      <c r="D23" s="35"/>
      <c r="E23" s="35"/>
      <c r="F23" s="15"/>
      <c r="G23" s="12"/>
      <c r="H23" s="8">
        <f t="shared" si="2"/>
        <v>0</v>
      </c>
      <c r="I23" s="31"/>
      <c r="K23" s="7"/>
    </row>
    <row r="24" spans="1:11" x14ac:dyDescent="0.3">
      <c r="A24" s="1">
        <v>200</v>
      </c>
      <c r="B24" s="23" t="s">
        <v>13</v>
      </c>
      <c r="C24" s="2">
        <v>43911</v>
      </c>
      <c r="D24" s="35"/>
      <c r="E24" s="35"/>
      <c r="F24" s="15">
        <f>SUM(D24-$D$1)</f>
        <v>-0.375</v>
      </c>
      <c r="G24" s="12"/>
      <c r="H24" s="8">
        <f t="shared" si="2"/>
        <v>0</v>
      </c>
      <c r="I24" s="31"/>
      <c r="K24" s="7"/>
    </row>
    <row r="25" spans="1:11" x14ac:dyDescent="0.3">
      <c r="A25" s="1">
        <v>200</v>
      </c>
      <c r="B25" s="23" t="s">
        <v>13</v>
      </c>
      <c r="C25" s="2">
        <v>43912</v>
      </c>
      <c r="D25" s="33">
        <v>0.44184027777777773</v>
      </c>
      <c r="E25" s="43"/>
      <c r="F25" s="15">
        <f>SUM(D25-$D$1)</f>
        <v>6.6840277777777735E-2</v>
      </c>
      <c r="G25" s="11"/>
      <c r="H25" s="8">
        <v>0</v>
      </c>
      <c r="I25" s="31"/>
      <c r="K25" s="7"/>
    </row>
    <row r="26" spans="1:11" x14ac:dyDescent="0.3">
      <c r="A26" s="1">
        <v>200</v>
      </c>
      <c r="B26" s="23" t="s">
        <v>13</v>
      </c>
      <c r="C26" s="2">
        <v>43913</v>
      </c>
      <c r="D26" s="34"/>
      <c r="E26" s="34"/>
      <c r="F26" s="15" t="s">
        <v>39</v>
      </c>
      <c r="G26" s="11"/>
      <c r="H26" s="8">
        <f t="shared" si="2"/>
        <v>0</v>
      </c>
      <c r="I26" s="31"/>
      <c r="K26" s="7"/>
    </row>
    <row r="27" spans="1:11" x14ac:dyDescent="0.3">
      <c r="A27" s="1">
        <v>200</v>
      </c>
      <c r="B27" s="23" t="s">
        <v>13</v>
      </c>
      <c r="C27" s="2">
        <v>43914</v>
      </c>
      <c r="D27" s="34"/>
      <c r="E27" s="43"/>
      <c r="F27" s="15" t="s">
        <v>39</v>
      </c>
      <c r="G27" s="11"/>
      <c r="H27" s="8">
        <f t="shared" si="2"/>
        <v>0</v>
      </c>
      <c r="I27" s="4"/>
      <c r="K27" s="7"/>
    </row>
    <row r="28" spans="1:11" x14ac:dyDescent="0.3">
      <c r="A28" s="1">
        <v>200</v>
      </c>
      <c r="B28" s="23" t="s">
        <v>13</v>
      </c>
      <c r="C28" s="2">
        <v>43915</v>
      </c>
      <c r="D28" s="34"/>
      <c r="E28" s="34"/>
      <c r="F28" s="15" t="s">
        <v>39</v>
      </c>
      <c r="G28" s="11"/>
      <c r="H28" s="8">
        <f t="shared" si="2"/>
        <v>0</v>
      </c>
      <c r="I28" s="4"/>
      <c r="K28" s="7"/>
    </row>
    <row r="29" spans="1:11" x14ac:dyDescent="0.3">
      <c r="A29" s="1">
        <v>200</v>
      </c>
      <c r="B29" s="23" t="s">
        <v>13</v>
      </c>
      <c r="C29" s="2">
        <v>43916</v>
      </c>
      <c r="D29" s="33">
        <v>0.38446759259259261</v>
      </c>
      <c r="E29" s="33">
        <v>0.78839120370370364</v>
      </c>
      <c r="F29" s="15">
        <f>SUM(D29-$D$1)</f>
        <v>9.4675925925926108E-3</v>
      </c>
      <c r="G29" s="11"/>
      <c r="H29" s="8">
        <f t="shared" si="2"/>
        <v>0.40392361111111103</v>
      </c>
      <c r="I29" s="4"/>
    </row>
    <row r="30" spans="1:11" x14ac:dyDescent="0.3">
      <c r="A30" s="1">
        <v>200</v>
      </c>
      <c r="B30" s="23" t="s">
        <v>13</v>
      </c>
      <c r="C30" s="2">
        <v>43917</v>
      </c>
      <c r="D30" s="35"/>
      <c r="E30" s="37"/>
      <c r="F30" s="15"/>
      <c r="G30" s="11"/>
      <c r="H30" s="8">
        <f t="shared" si="2"/>
        <v>0</v>
      </c>
      <c r="I30" s="4"/>
    </row>
    <row r="31" spans="1:11" x14ac:dyDescent="0.3">
      <c r="A31" s="1">
        <v>200</v>
      </c>
      <c r="B31" s="23" t="s">
        <v>13</v>
      </c>
      <c r="C31" s="2">
        <v>43918</v>
      </c>
      <c r="D31" s="35"/>
      <c r="E31" s="37"/>
      <c r="F31" s="15">
        <f t="shared" ref="F31" si="3">SUM(D31-$D$1)</f>
        <v>-0.375</v>
      </c>
      <c r="G31" s="11"/>
      <c r="H31" s="8">
        <f t="shared" si="2"/>
        <v>0</v>
      </c>
      <c r="I31" s="4"/>
    </row>
    <row r="32" spans="1:11" x14ac:dyDescent="0.3">
      <c r="A32" s="1">
        <v>200</v>
      </c>
      <c r="B32" s="23" t="s">
        <v>13</v>
      </c>
      <c r="C32" s="2">
        <v>43919</v>
      </c>
      <c r="D32" s="33">
        <v>0.4109606481481482</v>
      </c>
      <c r="E32" s="33">
        <v>0.79172453703703705</v>
      </c>
      <c r="F32" s="15">
        <f>SUM(D32-$D$1)</f>
        <v>3.59606481481482E-2</v>
      </c>
      <c r="G32" s="11"/>
      <c r="H32" s="8">
        <f t="shared" si="2"/>
        <v>0.38076388888888885</v>
      </c>
      <c r="I32" s="4"/>
    </row>
    <row r="33" spans="1:9" x14ac:dyDescent="0.3">
      <c r="A33" s="1">
        <v>200</v>
      </c>
      <c r="B33" s="23" t="s">
        <v>13</v>
      </c>
      <c r="C33" s="2">
        <v>43920</v>
      </c>
      <c r="D33" s="33">
        <v>0.6676157407407407</v>
      </c>
      <c r="E33" s="33">
        <v>0.77458333333333329</v>
      </c>
      <c r="F33" s="15">
        <f>SUM(D33-$D$1)</f>
        <v>0.2926157407407407</v>
      </c>
      <c r="G33" s="11"/>
      <c r="H33" s="8">
        <f t="shared" si="2"/>
        <v>0.10696759259259259</v>
      </c>
      <c r="I33" s="4" t="s">
        <v>63</v>
      </c>
    </row>
    <row r="34" spans="1:9" x14ac:dyDescent="0.3">
      <c r="A34" s="1">
        <v>200</v>
      </c>
      <c r="B34" s="23" t="s">
        <v>13</v>
      </c>
      <c r="C34" s="2">
        <v>43921</v>
      </c>
      <c r="D34" s="33">
        <v>0.4054976851851852</v>
      </c>
      <c r="E34" s="33">
        <v>0.77886574074074078</v>
      </c>
      <c r="F34" s="15">
        <f>SUM(D34-$D$1)</f>
        <v>3.0497685185185197E-2</v>
      </c>
      <c r="G34" s="11"/>
      <c r="H34" s="8">
        <f t="shared" si="2"/>
        <v>0.37336805555555558</v>
      </c>
      <c r="I34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3450-87B1-4D31-92C8-7A5F5C302C4C}">
  <dimension ref="A1:M34"/>
  <sheetViews>
    <sheetView workbookViewId="0">
      <pane ySplit="3" topLeftCell="A22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21.179687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201</v>
      </c>
      <c r="B4" s="1" t="s">
        <v>12</v>
      </c>
      <c r="C4" s="2">
        <v>43891</v>
      </c>
      <c r="D4" s="33">
        <v>0.41134259259259259</v>
      </c>
      <c r="E4" s="33">
        <v>0.82142361111111117</v>
      </c>
      <c r="F4" s="22">
        <f>SUM(D4-$D$1)</f>
        <v>3.6342592592592593E-2</v>
      </c>
      <c r="G4" s="12" t="str">
        <f>IF(E4&lt;$F$1,"Pulang Lebih Awal: "&amp;TEXT(($F$1-E4),"hh:mm:ss"),"")</f>
        <v/>
      </c>
      <c r="H4" s="8">
        <f>SUM(E4-D4)</f>
        <v>0.41008101851851858</v>
      </c>
      <c r="I4" s="6"/>
      <c r="K4" s="20">
        <f>SUM(F4:F12)</f>
        <v>0.31722222222222213</v>
      </c>
      <c r="M4" s="1"/>
    </row>
    <row r="5" spans="1:13" x14ac:dyDescent="0.3">
      <c r="A5" s="1">
        <v>201</v>
      </c>
      <c r="B5" s="1" t="s">
        <v>12</v>
      </c>
      <c r="C5" s="2">
        <v>43892</v>
      </c>
      <c r="D5" s="33">
        <v>0.38340277777777776</v>
      </c>
      <c r="E5" s="34"/>
      <c r="F5" s="15">
        <f t="shared" ref="F5:F13" si="0">SUM(D5-$D$1)</f>
        <v>8.402777777777759E-3</v>
      </c>
      <c r="G5" s="12"/>
      <c r="H5" s="8">
        <v>0</v>
      </c>
      <c r="I5" s="4"/>
      <c r="K5" s="7"/>
    </row>
    <row r="6" spans="1:13" x14ac:dyDescent="0.3">
      <c r="A6" s="1">
        <v>201</v>
      </c>
      <c r="B6" s="1" t="s">
        <v>12</v>
      </c>
      <c r="C6" s="2">
        <v>43893</v>
      </c>
      <c r="D6" s="33">
        <v>0.42042824074074076</v>
      </c>
      <c r="E6" s="33">
        <v>0.88684027777777785</v>
      </c>
      <c r="F6" s="15">
        <f t="shared" si="0"/>
        <v>4.5428240740740755E-2</v>
      </c>
      <c r="G6" s="12"/>
      <c r="H6" s="8">
        <f t="shared" ref="H6:H9" si="1">SUM(E6-D6)</f>
        <v>0.4664120370370371</v>
      </c>
      <c r="I6" s="4"/>
      <c r="K6" s="7"/>
    </row>
    <row r="7" spans="1:13" x14ac:dyDescent="0.3">
      <c r="A7" s="1">
        <v>201</v>
      </c>
      <c r="B7" s="1" t="s">
        <v>12</v>
      </c>
      <c r="C7" s="2">
        <v>43894</v>
      </c>
      <c r="D7" s="33">
        <v>0.41407407407407404</v>
      </c>
      <c r="E7" s="33">
        <v>0.95734953703703696</v>
      </c>
      <c r="F7" s="15">
        <f t="shared" si="0"/>
        <v>3.9074074074074039E-2</v>
      </c>
      <c r="G7" s="12"/>
      <c r="H7" s="8">
        <f t="shared" si="1"/>
        <v>0.54327546296296292</v>
      </c>
      <c r="I7" s="4"/>
      <c r="K7" s="7"/>
    </row>
    <row r="8" spans="1:13" x14ac:dyDescent="0.3">
      <c r="A8" s="1">
        <v>201</v>
      </c>
      <c r="B8" s="1" t="s">
        <v>12</v>
      </c>
      <c r="C8" s="2">
        <v>43895</v>
      </c>
      <c r="D8" s="33">
        <v>0.52387731481481481</v>
      </c>
      <c r="E8" s="33">
        <v>0.99700231481481483</v>
      </c>
      <c r="F8" s="15">
        <f t="shared" si="0"/>
        <v>0.14887731481481481</v>
      </c>
      <c r="G8" s="12"/>
      <c r="H8" s="8">
        <f t="shared" si="1"/>
        <v>0.47312500000000002</v>
      </c>
      <c r="I8" s="4"/>
      <c r="K8" s="7"/>
    </row>
    <row r="9" spans="1:13" x14ac:dyDescent="0.3">
      <c r="A9" s="1">
        <v>201</v>
      </c>
      <c r="B9" s="1" t="s">
        <v>12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3" x14ac:dyDescent="0.3">
      <c r="A10" s="1">
        <v>201</v>
      </c>
      <c r="B10" s="1" t="s">
        <v>12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3" x14ac:dyDescent="0.3">
      <c r="A11" s="1">
        <v>201</v>
      </c>
      <c r="B11" s="1" t="s">
        <v>12</v>
      </c>
      <c r="C11" s="2">
        <v>43898</v>
      </c>
      <c r="D11" s="33">
        <v>0.38013888888888886</v>
      </c>
      <c r="E11" s="34"/>
      <c r="F11" s="15">
        <f t="shared" si="0"/>
        <v>5.1388888888888595E-3</v>
      </c>
      <c r="G11" s="12"/>
      <c r="H11" s="8">
        <v>0</v>
      </c>
      <c r="I11" s="4"/>
      <c r="K11" s="7"/>
    </row>
    <row r="12" spans="1:13" x14ac:dyDescent="0.3">
      <c r="A12" s="1">
        <v>201</v>
      </c>
      <c r="B12" s="1" t="s">
        <v>12</v>
      </c>
      <c r="C12" s="2">
        <v>43899</v>
      </c>
      <c r="D12" s="33">
        <v>0.40895833333333331</v>
      </c>
      <c r="E12" s="33">
        <v>0.9698148148148148</v>
      </c>
      <c r="F12" s="15">
        <f t="shared" si="0"/>
        <v>3.3958333333333313E-2</v>
      </c>
      <c r="G12" s="12"/>
      <c r="H12" s="8">
        <f t="shared" ref="H12:H34" si="2">SUM(E12-D12)</f>
        <v>0.56085648148148148</v>
      </c>
      <c r="I12" s="4"/>
      <c r="K12" s="7"/>
    </row>
    <row r="13" spans="1:13" x14ac:dyDescent="0.3">
      <c r="A13" s="1">
        <v>201</v>
      </c>
      <c r="B13" s="1" t="s">
        <v>12</v>
      </c>
      <c r="C13" s="2">
        <v>43900</v>
      </c>
      <c r="D13" s="33">
        <v>0.4085300925925926</v>
      </c>
      <c r="E13" s="33">
        <v>0.96429398148148149</v>
      </c>
      <c r="F13" s="15">
        <f t="shared" si="0"/>
        <v>3.3530092592592597E-2</v>
      </c>
      <c r="G13" s="12"/>
      <c r="H13" s="8">
        <f t="shared" si="2"/>
        <v>0.55576388888888895</v>
      </c>
      <c r="I13" s="4"/>
      <c r="K13" s="7"/>
    </row>
    <row r="14" spans="1:13" x14ac:dyDescent="0.3">
      <c r="A14" s="1">
        <v>201</v>
      </c>
      <c r="B14" s="1" t="s">
        <v>12</v>
      </c>
      <c r="C14" s="2">
        <v>43901</v>
      </c>
      <c r="D14" s="35"/>
      <c r="E14" s="35"/>
      <c r="F14" s="15"/>
      <c r="G14" s="12"/>
      <c r="H14" s="8">
        <f t="shared" si="2"/>
        <v>0</v>
      </c>
      <c r="I14" s="4"/>
      <c r="K14" s="7"/>
    </row>
    <row r="15" spans="1:13" x14ac:dyDescent="0.3">
      <c r="A15" s="1">
        <v>201</v>
      </c>
      <c r="B15" s="1" t="s">
        <v>12</v>
      </c>
      <c r="C15" s="2">
        <v>43902</v>
      </c>
      <c r="D15" s="34"/>
      <c r="E15" s="34"/>
      <c r="F15" s="15" t="s">
        <v>57</v>
      </c>
      <c r="G15" s="12"/>
      <c r="H15" s="8">
        <f t="shared" si="2"/>
        <v>0</v>
      </c>
      <c r="I15" s="4"/>
      <c r="K15" s="7"/>
    </row>
    <row r="16" spans="1:13" x14ac:dyDescent="0.3">
      <c r="A16" s="1">
        <v>201</v>
      </c>
      <c r="B16" s="1" t="s">
        <v>12</v>
      </c>
      <c r="C16" s="2">
        <v>43903</v>
      </c>
      <c r="D16" s="35"/>
      <c r="E16" s="35"/>
      <c r="F16" s="15">
        <f t="shared" ref="F16:F23" si="3">SUM(D16-$D$1)</f>
        <v>-0.375</v>
      </c>
      <c r="G16" s="12"/>
      <c r="H16" s="8">
        <f t="shared" si="2"/>
        <v>0</v>
      </c>
      <c r="I16" s="4"/>
      <c r="K16" s="7"/>
    </row>
    <row r="17" spans="1:11" x14ac:dyDescent="0.3">
      <c r="A17" s="1">
        <v>201</v>
      </c>
      <c r="B17" s="1" t="s">
        <v>12</v>
      </c>
      <c r="C17" s="2">
        <v>43904</v>
      </c>
      <c r="D17" s="35"/>
      <c r="E17" s="35"/>
      <c r="F17" s="15">
        <f t="shared" si="3"/>
        <v>-0.375</v>
      </c>
      <c r="G17" s="12"/>
      <c r="H17" s="8">
        <f t="shared" si="2"/>
        <v>0</v>
      </c>
      <c r="I17" s="4"/>
      <c r="K17" s="7"/>
    </row>
    <row r="18" spans="1:11" x14ac:dyDescent="0.3">
      <c r="A18" s="1">
        <v>201</v>
      </c>
      <c r="B18" s="1" t="s">
        <v>12</v>
      </c>
      <c r="C18" s="2">
        <v>43905</v>
      </c>
      <c r="D18" s="33">
        <v>0.41917824074074073</v>
      </c>
      <c r="E18" s="34"/>
      <c r="F18" s="15">
        <f t="shared" si="3"/>
        <v>4.4178240740740726E-2</v>
      </c>
      <c r="G18" s="12"/>
      <c r="H18" s="8">
        <v>0</v>
      </c>
      <c r="I18" s="4"/>
      <c r="K18" s="7"/>
    </row>
    <row r="19" spans="1:11" x14ac:dyDescent="0.3">
      <c r="A19" s="1">
        <v>201</v>
      </c>
      <c r="B19" s="1" t="s">
        <v>12</v>
      </c>
      <c r="C19" s="2">
        <v>43906</v>
      </c>
      <c r="D19" s="33">
        <v>0.4325694444444444</v>
      </c>
      <c r="E19" s="33">
        <v>0.9538888888888889</v>
      </c>
      <c r="F19" s="15">
        <f t="shared" si="3"/>
        <v>5.7569444444444395E-2</v>
      </c>
      <c r="G19" s="12"/>
      <c r="H19" s="8">
        <f t="shared" si="2"/>
        <v>0.52131944444444445</v>
      </c>
      <c r="I19" s="4"/>
      <c r="K19" s="7"/>
    </row>
    <row r="20" spans="1:11" x14ac:dyDescent="0.3">
      <c r="A20" s="1">
        <v>201</v>
      </c>
      <c r="B20" s="1" t="s">
        <v>12</v>
      </c>
      <c r="C20" s="2">
        <v>43907</v>
      </c>
      <c r="D20" s="33">
        <v>0.41391203703703705</v>
      </c>
      <c r="E20" s="34"/>
      <c r="F20" s="15">
        <f t="shared" ref="F20:F21" si="4">SUM(D20-$D$1)</f>
        <v>3.8912037037037051E-2</v>
      </c>
      <c r="G20" s="12"/>
      <c r="H20" s="8">
        <v>0</v>
      </c>
      <c r="I20" s="4"/>
      <c r="K20" s="7"/>
    </row>
    <row r="21" spans="1:11" x14ac:dyDescent="0.3">
      <c r="A21" s="1">
        <v>201</v>
      </c>
      <c r="B21" s="1" t="s">
        <v>12</v>
      </c>
      <c r="C21" s="2">
        <v>43908</v>
      </c>
      <c r="D21" s="33">
        <v>0.44023148148148145</v>
      </c>
      <c r="E21" s="34"/>
      <c r="F21" s="15">
        <f t="shared" si="4"/>
        <v>6.5231481481481446E-2</v>
      </c>
      <c r="G21" s="12"/>
      <c r="H21" s="8">
        <v>0</v>
      </c>
      <c r="I21" s="4"/>
      <c r="K21" s="7"/>
    </row>
    <row r="22" spans="1:11" x14ac:dyDescent="0.3">
      <c r="A22" s="1">
        <v>201</v>
      </c>
      <c r="B22" s="1" t="s">
        <v>12</v>
      </c>
      <c r="C22" s="2">
        <v>43909</v>
      </c>
      <c r="D22" s="33">
        <v>0.4321875</v>
      </c>
      <c r="E22" s="33">
        <v>0.7700231481481481</v>
      </c>
      <c r="F22" s="15">
        <f t="shared" si="3"/>
        <v>5.7187500000000002E-2</v>
      </c>
      <c r="G22" s="12"/>
      <c r="H22" s="8">
        <f t="shared" si="2"/>
        <v>0.33783564814814809</v>
      </c>
      <c r="I22" s="4"/>
      <c r="K22" s="7"/>
    </row>
    <row r="23" spans="1:11" x14ac:dyDescent="0.3">
      <c r="A23" s="1">
        <v>201</v>
      </c>
      <c r="B23" s="1" t="s">
        <v>12</v>
      </c>
      <c r="C23" s="2">
        <v>43910</v>
      </c>
      <c r="D23" s="35"/>
      <c r="E23" s="35"/>
      <c r="F23" s="15">
        <f t="shared" si="3"/>
        <v>-0.375</v>
      </c>
      <c r="G23" s="12"/>
      <c r="H23" s="8">
        <f t="shared" si="2"/>
        <v>0</v>
      </c>
      <c r="I23" s="4"/>
      <c r="K23" s="7"/>
    </row>
    <row r="24" spans="1:11" x14ac:dyDescent="0.3">
      <c r="A24" s="1">
        <v>201</v>
      </c>
      <c r="B24" s="1" t="s">
        <v>12</v>
      </c>
      <c r="C24" s="2">
        <v>43911</v>
      </c>
      <c r="D24" s="35"/>
      <c r="E24" s="35"/>
      <c r="F24" s="15">
        <f t="shared" ref="F24:F34" si="5">SUM(D24-$D$1)</f>
        <v>-0.375</v>
      </c>
      <c r="G24" s="12"/>
      <c r="H24" s="8">
        <f t="shared" si="2"/>
        <v>0</v>
      </c>
      <c r="I24" s="4"/>
      <c r="K24" s="7"/>
    </row>
    <row r="25" spans="1:11" x14ac:dyDescent="0.3">
      <c r="A25" s="1">
        <v>201</v>
      </c>
      <c r="B25" s="1" t="s">
        <v>12</v>
      </c>
      <c r="C25" s="2">
        <v>43912</v>
      </c>
      <c r="D25" s="33">
        <v>0.43359953703703707</v>
      </c>
      <c r="E25" s="34"/>
      <c r="F25" s="15">
        <f t="shared" si="5"/>
        <v>5.8599537037037075E-2</v>
      </c>
      <c r="G25" s="11"/>
      <c r="H25" s="8">
        <v>0</v>
      </c>
      <c r="I25" s="4"/>
      <c r="K25" s="7"/>
    </row>
    <row r="26" spans="1:11" x14ac:dyDescent="0.3">
      <c r="A26" s="1">
        <v>201</v>
      </c>
      <c r="B26" s="1" t="s">
        <v>12</v>
      </c>
      <c r="C26" s="2">
        <v>43913</v>
      </c>
      <c r="D26" s="33">
        <v>0.39006944444444441</v>
      </c>
      <c r="E26" s="34"/>
      <c r="F26" s="15">
        <f t="shared" si="5"/>
        <v>1.5069444444444413E-2</v>
      </c>
      <c r="G26" s="11"/>
      <c r="H26" s="8">
        <v>0</v>
      </c>
      <c r="I26" s="4"/>
      <c r="K26" s="7"/>
    </row>
    <row r="27" spans="1:11" x14ac:dyDescent="0.3">
      <c r="A27" s="1">
        <v>201</v>
      </c>
      <c r="B27" s="1" t="s">
        <v>12</v>
      </c>
      <c r="C27" s="2">
        <v>43914</v>
      </c>
      <c r="D27" s="33">
        <v>0.44491898148148151</v>
      </c>
      <c r="E27" s="33">
        <v>0.80809027777777775</v>
      </c>
      <c r="F27" s="15">
        <f t="shared" si="5"/>
        <v>6.9918981481481512E-2</v>
      </c>
      <c r="G27" s="11"/>
      <c r="H27" s="8">
        <f t="shared" si="2"/>
        <v>0.36317129629629624</v>
      </c>
      <c r="I27" s="4"/>
      <c r="K27" s="7"/>
    </row>
    <row r="28" spans="1:11" x14ac:dyDescent="0.3">
      <c r="A28" s="1">
        <v>201</v>
      </c>
      <c r="B28" s="1" t="s">
        <v>12</v>
      </c>
      <c r="C28" s="2">
        <v>43915</v>
      </c>
      <c r="D28" s="33">
        <v>0.46541666666666665</v>
      </c>
      <c r="E28" s="33">
        <v>0.81535879629629626</v>
      </c>
      <c r="F28" s="15">
        <f t="shared" si="5"/>
        <v>9.0416666666666645E-2</v>
      </c>
      <c r="G28" s="11"/>
      <c r="H28" s="8">
        <f t="shared" si="2"/>
        <v>0.34994212962962962</v>
      </c>
      <c r="I28" s="4"/>
      <c r="K28" s="7"/>
    </row>
    <row r="29" spans="1:11" x14ac:dyDescent="0.3">
      <c r="A29" s="1">
        <v>201</v>
      </c>
      <c r="B29" s="1" t="s">
        <v>12</v>
      </c>
      <c r="C29" s="2">
        <v>43916</v>
      </c>
      <c r="D29" s="33">
        <v>0.44023148148148145</v>
      </c>
      <c r="E29" s="33">
        <v>0.88633101851851848</v>
      </c>
      <c r="F29" s="15">
        <f t="shared" si="5"/>
        <v>6.5231481481481446E-2</v>
      </c>
      <c r="G29" s="11"/>
      <c r="H29" s="8">
        <f t="shared" si="2"/>
        <v>0.44609953703703703</v>
      </c>
      <c r="I29" s="4"/>
    </row>
    <row r="30" spans="1:11" x14ac:dyDescent="0.3">
      <c r="A30" s="1">
        <v>201</v>
      </c>
      <c r="B30" s="1" t="s">
        <v>12</v>
      </c>
      <c r="C30" s="2">
        <v>43917</v>
      </c>
      <c r="D30" s="35"/>
      <c r="E30" s="37"/>
      <c r="F30" s="15">
        <f t="shared" si="5"/>
        <v>-0.375</v>
      </c>
      <c r="G30" s="11"/>
      <c r="H30" s="8">
        <f t="shared" si="2"/>
        <v>0</v>
      </c>
      <c r="I30" s="4"/>
    </row>
    <row r="31" spans="1:11" x14ac:dyDescent="0.3">
      <c r="A31" s="1">
        <v>201</v>
      </c>
      <c r="B31" s="1" t="s">
        <v>12</v>
      </c>
      <c r="C31" s="2">
        <v>43918</v>
      </c>
      <c r="D31" s="37"/>
      <c r="E31" s="37"/>
      <c r="F31" s="15"/>
      <c r="G31" s="11"/>
      <c r="H31" s="8">
        <f t="shared" si="2"/>
        <v>0</v>
      </c>
      <c r="I31" s="4"/>
    </row>
    <row r="32" spans="1:11" x14ac:dyDescent="0.3">
      <c r="A32" s="1">
        <v>201</v>
      </c>
      <c r="B32" s="1" t="s">
        <v>12</v>
      </c>
      <c r="C32" s="2">
        <v>43919</v>
      </c>
      <c r="D32" s="33">
        <v>0.43421296296296297</v>
      </c>
      <c r="E32" s="33">
        <v>0.8349537037037037</v>
      </c>
      <c r="F32" s="15">
        <f t="shared" si="5"/>
        <v>5.9212962962962967E-2</v>
      </c>
      <c r="G32" s="11"/>
      <c r="H32" s="8">
        <f t="shared" si="2"/>
        <v>0.40074074074074073</v>
      </c>
      <c r="I32" s="4"/>
    </row>
    <row r="33" spans="1:9" x14ac:dyDescent="0.3">
      <c r="A33" s="1">
        <v>201</v>
      </c>
      <c r="B33" s="1" t="s">
        <v>12</v>
      </c>
      <c r="C33" s="2">
        <v>43920</v>
      </c>
      <c r="D33" s="33">
        <v>0.43524305555555554</v>
      </c>
      <c r="E33" s="33">
        <v>0.9588310185185186</v>
      </c>
      <c r="F33" s="15">
        <f t="shared" si="5"/>
        <v>6.0243055555555536E-2</v>
      </c>
      <c r="G33" s="11"/>
      <c r="H33" s="8">
        <f t="shared" si="2"/>
        <v>0.52358796296296306</v>
      </c>
      <c r="I33" s="4"/>
    </row>
    <row r="34" spans="1:9" x14ac:dyDescent="0.3">
      <c r="A34" s="1">
        <v>201</v>
      </c>
      <c r="B34" s="1" t="s">
        <v>12</v>
      </c>
      <c r="C34" s="2">
        <v>43921</v>
      </c>
      <c r="D34" s="33">
        <v>0.43649305555555556</v>
      </c>
      <c r="E34" s="33">
        <v>0.88596064814814823</v>
      </c>
      <c r="F34" s="15">
        <f t="shared" si="5"/>
        <v>6.1493055555555565E-2</v>
      </c>
      <c r="G34" s="11"/>
      <c r="H34" s="8">
        <f t="shared" si="2"/>
        <v>0.44946759259259267</v>
      </c>
      <c r="I34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04A-50A6-479F-9EA7-6AC0F5DF6D3D}">
  <dimension ref="A1:M34"/>
  <sheetViews>
    <sheetView workbookViewId="0">
      <pane ySplit="3" topLeftCell="A19" activePane="bottomLeft" state="frozen"/>
      <selection pane="bottomLeft" activeCell="F34" sqref="F34"/>
    </sheetView>
  </sheetViews>
  <sheetFormatPr defaultRowHeight="14" x14ac:dyDescent="0.3"/>
  <cols>
    <col min="1" max="1" width="8.7265625" style="3"/>
    <col min="2" max="2" width="22.72656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15.7265625" style="3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ht="14.5" thickBot="1" x14ac:dyDescent="0.35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5" t="s">
        <v>10</v>
      </c>
      <c r="K3" t="s">
        <v>25</v>
      </c>
    </row>
    <row r="4" spans="1:13" x14ac:dyDescent="0.3">
      <c r="A4" s="1">
        <v>203</v>
      </c>
      <c r="B4" s="1" t="s">
        <v>41</v>
      </c>
      <c r="C4" s="2">
        <v>43891</v>
      </c>
      <c r="D4" s="34"/>
      <c r="E4" s="34"/>
      <c r="F4" s="22" t="s">
        <v>38</v>
      </c>
      <c r="G4" s="12"/>
      <c r="H4" s="8">
        <f>SUM(E4-D4)</f>
        <v>0</v>
      </c>
      <c r="I4" s="6"/>
      <c r="K4" s="20">
        <f>SUM(F4:F29)</f>
        <v>0.24986111111111098</v>
      </c>
      <c r="M4" s="1"/>
    </row>
    <row r="5" spans="1:13" x14ac:dyDescent="0.3">
      <c r="A5" s="1">
        <v>203</v>
      </c>
      <c r="B5" s="1" t="s">
        <v>41</v>
      </c>
      <c r="C5" s="2">
        <v>43892</v>
      </c>
      <c r="D5" s="33">
        <v>0.38820601851851855</v>
      </c>
      <c r="E5" s="34"/>
      <c r="F5" s="15">
        <f t="shared" ref="F5:F8" si="0">SUM(D5-$D$1)</f>
        <v>1.3206018518518547E-2</v>
      </c>
      <c r="G5" s="12"/>
      <c r="H5" s="8">
        <v>0</v>
      </c>
      <c r="I5" s="4"/>
      <c r="K5" s="7"/>
    </row>
    <row r="6" spans="1:13" x14ac:dyDescent="0.3">
      <c r="A6" s="1">
        <v>203</v>
      </c>
      <c r="B6" s="1" t="s">
        <v>41</v>
      </c>
      <c r="C6" s="2">
        <v>43893</v>
      </c>
      <c r="D6" s="33">
        <v>0.38718750000000002</v>
      </c>
      <c r="E6" s="33">
        <v>0.76920138888888889</v>
      </c>
      <c r="F6" s="15">
        <f t="shared" si="0"/>
        <v>1.2187500000000018E-2</v>
      </c>
      <c r="G6" s="12"/>
      <c r="H6" s="8">
        <f t="shared" ref="H6:H9" si="1">SUM(E6-D6)</f>
        <v>0.38201388888888888</v>
      </c>
      <c r="I6" s="4"/>
      <c r="K6" s="7"/>
    </row>
    <row r="7" spans="1:13" x14ac:dyDescent="0.3">
      <c r="A7" s="1">
        <v>203</v>
      </c>
      <c r="B7" s="1" t="s">
        <v>41</v>
      </c>
      <c r="C7" s="2">
        <v>43894</v>
      </c>
      <c r="D7" s="33">
        <v>0.39805555555555555</v>
      </c>
      <c r="E7" s="33">
        <v>0.77910879629629637</v>
      </c>
      <c r="F7" s="15">
        <f t="shared" si="0"/>
        <v>2.3055555555555551E-2</v>
      </c>
      <c r="G7" s="12"/>
      <c r="H7" s="8">
        <f t="shared" si="1"/>
        <v>0.38105324074074082</v>
      </c>
      <c r="I7" s="4"/>
      <c r="K7" s="7"/>
    </row>
    <row r="8" spans="1:13" x14ac:dyDescent="0.3">
      <c r="A8" s="1">
        <v>203</v>
      </c>
      <c r="B8" s="1" t="s">
        <v>41</v>
      </c>
      <c r="C8" s="2">
        <v>43895</v>
      </c>
      <c r="D8" s="33">
        <v>0.37642361111111106</v>
      </c>
      <c r="E8" s="33">
        <v>0.81614583333333324</v>
      </c>
      <c r="F8" s="15">
        <f t="shared" si="0"/>
        <v>1.4236111111110561E-3</v>
      </c>
      <c r="G8" s="12"/>
      <c r="H8" s="8">
        <f t="shared" si="1"/>
        <v>0.43972222222222218</v>
      </c>
      <c r="I8" s="4"/>
      <c r="K8" s="7"/>
    </row>
    <row r="9" spans="1:13" x14ac:dyDescent="0.3">
      <c r="A9" s="1">
        <v>203</v>
      </c>
      <c r="B9" s="1" t="s">
        <v>41</v>
      </c>
      <c r="C9" s="2">
        <v>43896</v>
      </c>
      <c r="D9" s="35"/>
      <c r="E9" s="35"/>
      <c r="F9" s="15"/>
      <c r="G9" s="12"/>
      <c r="H9" s="8">
        <f t="shared" si="1"/>
        <v>0</v>
      </c>
      <c r="I9" s="4"/>
      <c r="K9" s="7"/>
    </row>
    <row r="10" spans="1:13" x14ac:dyDescent="0.3">
      <c r="A10" s="1">
        <v>203</v>
      </c>
      <c r="B10" s="1" t="s">
        <v>41</v>
      </c>
      <c r="C10" s="2">
        <v>43897</v>
      </c>
      <c r="D10" s="35"/>
      <c r="E10" s="35"/>
      <c r="F10" s="15"/>
      <c r="G10" s="12"/>
      <c r="H10" s="8">
        <f>SUM(E10-D10)</f>
        <v>0</v>
      </c>
      <c r="I10" s="4"/>
      <c r="K10" s="7"/>
    </row>
    <row r="11" spans="1:13" x14ac:dyDescent="0.3">
      <c r="A11" s="1">
        <v>203</v>
      </c>
      <c r="B11" s="1" t="s">
        <v>41</v>
      </c>
      <c r="C11" s="2">
        <v>43898</v>
      </c>
      <c r="D11" s="33">
        <v>0.39332175925925927</v>
      </c>
      <c r="E11" s="33">
        <v>0.7931597222222222</v>
      </c>
      <c r="F11" s="15">
        <f t="shared" ref="F11:F15" si="2">SUM(D11-$D$1)</f>
        <v>1.8321759259259274E-2</v>
      </c>
      <c r="G11" s="12"/>
      <c r="H11" s="8">
        <f t="shared" ref="H11:H34" si="3">SUM(E11-D11)</f>
        <v>0.39983796296296292</v>
      </c>
      <c r="I11" s="4"/>
      <c r="K11" s="7"/>
    </row>
    <row r="12" spans="1:13" x14ac:dyDescent="0.3">
      <c r="A12" s="1">
        <v>203</v>
      </c>
      <c r="B12" s="1" t="s">
        <v>41</v>
      </c>
      <c r="C12" s="2">
        <v>43899</v>
      </c>
      <c r="D12" s="33">
        <v>0.38451388888888888</v>
      </c>
      <c r="E12" s="33">
        <v>0.78100694444444441</v>
      </c>
      <c r="F12" s="15">
        <f t="shared" si="2"/>
        <v>9.5138888888888773E-3</v>
      </c>
      <c r="G12" s="12"/>
      <c r="H12" s="8">
        <f t="shared" si="3"/>
        <v>0.39649305555555553</v>
      </c>
      <c r="I12" s="4"/>
      <c r="K12" s="7"/>
    </row>
    <row r="13" spans="1:13" x14ac:dyDescent="0.3">
      <c r="A13" s="1">
        <v>203</v>
      </c>
      <c r="B13" s="1" t="s">
        <v>41</v>
      </c>
      <c r="C13" s="2">
        <v>43900</v>
      </c>
      <c r="D13" s="33">
        <v>0.37927083333333328</v>
      </c>
      <c r="E13" s="34"/>
      <c r="F13" s="15">
        <f t="shared" si="2"/>
        <v>4.2708333333332793E-3</v>
      </c>
      <c r="G13" s="12"/>
      <c r="H13" s="8">
        <v>0</v>
      </c>
      <c r="I13" s="4"/>
      <c r="K13" s="7"/>
    </row>
    <row r="14" spans="1:13" x14ac:dyDescent="0.3">
      <c r="A14" s="1">
        <v>203</v>
      </c>
      <c r="B14" s="1" t="s">
        <v>41</v>
      </c>
      <c r="C14" s="2">
        <v>43901</v>
      </c>
      <c r="D14" s="35"/>
      <c r="E14" s="35"/>
      <c r="F14" s="22"/>
      <c r="G14" s="12"/>
      <c r="H14" s="8">
        <f t="shared" si="3"/>
        <v>0</v>
      </c>
      <c r="I14" s="4"/>
      <c r="K14" s="7"/>
    </row>
    <row r="15" spans="1:13" x14ac:dyDescent="0.3">
      <c r="A15" s="1">
        <v>203</v>
      </c>
      <c r="B15" s="1" t="s">
        <v>41</v>
      </c>
      <c r="C15" s="2">
        <v>43902</v>
      </c>
      <c r="D15" s="33">
        <v>0.39194444444444443</v>
      </c>
      <c r="E15" s="33">
        <v>0.75069444444444444</v>
      </c>
      <c r="F15" s="15">
        <f t="shared" si="2"/>
        <v>1.6944444444444429E-2</v>
      </c>
      <c r="G15" s="12"/>
      <c r="H15" s="8">
        <f t="shared" si="3"/>
        <v>0.35875000000000001</v>
      </c>
      <c r="I15" s="4"/>
      <c r="K15" s="7"/>
    </row>
    <row r="16" spans="1:13" x14ac:dyDescent="0.3">
      <c r="A16" s="1">
        <v>203</v>
      </c>
      <c r="B16" s="1" t="s">
        <v>41</v>
      </c>
      <c r="C16" s="2">
        <v>43903</v>
      </c>
      <c r="D16" s="35"/>
      <c r="E16" s="35"/>
      <c r="F16" s="15"/>
      <c r="G16" s="12"/>
      <c r="H16" s="8">
        <f t="shared" si="3"/>
        <v>0</v>
      </c>
      <c r="I16" s="4"/>
      <c r="K16" s="7"/>
    </row>
    <row r="17" spans="1:11" x14ac:dyDescent="0.3">
      <c r="A17" s="1">
        <v>203</v>
      </c>
      <c r="B17" s="1" t="s">
        <v>41</v>
      </c>
      <c r="C17" s="2">
        <v>43904</v>
      </c>
      <c r="D17" s="35"/>
      <c r="E17" s="35"/>
      <c r="F17" s="22"/>
      <c r="G17" s="12"/>
      <c r="H17" s="8">
        <f t="shared" si="3"/>
        <v>0</v>
      </c>
      <c r="I17" s="4"/>
      <c r="K17" s="7"/>
    </row>
    <row r="18" spans="1:11" x14ac:dyDescent="0.3">
      <c r="A18" s="1">
        <v>203</v>
      </c>
      <c r="B18" s="1" t="s">
        <v>41</v>
      </c>
      <c r="C18" s="2">
        <v>43905</v>
      </c>
      <c r="D18" s="33">
        <v>0.39447916666666666</v>
      </c>
      <c r="E18" s="33">
        <v>0.77637731481481476</v>
      </c>
      <c r="F18" s="15">
        <f t="shared" ref="F18:F22" si="4">SUM(D18-$D$1)</f>
        <v>1.9479166666666659E-2</v>
      </c>
      <c r="G18" s="12"/>
      <c r="H18" s="8">
        <f t="shared" si="3"/>
        <v>0.3818981481481481</v>
      </c>
      <c r="I18" s="4"/>
      <c r="K18" s="7"/>
    </row>
    <row r="19" spans="1:11" x14ac:dyDescent="0.3">
      <c r="A19" s="1">
        <v>203</v>
      </c>
      <c r="B19" s="1" t="s">
        <v>41</v>
      </c>
      <c r="C19" s="2">
        <v>43906</v>
      </c>
      <c r="D19" s="33">
        <v>0.38097222222222221</v>
      </c>
      <c r="E19" s="33">
        <v>0.78104166666666675</v>
      </c>
      <c r="F19" s="15">
        <f t="shared" si="4"/>
        <v>5.9722222222222121E-3</v>
      </c>
      <c r="G19" s="12"/>
      <c r="H19" s="8">
        <f t="shared" si="3"/>
        <v>0.40006944444444453</v>
      </c>
      <c r="I19" s="4"/>
      <c r="K19" s="7"/>
    </row>
    <row r="20" spans="1:11" x14ac:dyDescent="0.3">
      <c r="A20" s="1">
        <v>203</v>
      </c>
      <c r="B20" s="1" t="s">
        <v>41</v>
      </c>
      <c r="C20" s="2">
        <v>43907</v>
      </c>
      <c r="D20" s="33">
        <v>0.39180555555555552</v>
      </c>
      <c r="E20" s="33">
        <v>0.83841435185185187</v>
      </c>
      <c r="F20" s="15">
        <f t="shared" si="4"/>
        <v>1.6805555555555518E-2</v>
      </c>
      <c r="G20" s="12"/>
      <c r="H20" s="8">
        <f t="shared" si="3"/>
        <v>0.44660879629629635</v>
      </c>
      <c r="I20" s="4"/>
      <c r="K20" s="7"/>
    </row>
    <row r="21" spans="1:11" x14ac:dyDescent="0.3">
      <c r="A21" s="1">
        <v>203</v>
      </c>
      <c r="B21" s="1" t="s">
        <v>41</v>
      </c>
      <c r="C21" s="2">
        <v>43908</v>
      </c>
      <c r="D21" s="33">
        <v>0.38585648148148149</v>
      </c>
      <c r="E21" s="33">
        <v>0.76944444444444438</v>
      </c>
      <c r="F21" s="15">
        <f t="shared" si="4"/>
        <v>1.0856481481481495E-2</v>
      </c>
      <c r="G21" s="12"/>
      <c r="H21" s="8">
        <f t="shared" si="3"/>
        <v>0.38358796296296288</v>
      </c>
      <c r="I21" s="4"/>
      <c r="K21" s="7"/>
    </row>
    <row r="22" spans="1:11" x14ac:dyDescent="0.3">
      <c r="A22" s="1">
        <v>203</v>
      </c>
      <c r="B22" s="1" t="s">
        <v>41</v>
      </c>
      <c r="C22" s="2">
        <v>43909</v>
      </c>
      <c r="D22" s="33">
        <v>0.41016203703703707</v>
      </c>
      <c r="E22" s="33">
        <v>0.8256944444444444</v>
      </c>
      <c r="F22" s="15">
        <f t="shared" si="4"/>
        <v>3.5162037037037075E-2</v>
      </c>
      <c r="G22" s="12"/>
      <c r="H22" s="8">
        <f t="shared" si="3"/>
        <v>0.41553240740740732</v>
      </c>
      <c r="I22" s="4"/>
      <c r="K22" s="7"/>
    </row>
    <row r="23" spans="1:11" x14ac:dyDescent="0.3">
      <c r="A23" s="1">
        <v>203</v>
      </c>
      <c r="B23" s="1" t="s">
        <v>41</v>
      </c>
      <c r="C23" s="2">
        <v>43910</v>
      </c>
      <c r="D23" s="35"/>
      <c r="E23" s="35"/>
      <c r="F23" s="22"/>
      <c r="G23" s="12"/>
      <c r="H23" s="8">
        <f t="shared" si="3"/>
        <v>0</v>
      </c>
      <c r="I23" s="4"/>
      <c r="K23" s="7"/>
    </row>
    <row r="24" spans="1:11" x14ac:dyDescent="0.3">
      <c r="A24" s="1">
        <v>203</v>
      </c>
      <c r="B24" s="1" t="s">
        <v>41</v>
      </c>
      <c r="C24" s="2">
        <v>43911</v>
      </c>
      <c r="D24" s="35"/>
      <c r="E24" s="35"/>
      <c r="F24" s="15"/>
      <c r="G24" s="12"/>
      <c r="H24" s="8">
        <f t="shared" si="3"/>
        <v>0</v>
      </c>
      <c r="I24" s="4"/>
      <c r="K24" s="7"/>
    </row>
    <row r="25" spans="1:11" x14ac:dyDescent="0.3">
      <c r="A25" s="1">
        <v>203</v>
      </c>
      <c r="B25" s="1" t="s">
        <v>41</v>
      </c>
      <c r="C25" s="2">
        <v>43912</v>
      </c>
      <c r="D25" s="33">
        <v>0.40002314814814816</v>
      </c>
      <c r="E25" s="33">
        <v>0.78877314814814825</v>
      </c>
      <c r="F25" s="15">
        <f t="shared" ref="F25:F29" si="5">SUM(D25-$D$1)</f>
        <v>2.5023148148148155E-2</v>
      </c>
      <c r="G25" s="11"/>
      <c r="H25" s="8">
        <f>SUM(E25-D25)</f>
        <v>0.3887500000000001</v>
      </c>
      <c r="I25" s="4"/>
      <c r="K25" s="7"/>
    </row>
    <row r="26" spans="1:11" x14ac:dyDescent="0.3">
      <c r="A26" s="1">
        <v>203</v>
      </c>
      <c r="B26" s="1" t="s">
        <v>41</v>
      </c>
      <c r="C26" s="2">
        <v>43913</v>
      </c>
      <c r="D26" s="33">
        <v>0.38403935185185184</v>
      </c>
      <c r="E26" s="33">
        <v>0.77354166666666668</v>
      </c>
      <c r="F26" s="15">
        <f t="shared" si="5"/>
        <v>9.0393518518518401E-3</v>
      </c>
      <c r="G26" s="11"/>
      <c r="H26" s="8">
        <f t="shared" si="3"/>
        <v>0.38950231481481484</v>
      </c>
      <c r="I26" s="4"/>
      <c r="K26" s="7"/>
    </row>
    <row r="27" spans="1:11" x14ac:dyDescent="0.3">
      <c r="A27" s="1">
        <v>203</v>
      </c>
      <c r="B27" s="1" t="s">
        <v>41</v>
      </c>
      <c r="C27" s="2">
        <v>43914</v>
      </c>
      <c r="D27" s="33">
        <v>0.38378472222222221</v>
      </c>
      <c r="E27" s="33">
        <v>0.83642361111111108</v>
      </c>
      <c r="F27" s="15">
        <f t="shared" si="5"/>
        <v>8.7847222222222077E-3</v>
      </c>
      <c r="G27" s="12"/>
      <c r="H27" s="8">
        <f t="shared" si="3"/>
        <v>0.45263888888888887</v>
      </c>
      <c r="I27" s="4"/>
      <c r="K27" s="7"/>
    </row>
    <row r="28" spans="1:11" x14ac:dyDescent="0.3">
      <c r="A28" s="1">
        <v>203</v>
      </c>
      <c r="B28" s="1" t="s">
        <v>41</v>
      </c>
      <c r="C28" s="2">
        <v>43915</v>
      </c>
      <c r="D28" s="33">
        <v>0.3821180555555555</v>
      </c>
      <c r="E28" s="33">
        <v>0.77876157407407398</v>
      </c>
      <c r="F28" s="15">
        <f t="shared" si="5"/>
        <v>7.1180555555555025E-3</v>
      </c>
      <c r="G28" s="11"/>
      <c r="H28" s="8">
        <f t="shared" si="3"/>
        <v>0.39664351851851848</v>
      </c>
      <c r="I28" s="4"/>
      <c r="K28" s="7"/>
    </row>
    <row r="29" spans="1:11" x14ac:dyDescent="0.3">
      <c r="A29" s="1">
        <v>203</v>
      </c>
      <c r="B29" s="1" t="s">
        <v>41</v>
      </c>
      <c r="C29" s="2">
        <v>43916</v>
      </c>
      <c r="D29" s="33">
        <v>0.38769675925925928</v>
      </c>
      <c r="E29" s="33">
        <v>0.81056712962962962</v>
      </c>
      <c r="F29" s="15">
        <f t="shared" si="5"/>
        <v>1.2696759259259283E-2</v>
      </c>
      <c r="G29" s="11"/>
      <c r="H29" s="8">
        <f t="shared" si="3"/>
        <v>0.42287037037037034</v>
      </c>
      <c r="I29" s="4"/>
    </row>
    <row r="30" spans="1:11" x14ac:dyDescent="0.3">
      <c r="A30" s="1">
        <v>203</v>
      </c>
      <c r="B30" s="1" t="s">
        <v>41</v>
      </c>
      <c r="C30" s="2">
        <v>43917</v>
      </c>
      <c r="D30" s="35"/>
      <c r="E30" s="37"/>
      <c r="F30" s="15"/>
      <c r="G30" s="11"/>
      <c r="H30" s="8">
        <f t="shared" si="3"/>
        <v>0</v>
      </c>
      <c r="I30" s="4"/>
    </row>
    <row r="31" spans="1:11" x14ac:dyDescent="0.3">
      <c r="A31" s="1">
        <v>203</v>
      </c>
      <c r="B31" s="1" t="s">
        <v>41</v>
      </c>
      <c r="C31" s="2">
        <v>43918</v>
      </c>
      <c r="D31" s="35"/>
      <c r="E31" s="35"/>
      <c r="F31" s="15"/>
      <c r="G31" s="11"/>
      <c r="H31" s="8">
        <f t="shared" si="3"/>
        <v>0</v>
      </c>
      <c r="I31" s="4"/>
    </row>
    <row r="32" spans="1:11" x14ac:dyDescent="0.3">
      <c r="A32" s="1">
        <v>203</v>
      </c>
      <c r="B32" s="1" t="s">
        <v>41</v>
      </c>
      <c r="C32" s="2">
        <v>43919</v>
      </c>
      <c r="D32" s="33">
        <v>0.37805555555555559</v>
      </c>
      <c r="E32" s="33">
        <v>0.79543981481481485</v>
      </c>
      <c r="F32" s="15">
        <f t="shared" ref="F32:F34" si="6">SUM(D32-$D$1)</f>
        <v>3.0555555555555891E-3</v>
      </c>
      <c r="G32" s="11"/>
      <c r="H32" s="8">
        <f t="shared" si="3"/>
        <v>0.41738425925925926</v>
      </c>
      <c r="I32" s="4"/>
    </row>
    <row r="33" spans="1:9" x14ac:dyDescent="0.3">
      <c r="A33" s="1">
        <v>203</v>
      </c>
      <c r="B33" s="1" t="s">
        <v>41</v>
      </c>
      <c r="C33" s="2">
        <v>43920</v>
      </c>
      <c r="D33" s="33">
        <v>0.37898148148148153</v>
      </c>
      <c r="E33" s="33">
        <v>0.77487268518518526</v>
      </c>
      <c r="F33" s="15">
        <f t="shared" si="6"/>
        <v>3.9814814814815302E-3</v>
      </c>
      <c r="G33" s="11"/>
      <c r="H33" s="8">
        <f t="shared" si="3"/>
        <v>0.39589120370370373</v>
      </c>
      <c r="I33" s="4"/>
    </row>
    <row r="34" spans="1:9" x14ac:dyDescent="0.3">
      <c r="A34" s="1">
        <v>203</v>
      </c>
      <c r="B34" s="1" t="s">
        <v>41</v>
      </c>
      <c r="C34" s="2">
        <v>43921</v>
      </c>
      <c r="D34" s="33">
        <v>0.38071759259259258</v>
      </c>
      <c r="E34" s="33">
        <v>0.80472222222222223</v>
      </c>
      <c r="F34" s="15">
        <f t="shared" si="6"/>
        <v>5.7175925925925797E-3</v>
      </c>
      <c r="G34" s="11"/>
      <c r="H34" s="8">
        <f t="shared" si="3"/>
        <v>0.42400462962962965</v>
      </c>
      <c r="I34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2A64-8AC5-47DA-86D1-FC0DA2EFCF45}">
  <dimension ref="A1:M34"/>
  <sheetViews>
    <sheetView workbookViewId="0">
      <pane ySplit="3" topLeftCell="A13" activePane="bottomLeft" state="frozen"/>
      <selection pane="bottomLeft" activeCell="G32" sqref="G32"/>
    </sheetView>
  </sheetViews>
  <sheetFormatPr defaultRowHeight="14" x14ac:dyDescent="0.3"/>
  <cols>
    <col min="1" max="1" width="8.7265625" style="3"/>
    <col min="2" max="2" width="22.26953125" style="3" bestFit="1" customWidth="1"/>
    <col min="3" max="3" width="11.81640625" style="3" bestFit="1" customWidth="1"/>
    <col min="4" max="4" width="12.7265625" style="7" bestFit="1" customWidth="1"/>
    <col min="5" max="5" width="13" style="7" bestFit="1" customWidth="1"/>
    <col min="6" max="6" width="11.08984375" style="19" customWidth="1"/>
    <col min="7" max="7" width="23.90625" style="10" bestFit="1" customWidth="1"/>
    <col min="8" max="8" width="14.54296875" style="3" bestFit="1" customWidth="1"/>
    <col min="9" max="9" width="20.81640625" style="3" bestFit="1" customWidth="1"/>
    <col min="10" max="10" width="8.7265625" style="3"/>
    <col min="11" max="11" width="8.7265625" style="14"/>
    <col min="12" max="16384" width="8.7265625" style="3"/>
  </cols>
  <sheetData>
    <row r="1" spans="1:13" x14ac:dyDescent="0.3">
      <c r="C1" s="4" t="s">
        <v>18</v>
      </c>
      <c r="D1" s="9">
        <v>0.375</v>
      </c>
      <c r="E1" s="8" t="s">
        <v>19</v>
      </c>
      <c r="F1" s="11">
        <v>0.75</v>
      </c>
      <c r="G1" s="13"/>
    </row>
    <row r="2" spans="1:13" ht="14.5" thickBot="1" x14ac:dyDescent="0.35">
      <c r="A2" s="26">
        <v>43891</v>
      </c>
      <c r="F2" s="10"/>
    </row>
    <row r="3" spans="1:13" x14ac:dyDescent="0.3">
      <c r="A3" s="4" t="s">
        <v>7</v>
      </c>
      <c r="B3" s="4" t="s">
        <v>0</v>
      </c>
      <c r="C3" s="4" t="s">
        <v>8</v>
      </c>
      <c r="D3" s="8" t="s">
        <v>20</v>
      </c>
      <c r="E3" s="8" t="s">
        <v>21</v>
      </c>
      <c r="F3" s="11" t="s">
        <v>22</v>
      </c>
      <c r="G3" s="11"/>
      <c r="H3" s="4" t="s">
        <v>9</v>
      </c>
      <c r="I3" s="30" t="s">
        <v>10</v>
      </c>
      <c r="K3" t="s">
        <v>25</v>
      </c>
    </row>
    <row r="4" spans="1:13" x14ac:dyDescent="0.3">
      <c r="A4" s="1">
        <v>204</v>
      </c>
      <c r="B4" s="1" t="s">
        <v>14</v>
      </c>
      <c r="C4" s="2">
        <v>43891</v>
      </c>
      <c r="D4" s="34"/>
      <c r="E4" s="34"/>
      <c r="F4" s="15" t="s">
        <v>38</v>
      </c>
      <c r="G4" s="12"/>
      <c r="H4" s="8">
        <f>SUM(E4-D4)</f>
        <v>0</v>
      </c>
      <c r="I4" s="31"/>
      <c r="K4" s="20">
        <f>SUM(F4:F16)</f>
        <v>0.26012731481481488</v>
      </c>
      <c r="M4" s="1"/>
    </row>
    <row r="5" spans="1:13" x14ac:dyDescent="0.3">
      <c r="A5" s="1">
        <v>204</v>
      </c>
      <c r="B5" s="1" t="s">
        <v>14</v>
      </c>
      <c r="C5" s="2">
        <v>43892</v>
      </c>
      <c r="D5" s="33">
        <v>0.4700462962962963</v>
      </c>
      <c r="E5" s="33">
        <v>0.83712962962962967</v>
      </c>
      <c r="F5" s="15">
        <f t="shared" ref="F5" si="0">SUM(D5-$D$1)</f>
        <v>9.5046296296296295E-2</v>
      </c>
      <c r="G5" s="12"/>
      <c r="H5" s="8">
        <f t="shared" ref="H5:H9" si="1">SUM(E5-D5)</f>
        <v>0.36708333333333337</v>
      </c>
      <c r="I5" s="31"/>
      <c r="K5" s="7"/>
    </row>
    <row r="6" spans="1:13" x14ac:dyDescent="0.3">
      <c r="A6" s="1">
        <v>204</v>
      </c>
      <c r="B6" s="1" t="s">
        <v>14</v>
      </c>
      <c r="C6" s="2">
        <v>43893</v>
      </c>
      <c r="D6" s="34"/>
      <c r="E6" s="34"/>
      <c r="F6" s="15"/>
      <c r="G6" s="12"/>
      <c r="H6" s="8">
        <f t="shared" si="1"/>
        <v>0</v>
      </c>
      <c r="I6" s="31" t="s">
        <v>53</v>
      </c>
      <c r="K6" s="7"/>
    </row>
    <row r="7" spans="1:13" x14ac:dyDescent="0.3">
      <c r="A7" s="1">
        <v>204</v>
      </c>
      <c r="B7" s="1" t="s">
        <v>14</v>
      </c>
      <c r="C7" s="2">
        <v>43894</v>
      </c>
      <c r="D7" s="33">
        <v>0.37336805555555558</v>
      </c>
      <c r="E7" s="33">
        <v>0.85773148148148148</v>
      </c>
      <c r="F7" s="15"/>
      <c r="G7" s="12"/>
      <c r="H7" s="8">
        <f t="shared" si="1"/>
        <v>0.48436342592592591</v>
      </c>
      <c r="I7" s="31"/>
      <c r="K7" s="7"/>
    </row>
    <row r="8" spans="1:13" x14ac:dyDescent="0.3">
      <c r="A8" s="1">
        <v>204</v>
      </c>
      <c r="B8" s="1" t="s">
        <v>14</v>
      </c>
      <c r="C8" s="2">
        <v>43895</v>
      </c>
      <c r="D8" s="33">
        <v>0.49653935185185188</v>
      </c>
      <c r="E8" s="33">
        <v>0.78452546296296299</v>
      </c>
      <c r="F8" s="15">
        <f t="shared" ref="F8" si="2">SUM(D8-$D$1)</f>
        <v>0.12153935185185188</v>
      </c>
      <c r="G8" s="12"/>
      <c r="H8" s="8">
        <f t="shared" si="1"/>
        <v>0.28798611111111111</v>
      </c>
      <c r="I8" s="31"/>
      <c r="K8" s="7"/>
    </row>
    <row r="9" spans="1:13" x14ac:dyDescent="0.3">
      <c r="A9" s="1">
        <v>204</v>
      </c>
      <c r="B9" s="1" t="s">
        <v>14</v>
      </c>
      <c r="C9" s="2">
        <v>43896</v>
      </c>
      <c r="D9" s="35"/>
      <c r="E9" s="35"/>
      <c r="F9" s="15"/>
      <c r="G9" s="12"/>
      <c r="H9" s="8">
        <f t="shared" si="1"/>
        <v>0</v>
      </c>
      <c r="I9" s="31"/>
      <c r="K9" s="7"/>
    </row>
    <row r="10" spans="1:13" x14ac:dyDescent="0.3">
      <c r="A10" s="1">
        <v>204</v>
      </c>
      <c r="B10" s="1" t="s">
        <v>14</v>
      </c>
      <c r="C10" s="2">
        <v>43897</v>
      </c>
      <c r="D10" s="35"/>
      <c r="E10" s="35"/>
      <c r="F10" s="15"/>
      <c r="G10" s="12"/>
      <c r="H10" s="8">
        <f>SUM(E10-D10)</f>
        <v>0</v>
      </c>
      <c r="I10" s="31"/>
      <c r="K10" s="7"/>
    </row>
    <row r="11" spans="1:13" x14ac:dyDescent="0.3">
      <c r="A11" s="1">
        <v>204</v>
      </c>
      <c r="B11" s="1" t="s">
        <v>14</v>
      </c>
      <c r="C11" s="2">
        <v>43898</v>
      </c>
      <c r="D11" s="33">
        <v>0.39944444444444444</v>
      </c>
      <c r="E11" s="33">
        <v>0.7914699074074073</v>
      </c>
      <c r="F11" s="15">
        <f t="shared" ref="F11:F15" si="3">SUM(D11-$D$1)</f>
        <v>2.4444444444444435E-2</v>
      </c>
      <c r="G11" s="12"/>
      <c r="H11" s="8">
        <f t="shared" ref="H11:H34" si="4">SUM(E11-D11)</f>
        <v>0.39202546296296287</v>
      </c>
      <c r="I11" s="31"/>
      <c r="K11" s="7"/>
    </row>
    <row r="12" spans="1:13" x14ac:dyDescent="0.3">
      <c r="A12" s="1">
        <v>204</v>
      </c>
      <c r="B12" s="1" t="s">
        <v>14</v>
      </c>
      <c r="C12" s="2">
        <v>43899</v>
      </c>
      <c r="D12" s="33">
        <v>0.3457175925925926</v>
      </c>
      <c r="E12" s="33">
        <v>0.81274305555555559</v>
      </c>
      <c r="F12" s="15"/>
      <c r="G12" s="12"/>
      <c r="H12" s="8">
        <f t="shared" si="4"/>
        <v>0.46702546296296299</v>
      </c>
      <c r="I12" s="4"/>
      <c r="K12" s="7"/>
    </row>
    <row r="13" spans="1:13" x14ac:dyDescent="0.3">
      <c r="A13" s="1">
        <v>204</v>
      </c>
      <c r="B13" s="1" t="s">
        <v>14</v>
      </c>
      <c r="C13" s="2">
        <v>43900</v>
      </c>
      <c r="D13" s="33">
        <v>0.39340277777777777</v>
      </c>
      <c r="E13" s="33">
        <v>0.8130208333333333</v>
      </c>
      <c r="F13" s="15">
        <f t="shared" si="3"/>
        <v>1.8402777777777768E-2</v>
      </c>
      <c r="G13" s="12"/>
      <c r="H13" s="8">
        <f t="shared" si="4"/>
        <v>0.41961805555555554</v>
      </c>
      <c r="I13" s="4"/>
      <c r="K13" s="7"/>
    </row>
    <row r="14" spans="1:13" x14ac:dyDescent="0.3">
      <c r="A14" s="1">
        <v>204</v>
      </c>
      <c r="B14" s="1" t="s">
        <v>14</v>
      </c>
      <c r="C14" s="2">
        <v>43901</v>
      </c>
      <c r="D14" s="35"/>
      <c r="E14" s="35"/>
      <c r="F14" s="15"/>
      <c r="G14" s="12"/>
      <c r="H14" s="8">
        <f t="shared" si="4"/>
        <v>0</v>
      </c>
      <c r="I14" s="4"/>
      <c r="K14" s="7"/>
    </row>
    <row r="15" spans="1:13" x14ac:dyDescent="0.3">
      <c r="A15" s="1">
        <v>204</v>
      </c>
      <c r="B15" s="1" t="s">
        <v>14</v>
      </c>
      <c r="C15" s="2">
        <v>43902</v>
      </c>
      <c r="D15" s="33">
        <v>0.3756944444444445</v>
      </c>
      <c r="E15" s="33">
        <v>0.78543981481481484</v>
      </c>
      <c r="F15" s="15">
        <f t="shared" si="3"/>
        <v>6.9444444444449749E-4</v>
      </c>
      <c r="G15" s="12"/>
      <c r="H15" s="8">
        <f t="shared" si="4"/>
        <v>0.40974537037037034</v>
      </c>
      <c r="I15" s="4"/>
      <c r="K15" s="7"/>
    </row>
    <row r="16" spans="1:13" x14ac:dyDescent="0.3">
      <c r="A16" s="1">
        <v>204</v>
      </c>
      <c r="B16" s="1" t="s">
        <v>14</v>
      </c>
      <c r="C16" s="2">
        <v>43903</v>
      </c>
      <c r="D16" s="35"/>
      <c r="E16" s="35"/>
      <c r="F16" s="15"/>
      <c r="G16" s="12"/>
      <c r="H16" s="8">
        <f t="shared" si="4"/>
        <v>0</v>
      </c>
      <c r="I16" s="4"/>
      <c r="K16" s="7"/>
    </row>
    <row r="17" spans="1:11" x14ac:dyDescent="0.3">
      <c r="A17" s="1">
        <v>204</v>
      </c>
      <c r="B17" s="1" t="s">
        <v>14</v>
      </c>
      <c r="C17" s="2">
        <v>43904</v>
      </c>
      <c r="D17" s="35"/>
      <c r="E17" s="35"/>
      <c r="F17" s="15"/>
      <c r="G17" s="12"/>
      <c r="H17" s="8">
        <f t="shared" si="4"/>
        <v>0</v>
      </c>
      <c r="I17" s="4"/>
      <c r="K17" s="7"/>
    </row>
    <row r="18" spans="1:11" x14ac:dyDescent="0.3">
      <c r="A18" s="1">
        <v>204</v>
      </c>
      <c r="B18" s="1" t="s">
        <v>14</v>
      </c>
      <c r="C18" s="2">
        <v>43905</v>
      </c>
      <c r="D18" s="33">
        <v>0.37450231481481483</v>
      </c>
      <c r="E18" s="33">
        <v>0.8558796296296296</v>
      </c>
      <c r="F18" s="15"/>
      <c r="G18" s="12"/>
      <c r="H18" s="8">
        <f t="shared" si="4"/>
        <v>0.48137731481481477</v>
      </c>
      <c r="I18" s="4"/>
      <c r="K18" s="7"/>
    </row>
    <row r="19" spans="1:11" x14ac:dyDescent="0.3">
      <c r="A19" s="1">
        <v>204</v>
      </c>
      <c r="B19" s="1" t="s">
        <v>14</v>
      </c>
      <c r="C19" s="2">
        <v>43906</v>
      </c>
      <c r="D19" s="33">
        <v>0.37277777777777782</v>
      </c>
      <c r="E19" s="33">
        <v>0.78112268518518524</v>
      </c>
      <c r="F19" s="15"/>
      <c r="G19" s="12"/>
      <c r="H19" s="8">
        <f t="shared" si="4"/>
        <v>0.40834490740740742</v>
      </c>
      <c r="I19" s="4"/>
      <c r="K19" s="7"/>
    </row>
    <row r="20" spans="1:11" x14ac:dyDescent="0.3">
      <c r="A20" s="1">
        <v>204</v>
      </c>
      <c r="B20" s="1" t="s">
        <v>14</v>
      </c>
      <c r="C20" s="2">
        <v>43907</v>
      </c>
      <c r="D20" s="33">
        <v>0.38321759259259264</v>
      </c>
      <c r="E20" s="33">
        <v>0.83443287037037039</v>
      </c>
      <c r="F20" s="15">
        <f t="shared" ref="F20:F22" si="5">SUM(D20-$D$1)</f>
        <v>8.2175925925926374E-3</v>
      </c>
      <c r="G20" s="12"/>
      <c r="H20" s="8">
        <f t="shared" si="4"/>
        <v>0.45121527777777776</v>
      </c>
      <c r="I20" s="4"/>
      <c r="K20" s="7"/>
    </row>
    <row r="21" spans="1:11" x14ac:dyDescent="0.3">
      <c r="A21" s="1">
        <v>204</v>
      </c>
      <c r="B21" s="1" t="s">
        <v>14</v>
      </c>
      <c r="C21" s="2">
        <v>43908</v>
      </c>
      <c r="D21" s="33">
        <v>0.37836805555555553</v>
      </c>
      <c r="E21" s="33">
        <v>0.83841435185185187</v>
      </c>
      <c r="F21" s="15">
        <f t="shared" si="5"/>
        <v>3.3680555555555269E-3</v>
      </c>
      <c r="G21" s="12"/>
      <c r="H21" s="8">
        <f t="shared" si="4"/>
        <v>0.46004629629629634</v>
      </c>
      <c r="I21" s="4"/>
      <c r="K21" s="7"/>
    </row>
    <row r="22" spans="1:11" x14ac:dyDescent="0.3">
      <c r="A22" s="1">
        <v>204</v>
      </c>
      <c r="B22" s="1" t="s">
        <v>14</v>
      </c>
      <c r="C22" s="2">
        <v>43909</v>
      </c>
      <c r="D22" s="33">
        <v>0.49792824074074077</v>
      </c>
      <c r="E22" s="33">
        <v>0.80763888888888891</v>
      </c>
      <c r="F22" s="15">
        <f t="shared" si="5"/>
        <v>0.12292824074074077</v>
      </c>
      <c r="G22" s="12"/>
      <c r="H22" s="8">
        <f t="shared" si="4"/>
        <v>0.30971064814814814</v>
      </c>
      <c r="I22" s="4"/>
      <c r="K22" s="7"/>
    </row>
    <row r="23" spans="1:11" x14ac:dyDescent="0.3">
      <c r="A23" s="1">
        <v>204</v>
      </c>
      <c r="B23" s="1" t="s">
        <v>14</v>
      </c>
      <c r="C23" s="2">
        <v>43910</v>
      </c>
      <c r="D23" s="35"/>
      <c r="E23" s="35"/>
      <c r="F23" s="15"/>
      <c r="G23" s="12"/>
      <c r="H23" s="8">
        <f t="shared" si="4"/>
        <v>0</v>
      </c>
      <c r="I23" s="4"/>
      <c r="K23" s="7"/>
    </row>
    <row r="24" spans="1:11" x14ac:dyDescent="0.3">
      <c r="A24" s="1">
        <v>204</v>
      </c>
      <c r="B24" s="1" t="s">
        <v>14</v>
      </c>
      <c r="C24" s="2">
        <v>43911</v>
      </c>
      <c r="D24" s="35"/>
      <c r="E24" s="35"/>
      <c r="F24" s="15"/>
      <c r="G24" s="12"/>
      <c r="H24" s="8">
        <f t="shared" si="4"/>
        <v>0</v>
      </c>
      <c r="I24" s="4"/>
      <c r="K24" s="7"/>
    </row>
    <row r="25" spans="1:11" x14ac:dyDescent="0.3">
      <c r="A25" s="1">
        <v>204</v>
      </c>
      <c r="B25" s="1" t="s">
        <v>14</v>
      </c>
      <c r="C25" s="2">
        <v>43912</v>
      </c>
      <c r="D25" s="33">
        <v>0.37518518518518523</v>
      </c>
      <c r="E25" s="33">
        <v>0.79547453703703708</v>
      </c>
      <c r="F25" s="15">
        <f t="shared" ref="F25:F29" si="6">SUM(D25-$D$1)</f>
        <v>1.8518518518523264E-4</v>
      </c>
      <c r="G25" s="11"/>
      <c r="H25" s="8">
        <f t="shared" si="4"/>
        <v>0.42028935185185184</v>
      </c>
      <c r="I25" s="4"/>
      <c r="K25" s="7"/>
    </row>
    <row r="26" spans="1:11" x14ac:dyDescent="0.3">
      <c r="A26" s="1">
        <v>204</v>
      </c>
      <c r="B26" s="1" t="s">
        <v>14</v>
      </c>
      <c r="C26" s="2">
        <v>43913</v>
      </c>
      <c r="D26" s="33">
        <v>0.39702546296296298</v>
      </c>
      <c r="E26" s="34"/>
      <c r="F26" s="15">
        <f t="shared" si="6"/>
        <v>2.2025462962962983E-2</v>
      </c>
      <c r="G26" s="11"/>
      <c r="H26" s="8">
        <v>0</v>
      </c>
      <c r="I26" s="4"/>
      <c r="K26" s="7"/>
    </row>
    <row r="27" spans="1:11" x14ac:dyDescent="0.3">
      <c r="A27" s="1">
        <v>204</v>
      </c>
      <c r="B27" s="1" t="s">
        <v>14</v>
      </c>
      <c r="C27" s="2">
        <v>43914</v>
      </c>
      <c r="D27" s="33">
        <v>0.37862268518518521</v>
      </c>
      <c r="E27" s="33">
        <v>0.86038194444444438</v>
      </c>
      <c r="F27" s="15">
        <f t="shared" si="6"/>
        <v>3.6226851851852149E-3</v>
      </c>
      <c r="G27" s="11"/>
      <c r="H27" s="8">
        <f t="shared" si="4"/>
        <v>0.48175925925925916</v>
      </c>
      <c r="I27" s="4"/>
      <c r="K27" s="7"/>
    </row>
    <row r="28" spans="1:11" x14ac:dyDescent="0.3">
      <c r="A28" s="1">
        <v>204</v>
      </c>
      <c r="B28" s="1" t="s">
        <v>14</v>
      </c>
      <c r="C28" s="2">
        <v>43915</v>
      </c>
      <c r="D28" s="33">
        <v>0.38699074074074075</v>
      </c>
      <c r="E28" s="34"/>
      <c r="F28" s="15">
        <f t="shared" si="6"/>
        <v>1.1990740740740746E-2</v>
      </c>
      <c r="G28" s="11"/>
      <c r="H28" s="8">
        <v>0</v>
      </c>
      <c r="I28" s="4"/>
      <c r="K28" s="7"/>
    </row>
    <row r="29" spans="1:11" x14ac:dyDescent="0.3">
      <c r="A29" s="1">
        <v>204</v>
      </c>
      <c r="B29" s="1" t="s">
        <v>14</v>
      </c>
      <c r="C29" s="2">
        <v>43916</v>
      </c>
      <c r="D29" s="33">
        <v>0.37820601851851854</v>
      </c>
      <c r="E29" s="33">
        <v>0.81062499999999993</v>
      </c>
      <c r="F29" s="15">
        <f t="shared" si="6"/>
        <v>3.2060185185185386E-3</v>
      </c>
      <c r="G29" s="11"/>
      <c r="H29" s="8">
        <f t="shared" si="4"/>
        <v>0.43241898148148139</v>
      </c>
      <c r="I29" s="4"/>
    </row>
    <row r="30" spans="1:11" x14ac:dyDescent="0.3">
      <c r="A30" s="1">
        <v>204</v>
      </c>
      <c r="B30" s="1" t="s">
        <v>14</v>
      </c>
      <c r="C30" s="2">
        <v>43917</v>
      </c>
      <c r="D30" s="37"/>
      <c r="E30" s="37"/>
      <c r="F30" s="15"/>
      <c r="G30" s="11"/>
      <c r="H30" s="8">
        <f t="shared" si="4"/>
        <v>0</v>
      </c>
      <c r="I30" s="4"/>
    </row>
    <row r="31" spans="1:11" x14ac:dyDescent="0.3">
      <c r="A31" s="1">
        <v>204</v>
      </c>
      <c r="B31" s="1" t="s">
        <v>14</v>
      </c>
      <c r="C31" s="2">
        <v>43918</v>
      </c>
      <c r="D31" s="35"/>
      <c r="E31" s="35"/>
      <c r="F31" s="15"/>
      <c r="G31" s="11"/>
      <c r="H31" s="8">
        <f t="shared" si="4"/>
        <v>0</v>
      </c>
      <c r="I31" s="4"/>
    </row>
    <row r="32" spans="1:11" x14ac:dyDescent="0.3">
      <c r="A32" s="1">
        <v>204</v>
      </c>
      <c r="B32" s="1" t="s">
        <v>14</v>
      </c>
      <c r="C32" s="2">
        <v>43919</v>
      </c>
      <c r="D32" s="33">
        <v>0.30605324074074075</v>
      </c>
      <c r="E32" s="33">
        <v>0.7198148148148148</v>
      </c>
      <c r="F32" s="15"/>
      <c r="G32" s="12" t="str">
        <f t="shared" ref="G32" si="7">IF(E32&lt;$F$1,"Pulang Lebih Awal: "&amp;TEXT(($F$1-E32),"hh:mm:ss"),"")</f>
        <v>Pulang Lebih Awal: 00:43:28</v>
      </c>
      <c r="H32" s="8">
        <f t="shared" si="4"/>
        <v>0.41376157407407405</v>
      </c>
      <c r="I32" s="4"/>
    </row>
    <row r="33" spans="1:9" x14ac:dyDescent="0.3">
      <c r="A33" s="1">
        <v>204</v>
      </c>
      <c r="B33" s="1" t="s">
        <v>14</v>
      </c>
      <c r="C33" s="2">
        <v>43920</v>
      </c>
      <c r="D33" s="33">
        <v>0.3087152777777778</v>
      </c>
      <c r="E33" s="33">
        <v>0.77462962962962967</v>
      </c>
      <c r="F33" s="40"/>
      <c r="G33" s="11"/>
      <c r="H33" s="8">
        <f t="shared" si="4"/>
        <v>0.46591435185185187</v>
      </c>
      <c r="I33" s="4"/>
    </row>
    <row r="34" spans="1:9" x14ac:dyDescent="0.3">
      <c r="A34" s="1">
        <v>204</v>
      </c>
      <c r="B34" s="1" t="s">
        <v>14</v>
      </c>
      <c r="C34" s="2">
        <v>43921</v>
      </c>
      <c r="D34" s="33">
        <v>0.37260416666666668</v>
      </c>
      <c r="E34" s="33">
        <v>0.78752314814814817</v>
      </c>
      <c r="F34" s="40"/>
      <c r="G34" s="11"/>
      <c r="H34" s="8">
        <f t="shared" si="4"/>
        <v>0.41491898148148149</v>
      </c>
      <c r="I3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AGUNG</vt:lpstr>
      <vt:lpstr>ALI</vt:lpstr>
      <vt:lpstr>NURUL</vt:lpstr>
      <vt:lpstr>RONI</vt:lpstr>
      <vt:lpstr>ADHI</vt:lpstr>
      <vt:lpstr>EKA</vt:lpstr>
      <vt:lpstr>RUDY</vt:lpstr>
      <vt:lpstr>RIZKY</vt:lpstr>
      <vt:lpstr>IVANA</vt:lpstr>
      <vt:lpstr>DEVIA</vt:lpstr>
      <vt:lpstr>WANTO</vt:lpstr>
      <vt:lpstr>ANJAS</vt:lpstr>
      <vt:lpstr>DIKA</vt:lpstr>
      <vt:lpstr>ISLAH</vt:lpstr>
      <vt:lpstr>RIKI</vt:lpstr>
      <vt:lpstr>SONY</vt:lpstr>
      <vt:lpstr>VIVI</vt:lpstr>
      <vt:lpstr>FEBI</vt:lpstr>
      <vt:lpstr>HANIF</vt:lpstr>
      <vt:lpstr>RIZKI A</vt:lpstr>
      <vt:lpstr>ALFI</vt:lpstr>
      <vt:lpstr>HILMATUN</vt:lpstr>
      <vt:lpstr>SULAIMAN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WICAKSONO</dc:creator>
  <cp:lastModifiedBy>RIZKY WICAKSONO</cp:lastModifiedBy>
  <dcterms:created xsi:type="dcterms:W3CDTF">2020-07-07T03:53:17Z</dcterms:created>
  <dcterms:modified xsi:type="dcterms:W3CDTF">2021-04-01T06:39:41Z</dcterms:modified>
</cp:coreProperties>
</file>