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ocuments\GitHub\International-COVID-IFR\data\"/>
    </mc:Choice>
  </mc:AlternateContent>
  <xr:revisionPtr revIDLastSave="0" documentId="13_ncr:1_{48BCC0D1-7D79-428C-A25D-6A2892E02DC2}" xr6:coauthVersionLast="44" xr6:coauthVersionMax="44" xr10:uidLastSave="{00000000-0000-0000-0000-000000000000}"/>
  <bookViews>
    <workbookView xWindow="-110" yWindow="-110" windowWidth="19420" windowHeight="10420" xr2:uid="{715CC2EE-EC6E-482E-9097-D01DE953C3F5}"/>
  </bookViews>
  <sheets>
    <sheet name="Sheet1" sheetId="1" r:id="rId1"/>
    <sheet name="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F5" i="1"/>
  <c r="E5" i="1"/>
  <c r="D5" i="1"/>
  <c r="C5" i="1"/>
  <c r="G11" i="2" l="1"/>
  <c r="G12" i="2"/>
  <c r="G13" i="2"/>
  <c r="G10" i="2"/>
  <c r="F11" i="2"/>
  <c r="F12" i="2"/>
  <c r="F13" i="2"/>
  <c r="F10" i="2"/>
  <c r="E11" i="2"/>
  <c r="E12" i="2"/>
  <c r="E13" i="2"/>
  <c r="E10" i="2"/>
  <c r="G3" i="2"/>
  <c r="G4" i="2"/>
  <c r="G5" i="2"/>
  <c r="G6" i="2"/>
  <c r="G7" i="2"/>
  <c r="G8" i="2"/>
  <c r="G9" i="2"/>
  <c r="G2" i="2"/>
  <c r="E6" i="1" l="1"/>
  <c r="E4" i="1"/>
  <c r="E3" i="1"/>
</calcChain>
</file>

<file path=xl/sharedStrings.xml><?xml version="1.0" encoding="utf-8"?>
<sst xmlns="http://schemas.openxmlformats.org/spreadsheetml/2006/main" count="66" uniqueCount="41">
  <si>
    <t>country</t>
  </si>
  <si>
    <t>total_deaths</t>
  </si>
  <si>
    <t>Scotland</t>
  </si>
  <si>
    <t>asof</t>
  </si>
  <si>
    <t>hospital_deaths</t>
  </si>
  <si>
    <t>England</t>
  </si>
  <si>
    <t>Wales</t>
  </si>
  <si>
    <t>LTC_deaths</t>
  </si>
  <si>
    <t>other</t>
  </si>
  <si>
    <t>other_institution</t>
  </si>
  <si>
    <t>home_deaths</t>
  </si>
  <si>
    <t>Northern Ireland</t>
  </si>
  <si>
    <t>source</t>
  </si>
  <si>
    <t>https://files.nisra.gov.uk/Deaths/Weekly-Deaths-Dashboard.html</t>
  </si>
  <si>
    <t>Ireland</t>
  </si>
  <si>
    <t>https://www.gov.ie/en/publication/20f2e0-updates-on-covid-19-coronavirus-since-january-2020/</t>
  </si>
  <si>
    <t>https://www.nrscotland.gov.uk/covid19stats</t>
  </si>
  <si>
    <t>https://www.ons.gov.uk/peoplepopulationandcommunity/birthsdeathsandmarriages/deaths/datasets/deathsinvolvingcovid19englandandwales</t>
  </si>
  <si>
    <t>Sweden</t>
  </si>
  <si>
    <t>https://www.socialstyrelsen.se/statistik-och-data/statistik/statistik-om-covid-19/statistik-om-covid-19-bland-aldre-efter-boendeform/</t>
  </si>
  <si>
    <t>sex</t>
  </si>
  <si>
    <t>age_min</t>
  </si>
  <si>
    <t>age_max</t>
  </si>
  <si>
    <t>died_hosp</t>
  </si>
  <si>
    <t>died_carehome</t>
  </si>
  <si>
    <t>M</t>
  </si>
  <si>
    <t>F</t>
  </si>
  <si>
    <t>notes</t>
  </si>
  <si>
    <t>used location of death - care home or hospital. Also gives deaths for those who have home assistance. Only excluded care home deaths</t>
  </si>
  <si>
    <t>Belgium</t>
  </si>
  <si>
    <t>https://www.info-coronavirus.be/fr/news/</t>
  </si>
  <si>
    <t>Canada</t>
  </si>
  <si>
    <t>Germany</t>
  </si>
  <si>
    <t>https://www.springermedizin.de/covid-19/infektionserkrankungen-in-der-hausarztpraxis/ein-drittel-aller-covid-19-todesfaelle-in-heimen/17924978  https://ltccovid.org/wp-content/uploads/2020/04/Germany_LTC_COVID-19-23-April-2020_updated.pdf</t>
  </si>
  <si>
    <t>Denmark</t>
  </si>
  <si>
    <t>https://www.ssi.dk/aktuelt/nyheder/2020/sa-mange-er-smittet-med-sars-cov-2-pa-danske-plejehjem</t>
  </si>
  <si>
    <t>B</t>
  </si>
  <si>
    <t>total</t>
  </si>
  <si>
    <t>https://www.thestar.com/politics/federal/2020/05/07/82-of-canadas-covid-19-deaths-have-been-in-long-term-care.html</t>
  </si>
  <si>
    <t>England &amp; Wales</t>
  </si>
  <si>
    <t>01/05/02020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</si>
</sst>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ringermedizin.de/covid-19/infektionserkrankungen-in-der-hausarztpraxis/ein-drittel-aller-covid-19-todesfaelle-in-heimen/17924978" TargetMode="External"/><Relationship Id="rId3" Type="http://schemas.openxmlformats.org/officeDocument/2006/relationships/hyperlink" Target="https://www.nrscotland.gov.uk/covid19stats" TargetMode="External"/><Relationship Id="rId7" Type="http://schemas.openxmlformats.org/officeDocument/2006/relationships/hyperlink" Target="https://www.info-coronavirus.be/fr/news/" TargetMode="External"/><Relationship Id="rId2" Type="http://schemas.openxmlformats.org/officeDocument/2006/relationships/hyperlink" Target="https://www.gov.ie/en/publication/20f2e0-updates-on-covid-19-coronavirus-since-january-2020/" TargetMode="External"/><Relationship Id="rId1" Type="http://schemas.openxmlformats.org/officeDocument/2006/relationships/hyperlink" Target="https://files.nisra.gov.uk/Deaths/Weekly-Deaths-Dashboard.html" TargetMode="External"/><Relationship Id="rId6" Type="http://schemas.openxmlformats.org/officeDocument/2006/relationships/hyperlink" Target="https://www.socialstyrelsen.se/statistik-och-data/statistik/statistik-om-covid-19/statistik-om-covid-19-bland-aldre-efter-boendeform/" TargetMode="External"/><Relationship Id="rId5" Type="http://schemas.openxmlformats.org/officeDocument/2006/relationships/hyperlink" Target="https://www.ons.gov.uk/peoplepopulationandcommunity/birthsdeathsandmarriages/deaths/datasets/deathsinvolvingcovid19englandandwales" TargetMode="External"/><Relationship Id="rId10" Type="http://schemas.openxmlformats.org/officeDocument/2006/relationships/hyperlink" Target="https://www.thestar.com/politics/federal/2020/05/07/82-of-canadas-covid-19-deaths-have-been-in-long-term-care.html" TargetMode="External"/><Relationship Id="rId4" Type="http://schemas.openxmlformats.org/officeDocument/2006/relationships/hyperlink" Target="https://www.ons.gov.uk/peoplepopulationandcommunity/birthsdeathsandmarriages/deaths/datasets/deathsinvolvingcovid19englandandwales" TargetMode="External"/><Relationship Id="rId9" Type="http://schemas.openxmlformats.org/officeDocument/2006/relationships/hyperlink" Target="https://www.ssi.dk/aktuelt/nyheder/2020/sa-mange-er-smittet-med-sars-cov-2-pa-danske-plejehj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DDB2-FF5A-4350-800D-AA3314930578}">
  <dimension ref="A1:J13"/>
  <sheetViews>
    <sheetView tabSelected="1" workbookViewId="0">
      <selection activeCell="H10" sqref="H10"/>
    </sheetView>
  </sheetViews>
  <sheetFormatPr defaultRowHeight="14.5" x14ac:dyDescent="0.35"/>
  <cols>
    <col min="1" max="1" width="12.36328125" customWidth="1"/>
    <col min="2" max="2" width="10.453125" bestFit="1" customWidth="1"/>
    <col min="4" max="4" width="13.54296875" customWidth="1"/>
    <col min="5" max="5" width="11.7265625" customWidth="1"/>
  </cols>
  <sheetData>
    <row r="1" spans="1:10" x14ac:dyDescent="0.35">
      <c r="A1" t="s">
        <v>0</v>
      </c>
      <c r="B1" t="s">
        <v>3</v>
      </c>
      <c r="C1" t="s">
        <v>1</v>
      </c>
      <c r="D1" t="s">
        <v>4</v>
      </c>
      <c r="E1" t="s">
        <v>7</v>
      </c>
      <c r="F1" t="s">
        <v>10</v>
      </c>
      <c r="G1" t="s">
        <v>9</v>
      </c>
      <c r="H1" t="s">
        <v>8</v>
      </c>
      <c r="I1" t="s">
        <v>12</v>
      </c>
      <c r="J1" t="s">
        <v>27</v>
      </c>
    </row>
    <row r="2" spans="1:10" x14ac:dyDescent="0.35">
      <c r="A2" t="s">
        <v>2</v>
      </c>
      <c r="B2" s="1">
        <v>43961</v>
      </c>
      <c r="C2">
        <v>3213</v>
      </c>
      <c r="D2">
        <v>1537</v>
      </c>
      <c r="E2">
        <v>1438</v>
      </c>
      <c r="F2">
        <v>237</v>
      </c>
      <c r="G2">
        <v>1</v>
      </c>
      <c r="I2" s="2" t="s">
        <v>16</v>
      </c>
    </row>
    <row r="3" spans="1:10" x14ac:dyDescent="0.35">
      <c r="A3" t="s">
        <v>5</v>
      </c>
      <c r="B3" s="1">
        <v>43952</v>
      </c>
      <c r="C3">
        <v>31777</v>
      </c>
      <c r="D3">
        <v>21767</v>
      </c>
      <c r="E3">
        <f>7903+377</f>
        <v>8280</v>
      </c>
      <c r="F3">
        <v>1474</v>
      </c>
      <c r="G3">
        <v>129</v>
      </c>
      <c r="H3">
        <v>127</v>
      </c>
      <c r="I3" s="2" t="s">
        <v>17</v>
      </c>
    </row>
    <row r="4" spans="1:10" x14ac:dyDescent="0.35">
      <c r="A4" t="s">
        <v>6</v>
      </c>
      <c r="B4" s="1">
        <v>43952</v>
      </c>
      <c r="C4">
        <v>1566</v>
      </c>
      <c r="D4">
        <v>1050</v>
      </c>
      <c r="E4">
        <f>404+9</f>
        <v>413</v>
      </c>
      <c r="F4">
        <v>88</v>
      </c>
      <c r="G4">
        <v>12</v>
      </c>
      <c r="H4">
        <v>3</v>
      </c>
      <c r="I4" s="2" t="s">
        <v>17</v>
      </c>
    </row>
    <row r="5" spans="1:10" x14ac:dyDescent="0.35">
      <c r="A5" t="s">
        <v>39</v>
      </c>
      <c r="B5" s="1" t="s">
        <v>40</v>
      </c>
      <c r="C5">
        <f>31777+1566</f>
        <v>33343</v>
      </c>
      <c r="D5">
        <f>21767+1050</f>
        <v>22817</v>
      </c>
      <c r="E5">
        <f>8280+413</f>
        <v>8693</v>
      </c>
      <c r="F5">
        <f>88+1474</f>
        <v>1562</v>
      </c>
      <c r="G5">
        <f>12+129</f>
        <v>141</v>
      </c>
      <c r="H5">
        <v>130</v>
      </c>
      <c r="I5" s="2" t="s">
        <v>17</v>
      </c>
    </row>
    <row r="6" spans="1:10" x14ac:dyDescent="0.35">
      <c r="A6" t="s">
        <v>11</v>
      </c>
      <c r="B6" s="1">
        <v>43959</v>
      </c>
      <c r="C6">
        <v>599</v>
      </c>
      <c r="D6">
        <v>294</v>
      </c>
      <c r="E6">
        <f>269+5</f>
        <v>274</v>
      </c>
      <c r="F6">
        <v>31</v>
      </c>
      <c r="I6" s="2" t="s">
        <v>13</v>
      </c>
    </row>
    <row r="7" spans="1:10" x14ac:dyDescent="0.35">
      <c r="A7" t="s">
        <v>14</v>
      </c>
      <c r="B7" s="1">
        <v>43957</v>
      </c>
      <c r="C7">
        <v>1375</v>
      </c>
      <c r="E7">
        <v>857</v>
      </c>
      <c r="I7" s="2" t="s">
        <v>15</v>
      </c>
    </row>
    <row r="8" spans="1:10" x14ac:dyDescent="0.35">
      <c r="A8" t="s">
        <v>18</v>
      </c>
      <c r="B8" s="1">
        <v>43965</v>
      </c>
      <c r="C8">
        <v>2899</v>
      </c>
      <c r="E8">
        <v>1637</v>
      </c>
      <c r="I8" s="2" t="s">
        <v>19</v>
      </c>
      <c r="J8" t="s">
        <v>28</v>
      </c>
    </row>
    <row r="9" spans="1:10" x14ac:dyDescent="0.35">
      <c r="A9" t="s">
        <v>29</v>
      </c>
      <c r="B9" s="1">
        <v>43967</v>
      </c>
      <c r="C9">
        <v>9052</v>
      </c>
      <c r="D9">
        <v>4345</v>
      </c>
      <c r="E9">
        <v>4617</v>
      </c>
      <c r="F9">
        <v>18</v>
      </c>
      <c r="H9">
        <v>36</v>
      </c>
      <c r="I9" s="2" t="s">
        <v>30</v>
      </c>
    </row>
    <row r="10" spans="1:10" x14ac:dyDescent="0.35">
      <c r="A10" t="s">
        <v>32</v>
      </c>
      <c r="B10" s="1">
        <v>43943</v>
      </c>
      <c r="C10">
        <v>4879</v>
      </c>
      <c r="E10">
        <v>1599</v>
      </c>
      <c r="I10" s="2" t="s">
        <v>33</v>
      </c>
    </row>
    <row r="11" spans="1:10" x14ac:dyDescent="0.35">
      <c r="A11" t="s">
        <v>34</v>
      </c>
      <c r="B11" s="1">
        <v>43945</v>
      </c>
      <c r="C11">
        <v>394</v>
      </c>
      <c r="E11">
        <v>133</v>
      </c>
      <c r="I11" s="2" t="s">
        <v>35</v>
      </c>
    </row>
    <row r="12" spans="1:10" x14ac:dyDescent="0.35">
      <c r="A12" t="s">
        <v>31</v>
      </c>
      <c r="B12" s="1">
        <v>43957</v>
      </c>
      <c r="C12">
        <v>4167</v>
      </c>
      <c r="E12">
        <v>3436</v>
      </c>
      <c r="I12" s="2" t="s">
        <v>38</v>
      </c>
    </row>
    <row r="13" spans="1:10" x14ac:dyDescent="0.35">
      <c r="B13" s="1"/>
      <c r="I13" s="2"/>
    </row>
  </sheetData>
  <hyperlinks>
    <hyperlink ref="I6" r:id="rId1" xr:uid="{C202A423-D2AD-48A5-81D8-FD47A34E7068}"/>
    <hyperlink ref="I7" r:id="rId2" xr:uid="{FFD58B59-920D-4BB1-984F-DCE9EBAD12A8}"/>
    <hyperlink ref="I2" r:id="rId3" xr:uid="{F4DD4505-BDBA-4F91-9F18-D97C282F5BDA}"/>
    <hyperlink ref="I3" r:id="rId4" xr:uid="{0DFB8553-11C3-4C67-B11F-12F0B2E880D1}"/>
    <hyperlink ref="I4" r:id="rId5" xr:uid="{15BF439D-4123-4A54-9B3D-42B9C4A470E3}"/>
    <hyperlink ref="I8" r:id="rId6" xr:uid="{83C09D43-1C91-4DE0-AEBF-986F38CE3FF5}"/>
    <hyperlink ref="I9" r:id="rId7" xr:uid="{E6D2BBE8-183F-4497-9029-7DBB5687D6D3}"/>
    <hyperlink ref="I10" r:id="rId8" display="https://www.springermedizin.de/covid-19/infektionserkrankungen-in-der-hausarztpraxis/ein-drittel-aller-covid-19-todesfaelle-in-heimen/17924978" xr:uid="{C3939348-4E7A-4FF8-8317-F3A901DD03D3}"/>
    <hyperlink ref="I11" r:id="rId9" xr:uid="{552A9600-AAD6-462A-9E96-6A6C246201B3}"/>
    <hyperlink ref="I12" r:id="rId10" xr:uid="{80DEF0DD-2E38-4B48-913C-4EF68FE675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3AD0-5FB3-42F6-BF08-1FFA91F45A80}">
  <dimension ref="A1:H13"/>
  <sheetViews>
    <sheetView workbookViewId="0">
      <selection activeCell="I5" sqref="I5"/>
    </sheetView>
  </sheetViews>
  <sheetFormatPr defaultRowHeight="14.5" x14ac:dyDescent="0.35"/>
  <cols>
    <col min="8" max="8" width="10.453125" bestFit="1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37</v>
      </c>
      <c r="H1" t="s">
        <v>3</v>
      </c>
    </row>
    <row r="2" spans="1:8" x14ac:dyDescent="0.35">
      <c r="A2" t="s">
        <v>18</v>
      </c>
      <c r="B2" t="s">
        <v>25</v>
      </c>
      <c r="C2">
        <v>70</v>
      </c>
      <c r="D2">
        <v>74</v>
      </c>
      <c r="E2">
        <v>114</v>
      </c>
      <c r="F2">
        <v>46</v>
      </c>
      <c r="G2">
        <f>SUM(E2:F2)</f>
        <v>160</v>
      </c>
      <c r="H2" s="1">
        <v>43965</v>
      </c>
    </row>
    <row r="3" spans="1:8" x14ac:dyDescent="0.35">
      <c r="A3" t="s">
        <v>18</v>
      </c>
      <c r="B3" t="s">
        <v>25</v>
      </c>
      <c r="C3">
        <v>75</v>
      </c>
      <c r="D3">
        <v>79</v>
      </c>
      <c r="E3">
        <v>172</v>
      </c>
      <c r="F3">
        <v>105</v>
      </c>
      <c r="G3">
        <f t="shared" ref="G3:G9" si="0">SUM(E3:F3)</f>
        <v>277</v>
      </c>
      <c r="H3" s="1">
        <v>43965</v>
      </c>
    </row>
    <row r="4" spans="1:8" x14ac:dyDescent="0.35">
      <c r="A4" t="s">
        <v>18</v>
      </c>
      <c r="B4" t="s">
        <v>25</v>
      </c>
      <c r="C4">
        <v>80</v>
      </c>
      <c r="D4">
        <v>84</v>
      </c>
      <c r="E4">
        <v>178</v>
      </c>
      <c r="F4">
        <v>172</v>
      </c>
      <c r="G4">
        <f t="shared" si="0"/>
        <v>350</v>
      </c>
      <c r="H4" s="1">
        <v>43965</v>
      </c>
    </row>
    <row r="5" spans="1:8" x14ac:dyDescent="0.35">
      <c r="A5" t="s">
        <v>18</v>
      </c>
      <c r="B5" t="s">
        <v>25</v>
      </c>
      <c r="C5">
        <v>85</v>
      </c>
      <c r="D5">
        <v>110</v>
      </c>
      <c r="E5">
        <v>287</v>
      </c>
      <c r="F5">
        <v>430</v>
      </c>
      <c r="G5">
        <f t="shared" si="0"/>
        <v>717</v>
      </c>
      <c r="H5" s="1">
        <v>43965</v>
      </c>
    </row>
    <row r="6" spans="1:8" x14ac:dyDescent="0.35">
      <c r="A6" t="s">
        <v>18</v>
      </c>
      <c r="B6" t="s">
        <v>26</v>
      </c>
      <c r="C6">
        <v>70</v>
      </c>
      <c r="D6">
        <v>74</v>
      </c>
      <c r="E6">
        <v>46</v>
      </c>
      <c r="F6">
        <v>39</v>
      </c>
      <c r="G6">
        <f t="shared" si="0"/>
        <v>85</v>
      </c>
      <c r="H6" s="1">
        <v>43965</v>
      </c>
    </row>
    <row r="7" spans="1:8" x14ac:dyDescent="0.35">
      <c r="A7" t="s">
        <v>18</v>
      </c>
      <c r="B7" t="s">
        <v>26</v>
      </c>
      <c r="C7">
        <v>75</v>
      </c>
      <c r="D7">
        <v>79</v>
      </c>
      <c r="E7">
        <v>90</v>
      </c>
      <c r="F7">
        <v>76</v>
      </c>
      <c r="G7">
        <f t="shared" si="0"/>
        <v>166</v>
      </c>
      <c r="H7" s="1">
        <v>43965</v>
      </c>
    </row>
    <row r="8" spans="1:8" x14ac:dyDescent="0.35">
      <c r="A8" t="s">
        <v>18</v>
      </c>
      <c r="B8" t="s">
        <v>26</v>
      </c>
      <c r="C8">
        <v>80</v>
      </c>
      <c r="D8">
        <v>84</v>
      </c>
      <c r="E8">
        <v>125</v>
      </c>
      <c r="F8">
        <v>163</v>
      </c>
      <c r="G8">
        <f t="shared" si="0"/>
        <v>288</v>
      </c>
      <c r="H8" s="1">
        <v>43965</v>
      </c>
    </row>
    <row r="9" spans="1:8" x14ac:dyDescent="0.35">
      <c r="A9" t="s">
        <v>18</v>
      </c>
      <c r="B9" t="s">
        <v>26</v>
      </c>
      <c r="C9">
        <v>85</v>
      </c>
      <c r="D9">
        <v>110</v>
      </c>
      <c r="E9">
        <v>250</v>
      </c>
      <c r="F9">
        <v>606</v>
      </c>
      <c r="G9">
        <f t="shared" si="0"/>
        <v>856</v>
      </c>
      <c r="H9" s="1">
        <v>43965</v>
      </c>
    </row>
    <row r="10" spans="1:8" x14ac:dyDescent="0.35">
      <c r="A10" t="s">
        <v>18</v>
      </c>
      <c r="B10" t="s">
        <v>36</v>
      </c>
      <c r="C10">
        <v>70</v>
      </c>
      <c r="D10">
        <v>74</v>
      </c>
      <c r="E10">
        <f>E2+E6</f>
        <v>160</v>
      </c>
      <c r="F10">
        <f>F2+F6</f>
        <v>85</v>
      </c>
      <c r="G10">
        <f>G2+G6</f>
        <v>245</v>
      </c>
      <c r="H10" s="1">
        <v>43965</v>
      </c>
    </row>
    <row r="11" spans="1:8" x14ac:dyDescent="0.35">
      <c r="A11" t="s">
        <v>18</v>
      </c>
      <c r="B11" t="s">
        <v>36</v>
      </c>
      <c r="C11">
        <v>75</v>
      </c>
      <c r="D11">
        <v>79</v>
      </c>
      <c r="E11">
        <f t="shared" ref="E11:G13" si="1">E3+E7</f>
        <v>262</v>
      </c>
      <c r="F11">
        <f t="shared" si="1"/>
        <v>181</v>
      </c>
      <c r="G11">
        <f t="shared" si="1"/>
        <v>443</v>
      </c>
      <c r="H11" s="1">
        <v>43965</v>
      </c>
    </row>
    <row r="12" spans="1:8" x14ac:dyDescent="0.35">
      <c r="A12" t="s">
        <v>18</v>
      </c>
      <c r="B12" t="s">
        <v>36</v>
      </c>
      <c r="C12">
        <v>80</v>
      </c>
      <c r="D12">
        <v>84</v>
      </c>
      <c r="E12">
        <f t="shared" si="1"/>
        <v>303</v>
      </c>
      <c r="F12">
        <f t="shared" si="1"/>
        <v>335</v>
      </c>
      <c r="G12">
        <f t="shared" si="1"/>
        <v>638</v>
      </c>
      <c r="H12" s="1">
        <v>43965</v>
      </c>
    </row>
    <row r="13" spans="1:8" x14ac:dyDescent="0.35">
      <c r="A13" t="s">
        <v>18</v>
      </c>
      <c r="B13" t="s">
        <v>36</v>
      </c>
      <c r="C13">
        <v>85</v>
      </c>
      <c r="D13">
        <v>110</v>
      </c>
      <c r="E13">
        <f t="shared" si="1"/>
        <v>537</v>
      </c>
      <c r="F13">
        <f t="shared" si="1"/>
        <v>1036</v>
      </c>
      <c r="G13">
        <f t="shared" si="1"/>
        <v>1573</v>
      </c>
      <c r="H13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2020-05-18T12:08:32Z</dcterms:created>
  <dcterms:modified xsi:type="dcterms:W3CDTF">2020-05-25T20:32:14Z</dcterms:modified>
</cp:coreProperties>
</file>