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GitHub\International-COVID-IFR\data\"/>
    </mc:Choice>
  </mc:AlternateContent>
  <xr:revisionPtr revIDLastSave="0" documentId="13_ncr:1_{CBAF248C-A3A1-4E45-A01C-98C668DF3CFE}" xr6:coauthVersionLast="44" xr6:coauthVersionMax="44" xr10:uidLastSave="{00000000-0000-0000-0000-000000000000}"/>
  <bookViews>
    <workbookView xWindow="-110" yWindow="-110" windowWidth="19420" windowHeight="10420" xr2:uid="{715CC2EE-EC6E-482E-9097-D01DE953C3F5}"/>
  </bookViews>
  <sheets>
    <sheet name="Sheet1" sheetId="1" r:id="rId1"/>
    <sheet name="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" i="1" l="1"/>
  <c r="I21" i="1"/>
  <c r="H20" i="1"/>
  <c r="I20" i="1"/>
  <c r="I22" i="1" l="1"/>
  <c r="I19" i="1" l="1"/>
  <c r="I18" i="1" l="1"/>
  <c r="I3" i="1" l="1"/>
  <c r="I4" i="1"/>
  <c r="I5" i="1"/>
  <c r="I6" i="1"/>
  <c r="I7" i="1"/>
  <c r="I8" i="1"/>
  <c r="I9" i="1"/>
  <c r="I10" i="1"/>
  <c r="I11" i="1"/>
  <c r="I12" i="1"/>
  <c r="I13" i="1"/>
  <c r="I15" i="1"/>
  <c r="I16" i="1"/>
  <c r="I17" i="1"/>
  <c r="I2" i="1"/>
  <c r="G5" i="1" l="1"/>
  <c r="F5" i="1"/>
  <c r="E5" i="1"/>
  <c r="D5" i="1"/>
  <c r="C5" i="1"/>
  <c r="G11" i="2" l="1"/>
  <c r="G12" i="2"/>
  <c r="G13" i="2"/>
  <c r="G10" i="2"/>
  <c r="F11" i="2"/>
  <c r="F12" i="2"/>
  <c r="F13" i="2"/>
  <c r="F10" i="2"/>
  <c r="E11" i="2"/>
  <c r="E12" i="2"/>
  <c r="E13" i="2"/>
  <c r="E10" i="2"/>
  <c r="G3" i="2"/>
  <c r="G4" i="2"/>
  <c r="G5" i="2"/>
  <c r="G6" i="2"/>
  <c r="G7" i="2"/>
  <c r="G8" i="2"/>
  <c r="G9" i="2"/>
  <c r="G2" i="2"/>
  <c r="E4" i="1" l="1"/>
  <c r="E3" i="1"/>
</calcChain>
</file>

<file path=xl/sharedStrings.xml><?xml version="1.0" encoding="utf-8"?>
<sst xmlns="http://schemas.openxmlformats.org/spreadsheetml/2006/main" count="85" uniqueCount="54">
  <si>
    <t>country</t>
  </si>
  <si>
    <t>total_deaths</t>
  </si>
  <si>
    <t>Scotland</t>
  </si>
  <si>
    <t>asof</t>
  </si>
  <si>
    <t>hospital_deaths</t>
  </si>
  <si>
    <t>England</t>
  </si>
  <si>
    <t>Wales</t>
  </si>
  <si>
    <t>LTC_deaths</t>
  </si>
  <si>
    <t>other</t>
  </si>
  <si>
    <t>other_institution</t>
  </si>
  <si>
    <t>home_deaths</t>
  </si>
  <si>
    <t>Northern Ireland</t>
  </si>
  <si>
    <t>source</t>
  </si>
  <si>
    <t>https://files.nisra.gov.uk/Deaths/Weekly-Deaths-Dashboard.html</t>
  </si>
  <si>
    <t>Ireland</t>
  </si>
  <si>
    <t>https://www.gov.ie/en/publication/20f2e0-updates-on-covid-19-coronavirus-since-january-2020/</t>
  </si>
  <si>
    <t>https://www.nrscotland.gov.uk/covid19stats</t>
  </si>
  <si>
    <t>https://www.ons.gov.uk/peoplepopulationandcommunity/birthsdeathsandmarriages/deaths/datasets/deathsinvolvingcovid19englandandwales</t>
  </si>
  <si>
    <t>Sweden</t>
  </si>
  <si>
    <t>https://www.socialstyrelsen.se/statistik-och-data/statistik/statistik-om-covid-19/statistik-om-covid-19-bland-aldre-efter-boendeform/</t>
  </si>
  <si>
    <t>sex</t>
  </si>
  <si>
    <t>age_min</t>
  </si>
  <si>
    <t>age_max</t>
  </si>
  <si>
    <t>died_hosp</t>
  </si>
  <si>
    <t>died_carehome</t>
  </si>
  <si>
    <t>M</t>
  </si>
  <si>
    <t>F</t>
  </si>
  <si>
    <t>notes</t>
  </si>
  <si>
    <t>used location of death - care home or hospital. Also gives deaths for those who have home assistance. Only excluded care home deaths</t>
  </si>
  <si>
    <t>Belgium</t>
  </si>
  <si>
    <t>https://www.info-coronavirus.be/fr/news/</t>
  </si>
  <si>
    <t>Canada</t>
  </si>
  <si>
    <t>Germany</t>
  </si>
  <si>
    <t>Denmark</t>
  </si>
  <si>
    <t>https://www.ssi.dk/aktuelt/nyheder/2020/sa-mange-er-smittet-med-sars-cov-2-pa-danske-plejehjem</t>
  </si>
  <si>
    <t>B</t>
  </si>
  <si>
    <t>total</t>
  </si>
  <si>
    <t>https://www.thestar.com/politics/federal/2020/05/07/82-of-canadas-covid-19-deaths-have-been-in-long-term-care.html</t>
  </si>
  <si>
    <t>England &amp; Wales</t>
  </si>
  <si>
    <t>Switzerland</t>
  </si>
  <si>
    <t>https://interaktiv.tagesanzeiger.ch/2020/corona-tote-mehrheitlich-aus-altersheimen/</t>
  </si>
  <si>
    <t>Geneva</t>
  </si>
  <si>
    <t>Hungary</t>
  </si>
  <si>
    <t>Norway</t>
  </si>
  <si>
    <t>Portugal</t>
  </si>
  <si>
    <t>https://ltccovid.org/wp-content/uploads/2020/05/Mortality-associated-with-COVID-3-May-final-6.pdf</t>
  </si>
  <si>
    <t>pLTC</t>
  </si>
  <si>
    <t>Finland</t>
  </si>
  <si>
    <t>https://thl.fi/en/web/infectious-diseases/what-s-new/coronavirus-covid-19-latest-updates/situation-update-on-coronavirus#Coronavirus-related_deaths</t>
  </si>
  <si>
    <t>https://www.cdc.gov/nchs/nvss/vsrr/covid_weekly/index.htm</t>
  </si>
  <si>
    <t>Republic of Korea</t>
  </si>
  <si>
    <t>United States of America</t>
  </si>
  <si>
    <t>New York State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</si>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</sst>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i.dk/aktuelt/nyheder/2020/sa-mange-er-smittet-med-sars-cov-2-pa-danske-plejehjem" TargetMode="External"/><Relationship Id="rId13" Type="http://schemas.openxmlformats.org/officeDocument/2006/relationships/hyperlink" Target="https://ltccovid.org/wp-content/uploads/2020/05/Mortality-associated-with-COVID-3-May-final-6.pdf" TargetMode="External"/><Relationship Id="rId18" Type="http://schemas.openxmlformats.org/officeDocument/2006/relationships/hyperlink" Target="https://www.cdc.gov/nchs/nvss/vsrr/covid_weekly/index.htm" TargetMode="External"/><Relationship Id="rId3" Type="http://schemas.openxmlformats.org/officeDocument/2006/relationships/hyperlink" Target="https://www.nrscotland.gov.uk/covid19stats" TargetMode="External"/><Relationship Id="rId7" Type="http://schemas.openxmlformats.org/officeDocument/2006/relationships/hyperlink" Target="https://www.info-coronavirus.be/fr/news/" TargetMode="External"/><Relationship Id="rId12" Type="http://schemas.openxmlformats.org/officeDocument/2006/relationships/hyperlink" Target="https://ltccovid.org/wp-content/uploads/2020/05/Mortality-associated-with-COVID-3-May-final-6.pdf" TargetMode="External"/><Relationship Id="rId17" Type="http://schemas.openxmlformats.org/officeDocument/2006/relationships/hyperlink" Target="https://www.cdc.gov/nchs/nvss/vsrr/covid_weekly/index.htm" TargetMode="External"/><Relationship Id="rId2" Type="http://schemas.openxmlformats.org/officeDocument/2006/relationships/hyperlink" Target="https://www.gov.ie/en/publication/20f2e0-updates-on-covid-19-coronavirus-since-january-2020/" TargetMode="External"/><Relationship Id="rId16" Type="http://schemas.openxmlformats.org/officeDocument/2006/relationships/hyperlink" Target="https://thl.fi/en/web/infectious-diseases/what-s-new/coronavirus-covid-19-latest-updates/situation-update-on-coronavirus" TargetMode="External"/><Relationship Id="rId1" Type="http://schemas.openxmlformats.org/officeDocument/2006/relationships/hyperlink" Target="https://files.nisra.gov.uk/Deaths/Weekly-Deaths-Dashboard.html" TargetMode="External"/><Relationship Id="rId6" Type="http://schemas.openxmlformats.org/officeDocument/2006/relationships/hyperlink" Target="https://www.socialstyrelsen.se/statistik-och-data/statistik/statistik-om-covid-19/statistik-om-covid-19-bland-aldre-efter-boendeform/" TargetMode="External"/><Relationship Id="rId11" Type="http://schemas.openxmlformats.org/officeDocument/2006/relationships/hyperlink" Target="https://interaktiv.tagesanzeiger.ch/2020/corona-tote-mehrheitlich-aus-altersheimen/" TargetMode="External"/><Relationship Id="rId5" Type="http://schemas.openxmlformats.org/officeDocument/2006/relationships/hyperlink" Target="https://www.ons.gov.uk/peoplepopulationandcommunity/birthsdeathsandmarriages/deaths/datasets/deathsinvolvingcovid19englandandwales" TargetMode="External"/><Relationship Id="rId15" Type="http://schemas.openxmlformats.org/officeDocument/2006/relationships/hyperlink" Target="https://ltccovid.org/wp-content/uploads/2020/05/Mortality-associated-with-COVID-3-May-final-6.pdf" TargetMode="External"/><Relationship Id="rId10" Type="http://schemas.openxmlformats.org/officeDocument/2006/relationships/hyperlink" Target="https://interaktiv.tagesanzeiger.ch/2020/corona-tote-mehrheitlich-aus-altersheimen/" TargetMode="External"/><Relationship Id="rId4" Type="http://schemas.openxmlformats.org/officeDocument/2006/relationships/hyperlink" Target="https://www.ons.gov.uk/peoplepopulationandcommunity/birthsdeathsandmarriages/deaths/datasets/deathsinvolvingcovid19englandandwales" TargetMode="External"/><Relationship Id="rId9" Type="http://schemas.openxmlformats.org/officeDocument/2006/relationships/hyperlink" Target="https://www.thestar.com/politics/federal/2020/05/07/82-of-canadas-covid-19-deaths-have-been-in-long-term-care.html" TargetMode="External"/><Relationship Id="rId14" Type="http://schemas.openxmlformats.org/officeDocument/2006/relationships/hyperlink" Target="https://ltccovid.org/wp-content/uploads/2020/05/Mortality-associated-with-COVID-3-May-final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DDB2-FF5A-4350-800D-AA3314930578}">
  <dimension ref="A1:K22"/>
  <sheetViews>
    <sheetView tabSelected="1" workbookViewId="0">
      <selection activeCell="B5" sqref="B5"/>
    </sheetView>
  </sheetViews>
  <sheetFormatPr defaultRowHeight="14.5" x14ac:dyDescent="0.35"/>
  <cols>
    <col min="1" max="1" width="12.36328125" customWidth="1"/>
    <col min="2" max="2" width="10.453125" bestFit="1" customWidth="1"/>
    <col min="4" max="4" width="13.54296875" customWidth="1"/>
    <col min="5" max="5" width="11.7265625" customWidth="1"/>
  </cols>
  <sheetData>
    <row r="1" spans="1:11" x14ac:dyDescent="0.35">
      <c r="A1" t="s">
        <v>0</v>
      </c>
      <c r="B1" t="s">
        <v>3</v>
      </c>
      <c r="C1" t="s">
        <v>1</v>
      </c>
      <c r="D1" t="s">
        <v>4</v>
      </c>
      <c r="E1" t="s">
        <v>7</v>
      </c>
      <c r="F1" t="s">
        <v>10</v>
      </c>
      <c r="G1" t="s">
        <v>9</v>
      </c>
      <c r="H1" t="s">
        <v>8</v>
      </c>
      <c r="I1" t="s">
        <v>46</v>
      </c>
      <c r="J1" t="s">
        <v>12</v>
      </c>
      <c r="K1" t="s">
        <v>27</v>
      </c>
    </row>
    <row r="2" spans="1:11" x14ac:dyDescent="0.35">
      <c r="A2" t="s">
        <v>2</v>
      </c>
      <c r="B2" s="1">
        <v>43961</v>
      </c>
      <c r="C2">
        <v>3213</v>
      </c>
      <c r="D2">
        <v>1537</v>
      </c>
      <c r="E2">
        <v>1438</v>
      </c>
      <c r="F2">
        <v>237</v>
      </c>
      <c r="G2">
        <v>1</v>
      </c>
      <c r="I2">
        <f>E2/C2</f>
        <v>0.44755680049797697</v>
      </c>
      <c r="J2" s="2" t="s">
        <v>16</v>
      </c>
    </row>
    <row r="3" spans="1:11" x14ac:dyDescent="0.35">
      <c r="A3" t="s">
        <v>5</v>
      </c>
      <c r="B3" s="1">
        <v>43952</v>
      </c>
      <c r="C3">
        <v>31777</v>
      </c>
      <c r="D3">
        <v>21767</v>
      </c>
      <c r="E3">
        <f>7903+377</f>
        <v>8280</v>
      </c>
      <c r="F3">
        <v>1474</v>
      </c>
      <c r="G3">
        <v>129</v>
      </c>
      <c r="H3">
        <v>127</v>
      </c>
      <c r="I3">
        <f t="shared" ref="I3:I22" si="0">E3/C3</f>
        <v>0.26056581804449758</v>
      </c>
      <c r="J3" s="2" t="s">
        <v>17</v>
      </c>
    </row>
    <row r="4" spans="1:11" x14ac:dyDescent="0.35">
      <c r="A4" t="s">
        <v>6</v>
      </c>
      <c r="B4" s="1">
        <v>43952</v>
      </c>
      <c r="C4">
        <v>1566</v>
      </c>
      <c r="D4">
        <v>1050</v>
      </c>
      <c r="E4">
        <f>404+9</f>
        <v>413</v>
      </c>
      <c r="F4">
        <v>88</v>
      </c>
      <c r="G4">
        <v>12</v>
      </c>
      <c r="H4">
        <v>3</v>
      </c>
      <c r="I4">
        <f t="shared" si="0"/>
        <v>0.26372924648786716</v>
      </c>
      <c r="J4" s="2" t="s">
        <v>17</v>
      </c>
    </row>
    <row r="5" spans="1:11" x14ac:dyDescent="0.35">
      <c r="A5" t="s">
        <v>38</v>
      </c>
      <c r="B5" s="1">
        <v>43952</v>
      </c>
      <c r="C5">
        <f>31777+1566</f>
        <v>33343</v>
      </c>
      <c r="D5">
        <f>21767+1050</f>
        <v>22817</v>
      </c>
      <c r="E5">
        <f>8280+413</f>
        <v>8693</v>
      </c>
      <c r="F5">
        <f>88+1474</f>
        <v>1562</v>
      </c>
      <c r="G5">
        <f>12+129</f>
        <v>141</v>
      </c>
      <c r="H5">
        <v>130</v>
      </c>
      <c r="I5">
        <f t="shared" si="0"/>
        <v>0.26071439282608044</v>
      </c>
      <c r="J5" s="2" t="s">
        <v>17</v>
      </c>
    </row>
    <row r="6" spans="1:11" x14ac:dyDescent="0.35">
      <c r="A6" t="s">
        <v>11</v>
      </c>
      <c r="B6" s="1">
        <v>43959</v>
      </c>
      <c r="C6">
        <v>518</v>
      </c>
      <c r="D6">
        <v>302</v>
      </c>
      <c r="E6">
        <v>184</v>
      </c>
      <c r="F6">
        <v>16</v>
      </c>
      <c r="I6">
        <f t="shared" si="0"/>
        <v>0.35521235521235522</v>
      </c>
      <c r="J6" s="2" t="s">
        <v>13</v>
      </c>
    </row>
    <row r="7" spans="1:11" x14ac:dyDescent="0.35">
      <c r="A7" t="s">
        <v>14</v>
      </c>
      <c r="B7" s="1">
        <v>43957</v>
      </c>
      <c r="C7">
        <v>1375</v>
      </c>
      <c r="E7">
        <v>857</v>
      </c>
      <c r="I7">
        <f t="shared" si="0"/>
        <v>0.62327272727272731</v>
      </c>
      <c r="J7" s="2" t="s">
        <v>15</v>
      </c>
    </row>
    <row r="8" spans="1:11" x14ac:dyDescent="0.35">
      <c r="A8" t="s">
        <v>18</v>
      </c>
      <c r="B8" s="1">
        <v>43965</v>
      </c>
      <c r="C8">
        <v>2899</v>
      </c>
      <c r="E8">
        <v>1637</v>
      </c>
      <c r="I8">
        <f t="shared" si="0"/>
        <v>0.56467747499137633</v>
      </c>
      <c r="J8" s="2" t="s">
        <v>19</v>
      </c>
      <c r="K8" t="s">
        <v>28</v>
      </c>
    </row>
    <row r="9" spans="1:11" x14ac:dyDescent="0.35">
      <c r="A9" t="s">
        <v>29</v>
      </c>
      <c r="B9" s="1">
        <v>43967</v>
      </c>
      <c r="C9">
        <v>9052</v>
      </c>
      <c r="D9">
        <v>4345</v>
      </c>
      <c r="E9">
        <v>4617</v>
      </c>
      <c r="F9">
        <v>18</v>
      </c>
      <c r="H9">
        <v>36</v>
      </c>
      <c r="I9">
        <f t="shared" si="0"/>
        <v>0.51005302695536903</v>
      </c>
      <c r="J9" s="2" t="s">
        <v>30</v>
      </c>
    </row>
    <row r="10" spans="1:11" x14ac:dyDescent="0.35">
      <c r="A10" t="s">
        <v>32</v>
      </c>
      <c r="B10" s="1">
        <v>43954</v>
      </c>
      <c r="C10">
        <v>6649</v>
      </c>
      <c r="E10">
        <v>2401</v>
      </c>
      <c r="I10">
        <f t="shared" si="0"/>
        <v>0.36110693337343963</v>
      </c>
      <c r="J10" s="2" t="s">
        <v>45</v>
      </c>
    </row>
    <row r="11" spans="1:11" x14ac:dyDescent="0.35">
      <c r="A11" t="s">
        <v>33</v>
      </c>
      <c r="B11" s="1">
        <v>43945</v>
      </c>
      <c r="C11">
        <v>394</v>
      </c>
      <c r="E11">
        <v>133</v>
      </c>
      <c r="I11">
        <f t="shared" si="0"/>
        <v>0.33756345177664976</v>
      </c>
      <c r="J11" s="2" t="s">
        <v>34</v>
      </c>
    </row>
    <row r="12" spans="1:11" x14ac:dyDescent="0.35">
      <c r="A12" t="s">
        <v>31</v>
      </c>
      <c r="B12" s="1">
        <v>43957</v>
      </c>
      <c r="C12">
        <v>4167</v>
      </c>
      <c r="E12">
        <v>3436</v>
      </c>
      <c r="I12">
        <f t="shared" si="0"/>
        <v>0.82457403407727381</v>
      </c>
      <c r="J12" s="2" t="s">
        <v>37</v>
      </c>
    </row>
    <row r="13" spans="1:11" x14ac:dyDescent="0.35">
      <c r="A13" t="s">
        <v>39</v>
      </c>
      <c r="B13" s="1">
        <v>43963</v>
      </c>
      <c r="C13">
        <v>1749</v>
      </c>
      <c r="E13">
        <v>927</v>
      </c>
      <c r="I13">
        <f t="shared" si="0"/>
        <v>0.53001715265866212</v>
      </c>
      <c r="J13" s="2" t="s">
        <v>40</v>
      </c>
    </row>
    <row r="14" spans="1:11" x14ac:dyDescent="0.35">
      <c r="A14" t="s">
        <v>41</v>
      </c>
      <c r="B14" s="1">
        <v>43963</v>
      </c>
      <c r="C14">
        <v>154</v>
      </c>
      <c r="E14">
        <v>109</v>
      </c>
      <c r="I14">
        <v>0.5</v>
      </c>
      <c r="J14" s="2" t="s">
        <v>40</v>
      </c>
    </row>
    <row r="15" spans="1:11" x14ac:dyDescent="0.35">
      <c r="A15" t="s">
        <v>42</v>
      </c>
      <c r="B15" s="1">
        <v>43939</v>
      </c>
      <c r="C15">
        <v>172</v>
      </c>
      <c r="E15">
        <v>33</v>
      </c>
      <c r="I15">
        <f t="shared" si="0"/>
        <v>0.19186046511627908</v>
      </c>
      <c r="J15" s="2" t="s">
        <v>45</v>
      </c>
    </row>
    <row r="16" spans="1:11" x14ac:dyDescent="0.35">
      <c r="A16" t="s">
        <v>43</v>
      </c>
      <c r="B16" s="1">
        <v>43953</v>
      </c>
      <c r="C16">
        <v>211</v>
      </c>
      <c r="E16">
        <v>127</v>
      </c>
      <c r="I16">
        <f t="shared" si="0"/>
        <v>0.6018957345971564</v>
      </c>
      <c r="J16" s="2" t="s">
        <v>45</v>
      </c>
    </row>
    <row r="17" spans="1:10" x14ac:dyDescent="0.35">
      <c r="A17" t="s">
        <v>44</v>
      </c>
      <c r="B17" s="1">
        <v>43944</v>
      </c>
      <c r="C17">
        <v>820</v>
      </c>
      <c r="E17">
        <v>327</v>
      </c>
      <c r="I17">
        <f t="shared" si="0"/>
        <v>0.39878048780487807</v>
      </c>
      <c r="J17" s="2" t="s">
        <v>45</v>
      </c>
    </row>
    <row r="18" spans="1:10" x14ac:dyDescent="0.35">
      <c r="A18" t="s">
        <v>47</v>
      </c>
      <c r="B18" s="1">
        <v>43979</v>
      </c>
      <c r="C18">
        <v>313</v>
      </c>
      <c r="E18">
        <v>141</v>
      </c>
      <c r="I18">
        <f t="shared" si="0"/>
        <v>0.45047923322683708</v>
      </c>
      <c r="J18" s="2" t="s">
        <v>48</v>
      </c>
    </row>
    <row r="19" spans="1:10" x14ac:dyDescent="0.35">
      <c r="A19" t="s">
        <v>51</v>
      </c>
      <c r="B19" s="1">
        <v>43974</v>
      </c>
      <c r="C19">
        <v>81372</v>
      </c>
      <c r="D19">
        <v>55903</v>
      </c>
      <c r="E19">
        <v>20083</v>
      </c>
      <c r="F19">
        <v>4247</v>
      </c>
      <c r="H19">
        <v>1110</v>
      </c>
      <c r="I19">
        <f t="shared" si="0"/>
        <v>0.24680479771911715</v>
      </c>
      <c r="J19" s="2" t="s">
        <v>49</v>
      </c>
    </row>
    <row r="20" spans="1:10" x14ac:dyDescent="0.35">
      <c r="A20" t="s">
        <v>52</v>
      </c>
      <c r="B20" s="1">
        <v>43988</v>
      </c>
      <c r="C20">
        <v>28315</v>
      </c>
      <c r="D20">
        <v>20833</v>
      </c>
      <c r="E20">
        <v>4668</v>
      </c>
      <c r="F20">
        <v>2207</v>
      </c>
      <c r="H20">
        <f>28315-20833-4668-2207</f>
        <v>607</v>
      </c>
      <c r="I20">
        <f t="shared" si="0"/>
        <v>0.16485961504502913</v>
      </c>
      <c r="J20" s="2" t="s">
        <v>49</v>
      </c>
    </row>
    <row r="21" spans="1:10" x14ac:dyDescent="0.35">
      <c r="A21" t="s">
        <v>53</v>
      </c>
      <c r="B21" s="1">
        <v>43988</v>
      </c>
      <c r="C21">
        <v>18633</v>
      </c>
      <c r="D21">
        <v>14647</v>
      </c>
      <c r="E21">
        <v>2145</v>
      </c>
      <c r="F21">
        <v>1785</v>
      </c>
      <c r="H21">
        <f>18633-14647-2145-1785</f>
        <v>56</v>
      </c>
      <c r="I21">
        <f t="shared" si="0"/>
        <v>0.11511833843181453</v>
      </c>
      <c r="J21" s="2" t="s">
        <v>49</v>
      </c>
    </row>
    <row r="22" spans="1:10" x14ac:dyDescent="0.35">
      <c r="A22" t="s">
        <v>50</v>
      </c>
      <c r="C22">
        <v>100</v>
      </c>
      <c r="E22">
        <v>0</v>
      </c>
      <c r="I22">
        <f t="shared" si="0"/>
        <v>0</v>
      </c>
    </row>
  </sheetData>
  <hyperlinks>
    <hyperlink ref="J6" r:id="rId1" xr:uid="{C202A423-D2AD-48A5-81D8-FD47A34E7068}"/>
    <hyperlink ref="J7" r:id="rId2" xr:uid="{FFD58B59-920D-4BB1-984F-DCE9EBAD12A8}"/>
    <hyperlink ref="J2" r:id="rId3" xr:uid="{F4DD4505-BDBA-4F91-9F18-D97C282F5BDA}"/>
    <hyperlink ref="J3" r:id="rId4" xr:uid="{0DFB8553-11C3-4C67-B11F-12F0B2E880D1}"/>
    <hyperlink ref="J4" r:id="rId5" xr:uid="{15BF439D-4123-4A54-9B3D-42B9C4A470E3}"/>
    <hyperlink ref="J8" r:id="rId6" xr:uid="{83C09D43-1C91-4DE0-AEBF-986F38CE3FF5}"/>
    <hyperlink ref="J9" r:id="rId7" xr:uid="{E6D2BBE8-183F-4497-9029-7DBB5687D6D3}"/>
    <hyperlink ref="J11" r:id="rId8" xr:uid="{552A9600-AAD6-462A-9E96-6A6C246201B3}"/>
    <hyperlink ref="J12" r:id="rId9" xr:uid="{80DEF0DD-2E38-4B48-913C-4EF68FE67545}"/>
    <hyperlink ref="J13" r:id="rId10" xr:uid="{4CB38AB4-C387-40E4-AC0E-7F7D05E0DFE3}"/>
    <hyperlink ref="J14" r:id="rId11" xr:uid="{A7C867BB-0D09-46E4-90C2-91E7521767ED}"/>
    <hyperlink ref="J15" r:id="rId12" xr:uid="{0177E209-49E6-4EF7-9CEF-661FB44C9B00}"/>
    <hyperlink ref="J16" r:id="rId13" xr:uid="{4DC9186C-BD4B-4241-BD31-EF22D7C874CF}"/>
    <hyperlink ref="J17" r:id="rId14" xr:uid="{788A3938-158B-40D2-ADEE-900398933E06}"/>
    <hyperlink ref="J10" r:id="rId15" xr:uid="{AA7C1B3E-C812-42E3-BC04-2BBE7971EF28}"/>
    <hyperlink ref="J18" r:id="rId16" location="Coronavirus-related_deaths" display="https://thl.fi/en/web/infectious-diseases/what-s-new/coronavirus-covid-19-latest-updates/situation-update-on-coronavirus - Coronavirus-related_deaths" xr:uid="{D858FE62-1458-4686-81F9-7AB74826A671}"/>
    <hyperlink ref="J19" r:id="rId17" xr:uid="{1E1DE984-D198-4C79-87BF-33B572AFA380}"/>
    <hyperlink ref="J20:J21" r:id="rId18" display="https://www.cdc.gov/nchs/nvss/vsrr/covid_weekly/index.htm" xr:uid="{889B9727-9F9B-4755-8521-FCD50D08E4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3AD0-5FB3-42F6-BF08-1FFA91F45A80}">
  <dimension ref="A1:H13"/>
  <sheetViews>
    <sheetView workbookViewId="0">
      <selection activeCell="I5" sqref="I5"/>
    </sheetView>
  </sheetViews>
  <sheetFormatPr defaultRowHeight="14.5" x14ac:dyDescent="0.35"/>
  <cols>
    <col min="8" max="8" width="10.453125" bestFit="1" customWidth="1"/>
  </cols>
  <sheetData>
    <row r="1" spans="1:8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36</v>
      </c>
      <c r="H1" t="s">
        <v>3</v>
      </c>
    </row>
    <row r="2" spans="1:8" x14ac:dyDescent="0.35">
      <c r="A2" t="s">
        <v>18</v>
      </c>
      <c r="B2" t="s">
        <v>25</v>
      </c>
      <c r="C2">
        <v>70</v>
      </c>
      <c r="D2">
        <v>74</v>
      </c>
      <c r="E2">
        <v>114</v>
      </c>
      <c r="F2">
        <v>46</v>
      </c>
      <c r="G2">
        <f>SUM(E2:F2)</f>
        <v>160</v>
      </c>
      <c r="H2" s="1">
        <v>43965</v>
      </c>
    </row>
    <row r="3" spans="1:8" x14ac:dyDescent="0.35">
      <c r="A3" t="s">
        <v>18</v>
      </c>
      <c r="B3" t="s">
        <v>25</v>
      </c>
      <c r="C3">
        <v>75</v>
      </c>
      <c r="D3">
        <v>79</v>
      </c>
      <c r="E3">
        <v>172</v>
      </c>
      <c r="F3">
        <v>105</v>
      </c>
      <c r="G3">
        <f t="shared" ref="G3:G9" si="0">SUM(E3:F3)</f>
        <v>277</v>
      </c>
      <c r="H3" s="1">
        <v>43965</v>
      </c>
    </row>
    <row r="4" spans="1:8" x14ac:dyDescent="0.35">
      <c r="A4" t="s">
        <v>18</v>
      </c>
      <c r="B4" t="s">
        <v>25</v>
      </c>
      <c r="C4">
        <v>80</v>
      </c>
      <c r="D4">
        <v>84</v>
      </c>
      <c r="E4">
        <v>178</v>
      </c>
      <c r="F4">
        <v>172</v>
      </c>
      <c r="G4">
        <f t="shared" si="0"/>
        <v>350</v>
      </c>
      <c r="H4" s="1">
        <v>43965</v>
      </c>
    </row>
    <row r="5" spans="1:8" x14ac:dyDescent="0.35">
      <c r="A5" t="s">
        <v>18</v>
      </c>
      <c r="B5" t="s">
        <v>25</v>
      </c>
      <c r="C5">
        <v>85</v>
      </c>
      <c r="D5">
        <v>110</v>
      </c>
      <c r="E5">
        <v>287</v>
      </c>
      <c r="F5">
        <v>430</v>
      </c>
      <c r="G5">
        <f t="shared" si="0"/>
        <v>717</v>
      </c>
      <c r="H5" s="1">
        <v>43965</v>
      </c>
    </row>
    <row r="6" spans="1:8" x14ac:dyDescent="0.35">
      <c r="A6" t="s">
        <v>18</v>
      </c>
      <c r="B6" t="s">
        <v>26</v>
      </c>
      <c r="C6">
        <v>70</v>
      </c>
      <c r="D6">
        <v>74</v>
      </c>
      <c r="E6">
        <v>46</v>
      </c>
      <c r="F6">
        <v>39</v>
      </c>
      <c r="G6">
        <f t="shared" si="0"/>
        <v>85</v>
      </c>
      <c r="H6" s="1">
        <v>43965</v>
      </c>
    </row>
    <row r="7" spans="1:8" x14ac:dyDescent="0.35">
      <c r="A7" t="s">
        <v>18</v>
      </c>
      <c r="B7" t="s">
        <v>26</v>
      </c>
      <c r="C7">
        <v>75</v>
      </c>
      <c r="D7">
        <v>79</v>
      </c>
      <c r="E7">
        <v>90</v>
      </c>
      <c r="F7">
        <v>76</v>
      </c>
      <c r="G7">
        <f t="shared" si="0"/>
        <v>166</v>
      </c>
      <c r="H7" s="1">
        <v>43965</v>
      </c>
    </row>
    <row r="8" spans="1:8" x14ac:dyDescent="0.35">
      <c r="A8" t="s">
        <v>18</v>
      </c>
      <c r="B8" t="s">
        <v>26</v>
      </c>
      <c r="C8">
        <v>80</v>
      </c>
      <c r="D8">
        <v>84</v>
      </c>
      <c r="E8">
        <v>125</v>
      </c>
      <c r="F8">
        <v>163</v>
      </c>
      <c r="G8">
        <f t="shared" si="0"/>
        <v>288</v>
      </c>
      <c r="H8" s="1">
        <v>43965</v>
      </c>
    </row>
    <row r="9" spans="1:8" x14ac:dyDescent="0.35">
      <c r="A9" t="s">
        <v>18</v>
      </c>
      <c r="B9" t="s">
        <v>26</v>
      </c>
      <c r="C9">
        <v>85</v>
      </c>
      <c r="D9">
        <v>110</v>
      </c>
      <c r="E9">
        <v>250</v>
      </c>
      <c r="F9">
        <v>606</v>
      </c>
      <c r="G9">
        <f t="shared" si="0"/>
        <v>856</v>
      </c>
      <c r="H9" s="1">
        <v>43965</v>
      </c>
    </row>
    <row r="10" spans="1:8" x14ac:dyDescent="0.35">
      <c r="A10" t="s">
        <v>18</v>
      </c>
      <c r="B10" t="s">
        <v>35</v>
      </c>
      <c r="C10">
        <v>70</v>
      </c>
      <c r="D10">
        <v>74</v>
      </c>
      <c r="E10">
        <f>E2+E6</f>
        <v>160</v>
      </c>
      <c r="F10">
        <f>F2+F6</f>
        <v>85</v>
      </c>
      <c r="G10">
        <f>G2+G6</f>
        <v>245</v>
      </c>
      <c r="H10" s="1">
        <v>43965</v>
      </c>
    </row>
    <row r="11" spans="1:8" x14ac:dyDescent="0.35">
      <c r="A11" t="s">
        <v>18</v>
      </c>
      <c r="B11" t="s">
        <v>35</v>
      </c>
      <c r="C11">
        <v>75</v>
      </c>
      <c r="D11">
        <v>79</v>
      </c>
      <c r="E11">
        <f t="shared" ref="E11:G13" si="1">E3+E7</f>
        <v>262</v>
      </c>
      <c r="F11">
        <f t="shared" si="1"/>
        <v>181</v>
      </c>
      <c r="G11">
        <f t="shared" si="1"/>
        <v>443</v>
      </c>
      <c r="H11" s="1">
        <v>43965</v>
      </c>
    </row>
    <row r="12" spans="1:8" x14ac:dyDescent="0.35">
      <c r="A12" t="s">
        <v>18</v>
      </c>
      <c r="B12" t="s">
        <v>35</v>
      </c>
      <c r="C12">
        <v>80</v>
      </c>
      <c r="D12">
        <v>84</v>
      </c>
      <c r="E12">
        <f t="shared" si="1"/>
        <v>303</v>
      </c>
      <c r="F12">
        <f t="shared" si="1"/>
        <v>335</v>
      </c>
      <c r="G12">
        <f t="shared" si="1"/>
        <v>638</v>
      </c>
      <c r="H12" s="1">
        <v>43965</v>
      </c>
    </row>
    <row r="13" spans="1:8" x14ac:dyDescent="0.35">
      <c r="A13" t="s">
        <v>18</v>
      </c>
      <c r="B13" t="s">
        <v>35</v>
      </c>
      <c r="C13">
        <v>85</v>
      </c>
      <c r="D13">
        <v>110</v>
      </c>
      <c r="E13">
        <f t="shared" si="1"/>
        <v>537</v>
      </c>
      <c r="F13">
        <f t="shared" si="1"/>
        <v>1036</v>
      </c>
      <c r="G13">
        <f t="shared" si="1"/>
        <v>1573</v>
      </c>
      <c r="H13" s="1"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2020-05-18T12:08:32Z</dcterms:created>
  <dcterms:modified xsi:type="dcterms:W3CDTF">2020-06-13T18:53:31Z</dcterms:modified>
</cp:coreProperties>
</file>