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MA\ETS\"/>
    </mc:Choice>
  </mc:AlternateContent>
  <xr:revisionPtr revIDLastSave="0" documentId="13_ncr:1_{D991FB3B-9E00-4CBE-B313-FF615314AD76}" xr6:coauthVersionLast="47" xr6:coauthVersionMax="47" xr10:uidLastSave="{00000000-0000-0000-0000-000000000000}"/>
  <bookViews>
    <workbookView xWindow="-108" yWindow="-108" windowWidth="23256" windowHeight="12456" firstSheet="1" activeTab="3" xr2:uid="{ADBF4ACC-E1A1-4954-BACA-5601923082A2}"/>
  </bookViews>
  <sheets>
    <sheet name="Raw_Data" sheetId="1" r:id="rId1"/>
    <sheet name="MA" sheetId="2" r:id="rId2"/>
    <sheet name="ES" sheetId="3" r:id="rId3"/>
    <sheet name="NAIV &amp; MEAN" sheetId="5" r:id="rId4"/>
    <sheet name="Grafik_Perbandingan" sheetId="4" r:id="rId5"/>
  </sheets>
  <externalReferences>
    <externalReference r:id="rId6"/>
  </externalReferences>
  <definedNames>
    <definedName name="solver_adj" localSheetId="2" hidden="1">ES!$L$7:$P$7</definedName>
    <definedName name="solver_cvg" localSheetId="2" hidden="1">0.0001</definedName>
    <definedName name="solver_drv" localSheetId="2" hidden="1">2</definedName>
    <definedName name="solver_eng" localSheetId="2" hidden="1">1</definedName>
    <definedName name="solver_est" localSheetId="2" hidden="1">1</definedName>
    <definedName name="solver_itr" localSheetId="2" hidden="1">2147483647</definedName>
    <definedName name="solver_lhs1" localSheetId="2" hidden="1">ES!$L$7:$P$7</definedName>
    <definedName name="solver_lhs2" localSheetId="2" hidden="1">ES!$L$7:$P$7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2</definedName>
    <definedName name="solver_nwt" localSheetId="2" hidden="1">1</definedName>
    <definedName name="solver_opt" localSheetId="2" hidden="1">ES!$S$10</definedName>
    <definedName name="solver_pre" localSheetId="2" hidden="1">0.000001</definedName>
    <definedName name="solver_rbv" localSheetId="2" hidden="1">2</definedName>
    <definedName name="solver_rel1" localSheetId="2" hidden="1">1</definedName>
    <definedName name="solver_rel2" localSheetId="2" hidden="1">3</definedName>
    <definedName name="solver_rhs1" localSheetId="2" hidden="1">1</definedName>
    <definedName name="solver_rhs2" localSheetId="2" hidden="1">0</definedName>
    <definedName name="solver_rlx" localSheetId="2" hidden="1">2</definedName>
    <definedName name="solver_rsd" localSheetId="2" hidden="1">0</definedName>
    <definedName name="solver_scl" localSheetId="2" hidden="1">2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2</definedName>
    <definedName name="solver_val" localSheetId="2" hidden="1">0</definedName>
    <definedName name="solver_ver" localSheetId="2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1" i="5" l="1"/>
  <c r="I10" i="5"/>
  <c r="G419" i="5"/>
  <c r="G417" i="5"/>
  <c r="G13" i="5"/>
  <c r="G14" i="5"/>
  <c r="G15" i="5"/>
  <c r="G16" i="5"/>
  <c r="G17" i="5"/>
  <c r="G18" i="5"/>
  <c r="G19" i="5"/>
  <c r="J19" i="5" s="1"/>
  <c r="G20" i="5"/>
  <c r="G21" i="5"/>
  <c r="G22" i="5"/>
  <c r="G23" i="5"/>
  <c r="G24" i="5"/>
  <c r="G25" i="5"/>
  <c r="G26" i="5"/>
  <c r="G27" i="5"/>
  <c r="J27" i="5" s="1"/>
  <c r="G28" i="5"/>
  <c r="G29" i="5"/>
  <c r="G30" i="5"/>
  <c r="G31" i="5"/>
  <c r="G32" i="5"/>
  <c r="G33" i="5"/>
  <c r="G34" i="5"/>
  <c r="G35" i="5"/>
  <c r="J35" i="5" s="1"/>
  <c r="G36" i="5"/>
  <c r="G37" i="5"/>
  <c r="G38" i="5"/>
  <c r="G39" i="5"/>
  <c r="G40" i="5"/>
  <c r="G41" i="5"/>
  <c r="G42" i="5"/>
  <c r="G43" i="5"/>
  <c r="J43" i="5" s="1"/>
  <c r="G44" i="5"/>
  <c r="G45" i="5"/>
  <c r="G46" i="5"/>
  <c r="G47" i="5"/>
  <c r="G48" i="5"/>
  <c r="G49" i="5"/>
  <c r="G50" i="5"/>
  <c r="G51" i="5"/>
  <c r="J51" i="5" s="1"/>
  <c r="G52" i="5"/>
  <c r="G53" i="5"/>
  <c r="G54" i="5"/>
  <c r="G55" i="5"/>
  <c r="G56" i="5"/>
  <c r="G57" i="5"/>
  <c r="G58" i="5"/>
  <c r="G59" i="5"/>
  <c r="J59" i="5" s="1"/>
  <c r="G60" i="5"/>
  <c r="G61" i="5"/>
  <c r="G62" i="5"/>
  <c r="G63" i="5"/>
  <c r="G64" i="5"/>
  <c r="G65" i="5"/>
  <c r="G66" i="5"/>
  <c r="G67" i="5"/>
  <c r="J67" i="5" s="1"/>
  <c r="G68" i="5"/>
  <c r="G69" i="5"/>
  <c r="G70" i="5"/>
  <c r="G71" i="5"/>
  <c r="G72" i="5"/>
  <c r="G73" i="5"/>
  <c r="G74" i="5"/>
  <c r="G75" i="5"/>
  <c r="J75" i="5" s="1"/>
  <c r="G76" i="5"/>
  <c r="G77" i="5"/>
  <c r="G78" i="5"/>
  <c r="G79" i="5"/>
  <c r="G80" i="5"/>
  <c r="G81" i="5"/>
  <c r="G82" i="5"/>
  <c r="G83" i="5"/>
  <c r="J83" i="5" s="1"/>
  <c r="G84" i="5"/>
  <c r="G85" i="5"/>
  <c r="G86" i="5"/>
  <c r="G87" i="5"/>
  <c r="G88" i="5"/>
  <c r="G89" i="5"/>
  <c r="G90" i="5"/>
  <c r="G91" i="5"/>
  <c r="J91" i="5" s="1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J107" i="5" s="1"/>
  <c r="G108" i="5"/>
  <c r="G109" i="5"/>
  <c r="G110" i="5"/>
  <c r="G111" i="5"/>
  <c r="G112" i="5"/>
  <c r="G113" i="5"/>
  <c r="G114" i="5"/>
  <c r="G115" i="5"/>
  <c r="J115" i="5" s="1"/>
  <c r="G116" i="5"/>
  <c r="G117" i="5"/>
  <c r="G118" i="5"/>
  <c r="G119" i="5"/>
  <c r="G120" i="5"/>
  <c r="G121" i="5"/>
  <c r="G122" i="5"/>
  <c r="G123" i="5"/>
  <c r="J123" i="5" s="1"/>
  <c r="G124" i="5"/>
  <c r="G125" i="5"/>
  <c r="G126" i="5"/>
  <c r="G127" i="5"/>
  <c r="G128" i="5"/>
  <c r="G129" i="5"/>
  <c r="G130" i="5"/>
  <c r="G131" i="5"/>
  <c r="J131" i="5" s="1"/>
  <c r="G132" i="5"/>
  <c r="G133" i="5"/>
  <c r="G134" i="5"/>
  <c r="G135" i="5"/>
  <c r="G136" i="5"/>
  <c r="G137" i="5"/>
  <c r="G138" i="5"/>
  <c r="G139" i="5"/>
  <c r="J139" i="5" s="1"/>
  <c r="G140" i="5"/>
  <c r="G141" i="5"/>
  <c r="G142" i="5"/>
  <c r="G143" i="5"/>
  <c r="G144" i="5"/>
  <c r="G145" i="5"/>
  <c r="G146" i="5"/>
  <c r="J146" i="5" s="1"/>
  <c r="G147" i="5"/>
  <c r="J147" i="5" s="1"/>
  <c r="G148" i="5"/>
  <c r="G149" i="5"/>
  <c r="G150" i="5"/>
  <c r="G151" i="5"/>
  <c r="G152" i="5"/>
  <c r="G153" i="5"/>
  <c r="G154" i="5"/>
  <c r="G155" i="5"/>
  <c r="J155" i="5" s="1"/>
  <c r="G156" i="5"/>
  <c r="G157" i="5"/>
  <c r="G158" i="5"/>
  <c r="G159" i="5"/>
  <c r="G160" i="5"/>
  <c r="G161" i="5"/>
  <c r="G162" i="5"/>
  <c r="J162" i="5" s="1"/>
  <c r="G163" i="5"/>
  <c r="J163" i="5" s="1"/>
  <c r="G164" i="5"/>
  <c r="G165" i="5"/>
  <c r="G166" i="5"/>
  <c r="G167" i="5"/>
  <c r="G168" i="5"/>
  <c r="G169" i="5"/>
  <c r="G170" i="5"/>
  <c r="G171" i="5"/>
  <c r="J171" i="5" s="1"/>
  <c r="G172" i="5"/>
  <c r="G173" i="5"/>
  <c r="G174" i="5"/>
  <c r="G175" i="5"/>
  <c r="G176" i="5"/>
  <c r="G177" i="5"/>
  <c r="G178" i="5"/>
  <c r="G179" i="5"/>
  <c r="J179" i="5" s="1"/>
  <c r="G180" i="5"/>
  <c r="G181" i="5"/>
  <c r="G182" i="5"/>
  <c r="G183" i="5"/>
  <c r="G184" i="5"/>
  <c r="G185" i="5"/>
  <c r="G186" i="5"/>
  <c r="G187" i="5"/>
  <c r="J187" i="5" s="1"/>
  <c r="G188" i="5"/>
  <c r="G189" i="5"/>
  <c r="G190" i="5"/>
  <c r="G191" i="5"/>
  <c r="G192" i="5"/>
  <c r="G193" i="5"/>
  <c r="G194" i="5"/>
  <c r="G195" i="5"/>
  <c r="J195" i="5" s="1"/>
  <c r="G196" i="5"/>
  <c r="G197" i="5"/>
  <c r="G198" i="5"/>
  <c r="G199" i="5"/>
  <c r="G200" i="5"/>
  <c r="G201" i="5"/>
  <c r="G202" i="5"/>
  <c r="J202" i="5" s="1"/>
  <c r="G203" i="5"/>
  <c r="J203" i="5" s="1"/>
  <c r="G204" i="5"/>
  <c r="G205" i="5"/>
  <c r="G206" i="5"/>
  <c r="G207" i="5"/>
  <c r="G208" i="5"/>
  <c r="G209" i="5"/>
  <c r="G210" i="5"/>
  <c r="G211" i="5"/>
  <c r="J211" i="5" s="1"/>
  <c r="G212" i="5"/>
  <c r="G213" i="5"/>
  <c r="G214" i="5"/>
  <c r="G215" i="5"/>
  <c r="G216" i="5"/>
  <c r="G217" i="5"/>
  <c r="G218" i="5"/>
  <c r="J218" i="5" s="1"/>
  <c r="G219" i="5"/>
  <c r="J219" i="5" s="1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J235" i="5" s="1"/>
  <c r="G236" i="5"/>
  <c r="G237" i="5"/>
  <c r="G238" i="5"/>
  <c r="G239" i="5"/>
  <c r="G240" i="5"/>
  <c r="G241" i="5"/>
  <c r="G242" i="5"/>
  <c r="G243" i="5"/>
  <c r="J243" i="5" s="1"/>
  <c r="G244" i="5"/>
  <c r="G245" i="5"/>
  <c r="G246" i="5"/>
  <c r="G247" i="5"/>
  <c r="G248" i="5"/>
  <c r="G249" i="5"/>
  <c r="J249" i="5" s="1"/>
  <c r="G250" i="5"/>
  <c r="G251" i="5"/>
  <c r="J251" i="5" s="1"/>
  <c r="G252" i="5"/>
  <c r="G253" i="5"/>
  <c r="G254" i="5"/>
  <c r="G255" i="5"/>
  <c r="G256" i="5"/>
  <c r="H256" i="5" s="1"/>
  <c r="I256" i="5" s="1"/>
  <c r="G257" i="5"/>
  <c r="G258" i="5"/>
  <c r="G259" i="5"/>
  <c r="J259" i="5" s="1"/>
  <c r="G260" i="5"/>
  <c r="G261" i="5"/>
  <c r="G262" i="5"/>
  <c r="G263" i="5"/>
  <c r="G264" i="5"/>
  <c r="G265" i="5"/>
  <c r="G266" i="5"/>
  <c r="G267" i="5"/>
  <c r="J267" i="5" s="1"/>
  <c r="G268" i="5"/>
  <c r="G269" i="5"/>
  <c r="G270" i="5"/>
  <c r="G271" i="5"/>
  <c r="G272" i="5"/>
  <c r="H272" i="5" s="1"/>
  <c r="G273" i="5"/>
  <c r="G274" i="5"/>
  <c r="J274" i="5" s="1"/>
  <c r="G275" i="5"/>
  <c r="J275" i="5" s="1"/>
  <c r="G276" i="5"/>
  <c r="G277" i="5"/>
  <c r="G278" i="5"/>
  <c r="G279" i="5"/>
  <c r="G280" i="5"/>
  <c r="G281" i="5"/>
  <c r="G282" i="5"/>
  <c r="G283" i="5"/>
  <c r="J283" i="5" s="1"/>
  <c r="G284" i="5"/>
  <c r="G285" i="5"/>
  <c r="G286" i="5"/>
  <c r="G287" i="5"/>
  <c r="G288" i="5"/>
  <c r="G289" i="5"/>
  <c r="J289" i="5" s="1"/>
  <c r="G290" i="5"/>
  <c r="J290" i="5" s="1"/>
  <c r="G291" i="5"/>
  <c r="J291" i="5" s="1"/>
  <c r="G292" i="5"/>
  <c r="G293" i="5"/>
  <c r="G294" i="5"/>
  <c r="G295" i="5"/>
  <c r="G296" i="5"/>
  <c r="G297" i="5"/>
  <c r="G298" i="5"/>
  <c r="G299" i="5"/>
  <c r="J299" i="5" s="1"/>
  <c r="G300" i="5"/>
  <c r="G301" i="5"/>
  <c r="G302" i="5"/>
  <c r="G303" i="5"/>
  <c r="G304" i="5"/>
  <c r="G305" i="5"/>
  <c r="H305" i="5" s="1"/>
  <c r="I305" i="5" s="1"/>
  <c r="G306" i="5"/>
  <c r="J306" i="5" s="1"/>
  <c r="G307" i="5"/>
  <c r="J307" i="5" s="1"/>
  <c r="G308" i="5"/>
  <c r="G309" i="5"/>
  <c r="G310" i="5"/>
  <c r="G311" i="5"/>
  <c r="G312" i="5"/>
  <c r="G313" i="5"/>
  <c r="G314" i="5"/>
  <c r="G315" i="5"/>
  <c r="J315" i="5" s="1"/>
  <c r="G316" i="5"/>
  <c r="G317" i="5"/>
  <c r="G318" i="5"/>
  <c r="G319" i="5"/>
  <c r="G320" i="5"/>
  <c r="G321" i="5"/>
  <c r="J321" i="5" s="1"/>
  <c r="G322" i="5"/>
  <c r="J322" i="5" s="1"/>
  <c r="G323" i="5"/>
  <c r="J323" i="5" s="1"/>
  <c r="G324" i="5"/>
  <c r="J324" i="5" s="1"/>
  <c r="G325" i="5"/>
  <c r="G326" i="5"/>
  <c r="G327" i="5"/>
  <c r="G328" i="5"/>
  <c r="J328" i="5" s="1"/>
  <c r="G329" i="5"/>
  <c r="G330" i="5"/>
  <c r="G331" i="5"/>
  <c r="J331" i="5" s="1"/>
  <c r="G332" i="5"/>
  <c r="G333" i="5"/>
  <c r="G334" i="5"/>
  <c r="G335" i="5"/>
  <c r="G336" i="5"/>
  <c r="G337" i="5"/>
  <c r="H337" i="5" s="1"/>
  <c r="I337" i="5" s="1"/>
  <c r="G338" i="5"/>
  <c r="J338" i="5" s="1"/>
  <c r="G339" i="5"/>
  <c r="J339" i="5" s="1"/>
  <c r="G340" i="5"/>
  <c r="H340" i="5" s="1"/>
  <c r="G341" i="5"/>
  <c r="G342" i="5"/>
  <c r="G343" i="5"/>
  <c r="G344" i="5"/>
  <c r="J344" i="5" s="1"/>
  <c r="G345" i="5"/>
  <c r="J345" i="5" s="1"/>
  <c r="G346" i="5"/>
  <c r="H346" i="5" s="1"/>
  <c r="G347" i="5"/>
  <c r="J347" i="5" s="1"/>
  <c r="G348" i="5"/>
  <c r="G349" i="5"/>
  <c r="G350" i="5"/>
  <c r="G351" i="5"/>
  <c r="G352" i="5"/>
  <c r="G353" i="5"/>
  <c r="G354" i="5"/>
  <c r="J354" i="5" s="1"/>
  <c r="G355" i="5"/>
  <c r="J355" i="5" s="1"/>
  <c r="G356" i="5"/>
  <c r="H356" i="5" s="1"/>
  <c r="G357" i="5"/>
  <c r="G358" i="5"/>
  <c r="G359" i="5"/>
  <c r="G360" i="5"/>
  <c r="G361" i="5"/>
  <c r="H361" i="5" s="1"/>
  <c r="I361" i="5" s="1"/>
  <c r="G362" i="5"/>
  <c r="H362" i="5" s="1"/>
  <c r="G363" i="5"/>
  <c r="J363" i="5" s="1"/>
  <c r="G364" i="5"/>
  <c r="G365" i="5"/>
  <c r="G366" i="5"/>
  <c r="G367" i="5"/>
  <c r="G368" i="5"/>
  <c r="J368" i="5" s="1"/>
  <c r="G369" i="5"/>
  <c r="J369" i="5" s="1"/>
  <c r="G370" i="5"/>
  <c r="J370" i="5" s="1"/>
  <c r="G371" i="5"/>
  <c r="J371" i="5" s="1"/>
  <c r="G372" i="5"/>
  <c r="J372" i="5" s="1"/>
  <c r="G373" i="5"/>
  <c r="G374" i="5"/>
  <c r="G375" i="5"/>
  <c r="G376" i="5"/>
  <c r="H376" i="5" s="1"/>
  <c r="I376" i="5" s="1"/>
  <c r="G377" i="5"/>
  <c r="H377" i="5" s="1"/>
  <c r="G378" i="5"/>
  <c r="H378" i="5" s="1"/>
  <c r="I378" i="5" s="1"/>
  <c r="G379" i="5"/>
  <c r="J379" i="5" s="1"/>
  <c r="G380" i="5"/>
  <c r="G381" i="5"/>
  <c r="G382" i="5"/>
  <c r="G383" i="5"/>
  <c r="G384" i="5"/>
  <c r="G385" i="5"/>
  <c r="J385" i="5" s="1"/>
  <c r="G386" i="5"/>
  <c r="J386" i="5" s="1"/>
  <c r="G387" i="5"/>
  <c r="J387" i="5" s="1"/>
  <c r="G388" i="5"/>
  <c r="J388" i="5" s="1"/>
  <c r="G389" i="5"/>
  <c r="G390" i="5"/>
  <c r="G391" i="5"/>
  <c r="G392" i="5"/>
  <c r="H392" i="5" s="1"/>
  <c r="G393" i="5"/>
  <c r="H393" i="5" s="1"/>
  <c r="G394" i="5"/>
  <c r="G395" i="5"/>
  <c r="J395" i="5" s="1"/>
  <c r="G396" i="5"/>
  <c r="G397" i="5"/>
  <c r="G398" i="5"/>
  <c r="G399" i="5"/>
  <c r="G400" i="5"/>
  <c r="J400" i="5" s="1"/>
  <c r="G401" i="5"/>
  <c r="G402" i="5"/>
  <c r="J402" i="5" s="1"/>
  <c r="G403" i="5"/>
  <c r="J403" i="5" s="1"/>
  <c r="G404" i="5"/>
  <c r="G405" i="5"/>
  <c r="G406" i="5"/>
  <c r="G407" i="5"/>
  <c r="G408" i="5"/>
  <c r="H408" i="5" s="1"/>
  <c r="G409" i="5"/>
  <c r="G410" i="5"/>
  <c r="G411" i="5"/>
  <c r="J411" i="5" s="1"/>
  <c r="G412" i="5"/>
  <c r="G413" i="5"/>
  <c r="H413" i="5" s="1"/>
  <c r="I413" i="5" s="1"/>
  <c r="G414" i="5"/>
  <c r="G415" i="5"/>
  <c r="G416" i="5"/>
  <c r="H416" i="5" s="1"/>
  <c r="J417" i="5"/>
  <c r="G418" i="5"/>
  <c r="J418" i="5" s="1"/>
  <c r="J419" i="5"/>
  <c r="G420" i="5"/>
  <c r="G12" i="5"/>
  <c r="H12" i="5" s="1"/>
  <c r="I12" i="5" s="1"/>
  <c r="G11" i="5"/>
  <c r="J11" i="5" s="1"/>
  <c r="H16" i="5"/>
  <c r="I16" i="5" s="1"/>
  <c r="J18" i="5"/>
  <c r="H22" i="5"/>
  <c r="I22" i="5" s="1"/>
  <c r="J26" i="5"/>
  <c r="H30" i="5"/>
  <c r="H32" i="5"/>
  <c r="J34" i="5"/>
  <c r="J38" i="5"/>
  <c r="J42" i="5"/>
  <c r="J46" i="5"/>
  <c r="H48" i="5"/>
  <c r="I48" i="5" s="1"/>
  <c r="J50" i="5"/>
  <c r="H54" i="5"/>
  <c r="J58" i="5"/>
  <c r="J60" i="5"/>
  <c r="H62" i="5"/>
  <c r="H64" i="5"/>
  <c r="I64" i="5" s="1"/>
  <c r="J66" i="5"/>
  <c r="J70" i="5"/>
  <c r="J74" i="5"/>
  <c r="J76" i="5"/>
  <c r="J78" i="5"/>
  <c r="H80" i="5"/>
  <c r="J82" i="5"/>
  <c r="H86" i="5"/>
  <c r="J90" i="5"/>
  <c r="J92" i="5"/>
  <c r="H94" i="5"/>
  <c r="I94" i="5" s="1"/>
  <c r="H96" i="5"/>
  <c r="I96" i="5" s="1"/>
  <c r="J98" i="5"/>
  <c r="J99" i="5"/>
  <c r="J102" i="5"/>
  <c r="J106" i="5"/>
  <c r="J108" i="5"/>
  <c r="J110" i="5"/>
  <c r="J112" i="5"/>
  <c r="J114" i="5"/>
  <c r="H118" i="5"/>
  <c r="I118" i="5" s="1"/>
  <c r="J122" i="5"/>
  <c r="J124" i="5"/>
  <c r="H126" i="5"/>
  <c r="H128" i="5"/>
  <c r="I128" i="5" s="1"/>
  <c r="J130" i="5"/>
  <c r="J134" i="5"/>
  <c r="J138" i="5"/>
  <c r="J140" i="5"/>
  <c r="J142" i="5"/>
  <c r="J144" i="5"/>
  <c r="H150" i="5"/>
  <c r="I150" i="5" s="1"/>
  <c r="J154" i="5"/>
  <c r="J156" i="5"/>
  <c r="H158" i="5"/>
  <c r="I158" i="5" s="1"/>
  <c r="H160" i="5"/>
  <c r="I160" i="5" s="1"/>
  <c r="J166" i="5"/>
  <c r="J170" i="5"/>
  <c r="J172" i="5"/>
  <c r="J174" i="5"/>
  <c r="J176" i="5"/>
  <c r="J178" i="5"/>
  <c r="H182" i="5"/>
  <c r="I182" i="5" s="1"/>
  <c r="J186" i="5"/>
  <c r="J188" i="5"/>
  <c r="H190" i="5"/>
  <c r="I190" i="5" s="1"/>
  <c r="H192" i="5"/>
  <c r="J194" i="5"/>
  <c r="J198" i="5"/>
  <c r="J204" i="5"/>
  <c r="J206" i="5"/>
  <c r="J208" i="5"/>
  <c r="J210" i="5"/>
  <c r="H214" i="5"/>
  <c r="I214" i="5" s="1"/>
  <c r="H220" i="5"/>
  <c r="I220" i="5" s="1"/>
  <c r="H222" i="5"/>
  <c r="I222" i="5" s="1"/>
  <c r="H224" i="5"/>
  <c r="I224" i="5" s="1"/>
  <c r="J226" i="5"/>
  <c r="J227" i="5"/>
  <c r="J230" i="5"/>
  <c r="J234" i="5"/>
  <c r="J236" i="5"/>
  <c r="J238" i="5"/>
  <c r="J240" i="5"/>
  <c r="J242" i="5"/>
  <c r="H246" i="5"/>
  <c r="I246" i="5" s="1"/>
  <c r="J250" i="5"/>
  <c r="J252" i="5"/>
  <c r="H254" i="5"/>
  <c r="I254" i="5" s="1"/>
  <c r="J258" i="5"/>
  <c r="H262" i="5"/>
  <c r="I262" i="5" s="1"/>
  <c r="J266" i="5"/>
  <c r="J268" i="5"/>
  <c r="J270" i="5"/>
  <c r="H278" i="5"/>
  <c r="I278" i="5" s="1"/>
  <c r="J282" i="5"/>
  <c r="H284" i="5"/>
  <c r="H286" i="5"/>
  <c r="I286" i="5" s="1"/>
  <c r="H288" i="5"/>
  <c r="H292" i="5"/>
  <c r="H294" i="5"/>
  <c r="I294" i="5" s="1"/>
  <c r="J298" i="5"/>
  <c r="J300" i="5"/>
  <c r="J302" i="5"/>
  <c r="H304" i="5"/>
  <c r="I304" i="5" s="1"/>
  <c r="H310" i="5"/>
  <c r="I310" i="5" s="1"/>
  <c r="J314" i="5"/>
  <c r="J316" i="5"/>
  <c r="H318" i="5"/>
  <c r="I318" i="5" s="1"/>
  <c r="H320" i="5"/>
  <c r="J326" i="5"/>
  <c r="J330" i="5"/>
  <c r="J332" i="5"/>
  <c r="J334" i="5"/>
  <c r="H336" i="5"/>
  <c r="J342" i="5"/>
  <c r="J346" i="5"/>
  <c r="H348" i="5"/>
  <c r="I348" i="5" s="1"/>
  <c r="H350" i="5"/>
  <c r="I350" i="5" s="1"/>
  <c r="H352" i="5"/>
  <c r="I352" i="5" s="1"/>
  <c r="J358" i="5"/>
  <c r="J362" i="5"/>
  <c r="J364" i="5"/>
  <c r="J366" i="5"/>
  <c r="H368" i="5"/>
  <c r="J374" i="5"/>
  <c r="J378" i="5"/>
  <c r="H380" i="5"/>
  <c r="H382" i="5"/>
  <c r="I382" i="5" s="1"/>
  <c r="H384" i="5"/>
  <c r="J390" i="5"/>
  <c r="J392" i="5"/>
  <c r="J394" i="5"/>
  <c r="J396" i="5"/>
  <c r="H398" i="5"/>
  <c r="I398" i="5" s="1"/>
  <c r="J404" i="5"/>
  <c r="J406" i="5"/>
  <c r="J408" i="5"/>
  <c r="J410" i="5"/>
  <c r="H412" i="5"/>
  <c r="I412" i="5" s="1"/>
  <c r="H414" i="5"/>
  <c r="I414" i="5" s="1"/>
  <c r="J15" i="5"/>
  <c r="J20" i="5"/>
  <c r="J23" i="5"/>
  <c r="J28" i="5"/>
  <c r="J31" i="5"/>
  <c r="J36" i="5"/>
  <c r="J39" i="5"/>
  <c r="J44" i="5"/>
  <c r="J47" i="5"/>
  <c r="J52" i="5"/>
  <c r="J55" i="5"/>
  <c r="J63" i="5"/>
  <c r="J68" i="5"/>
  <c r="J71" i="5"/>
  <c r="J79" i="5"/>
  <c r="J84" i="5"/>
  <c r="J87" i="5"/>
  <c r="J95" i="5"/>
  <c r="J100" i="5"/>
  <c r="J103" i="5"/>
  <c r="J111" i="5"/>
  <c r="J116" i="5"/>
  <c r="J119" i="5"/>
  <c r="J127" i="5"/>
  <c r="J132" i="5"/>
  <c r="J135" i="5"/>
  <c r="J143" i="5"/>
  <c r="J148" i="5"/>
  <c r="J151" i="5"/>
  <c r="J159" i="5"/>
  <c r="J164" i="5"/>
  <c r="J167" i="5"/>
  <c r="J175" i="5"/>
  <c r="J180" i="5"/>
  <c r="J183" i="5"/>
  <c r="J191" i="5"/>
  <c r="J196" i="5"/>
  <c r="J199" i="5"/>
  <c r="J207" i="5"/>
  <c r="J212" i="5"/>
  <c r="J215" i="5"/>
  <c r="J223" i="5"/>
  <c r="H228" i="5"/>
  <c r="I228" i="5" s="1"/>
  <c r="J231" i="5"/>
  <c r="J239" i="5"/>
  <c r="H244" i="5"/>
  <c r="I244" i="5" s="1"/>
  <c r="J247" i="5"/>
  <c r="J255" i="5"/>
  <c r="H260" i="5"/>
  <c r="J263" i="5"/>
  <c r="J271" i="5"/>
  <c r="J276" i="5"/>
  <c r="J279" i="5"/>
  <c r="J287" i="5"/>
  <c r="J295" i="5"/>
  <c r="J303" i="5"/>
  <c r="H308" i="5"/>
  <c r="I308" i="5" s="1"/>
  <c r="J311" i="5"/>
  <c r="J319" i="5"/>
  <c r="J327" i="5"/>
  <c r="J335" i="5"/>
  <c r="J343" i="5"/>
  <c r="J351" i="5"/>
  <c r="J359" i="5"/>
  <c r="J367" i="5"/>
  <c r="J375" i="5"/>
  <c r="J383" i="5"/>
  <c r="J391" i="5"/>
  <c r="J399" i="5"/>
  <c r="J407" i="5"/>
  <c r="J415" i="5"/>
  <c r="C15" i="5"/>
  <c r="C16" i="5"/>
  <c r="C17" i="5"/>
  <c r="C19" i="5"/>
  <c r="C20" i="5"/>
  <c r="C21" i="5"/>
  <c r="C23" i="5"/>
  <c r="F23" i="5" s="1"/>
  <c r="C24" i="5"/>
  <c r="F24" i="5" s="1"/>
  <c r="C25" i="5"/>
  <c r="C27" i="5"/>
  <c r="C28" i="5"/>
  <c r="C29" i="5"/>
  <c r="C31" i="5"/>
  <c r="C32" i="5"/>
  <c r="C33" i="5"/>
  <c r="D33" i="5" s="1"/>
  <c r="E33" i="5" s="1"/>
  <c r="C35" i="5"/>
  <c r="D35" i="5" s="1"/>
  <c r="C36" i="5"/>
  <c r="C37" i="5"/>
  <c r="C39" i="5"/>
  <c r="C40" i="5"/>
  <c r="C41" i="5"/>
  <c r="C43" i="5"/>
  <c r="C44" i="5"/>
  <c r="D44" i="5" s="1"/>
  <c r="C45" i="5"/>
  <c r="D45" i="5" s="1"/>
  <c r="C47" i="5"/>
  <c r="C48" i="5"/>
  <c r="C49" i="5"/>
  <c r="C51" i="5"/>
  <c r="C52" i="5"/>
  <c r="C53" i="5"/>
  <c r="C55" i="5"/>
  <c r="F55" i="5" s="1"/>
  <c r="C56" i="5"/>
  <c r="F56" i="5" s="1"/>
  <c r="C57" i="5"/>
  <c r="C59" i="5"/>
  <c r="C60" i="5"/>
  <c r="C61" i="5"/>
  <c r="C63" i="5"/>
  <c r="C64" i="5"/>
  <c r="C65" i="5"/>
  <c r="D65" i="5" s="1"/>
  <c r="E65" i="5" s="1"/>
  <c r="C67" i="5"/>
  <c r="D67" i="5" s="1"/>
  <c r="E67" i="5" s="1"/>
  <c r="C68" i="5"/>
  <c r="C69" i="5"/>
  <c r="C71" i="5"/>
  <c r="C72" i="5"/>
  <c r="C73" i="5"/>
  <c r="C75" i="5"/>
  <c r="C76" i="5"/>
  <c r="D76" i="5" s="1"/>
  <c r="C77" i="5"/>
  <c r="F77" i="5" s="1"/>
  <c r="C79" i="5"/>
  <c r="C80" i="5"/>
  <c r="C81" i="5"/>
  <c r="C83" i="5"/>
  <c r="C84" i="5"/>
  <c r="C85" i="5"/>
  <c r="C87" i="5"/>
  <c r="F87" i="5" s="1"/>
  <c r="C88" i="5"/>
  <c r="F88" i="5" s="1"/>
  <c r="C89" i="5"/>
  <c r="C91" i="5"/>
  <c r="C92" i="5"/>
  <c r="C93" i="5"/>
  <c r="C95" i="5"/>
  <c r="C96" i="5"/>
  <c r="C97" i="5"/>
  <c r="D97" i="5" s="1"/>
  <c r="E97" i="5" s="1"/>
  <c r="C99" i="5"/>
  <c r="D99" i="5" s="1"/>
  <c r="E99" i="5" s="1"/>
  <c r="C100" i="5"/>
  <c r="C101" i="5"/>
  <c r="C103" i="5"/>
  <c r="C104" i="5"/>
  <c r="C105" i="5"/>
  <c r="C107" i="5"/>
  <c r="C108" i="5"/>
  <c r="D108" i="5" s="1"/>
  <c r="C109" i="5"/>
  <c r="D109" i="5" s="1"/>
  <c r="E109" i="5" s="1"/>
  <c r="C111" i="5"/>
  <c r="C112" i="5"/>
  <c r="C113" i="5"/>
  <c r="C115" i="5"/>
  <c r="C116" i="5"/>
  <c r="C117" i="5"/>
  <c r="C119" i="5"/>
  <c r="F119" i="5" s="1"/>
  <c r="C120" i="5"/>
  <c r="F120" i="5" s="1"/>
  <c r="C121" i="5"/>
  <c r="C123" i="5"/>
  <c r="C124" i="5"/>
  <c r="C125" i="5"/>
  <c r="C127" i="5"/>
  <c r="C128" i="5"/>
  <c r="C129" i="5"/>
  <c r="D129" i="5" s="1"/>
  <c r="C131" i="5"/>
  <c r="D131" i="5" s="1"/>
  <c r="E131" i="5" s="1"/>
  <c r="C132" i="5"/>
  <c r="C133" i="5"/>
  <c r="C135" i="5"/>
  <c r="C136" i="5"/>
  <c r="C137" i="5"/>
  <c r="C139" i="5"/>
  <c r="C140" i="5"/>
  <c r="D140" i="5" s="1"/>
  <c r="C141" i="5"/>
  <c r="D141" i="5" s="1"/>
  <c r="E141" i="5" s="1"/>
  <c r="C143" i="5"/>
  <c r="C144" i="5"/>
  <c r="C145" i="5"/>
  <c r="C147" i="5"/>
  <c r="C148" i="5"/>
  <c r="C149" i="5"/>
  <c r="C151" i="5"/>
  <c r="F151" i="5" s="1"/>
  <c r="C152" i="5"/>
  <c r="F152" i="5" s="1"/>
  <c r="C153" i="5"/>
  <c r="C155" i="5"/>
  <c r="C156" i="5"/>
  <c r="C157" i="5"/>
  <c r="C159" i="5"/>
  <c r="C160" i="5"/>
  <c r="C161" i="5"/>
  <c r="D161" i="5" s="1"/>
  <c r="C163" i="5"/>
  <c r="D163" i="5" s="1"/>
  <c r="C164" i="5"/>
  <c r="C165" i="5"/>
  <c r="C167" i="5"/>
  <c r="C168" i="5"/>
  <c r="C169" i="5"/>
  <c r="C171" i="5"/>
  <c r="C172" i="5"/>
  <c r="D172" i="5" s="1"/>
  <c r="C173" i="5"/>
  <c r="D173" i="5" s="1"/>
  <c r="C175" i="5"/>
  <c r="C176" i="5"/>
  <c r="C177" i="5"/>
  <c r="C179" i="5"/>
  <c r="C180" i="5"/>
  <c r="C181" i="5"/>
  <c r="C183" i="5"/>
  <c r="F183" i="5" s="1"/>
  <c r="C184" i="5"/>
  <c r="F184" i="5" s="1"/>
  <c r="C185" i="5"/>
  <c r="C187" i="5"/>
  <c r="C188" i="5"/>
  <c r="C189" i="5"/>
  <c r="C191" i="5"/>
  <c r="C192" i="5"/>
  <c r="C193" i="5"/>
  <c r="D193" i="5" s="1"/>
  <c r="C195" i="5"/>
  <c r="D195" i="5" s="1"/>
  <c r="C196" i="5"/>
  <c r="C197" i="5"/>
  <c r="C199" i="5"/>
  <c r="C200" i="5"/>
  <c r="C201" i="5"/>
  <c r="C203" i="5"/>
  <c r="C204" i="5"/>
  <c r="D204" i="5" s="1"/>
  <c r="C205" i="5"/>
  <c r="D205" i="5" s="1"/>
  <c r="C207" i="5"/>
  <c r="C208" i="5"/>
  <c r="C209" i="5"/>
  <c r="C211" i="5"/>
  <c r="C212" i="5"/>
  <c r="C213" i="5"/>
  <c r="C215" i="5"/>
  <c r="F215" i="5" s="1"/>
  <c r="C216" i="5"/>
  <c r="F216" i="5" s="1"/>
  <c r="C217" i="5"/>
  <c r="C219" i="5"/>
  <c r="C220" i="5"/>
  <c r="C221" i="5"/>
  <c r="C223" i="5"/>
  <c r="C224" i="5"/>
  <c r="C225" i="5"/>
  <c r="D225" i="5" s="1"/>
  <c r="E225" i="5" s="1"/>
  <c r="C227" i="5"/>
  <c r="D227" i="5" s="1"/>
  <c r="C228" i="5"/>
  <c r="C229" i="5"/>
  <c r="C231" i="5"/>
  <c r="C232" i="5"/>
  <c r="C233" i="5"/>
  <c r="C235" i="5"/>
  <c r="C236" i="5"/>
  <c r="D236" i="5" s="1"/>
  <c r="E236" i="5" s="1"/>
  <c r="C237" i="5"/>
  <c r="D237" i="5" s="1"/>
  <c r="C239" i="5"/>
  <c r="C240" i="5"/>
  <c r="C241" i="5"/>
  <c r="C243" i="5"/>
  <c r="C244" i="5"/>
  <c r="C245" i="5"/>
  <c r="C247" i="5"/>
  <c r="F247" i="5" s="1"/>
  <c r="C248" i="5"/>
  <c r="F248" i="5" s="1"/>
  <c r="C249" i="5"/>
  <c r="C251" i="5"/>
  <c r="C252" i="5"/>
  <c r="C253" i="5"/>
  <c r="C255" i="5"/>
  <c r="C256" i="5"/>
  <c r="C257" i="5"/>
  <c r="D257" i="5" s="1"/>
  <c r="C259" i="5"/>
  <c r="D259" i="5" s="1"/>
  <c r="C260" i="5"/>
  <c r="C261" i="5"/>
  <c r="C263" i="5"/>
  <c r="C264" i="5"/>
  <c r="C265" i="5"/>
  <c r="C267" i="5"/>
  <c r="C268" i="5"/>
  <c r="D268" i="5" s="1"/>
  <c r="C269" i="5"/>
  <c r="D269" i="5" s="1"/>
  <c r="C271" i="5"/>
  <c r="C272" i="5"/>
  <c r="C273" i="5"/>
  <c r="C275" i="5"/>
  <c r="C276" i="5"/>
  <c r="C277" i="5"/>
  <c r="C279" i="5"/>
  <c r="F279" i="5" s="1"/>
  <c r="C280" i="5"/>
  <c r="F280" i="5" s="1"/>
  <c r="C281" i="5"/>
  <c r="C283" i="5"/>
  <c r="C284" i="5"/>
  <c r="C285" i="5"/>
  <c r="C287" i="5"/>
  <c r="C288" i="5"/>
  <c r="C289" i="5"/>
  <c r="D289" i="5" s="1"/>
  <c r="E289" i="5" s="1"/>
  <c r="C291" i="5"/>
  <c r="D291" i="5" s="1"/>
  <c r="C292" i="5"/>
  <c r="C293" i="5"/>
  <c r="C295" i="5"/>
  <c r="C296" i="5"/>
  <c r="C297" i="5"/>
  <c r="C299" i="5"/>
  <c r="C300" i="5"/>
  <c r="D300" i="5" s="1"/>
  <c r="C301" i="5"/>
  <c r="D301" i="5" s="1"/>
  <c r="C303" i="5"/>
  <c r="C304" i="5"/>
  <c r="C305" i="5"/>
  <c r="C307" i="5"/>
  <c r="C308" i="5"/>
  <c r="C309" i="5"/>
  <c r="C311" i="5"/>
  <c r="F311" i="5" s="1"/>
  <c r="C312" i="5"/>
  <c r="F312" i="5" s="1"/>
  <c r="C313" i="5"/>
  <c r="C315" i="5"/>
  <c r="C316" i="5"/>
  <c r="C317" i="5"/>
  <c r="C319" i="5"/>
  <c r="C320" i="5"/>
  <c r="C321" i="5"/>
  <c r="D321" i="5" s="1"/>
  <c r="E321" i="5" s="1"/>
  <c r="C323" i="5"/>
  <c r="D323" i="5" s="1"/>
  <c r="E323" i="5" s="1"/>
  <c r="C324" i="5"/>
  <c r="C325" i="5"/>
  <c r="C327" i="5"/>
  <c r="C328" i="5"/>
  <c r="C329" i="5"/>
  <c r="C331" i="5"/>
  <c r="C332" i="5"/>
  <c r="D332" i="5" s="1"/>
  <c r="C333" i="5"/>
  <c r="D333" i="5" s="1"/>
  <c r="E333" i="5" s="1"/>
  <c r="C335" i="5"/>
  <c r="C336" i="5"/>
  <c r="C337" i="5"/>
  <c r="C339" i="5"/>
  <c r="C340" i="5"/>
  <c r="C341" i="5"/>
  <c r="C343" i="5"/>
  <c r="F343" i="5" s="1"/>
  <c r="C344" i="5"/>
  <c r="F344" i="5" s="1"/>
  <c r="C345" i="5"/>
  <c r="C347" i="5"/>
  <c r="C348" i="5"/>
  <c r="C349" i="5"/>
  <c r="C351" i="5"/>
  <c r="C352" i="5"/>
  <c r="C353" i="5"/>
  <c r="D353" i="5" s="1"/>
  <c r="E353" i="5" s="1"/>
  <c r="C355" i="5"/>
  <c r="D355" i="5" s="1"/>
  <c r="C356" i="5"/>
  <c r="C357" i="5"/>
  <c r="C359" i="5"/>
  <c r="C360" i="5"/>
  <c r="C361" i="5"/>
  <c r="C363" i="5"/>
  <c r="C364" i="5"/>
  <c r="D364" i="5" s="1"/>
  <c r="C365" i="5"/>
  <c r="D365" i="5" s="1"/>
  <c r="C367" i="5"/>
  <c r="C368" i="5"/>
  <c r="C369" i="5"/>
  <c r="C371" i="5"/>
  <c r="C372" i="5"/>
  <c r="C373" i="5"/>
  <c r="C375" i="5"/>
  <c r="F375" i="5" s="1"/>
  <c r="C376" i="5"/>
  <c r="F376" i="5" s="1"/>
  <c r="C377" i="5"/>
  <c r="C379" i="5"/>
  <c r="C380" i="5"/>
  <c r="C381" i="5"/>
  <c r="C383" i="5"/>
  <c r="C384" i="5"/>
  <c r="C385" i="5"/>
  <c r="D385" i="5" s="1"/>
  <c r="C387" i="5"/>
  <c r="D387" i="5" s="1"/>
  <c r="C388" i="5"/>
  <c r="C389" i="5"/>
  <c r="C391" i="5"/>
  <c r="C392" i="5"/>
  <c r="C393" i="5"/>
  <c r="C395" i="5"/>
  <c r="C396" i="5"/>
  <c r="D396" i="5" s="1"/>
  <c r="C397" i="5"/>
  <c r="D397" i="5" s="1"/>
  <c r="C399" i="5"/>
  <c r="C400" i="5"/>
  <c r="C401" i="5"/>
  <c r="C403" i="5"/>
  <c r="C404" i="5"/>
  <c r="C405" i="5"/>
  <c r="C407" i="5"/>
  <c r="F407" i="5" s="1"/>
  <c r="C408" i="5"/>
  <c r="F408" i="5" s="1"/>
  <c r="C409" i="5"/>
  <c r="C411" i="5"/>
  <c r="C412" i="5"/>
  <c r="C413" i="5"/>
  <c r="C415" i="5"/>
  <c r="C416" i="5"/>
  <c r="C417" i="5"/>
  <c r="D417" i="5" s="1"/>
  <c r="C419" i="5"/>
  <c r="D419" i="5" s="1"/>
  <c r="C420" i="5"/>
  <c r="C13" i="5"/>
  <c r="F13" i="5" s="1"/>
  <c r="J12" i="5"/>
  <c r="J13" i="5"/>
  <c r="J14" i="5"/>
  <c r="J16" i="5"/>
  <c r="J17" i="5"/>
  <c r="J21" i="5"/>
  <c r="J24" i="5"/>
  <c r="J25" i="5"/>
  <c r="J29" i="5"/>
  <c r="J32" i="5"/>
  <c r="J33" i="5"/>
  <c r="J37" i="5"/>
  <c r="J40" i="5"/>
  <c r="J41" i="5"/>
  <c r="J45" i="5"/>
  <c r="J48" i="5"/>
  <c r="J49" i="5"/>
  <c r="J53" i="5"/>
  <c r="J56" i="5"/>
  <c r="J57" i="5"/>
  <c r="J61" i="5"/>
  <c r="J64" i="5"/>
  <c r="J65" i="5"/>
  <c r="J69" i="5"/>
  <c r="J72" i="5"/>
  <c r="J73" i="5"/>
  <c r="J77" i="5"/>
  <c r="J80" i="5"/>
  <c r="J81" i="5"/>
  <c r="J85" i="5"/>
  <c r="J88" i="5"/>
  <c r="J89" i="5"/>
  <c r="J93" i="5"/>
  <c r="J96" i="5"/>
  <c r="J97" i="5"/>
  <c r="J101" i="5"/>
  <c r="J104" i="5"/>
  <c r="J105" i="5"/>
  <c r="J109" i="5"/>
  <c r="J113" i="5"/>
  <c r="J117" i="5"/>
  <c r="J120" i="5"/>
  <c r="J121" i="5"/>
  <c r="J125" i="5"/>
  <c r="J129" i="5"/>
  <c r="J133" i="5"/>
  <c r="J136" i="5"/>
  <c r="J137" i="5"/>
  <c r="J141" i="5"/>
  <c r="J145" i="5"/>
  <c r="J149" i="5"/>
  <c r="J152" i="5"/>
  <c r="J153" i="5"/>
  <c r="J157" i="5"/>
  <c r="J161" i="5"/>
  <c r="J165" i="5"/>
  <c r="J168" i="5"/>
  <c r="J169" i="5"/>
  <c r="J173" i="5"/>
  <c r="J177" i="5"/>
  <c r="J181" i="5"/>
  <c r="J184" i="5"/>
  <c r="J185" i="5"/>
  <c r="J189" i="5"/>
  <c r="J193" i="5"/>
  <c r="J197" i="5"/>
  <c r="J200" i="5"/>
  <c r="J201" i="5"/>
  <c r="J205" i="5"/>
  <c r="J209" i="5"/>
  <c r="J213" i="5"/>
  <c r="J216" i="5"/>
  <c r="J217" i="5"/>
  <c r="J221" i="5"/>
  <c r="J225" i="5"/>
  <c r="J229" i="5"/>
  <c r="J232" i="5"/>
  <c r="J233" i="5"/>
  <c r="J237" i="5"/>
  <c r="J241" i="5"/>
  <c r="J245" i="5"/>
  <c r="J248" i="5"/>
  <c r="J253" i="5"/>
  <c r="J257" i="5"/>
  <c r="J260" i="5"/>
  <c r="J261" i="5"/>
  <c r="J262" i="5"/>
  <c r="J264" i="5"/>
  <c r="J265" i="5"/>
  <c r="J269" i="5"/>
  <c r="J272" i="5"/>
  <c r="J273" i="5"/>
  <c r="J277" i="5"/>
  <c r="J278" i="5"/>
  <c r="J280" i="5"/>
  <c r="J281" i="5"/>
  <c r="J285" i="5"/>
  <c r="J288" i="5"/>
  <c r="J293" i="5"/>
  <c r="J294" i="5"/>
  <c r="J296" i="5"/>
  <c r="J297" i="5"/>
  <c r="J301" i="5"/>
  <c r="J304" i="5"/>
  <c r="J309" i="5"/>
  <c r="J310" i="5"/>
  <c r="J312" i="5"/>
  <c r="J313" i="5"/>
  <c r="J317" i="5"/>
  <c r="J320" i="5"/>
  <c r="J325" i="5"/>
  <c r="J329" i="5"/>
  <c r="J333" i="5"/>
  <c r="J336" i="5"/>
  <c r="J337" i="5"/>
  <c r="J341" i="5"/>
  <c r="J349" i="5"/>
  <c r="J352" i="5"/>
  <c r="J353" i="5"/>
  <c r="J357" i="5"/>
  <c r="J360" i="5"/>
  <c r="J361" i="5"/>
  <c r="J365" i="5"/>
  <c r="J373" i="5"/>
  <c r="J376" i="5"/>
  <c r="J377" i="5"/>
  <c r="J381" i="5"/>
  <c r="J384" i="5"/>
  <c r="J389" i="5"/>
  <c r="J393" i="5"/>
  <c r="J397" i="5"/>
  <c r="J401" i="5"/>
  <c r="J405" i="5"/>
  <c r="J409" i="5"/>
  <c r="J10" i="5"/>
  <c r="H11" i="5"/>
  <c r="H13" i="5"/>
  <c r="I13" i="5" s="1"/>
  <c r="H14" i="5"/>
  <c r="H15" i="5"/>
  <c r="I15" i="5" s="1"/>
  <c r="H17" i="5"/>
  <c r="H18" i="5"/>
  <c r="I18" i="5" s="1"/>
  <c r="H21" i="5"/>
  <c r="H23" i="5"/>
  <c r="I23" i="5" s="1"/>
  <c r="H24" i="5"/>
  <c r="I24" i="5" s="1"/>
  <c r="H25" i="5"/>
  <c r="I25" i="5" s="1"/>
  <c r="H26" i="5"/>
  <c r="H29" i="5"/>
  <c r="I29" i="5" s="1"/>
  <c r="H31" i="5"/>
  <c r="I31" i="5" s="1"/>
  <c r="H33" i="5"/>
  <c r="I33" i="5" s="1"/>
  <c r="H34" i="5"/>
  <c r="H37" i="5"/>
  <c r="I37" i="5" s="1"/>
  <c r="H39" i="5"/>
  <c r="I39" i="5" s="1"/>
  <c r="H40" i="5"/>
  <c r="I40" i="5" s="1"/>
  <c r="H41" i="5"/>
  <c r="H42" i="5"/>
  <c r="I42" i="5" s="1"/>
  <c r="H45" i="5"/>
  <c r="H47" i="5"/>
  <c r="I47" i="5" s="1"/>
  <c r="H49" i="5"/>
  <c r="I49" i="5" s="1"/>
  <c r="H50" i="5"/>
  <c r="H53" i="5"/>
  <c r="H55" i="5"/>
  <c r="I55" i="5" s="1"/>
  <c r="H56" i="5"/>
  <c r="H57" i="5"/>
  <c r="I57" i="5" s="1"/>
  <c r="H58" i="5"/>
  <c r="H61" i="5"/>
  <c r="I61" i="5" s="1"/>
  <c r="H63" i="5"/>
  <c r="I63" i="5" s="1"/>
  <c r="H65" i="5"/>
  <c r="H66" i="5"/>
  <c r="I66" i="5" s="1"/>
  <c r="H69" i="5"/>
  <c r="H71" i="5"/>
  <c r="I71" i="5" s="1"/>
  <c r="H72" i="5"/>
  <c r="H73" i="5"/>
  <c r="I73" i="5" s="1"/>
  <c r="H74" i="5"/>
  <c r="H77" i="5"/>
  <c r="H79" i="5"/>
  <c r="I79" i="5" s="1"/>
  <c r="H81" i="5"/>
  <c r="I81" i="5" s="1"/>
  <c r="H82" i="5"/>
  <c r="H85" i="5"/>
  <c r="I85" i="5" s="1"/>
  <c r="H87" i="5"/>
  <c r="H88" i="5"/>
  <c r="I88" i="5" s="1"/>
  <c r="H89" i="5"/>
  <c r="H90" i="5"/>
  <c r="I90" i="5" s="1"/>
  <c r="H93" i="5"/>
  <c r="H95" i="5"/>
  <c r="I95" i="5" s="1"/>
  <c r="H97" i="5"/>
  <c r="I97" i="5" s="1"/>
  <c r="H98" i="5"/>
  <c r="H101" i="5"/>
  <c r="I101" i="5" s="1"/>
  <c r="H103" i="5"/>
  <c r="I103" i="5" s="1"/>
  <c r="H104" i="5"/>
  <c r="H105" i="5"/>
  <c r="I105" i="5" s="1"/>
  <c r="H106" i="5"/>
  <c r="H109" i="5"/>
  <c r="H111" i="5"/>
  <c r="I111" i="5" s="1"/>
  <c r="H113" i="5"/>
  <c r="H114" i="5"/>
  <c r="I114" i="5" s="1"/>
  <c r="H117" i="5"/>
  <c r="H119" i="5"/>
  <c r="I119" i="5" s="1"/>
  <c r="H120" i="5"/>
  <c r="I120" i="5" s="1"/>
  <c r="H121" i="5"/>
  <c r="I121" i="5" s="1"/>
  <c r="H122" i="5"/>
  <c r="H125" i="5"/>
  <c r="I125" i="5" s="1"/>
  <c r="H127" i="5"/>
  <c r="I127" i="5" s="1"/>
  <c r="H129" i="5"/>
  <c r="H130" i="5"/>
  <c r="I130" i="5" s="1"/>
  <c r="H133" i="5"/>
  <c r="I133" i="5" s="1"/>
  <c r="H135" i="5"/>
  <c r="I135" i="5" s="1"/>
  <c r="H136" i="5"/>
  <c r="H137" i="5"/>
  <c r="I137" i="5" s="1"/>
  <c r="H138" i="5"/>
  <c r="I138" i="5" s="1"/>
  <c r="H141" i="5"/>
  <c r="I141" i="5" s="1"/>
  <c r="H143" i="5"/>
  <c r="I143" i="5" s="1"/>
  <c r="H145" i="5"/>
  <c r="I145" i="5" s="1"/>
  <c r="H146" i="5"/>
  <c r="H149" i="5"/>
  <c r="H151" i="5"/>
  <c r="I151" i="5" s="1"/>
  <c r="H152" i="5"/>
  <c r="I152" i="5" s="1"/>
  <c r="H153" i="5"/>
  <c r="H154" i="5"/>
  <c r="I154" i="5" s="1"/>
  <c r="H157" i="5"/>
  <c r="I157" i="5" s="1"/>
  <c r="H159" i="5"/>
  <c r="I159" i="5" s="1"/>
  <c r="H161" i="5"/>
  <c r="I161" i="5" s="1"/>
  <c r="H162" i="5"/>
  <c r="I162" i="5" s="1"/>
  <c r="H165" i="5"/>
  <c r="I165" i="5" s="1"/>
  <c r="H167" i="5"/>
  <c r="I167" i="5" s="1"/>
  <c r="H168" i="5"/>
  <c r="H169" i="5"/>
  <c r="I169" i="5" s="1"/>
  <c r="H170" i="5"/>
  <c r="H173" i="5"/>
  <c r="I173" i="5" s="1"/>
  <c r="H175" i="5"/>
  <c r="I175" i="5" s="1"/>
  <c r="H177" i="5"/>
  <c r="H178" i="5"/>
  <c r="H181" i="5"/>
  <c r="I181" i="5" s="1"/>
  <c r="H183" i="5"/>
  <c r="I183" i="5" s="1"/>
  <c r="H184" i="5"/>
  <c r="I184" i="5" s="1"/>
  <c r="H185" i="5"/>
  <c r="I185" i="5" s="1"/>
  <c r="H186" i="5"/>
  <c r="H189" i="5"/>
  <c r="I189" i="5" s="1"/>
  <c r="H191" i="5"/>
  <c r="I191" i="5" s="1"/>
  <c r="H193" i="5"/>
  <c r="H194" i="5"/>
  <c r="H197" i="5"/>
  <c r="I197" i="5" s="1"/>
  <c r="H199" i="5"/>
  <c r="I199" i="5" s="1"/>
  <c r="H200" i="5"/>
  <c r="I200" i="5" s="1"/>
  <c r="H201" i="5"/>
  <c r="I201" i="5" s="1"/>
  <c r="H202" i="5"/>
  <c r="H205" i="5"/>
  <c r="I205" i="5" s="1"/>
  <c r="H207" i="5"/>
  <c r="I207" i="5" s="1"/>
  <c r="H209" i="5"/>
  <c r="I209" i="5" s="1"/>
  <c r="H210" i="5"/>
  <c r="H213" i="5"/>
  <c r="I213" i="5" s="1"/>
  <c r="H215" i="5"/>
  <c r="I215" i="5" s="1"/>
  <c r="H216" i="5"/>
  <c r="H217" i="5"/>
  <c r="I217" i="5" s="1"/>
  <c r="H218" i="5"/>
  <c r="H221" i="5"/>
  <c r="I221" i="5" s="1"/>
  <c r="H223" i="5"/>
  <c r="I223" i="5" s="1"/>
  <c r="H225" i="5"/>
  <c r="H226" i="5"/>
  <c r="H229" i="5"/>
  <c r="I229" i="5" s="1"/>
  <c r="H231" i="5"/>
  <c r="I231" i="5" s="1"/>
  <c r="H232" i="5"/>
  <c r="I232" i="5" s="1"/>
  <c r="H233" i="5"/>
  <c r="I233" i="5" s="1"/>
  <c r="H234" i="5"/>
  <c r="H237" i="5"/>
  <c r="H239" i="5"/>
  <c r="I239" i="5" s="1"/>
  <c r="H241" i="5"/>
  <c r="I241" i="5" s="1"/>
  <c r="H242" i="5"/>
  <c r="H245" i="5"/>
  <c r="I245" i="5" s="1"/>
  <c r="H247" i="5"/>
  <c r="I247" i="5" s="1"/>
  <c r="H248" i="5"/>
  <c r="H249" i="5"/>
  <c r="I249" i="5" s="1"/>
  <c r="H250" i="5"/>
  <c r="H253" i="5"/>
  <c r="H255" i="5"/>
  <c r="H257" i="5"/>
  <c r="I257" i="5" s="1"/>
  <c r="H258" i="5"/>
  <c r="H261" i="5"/>
  <c r="H263" i="5"/>
  <c r="I263" i="5" s="1"/>
  <c r="H264" i="5"/>
  <c r="H265" i="5"/>
  <c r="I265" i="5" s="1"/>
  <c r="H266" i="5"/>
  <c r="H269" i="5"/>
  <c r="I269" i="5" s="1"/>
  <c r="H271" i="5"/>
  <c r="I271" i="5" s="1"/>
  <c r="H273" i="5"/>
  <c r="I273" i="5" s="1"/>
  <c r="H274" i="5"/>
  <c r="H277" i="5"/>
  <c r="H279" i="5"/>
  <c r="I279" i="5" s="1"/>
  <c r="H280" i="5"/>
  <c r="I280" i="5" s="1"/>
  <c r="H281" i="5"/>
  <c r="I281" i="5" s="1"/>
  <c r="H282" i="5"/>
  <c r="I282" i="5" s="1"/>
  <c r="H285" i="5"/>
  <c r="H287" i="5"/>
  <c r="I287" i="5" s="1"/>
  <c r="H289" i="5"/>
  <c r="I289" i="5" s="1"/>
  <c r="H290" i="5"/>
  <c r="I290" i="5" s="1"/>
  <c r="H293" i="5"/>
  <c r="I293" i="5" s="1"/>
  <c r="H295" i="5"/>
  <c r="I295" i="5" s="1"/>
  <c r="H296" i="5"/>
  <c r="H297" i="5"/>
  <c r="I297" i="5" s="1"/>
  <c r="H298" i="5"/>
  <c r="I298" i="5" s="1"/>
  <c r="H301" i="5"/>
  <c r="I301" i="5" s="1"/>
  <c r="H303" i="5"/>
  <c r="I303" i="5" s="1"/>
  <c r="H309" i="5"/>
  <c r="H311" i="5"/>
  <c r="I311" i="5" s="1"/>
  <c r="H312" i="5"/>
  <c r="H313" i="5"/>
  <c r="I313" i="5" s="1"/>
  <c r="H314" i="5"/>
  <c r="I314" i="5" s="1"/>
  <c r="H317" i="5"/>
  <c r="I317" i="5" s="1"/>
  <c r="H319" i="5"/>
  <c r="I319" i="5" s="1"/>
  <c r="H325" i="5"/>
  <c r="I325" i="5" s="1"/>
  <c r="H327" i="5"/>
  <c r="I327" i="5" s="1"/>
  <c r="H328" i="5"/>
  <c r="I328" i="5" s="1"/>
  <c r="H329" i="5"/>
  <c r="I329" i="5" s="1"/>
  <c r="H330" i="5"/>
  <c r="H333" i="5"/>
  <c r="H335" i="5"/>
  <c r="I335" i="5" s="1"/>
  <c r="H338" i="5"/>
  <c r="H341" i="5"/>
  <c r="I341" i="5" s="1"/>
  <c r="H343" i="5"/>
  <c r="I343" i="5" s="1"/>
  <c r="H344" i="5"/>
  <c r="H345" i="5"/>
  <c r="I345" i="5" s="1"/>
  <c r="H349" i="5"/>
  <c r="I349" i="5" s="1"/>
  <c r="H351" i="5"/>
  <c r="I351" i="5" s="1"/>
  <c r="H353" i="5"/>
  <c r="H354" i="5"/>
  <c r="H357" i="5"/>
  <c r="H359" i="5"/>
  <c r="I359" i="5" s="1"/>
  <c r="H360" i="5"/>
  <c r="H365" i="5"/>
  <c r="H367" i="5"/>
  <c r="I367" i="5" s="1"/>
  <c r="H369" i="5"/>
  <c r="H370" i="5"/>
  <c r="H373" i="5"/>
  <c r="I373" i="5" s="1"/>
  <c r="H375" i="5"/>
  <c r="I375" i="5" s="1"/>
  <c r="H381" i="5"/>
  <c r="H383" i="5"/>
  <c r="I383" i="5" s="1"/>
  <c r="H385" i="5"/>
  <c r="H386" i="5"/>
  <c r="I386" i="5" s="1"/>
  <c r="H389" i="5"/>
  <c r="I389" i="5" s="1"/>
  <c r="H391" i="5"/>
  <c r="I391" i="5" s="1"/>
  <c r="H394" i="5"/>
  <c r="I394" i="5" s="1"/>
  <c r="H397" i="5"/>
  <c r="I397" i="5" s="1"/>
  <c r="H399" i="5"/>
  <c r="I399" i="5" s="1"/>
  <c r="H401" i="5"/>
  <c r="I401" i="5" s="1"/>
  <c r="H402" i="5"/>
  <c r="H405" i="5"/>
  <c r="H407" i="5"/>
  <c r="I407" i="5" s="1"/>
  <c r="H409" i="5"/>
  <c r="H410" i="5"/>
  <c r="H415" i="5"/>
  <c r="I415" i="5" s="1"/>
  <c r="H417" i="5"/>
  <c r="I417" i="5" s="1"/>
  <c r="H418" i="5"/>
  <c r="H10" i="5"/>
  <c r="I365" i="5"/>
  <c r="I277" i="5"/>
  <c r="I255" i="5"/>
  <c r="I253" i="5"/>
  <c r="I193" i="5"/>
  <c r="I149" i="5"/>
  <c r="I146" i="5"/>
  <c r="I136" i="5"/>
  <c r="I109" i="5"/>
  <c r="I87" i="5"/>
  <c r="I77" i="5"/>
  <c r="I72" i="5"/>
  <c r="I53" i="5"/>
  <c r="F11" i="5"/>
  <c r="F12" i="5"/>
  <c r="F14" i="5"/>
  <c r="F15" i="5"/>
  <c r="F16" i="5"/>
  <c r="F17" i="5"/>
  <c r="F18" i="5"/>
  <c r="F19" i="5"/>
  <c r="F20" i="5"/>
  <c r="F21" i="5"/>
  <c r="F22" i="5"/>
  <c r="F25" i="5"/>
  <c r="F26" i="5"/>
  <c r="F27" i="5"/>
  <c r="F28" i="5"/>
  <c r="F29" i="5"/>
  <c r="F30" i="5"/>
  <c r="F31" i="5"/>
  <c r="F32" i="5"/>
  <c r="F34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7" i="5"/>
  <c r="F58" i="5"/>
  <c r="F59" i="5"/>
  <c r="F60" i="5"/>
  <c r="F61" i="5"/>
  <c r="F62" i="5"/>
  <c r="F63" i="5"/>
  <c r="F64" i="5"/>
  <c r="F66" i="5"/>
  <c r="F68" i="5"/>
  <c r="F69" i="5"/>
  <c r="F70" i="5"/>
  <c r="F71" i="5"/>
  <c r="F72" i="5"/>
  <c r="F73" i="5"/>
  <c r="F74" i="5"/>
  <c r="F75" i="5"/>
  <c r="F76" i="5"/>
  <c r="F78" i="5"/>
  <c r="F79" i="5"/>
  <c r="F80" i="5"/>
  <c r="F81" i="5"/>
  <c r="F82" i="5"/>
  <c r="F83" i="5"/>
  <c r="F84" i="5"/>
  <c r="F85" i="5"/>
  <c r="F86" i="5"/>
  <c r="F89" i="5"/>
  <c r="F90" i="5"/>
  <c r="F91" i="5"/>
  <c r="F92" i="5"/>
  <c r="F93" i="5"/>
  <c r="F94" i="5"/>
  <c r="F95" i="5"/>
  <c r="F96" i="5"/>
  <c r="F98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21" i="5"/>
  <c r="F122" i="5"/>
  <c r="F123" i="5"/>
  <c r="F124" i="5"/>
  <c r="F125" i="5"/>
  <c r="F126" i="5"/>
  <c r="F127" i="5"/>
  <c r="F128" i="5"/>
  <c r="F130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3" i="5"/>
  <c r="F154" i="5"/>
  <c r="F155" i="5"/>
  <c r="F156" i="5"/>
  <c r="F157" i="5"/>
  <c r="F158" i="5"/>
  <c r="F159" i="5"/>
  <c r="F160" i="5"/>
  <c r="F162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5" i="5"/>
  <c r="F186" i="5"/>
  <c r="F187" i="5"/>
  <c r="F188" i="5"/>
  <c r="F189" i="5"/>
  <c r="F190" i="5"/>
  <c r="F191" i="5"/>
  <c r="F192" i="5"/>
  <c r="F194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7" i="5"/>
  <c r="F218" i="5"/>
  <c r="F219" i="5"/>
  <c r="F220" i="5"/>
  <c r="F221" i="5"/>
  <c r="F222" i="5"/>
  <c r="F223" i="5"/>
  <c r="F224" i="5"/>
  <c r="F226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9" i="5"/>
  <c r="F250" i="5"/>
  <c r="F251" i="5"/>
  <c r="F252" i="5"/>
  <c r="F253" i="5"/>
  <c r="F254" i="5"/>
  <c r="F255" i="5"/>
  <c r="F256" i="5"/>
  <c r="F258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81" i="5"/>
  <c r="F282" i="5"/>
  <c r="F283" i="5"/>
  <c r="F284" i="5"/>
  <c r="F285" i="5"/>
  <c r="F286" i="5"/>
  <c r="F287" i="5"/>
  <c r="F288" i="5"/>
  <c r="F290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3" i="5"/>
  <c r="F314" i="5"/>
  <c r="F315" i="5"/>
  <c r="F316" i="5"/>
  <c r="F317" i="5"/>
  <c r="F318" i="5"/>
  <c r="F319" i="5"/>
  <c r="F320" i="5"/>
  <c r="F322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5" i="5"/>
  <c r="F346" i="5"/>
  <c r="F347" i="5"/>
  <c r="F348" i="5"/>
  <c r="F349" i="5"/>
  <c r="F350" i="5"/>
  <c r="F351" i="5"/>
  <c r="F352" i="5"/>
  <c r="F354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7" i="5"/>
  <c r="F378" i="5"/>
  <c r="F379" i="5"/>
  <c r="F380" i="5"/>
  <c r="F381" i="5"/>
  <c r="F382" i="5"/>
  <c r="F383" i="5"/>
  <c r="F384" i="5"/>
  <c r="F386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402" i="5"/>
  <c r="F403" i="5"/>
  <c r="F404" i="5"/>
  <c r="F405" i="5"/>
  <c r="F406" i="5"/>
  <c r="F409" i="5"/>
  <c r="F410" i="5"/>
  <c r="F411" i="5"/>
  <c r="F412" i="5"/>
  <c r="F413" i="5"/>
  <c r="F414" i="5"/>
  <c r="F415" i="5"/>
  <c r="F416" i="5"/>
  <c r="F418" i="5"/>
  <c r="F10" i="5"/>
  <c r="E11" i="5"/>
  <c r="E12" i="5"/>
  <c r="E14" i="5"/>
  <c r="E17" i="5"/>
  <c r="E19" i="5"/>
  <c r="E20" i="5"/>
  <c r="E10" i="5"/>
  <c r="D11" i="5"/>
  <c r="D12" i="5"/>
  <c r="D13" i="5"/>
  <c r="E13" i="5" s="1"/>
  <c r="D14" i="5"/>
  <c r="D15" i="5"/>
  <c r="E15" i="5" s="1"/>
  <c r="D16" i="5"/>
  <c r="E16" i="5" s="1"/>
  <c r="D17" i="5"/>
  <c r="D18" i="5"/>
  <c r="E18" i="5" s="1"/>
  <c r="D19" i="5"/>
  <c r="D20" i="5"/>
  <c r="D21" i="5"/>
  <c r="E21" i="5" s="1"/>
  <c r="D22" i="5"/>
  <c r="D23" i="5"/>
  <c r="E23" i="5" s="1"/>
  <c r="D24" i="5"/>
  <c r="E24" i="5" s="1"/>
  <c r="D25" i="5"/>
  <c r="D26" i="5"/>
  <c r="D27" i="5"/>
  <c r="D28" i="5"/>
  <c r="D29" i="5"/>
  <c r="D30" i="5"/>
  <c r="D31" i="5"/>
  <c r="E31" i="5" s="1"/>
  <c r="D32" i="5"/>
  <c r="D34" i="5"/>
  <c r="D36" i="5"/>
  <c r="D37" i="5"/>
  <c r="D38" i="5"/>
  <c r="D39" i="5"/>
  <c r="E39" i="5" s="1"/>
  <c r="D40" i="5"/>
  <c r="E40" i="5" s="1"/>
  <c r="D41" i="5"/>
  <c r="E41" i="5" s="1"/>
  <c r="D42" i="5"/>
  <c r="D43" i="5"/>
  <c r="E43" i="5" s="1"/>
  <c r="D46" i="5"/>
  <c r="D47" i="5"/>
  <c r="D48" i="5"/>
  <c r="E48" i="5" s="1"/>
  <c r="D49" i="5"/>
  <c r="E49" i="5" s="1"/>
  <c r="D50" i="5"/>
  <c r="D51" i="5"/>
  <c r="D52" i="5"/>
  <c r="D53" i="5"/>
  <c r="D54" i="5"/>
  <c r="D55" i="5"/>
  <c r="E55" i="5" s="1"/>
  <c r="D56" i="5"/>
  <c r="D57" i="5"/>
  <c r="E57" i="5" s="1"/>
  <c r="D58" i="5"/>
  <c r="D59" i="5"/>
  <c r="D60" i="5"/>
  <c r="D61" i="5"/>
  <c r="D62" i="5"/>
  <c r="D63" i="5"/>
  <c r="E63" i="5" s="1"/>
  <c r="D64" i="5"/>
  <c r="D66" i="5"/>
  <c r="D68" i="5"/>
  <c r="D69" i="5"/>
  <c r="D70" i="5"/>
  <c r="D71" i="5"/>
  <c r="D72" i="5"/>
  <c r="E72" i="5" s="1"/>
  <c r="D73" i="5"/>
  <c r="D74" i="5"/>
  <c r="D75" i="5"/>
  <c r="D78" i="5"/>
  <c r="D79" i="5"/>
  <c r="D80" i="5"/>
  <c r="D81" i="5"/>
  <c r="D82" i="5"/>
  <c r="D83" i="5"/>
  <c r="D84" i="5"/>
  <c r="D85" i="5"/>
  <c r="D86" i="5"/>
  <c r="D87" i="5"/>
  <c r="E87" i="5" s="1"/>
  <c r="D88" i="5"/>
  <c r="E88" i="5" s="1"/>
  <c r="D89" i="5"/>
  <c r="D90" i="5"/>
  <c r="D91" i="5"/>
  <c r="D92" i="5"/>
  <c r="D93" i="5"/>
  <c r="D94" i="5"/>
  <c r="D95" i="5"/>
  <c r="E95" i="5" s="1"/>
  <c r="D96" i="5"/>
  <c r="E96" i="5" s="1"/>
  <c r="D98" i="5"/>
  <c r="D100" i="5"/>
  <c r="D101" i="5"/>
  <c r="D102" i="5"/>
  <c r="D103" i="5"/>
  <c r="E103" i="5" s="1"/>
  <c r="D104" i="5"/>
  <c r="D105" i="5"/>
  <c r="D106" i="5"/>
  <c r="D107" i="5"/>
  <c r="E107" i="5" s="1"/>
  <c r="D110" i="5"/>
  <c r="D111" i="5"/>
  <c r="D112" i="5"/>
  <c r="D113" i="5"/>
  <c r="D114" i="5"/>
  <c r="E114" i="5" s="1"/>
  <c r="D115" i="5"/>
  <c r="E115" i="5" s="1"/>
  <c r="D116" i="5"/>
  <c r="D117" i="5"/>
  <c r="D118" i="5"/>
  <c r="D119" i="5"/>
  <c r="D120" i="5"/>
  <c r="E120" i="5" s="1"/>
  <c r="D121" i="5"/>
  <c r="E121" i="5" s="1"/>
  <c r="D122" i="5"/>
  <c r="E122" i="5" s="1"/>
  <c r="D123" i="5"/>
  <c r="D124" i="5"/>
  <c r="D125" i="5"/>
  <c r="D126" i="5"/>
  <c r="D127" i="5"/>
  <c r="E127" i="5" s="1"/>
  <c r="D128" i="5"/>
  <c r="E128" i="5" s="1"/>
  <c r="D130" i="5"/>
  <c r="D132" i="5"/>
  <c r="D133" i="5"/>
  <c r="D134" i="5"/>
  <c r="D135" i="5"/>
  <c r="D136" i="5"/>
  <c r="D137" i="5"/>
  <c r="D138" i="5"/>
  <c r="E138" i="5" s="1"/>
  <c r="D139" i="5"/>
  <c r="E139" i="5" s="1"/>
  <c r="D142" i="5"/>
  <c r="D143" i="5"/>
  <c r="D144" i="5"/>
  <c r="E144" i="5" s="1"/>
  <c r="D145" i="5"/>
  <c r="D146" i="5"/>
  <c r="E146" i="5" s="1"/>
  <c r="D147" i="5"/>
  <c r="E147" i="5" s="1"/>
  <c r="D148" i="5"/>
  <c r="D149" i="5"/>
  <c r="D150" i="5"/>
  <c r="D151" i="5"/>
  <c r="D152" i="5"/>
  <c r="D153" i="5"/>
  <c r="E153" i="5" s="1"/>
  <c r="D154" i="5"/>
  <c r="D155" i="5"/>
  <c r="D156" i="5"/>
  <c r="D157" i="5"/>
  <c r="D158" i="5"/>
  <c r="D159" i="5"/>
  <c r="D160" i="5"/>
  <c r="D162" i="5"/>
  <c r="E162" i="5" s="1"/>
  <c r="D164" i="5"/>
  <c r="D165" i="5"/>
  <c r="D166" i="5"/>
  <c r="D167" i="5"/>
  <c r="D168" i="5"/>
  <c r="D169" i="5"/>
  <c r="D170" i="5"/>
  <c r="E170" i="5" s="1"/>
  <c r="D171" i="5"/>
  <c r="D174" i="5"/>
  <c r="D175" i="5"/>
  <c r="D176" i="5"/>
  <c r="D177" i="5"/>
  <c r="D178" i="5"/>
  <c r="E178" i="5" s="1"/>
  <c r="D179" i="5"/>
  <c r="D180" i="5"/>
  <c r="D181" i="5"/>
  <c r="D182" i="5"/>
  <c r="D183" i="5"/>
  <c r="D184" i="5"/>
  <c r="D185" i="5"/>
  <c r="E185" i="5" s="1"/>
  <c r="D186" i="5"/>
  <c r="E186" i="5" s="1"/>
  <c r="D187" i="5"/>
  <c r="E187" i="5" s="1"/>
  <c r="D188" i="5"/>
  <c r="D189" i="5"/>
  <c r="D190" i="5"/>
  <c r="D191" i="5"/>
  <c r="D192" i="5"/>
  <c r="E192" i="5" s="1"/>
  <c r="D194" i="5"/>
  <c r="E194" i="5" s="1"/>
  <c r="D196" i="5"/>
  <c r="D197" i="5"/>
  <c r="D198" i="5"/>
  <c r="D199" i="5"/>
  <c r="D200" i="5"/>
  <c r="D201" i="5"/>
  <c r="D202" i="5"/>
  <c r="E202" i="5" s="1"/>
  <c r="D203" i="5"/>
  <c r="D206" i="5"/>
  <c r="D207" i="5"/>
  <c r="D208" i="5"/>
  <c r="E208" i="5" s="1"/>
  <c r="D209" i="5"/>
  <c r="D210" i="5"/>
  <c r="E210" i="5" s="1"/>
  <c r="D211" i="5"/>
  <c r="D212" i="5"/>
  <c r="D213" i="5"/>
  <c r="D214" i="5"/>
  <c r="D215" i="5"/>
  <c r="D216" i="5"/>
  <c r="E216" i="5" s="1"/>
  <c r="D217" i="5"/>
  <c r="E217" i="5" s="1"/>
  <c r="D218" i="5"/>
  <c r="E218" i="5" s="1"/>
  <c r="D219" i="5"/>
  <c r="D220" i="5"/>
  <c r="D221" i="5"/>
  <c r="D222" i="5"/>
  <c r="D223" i="5"/>
  <c r="D224" i="5"/>
  <c r="D226" i="5"/>
  <c r="E226" i="5" s="1"/>
  <c r="D228" i="5"/>
  <c r="D229" i="5"/>
  <c r="D230" i="5"/>
  <c r="D231" i="5"/>
  <c r="D232" i="5"/>
  <c r="E232" i="5" s="1"/>
  <c r="D233" i="5"/>
  <c r="D234" i="5"/>
  <c r="E234" i="5" s="1"/>
  <c r="D235" i="5"/>
  <c r="D238" i="5"/>
  <c r="D239" i="5"/>
  <c r="D240" i="5"/>
  <c r="E240" i="5" s="1"/>
  <c r="D241" i="5"/>
  <c r="E241" i="5" s="1"/>
  <c r="D242" i="5"/>
  <c r="E242" i="5" s="1"/>
  <c r="D243" i="5"/>
  <c r="D244" i="5"/>
  <c r="D245" i="5"/>
  <c r="D246" i="5"/>
  <c r="D247" i="5"/>
  <c r="D248" i="5"/>
  <c r="E248" i="5" s="1"/>
  <c r="D249" i="5"/>
  <c r="D250" i="5"/>
  <c r="E250" i="5" s="1"/>
  <c r="D251" i="5"/>
  <c r="D252" i="5"/>
  <c r="D253" i="5"/>
  <c r="D254" i="5"/>
  <c r="D255" i="5"/>
  <c r="D256" i="5"/>
  <c r="D258" i="5"/>
  <c r="D260" i="5"/>
  <c r="D261" i="5"/>
  <c r="D262" i="5"/>
  <c r="D263" i="5"/>
  <c r="D264" i="5"/>
  <c r="D265" i="5"/>
  <c r="D266" i="5"/>
  <c r="D267" i="5"/>
  <c r="D270" i="5"/>
  <c r="D271" i="5"/>
  <c r="D272" i="5"/>
  <c r="D273" i="5"/>
  <c r="E273" i="5" s="1"/>
  <c r="D274" i="5"/>
  <c r="D275" i="5"/>
  <c r="D276" i="5"/>
  <c r="D277" i="5"/>
  <c r="D278" i="5"/>
  <c r="D279" i="5"/>
  <c r="D280" i="5"/>
  <c r="E280" i="5" s="1"/>
  <c r="D281" i="5"/>
  <c r="E281" i="5" s="1"/>
  <c r="D282" i="5"/>
  <c r="D283" i="5"/>
  <c r="E283" i="5" s="1"/>
  <c r="D284" i="5"/>
  <c r="D285" i="5"/>
  <c r="D286" i="5"/>
  <c r="D287" i="5"/>
  <c r="D288" i="5"/>
  <c r="D290" i="5"/>
  <c r="D292" i="5"/>
  <c r="D293" i="5"/>
  <c r="D294" i="5"/>
  <c r="D295" i="5"/>
  <c r="D296" i="5"/>
  <c r="D297" i="5"/>
  <c r="E297" i="5" s="1"/>
  <c r="D298" i="5"/>
  <c r="E298" i="5" s="1"/>
  <c r="D299" i="5"/>
  <c r="D302" i="5"/>
  <c r="D303" i="5"/>
  <c r="D304" i="5"/>
  <c r="D305" i="5"/>
  <c r="E305" i="5" s="1"/>
  <c r="D306" i="5"/>
  <c r="D307" i="5"/>
  <c r="E307" i="5" s="1"/>
  <c r="D308" i="5"/>
  <c r="D309" i="5"/>
  <c r="D310" i="5"/>
  <c r="D311" i="5"/>
  <c r="D312" i="5"/>
  <c r="D313" i="5"/>
  <c r="E313" i="5" s="1"/>
  <c r="D314" i="5"/>
  <c r="E314" i="5" s="1"/>
  <c r="D315" i="5"/>
  <c r="D316" i="5"/>
  <c r="D317" i="5"/>
  <c r="D318" i="5"/>
  <c r="D319" i="5"/>
  <c r="D320" i="5"/>
  <c r="E320" i="5" s="1"/>
  <c r="D322" i="5"/>
  <c r="D324" i="5"/>
  <c r="D325" i="5"/>
  <c r="D326" i="5"/>
  <c r="D327" i="5"/>
  <c r="D328" i="5"/>
  <c r="D329" i="5"/>
  <c r="E329" i="5" s="1"/>
  <c r="D330" i="5"/>
  <c r="E330" i="5" s="1"/>
  <c r="D331" i="5"/>
  <c r="D334" i="5"/>
  <c r="D335" i="5"/>
  <c r="D336" i="5"/>
  <c r="E336" i="5" s="1"/>
  <c r="D337" i="5"/>
  <c r="D338" i="5"/>
  <c r="D339" i="5"/>
  <c r="D340" i="5"/>
  <c r="D341" i="5"/>
  <c r="E341" i="5" s="1"/>
  <c r="D342" i="5"/>
  <c r="D343" i="5"/>
  <c r="D344" i="5"/>
  <c r="E344" i="5" s="1"/>
  <c r="D345" i="5"/>
  <c r="D346" i="5"/>
  <c r="E346" i="5" s="1"/>
  <c r="D347" i="5"/>
  <c r="D348" i="5"/>
  <c r="D349" i="5"/>
  <c r="E349" i="5" s="1"/>
  <c r="D350" i="5"/>
  <c r="D351" i="5"/>
  <c r="D352" i="5"/>
  <c r="D354" i="5"/>
  <c r="D356" i="5"/>
  <c r="D357" i="5"/>
  <c r="D358" i="5"/>
  <c r="D359" i="5"/>
  <c r="D360" i="5"/>
  <c r="D361" i="5"/>
  <c r="D362" i="5"/>
  <c r="D363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6" i="5"/>
  <c r="D388" i="5"/>
  <c r="D389" i="5"/>
  <c r="D390" i="5"/>
  <c r="D391" i="5"/>
  <c r="D392" i="5"/>
  <c r="D393" i="5"/>
  <c r="D394" i="5"/>
  <c r="D395" i="5"/>
  <c r="D398" i="5"/>
  <c r="E398" i="5" s="1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8" i="5"/>
  <c r="D10" i="5"/>
  <c r="C12" i="5"/>
  <c r="C11" i="5"/>
  <c r="E326" i="5"/>
  <c r="E374" i="5"/>
  <c r="E390" i="5"/>
  <c r="E406" i="5"/>
  <c r="E414" i="5"/>
  <c r="E345" i="5"/>
  <c r="E342" i="5"/>
  <c r="E337" i="5"/>
  <c r="E334" i="5"/>
  <c r="E331" i="5"/>
  <c r="E310" i="5"/>
  <c r="E299" i="5"/>
  <c r="E285" i="5"/>
  <c r="E286" i="5"/>
  <c r="E277" i="5"/>
  <c r="E278" i="5"/>
  <c r="E266" i="5"/>
  <c r="E261" i="5"/>
  <c r="E262" i="5"/>
  <c r="E256" i="5"/>
  <c r="E254" i="5"/>
  <c r="E238" i="5"/>
  <c r="E230" i="5"/>
  <c r="E228" i="5"/>
  <c r="E219" i="5"/>
  <c r="E220" i="5"/>
  <c r="E212" i="5"/>
  <c r="E209" i="5"/>
  <c r="E206" i="5"/>
  <c r="E200" i="5"/>
  <c r="E201" i="5"/>
  <c r="E198" i="5"/>
  <c r="E196" i="5"/>
  <c r="E190" i="5"/>
  <c r="E188" i="5"/>
  <c r="E182" i="5"/>
  <c r="E176" i="5"/>
  <c r="E174" i="5"/>
  <c r="E166" i="5"/>
  <c r="E164" i="5"/>
  <c r="E150" i="5"/>
  <c r="E149" i="5"/>
  <c r="E136" i="5"/>
  <c r="E133" i="5"/>
  <c r="E125" i="5"/>
  <c r="E123" i="5"/>
  <c r="E117" i="5"/>
  <c r="E112" i="5"/>
  <c r="E101" i="5"/>
  <c r="E93" i="5"/>
  <c r="E91" i="5"/>
  <c r="E89" i="5"/>
  <c r="E85" i="5"/>
  <c r="E83" i="5"/>
  <c r="E81" i="5"/>
  <c r="E74" i="5"/>
  <c r="E69" i="5"/>
  <c r="E62" i="5"/>
  <c r="E59" i="5"/>
  <c r="E54" i="5"/>
  <c r="E47" i="5"/>
  <c r="E46" i="5"/>
  <c r="E38" i="5"/>
  <c r="E30" i="5"/>
  <c r="E25" i="5"/>
  <c r="E22" i="5"/>
  <c r="Q24" i="3"/>
  <c r="O27" i="2"/>
  <c r="T419" i="2"/>
  <c r="M23" i="3"/>
  <c r="U10" i="2"/>
  <c r="P10" i="2"/>
  <c r="S425" i="2"/>
  <c r="S424" i="2"/>
  <c r="S423" i="2"/>
  <c r="N425" i="2"/>
  <c r="N426" i="2"/>
  <c r="N427" i="2"/>
  <c r="N428" i="2" s="1"/>
  <c r="N429" i="2" s="1"/>
  <c r="N430" i="2" s="1"/>
  <c r="N431" i="2" s="1"/>
  <c r="N424" i="2"/>
  <c r="N423" i="2"/>
  <c r="I427" i="2"/>
  <c r="I426" i="2"/>
  <c r="I425" i="2"/>
  <c r="I424" i="2"/>
  <c r="I423" i="2"/>
  <c r="N21" i="3"/>
  <c r="N16" i="3"/>
  <c r="N13" i="3"/>
  <c r="L23" i="3"/>
  <c r="N19" i="3" s="1"/>
  <c r="R10" i="2"/>
  <c r="T10" i="2"/>
  <c r="Q10" i="2"/>
  <c r="V51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114" i="2"/>
  <c r="V115" i="2"/>
  <c r="V116" i="2"/>
  <c r="V117" i="2"/>
  <c r="V118" i="2"/>
  <c r="V119" i="2"/>
  <c r="V120" i="2"/>
  <c r="V121" i="2"/>
  <c r="V122" i="2"/>
  <c r="V123" i="2"/>
  <c r="V124" i="2"/>
  <c r="V125" i="2"/>
  <c r="V126" i="2"/>
  <c r="V127" i="2"/>
  <c r="V128" i="2"/>
  <c r="V129" i="2"/>
  <c r="V130" i="2"/>
  <c r="V131" i="2"/>
  <c r="V132" i="2"/>
  <c r="V133" i="2"/>
  <c r="V134" i="2"/>
  <c r="V135" i="2"/>
  <c r="V136" i="2"/>
  <c r="V137" i="2"/>
  <c r="V138" i="2"/>
  <c r="V139" i="2"/>
  <c r="V140" i="2"/>
  <c r="V141" i="2"/>
  <c r="V142" i="2"/>
  <c r="V143" i="2"/>
  <c r="V144" i="2"/>
  <c r="V145" i="2"/>
  <c r="V146" i="2"/>
  <c r="V147" i="2"/>
  <c r="V148" i="2"/>
  <c r="V149" i="2"/>
  <c r="V150" i="2"/>
  <c r="V151" i="2"/>
  <c r="V152" i="2"/>
  <c r="V153" i="2"/>
  <c r="V154" i="2"/>
  <c r="V155" i="2"/>
  <c r="V156" i="2"/>
  <c r="V157" i="2"/>
  <c r="V158" i="2"/>
  <c r="V159" i="2"/>
  <c r="V160" i="2"/>
  <c r="V161" i="2"/>
  <c r="V162" i="2"/>
  <c r="V163" i="2"/>
  <c r="V164" i="2"/>
  <c r="V165" i="2"/>
  <c r="V166" i="2"/>
  <c r="V167" i="2"/>
  <c r="V168" i="2"/>
  <c r="V169" i="2"/>
  <c r="V170" i="2"/>
  <c r="V171" i="2"/>
  <c r="V172" i="2"/>
  <c r="V173" i="2"/>
  <c r="V174" i="2"/>
  <c r="V175" i="2"/>
  <c r="V176" i="2"/>
  <c r="V177" i="2"/>
  <c r="V178" i="2"/>
  <c r="V179" i="2"/>
  <c r="V180" i="2"/>
  <c r="V181" i="2"/>
  <c r="V182" i="2"/>
  <c r="V183" i="2"/>
  <c r="V184" i="2"/>
  <c r="V185" i="2"/>
  <c r="V186" i="2"/>
  <c r="V187" i="2"/>
  <c r="V188" i="2"/>
  <c r="V189" i="2"/>
  <c r="V190" i="2"/>
  <c r="V191" i="2"/>
  <c r="V192" i="2"/>
  <c r="V193" i="2"/>
  <c r="V194" i="2"/>
  <c r="V195" i="2"/>
  <c r="V196" i="2"/>
  <c r="V197" i="2"/>
  <c r="V198" i="2"/>
  <c r="V199" i="2"/>
  <c r="V200" i="2"/>
  <c r="V201" i="2"/>
  <c r="V202" i="2"/>
  <c r="V203" i="2"/>
  <c r="V204" i="2"/>
  <c r="V205" i="2"/>
  <c r="V206" i="2"/>
  <c r="V207" i="2"/>
  <c r="V208" i="2"/>
  <c r="V209" i="2"/>
  <c r="V210" i="2"/>
  <c r="V211" i="2"/>
  <c r="V212" i="2"/>
  <c r="V213" i="2"/>
  <c r="V214" i="2"/>
  <c r="V215" i="2"/>
  <c r="V216" i="2"/>
  <c r="V217" i="2"/>
  <c r="V218" i="2"/>
  <c r="V219" i="2"/>
  <c r="V220" i="2"/>
  <c r="V221" i="2"/>
  <c r="V222" i="2"/>
  <c r="V223" i="2"/>
  <c r="V224" i="2"/>
  <c r="V225" i="2"/>
  <c r="V226" i="2"/>
  <c r="V227" i="2"/>
  <c r="V228" i="2"/>
  <c r="V229" i="2"/>
  <c r="V230" i="2"/>
  <c r="V231" i="2"/>
  <c r="V232" i="2"/>
  <c r="V233" i="2"/>
  <c r="V234" i="2"/>
  <c r="V235" i="2"/>
  <c r="V236" i="2"/>
  <c r="V237" i="2"/>
  <c r="V238" i="2"/>
  <c r="V239" i="2"/>
  <c r="V240" i="2"/>
  <c r="V241" i="2"/>
  <c r="V242" i="2"/>
  <c r="V243" i="2"/>
  <c r="V244" i="2"/>
  <c r="V245" i="2"/>
  <c r="V246" i="2"/>
  <c r="V247" i="2"/>
  <c r="V248" i="2"/>
  <c r="V249" i="2"/>
  <c r="V250" i="2"/>
  <c r="V251" i="2"/>
  <c r="V252" i="2"/>
  <c r="V253" i="2"/>
  <c r="V254" i="2"/>
  <c r="V255" i="2"/>
  <c r="V256" i="2"/>
  <c r="V257" i="2"/>
  <c r="V258" i="2"/>
  <c r="V259" i="2"/>
  <c r="V260" i="2"/>
  <c r="V261" i="2"/>
  <c r="V262" i="2"/>
  <c r="V263" i="2"/>
  <c r="V264" i="2"/>
  <c r="V265" i="2"/>
  <c r="V266" i="2"/>
  <c r="V267" i="2"/>
  <c r="V268" i="2"/>
  <c r="V269" i="2"/>
  <c r="V270" i="2"/>
  <c r="V271" i="2"/>
  <c r="V272" i="2"/>
  <c r="V273" i="2"/>
  <c r="V274" i="2"/>
  <c r="V275" i="2"/>
  <c r="V276" i="2"/>
  <c r="V277" i="2"/>
  <c r="V278" i="2"/>
  <c r="V279" i="2"/>
  <c r="V280" i="2"/>
  <c r="V281" i="2"/>
  <c r="V282" i="2"/>
  <c r="V283" i="2"/>
  <c r="V284" i="2"/>
  <c r="V285" i="2"/>
  <c r="V286" i="2"/>
  <c r="V287" i="2"/>
  <c r="V288" i="2"/>
  <c r="V289" i="2"/>
  <c r="V290" i="2"/>
  <c r="V291" i="2"/>
  <c r="V292" i="2"/>
  <c r="V293" i="2"/>
  <c r="V294" i="2"/>
  <c r="V295" i="2"/>
  <c r="V296" i="2"/>
  <c r="V297" i="2"/>
  <c r="V298" i="2"/>
  <c r="V299" i="2"/>
  <c r="V300" i="2"/>
  <c r="V301" i="2"/>
  <c r="V302" i="2"/>
  <c r="V303" i="2"/>
  <c r="V304" i="2"/>
  <c r="V305" i="2"/>
  <c r="V306" i="2"/>
  <c r="V307" i="2"/>
  <c r="V308" i="2"/>
  <c r="V309" i="2"/>
  <c r="V310" i="2"/>
  <c r="V311" i="2"/>
  <c r="V312" i="2"/>
  <c r="V313" i="2"/>
  <c r="V314" i="2"/>
  <c r="V315" i="2"/>
  <c r="V316" i="2"/>
  <c r="V317" i="2"/>
  <c r="V318" i="2"/>
  <c r="V319" i="2"/>
  <c r="V320" i="2"/>
  <c r="V321" i="2"/>
  <c r="V322" i="2"/>
  <c r="V323" i="2"/>
  <c r="V324" i="2"/>
  <c r="V325" i="2"/>
  <c r="V326" i="2"/>
  <c r="V327" i="2"/>
  <c r="V328" i="2"/>
  <c r="V329" i="2"/>
  <c r="V330" i="2"/>
  <c r="V331" i="2"/>
  <c r="V332" i="2"/>
  <c r="V333" i="2"/>
  <c r="V334" i="2"/>
  <c r="V335" i="2"/>
  <c r="V336" i="2"/>
  <c r="V337" i="2"/>
  <c r="V338" i="2"/>
  <c r="V339" i="2"/>
  <c r="V340" i="2"/>
  <c r="V341" i="2"/>
  <c r="V342" i="2"/>
  <c r="V343" i="2"/>
  <c r="V344" i="2"/>
  <c r="V345" i="2"/>
  <c r="V346" i="2"/>
  <c r="V347" i="2"/>
  <c r="V348" i="2"/>
  <c r="V349" i="2"/>
  <c r="V350" i="2"/>
  <c r="V351" i="2"/>
  <c r="V352" i="2"/>
  <c r="V353" i="2"/>
  <c r="V354" i="2"/>
  <c r="V355" i="2"/>
  <c r="V356" i="2"/>
  <c r="V357" i="2"/>
  <c r="V358" i="2"/>
  <c r="V359" i="2"/>
  <c r="V360" i="2"/>
  <c r="V361" i="2"/>
  <c r="V362" i="2"/>
  <c r="V363" i="2"/>
  <c r="V364" i="2"/>
  <c r="V365" i="2"/>
  <c r="V366" i="2"/>
  <c r="V367" i="2"/>
  <c r="V368" i="2"/>
  <c r="V369" i="2"/>
  <c r="V370" i="2"/>
  <c r="V371" i="2"/>
  <c r="V372" i="2"/>
  <c r="V373" i="2"/>
  <c r="V374" i="2"/>
  <c r="V375" i="2"/>
  <c r="V376" i="2"/>
  <c r="V377" i="2"/>
  <c r="V378" i="2"/>
  <c r="V379" i="2"/>
  <c r="V380" i="2"/>
  <c r="V381" i="2"/>
  <c r="V382" i="2"/>
  <c r="V383" i="2"/>
  <c r="V384" i="2"/>
  <c r="V385" i="2"/>
  <c r="V386" i="2"/>
  <c r="V387" i="2"/>
  <c r="V388" i="2"/>
  <c r="V389" i="2"/>
  <c r="V390" i="2"/>
  <c r="V391" i="2"/>
  <c r="V392" i="2"/>
  <c r="V393" i="2"/>
  <c r="V394" i="2"/>
  <c r="V395" i="2"/>
  <c r="V396" i="2"/>
  <c r="V397" i="2"/>
  <c r="V398" i="2"/>
  <c r="V399" i="2"/>
  <c r="V400" i="2"/>
  <c r="V401" i="2"/>
  <c r="V402" i="2"/>
  <c r="V403" i="2"/>
  <c r="V404" i="2"/>
  <c r="V405" i="2"/>
  <c r="V406" i="2"/>
  <c r="V407" i="2"/>
  <c r="V408" i="2"/>
  <c r="V409" i="2"/>
  <c r="V410" i="2"/>
  <c r="V411" i="2"/>
  <c r="V412" i="2"/>
  <c r="V413" i="2"/>
  <c r="V414" i="2"/>
  <c r="V415" i="2"/>
  <c r="V416" i="2"/>
  <c r="V417" i="2"/>
  <c r="V418" i="2"/>
  <c r="V419" i="2"/>
  <c r="V420" i="2"/>
  <c r="V421" i="2"/>
  <c r="V422" i="2"/>
  <c r="U422" i="2"/>
  <c r="L422" i="2"/>
  <c r="Q35" i="2"/>
  <c r="V35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U121" i="2"/>
  <c r="U122" i="2"/>
  <c r="U123" i="2"/>
  <c r="U124" i="2"/>
  <c r="U125" i="2"/>
  <c r="U126" i="2"/>
  <c r="U127" i="2"/>
  <c r="U128" i="2"/>
  <c r="U129" i="2"/>
  <c r="U130" i="2"/>
  <c r="U131" i="2"/>
  <c r="U132" i="2"/>
  <c r="U133" i="2"/>
  <c r="U134" i="2"/>
  <c r="U135" i="2"/>
  <c r="U136" i="2"/>
  <c r="U137" i="2"/>
  <c r="U138" i="2"/>
  <c r="U139" i="2"/>
  <c r="U140" i="2"/>
  <c r="U141" i="2"/>
  <c r="U142" i="2"/>
  <c r="U143" i="2"/>
  <c r="U144" i="2"/>
  <c r="U145" i="2"/>
  <c r="U146" i="2"/>
  <c r="U147" i="2"/>
  <c r="U148" i="2"/>
  <c r="U149" i="2"/>
  <c r="U150" i="2"/>
  <c r="U151" i="2"/>
  <c r="U152" i="2"/>
  <c r="U153" i="2"/>
  <c r="U154" i="2"/>
  <c r="U155" i="2"/>
  <c r="U156" i="2"/>
  <c r="U157" i="2"/>
  <c r="U158" i="2"/>
  <c r="U159" i="2"/>
  <c r="U160" i="2"/>
  <c r="U161" i="2"/>
  <c r="U162" i="2"/>
  <c r="U163" i="2"/>
  <c r="U164" i="2"/>
  <c r="U165" i="2"/>
  <c r="U166" i="2"/>
  <c r="U167" i="2"/>
  <c r="U168" i="2"/>
  <c r="U169" i="2"/>
  <c r="U170" i="2"/>
  <c r="U171" i="2"/>
  <c r="U172" i="2"/>
  <c r="U173" i="2"/>
  <c r="U174" i="2"/>
  <c r="U175" i="2"/>
  <c r="U176" i="2"/>
  <c r="U177" i="2"/>
  <c r="U178" i="2"/>
  <c r="U179" i="2"/>
  <c r="U180" i="2"/>
  <c r="U181" i="2"/>
  <c r="U182" i="2"/>
  <c r="U183" i="2"/>
  <c r="U184" i="2"/>
  <c r="U185" i="2"/>
  <c r="U186" i="2"/>
  <c r="U187" i="2"/>
  <c r="U188" i="2"/>
  <c r="U189" i="2"/>
  <c r="U190" i="2"/>
  <c r="U191" i="2"/>
  <c r="U192" i="2"/>
  <c r="U193" i="2"/>
  <c r="U194" i="2"/>
  <c r="U195" i="2"/>
  <c r="U196" i="2"/>
  <c r="U197" i="2"/>
  <c r="U198" i="2"/>
  <c r="U199" i="2"/>
  <c r="U200" i="2"/>
  <c r="U201" i="2"/>
  <c r="U202" i="2"/>
  <c r="U203" i="2"/>
  <c r="U204" i="2"/>
  <c r="U205" i="2"/>
  <c r="U206" i="2"/>
  <c r="U207" i="2"/>
  <c r="U208" i="2"/>
  <c r="U209" i="2"/>
  <c r="U210" i="2"/>
  <c r="U211" i="2"/>
  <c r="U212" i="2"/>
  <c r="U213" i="2"/>
  <c r="U214" i="2"/>
  <c r="U215" i="2"/>
  <c r="U216" i="2"/>
  <c r="U217" i="2"/>
  <c r="U218" i="2"/>
  <c r="U219" i="2"/>
  <c r="U220" i="2"/>
  <c r="U221" i="2"/>
  <c r="U222" i="2"/>
  <c r="U223" i="2"/>
  <c r="U224" i="2"/>
  <c r="U225" i="2"/>
  <c r="U226" i="2"/>
  <c r="U227" i="2"/>
  <c r="U228" i="2"/>
  <c r="U229" i="2"/>
  <c r="U230" i="2"/>
  <c r="U231" i="2"/>
  <c r="U232" i="2"/>
  <c r="U233" i="2"/>
  <c r="U234" i="2"/>
  <c r="U235" i="2"/>
  <c r="U236" i="2"/>
  <c r="U237" i="2"/>
  <c r="U238" i="2"/>
  <c r="U239" i="2"/>
  <c r="U240" i="2"/>
  <c r="U241" i="2"/>
  <c r="U242" i="2"/>
  <c r="U243" i="2"/>
  <c r="U244" i="2"/>
  <c r="U245" i="2"/>
  <c r="U246" i="2"/>
  <c r="U247" i="2"/>
  <c r="U248" i="2"/>
  <c r="U249" i="2"/>
  <c r="U250" i="2"/>
  <c r="U251" i="2"/>
  <c r="U252" i="2"/>
  <c r="U253" i="2"/>
  <c r="U254" i="2"/>
  <c r="U255" i="2"/>
  <c r="U256" i="2"/>
  <c r="U257" i="2"/>
  <c r="U258" i="2"/>
  <c r="U259" i="2"/>
  <c r="U260" i="2"/>
  <c r="U261" i="2"/>
  <c r="U262" i="2"/>
  <c r="U263" i="2"/>
  <c r="U264" i="2"/>
  <c r="U265" i="2"/>
  <c r="U266" i="2"/>
  <c r="U267" i="2"/>
  <c r="U268" i="2"/>
  <c r="U269" i="2"/>
  <c r="U270" i="2"/>
  <c r="U271" i="2"/>
  <c r="U272" i="2"/>
  <c r="U273" i="2"/>
  <c r="U274" i="2"/>
  <c r="U275" i="2"/>
  <c r="U276" i="2"/>
  <c r="U277" i="2"/>
  <c r="U278" i="2"/>
  <c r="U279" i="2"/>
  <c r="U280" i="2"/>
  <c r="U281" i="2"/>
  <c r="U282" i="2"/>
  <c r="U283" i="2"/>
  <c r="U284" i="2"/>
  <c r="U285" i="2"/>
  <c r="U286" i="2"/>
  <c r="U287" i="2"/>
  <c r="U288" i="2"/>
  <c r="U289" i="2"/>
  <c r="U290" i="2"/>
  <c r="U291" i="2"/>
  <c r="U292" i="2"/>
  <c r="U293" i="2"/>
  <c r="U294" i="2"/>
  <c r="U295" i="2"/>
  <c r="U296" i="2"/>
  <c r="U297" i="2"/>
  <c r="U298" i="2"/>
  <c r="U299" i="2"/>
  <c r="U300" i="2"/>
  <c r="U301" i="2"/>
  <c r="U302" i="2"/>
  <c r="U303" i="2"/>
  <c r="U304" i="2"/>
  <c r="U305" i="2"/>
  <c r="U306" i="2"/>
  <c r="U307" i="2"/>
  <c r="U308" i="2"/>
  <c r="U309" i="2"/>
  <c r="U310" i="2"/>
  <c r="U311" i="2"/>
  <c r="U312" i="2"/>
  <c r="U313" i="2"/>
  <c r="U314" i="2"/>
  <c r="U315" i="2"/>
  <c r="U316" i="2"/>
  <c r="U317" i="2"/>
  <c r="U318" i="2"/>
  <c r="U319" i="2"/>
  <c r="U320" i="2"/>
  <c r="U321" i="2"/>
  <c r="U322" i="2"/>
  <c r="U323" i="2"/>
  <c r="U324" i="2"/>
  <c r="U325" i="2"/>
  <c r="U326" i="2"/>
  <c r="U327" i="2"/>
  <c r="U328" i="2"/>
  <c r="U329" i="2"/>
  <c r="U330" i="2"/>
  <c r="U331" i="2"/>
  <c r="U332" i="2"/>
  <c r="U333" i="2"/>
  <c r="U334" i="2"/>
  <c r="U335" i="2"/>
  <c r="U336" i="2"/>
  <c r="U337" i="2"/>
  <c r="U338" i="2"/>
  <c r="U339" i="2"/>
  <c r="U340" i="2"/>
  <c r="U341" i="2"/>
  <c r="U342" i="2"/>
  <c r="U343" i="2"/>
  <c r="U344" i="2"/>
  <c r="U345" i="2"/>
  <c r="U346" i="2"/>
  <c r="U347" i="2"/>
  <c r="U348" i="2"/>
  <c r="U349" i="2"/>
  <c r="U350" i="2"/>
  <c r="U351" i="2"/>
  <c r="U352" i="2"/>
  <c r="U353" i="2"/>
  <c r="U354" i="2"/>
  <c r="U355" i="2"/>
  <c r="U356" i="2"/>
  <c r="U357" i="2"/>
  <c r="U358" i="2"/>
  <c r="U359" i="2"/>
  <c r="U360" i="2"/>
  <c r="U361" i="2"/>
  <c r="U362" i="2"/>
  <c r="U363" i="2"/>
  <c r="U364" i="2"/>
  <c r="U365" i="2"/>
  <c r="U366" i="2"/>
  <c r="U367" i="2"/>
  <c r="U368" i="2"/>
  <c r="U369" i="2"/>
  <c r="U370" i="2"/>
  <c r="U371" i="2"/>
  <c r="U372" i="2"/>
  <c r="U373" i="2"/>
  <c r="U374" i="2"/>
  <c r="U375" i="2"/>
  <c r="U376" i="2"/>
  <c r="U377" i="2"/>
  <c r="U378" i="2"/>
  <c r="U379" i="2"/>
  <c r="U380" i="2"/>
  <c r="U381" i="2"/>
  <c r="U382" i="2"/>
  <c r="U383" i="2"/>
  <c r="U384" i="2"/>
  <c r="U385" i="2"/>
  <c r="U386" i="2"/>
  <c r="U387" i="2"/>
  <c r="U388" i="2"/>
  <c r="U389" i="2"/>
  <c r="U390" i="2"/>
  <c r="U391" i="2"/>
  <c r="U392" i="2"/>
  <c r="U393" i="2"/>
  <c r="U394" i="2"/>
  <c r="U395" i="2"/>
  <c r="U396" i="2"/>
  <c r="U397" i="2"/>
  <c r="U398" i="2"/>
  <c r="U399" i="2"/>
  <c r="U400" i="2"/>
  <c r="U401" i="2"/>
  <c r="U402" i="2"/>
  <c r="U403" i="2"/>
  <c r="U404" i="2"/>
  <c r="U405" i="2"/>
  <c r="U406" i="2"/>
  <c r="U407" i="2"/>
  <c r="U408" i="2"/>
  <c r="U409" i="2"/>
  <c r="U410" i="2"/>
  <c r="U411" i="2"/>
  <c r="U412" i="2"/>
  <c r="U413" i="2"/>
  <c r="U414" i="2"/>
  <c r="U415" i="2"/>
  <c r="U416" i="2"/>
  <c r="U417" i="2"/>
  <c r="U418" i="2"/>
  <c r="U419" i="2"/>
  <c r="U420" i="2"/>
  <c r="U421" i="2"/>
  <c r="T422" i="2"/>
  <c r="T36" i="2"/>
  <c r="T37" i="2"/>
  <c r="T38" i="2"/>
  <c r="T39" i="2"/>
  <c r="U39" i="2" s="1"/>
  <c r="T40" i="2"/>
  <c r="T41" i="2"/>
  <c r="T42" i="2"/>
  <c r="T43" i="2"/>
  <c r="U43" i="2" s="1"/>
  <c r="T44" i="2"/>
  <c r="U44" i="2" s="1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8" i="2"/>
  <c r="T209" i="2"/>
  <c r="T210" i="2"/>
  <c r="T211" i="2"/>
  <c r="T212" i="2"/>
  <c r="T213" i="2"/>
  <c r="T214" i="2"/>
  <c r="T215" i="2"/>
  <c r="T216" i="2"/>
  <c r="T217" i="2"/>
  <c r="T218" i="2"/>
  <c r="T219" i="2"/>
  <c r="T220" i="2"/>
  <c r="T221" i="2"/>
  <c r="T222" i="2"/>
  <c r="T223" i="2"/>
  <c r="T224" i="2"/>
  <c r="T225" i="2"/>
  <c r="T226" i="2"/>
  <c r="T227" i="2"/>
  <c r="T228" i="2"/>
  <c r="T229" i="2"/>
  <c r="T230" i="2"/>
  <c r="T231" i="2"/>
  <c r="T232" i="2"/>
  <c r="T233" i="2"/>
  <c r="T234" i="2"/>
  <c r="T235" i="2"/>
  <c r="T236" i="2"/>
  <c r="T237" i="2"/>
  <c r="T238" i="2"/>
  <c r="T239" i="2"/>
  <c r="T240" i="2"/>
  <c r="T241" i="2"/>
  <c r="T242" i="2"/>
  <c r="T243" i="2"/>
  <c r="T244" i="2"/>
  <c r="T245" i="2"/>
  <c r="T246" i="2"/>
  <c r="T247" i="2"/>
  <c r="T248" i="2"/>
  <c r="T249" i="2"/>
  <c r="T250" i="2"/>
  <c r="T251" i="2"/>
  <c r="T252" i="2"/>
  <c r="T253" i="2"/>
  <c r="T254" i="2"/>
  <c r="T255" i="2"/>
  <c r="T256" i="2"/>
  <c r="T257" i="2"/>
  <c r="T258" i="2"/>
  <c r="T259" i="2"/>
  <c r="T260" i="2"/>
  <c r="T261" i="2"/>
  <c r="T262" i="2"/>
  <c r="T263" i="2"/>
  <c r="T264" i="2"/>
  <c r="T265" i="2"/>
  <c r="T266" i="2"/>
  <c r="T267" i="2"/>
  <c r="T268" i="2"/>
  <c r="T269" i="2"/>
  <c r="T270" i="2"/>
  <c r="T271" i="2"/>
  <c r="T272" i="2"/>
  <c r="T273" i="2"/>
  <c r="T274" i="2"/>
  <c r="T275" i="2"/>
  <c r="T276" i="2"/>
  <c r="T277" i="2"/>
  <c r="T278" i="2"/>
  <c r="T279" i="2"/>
  <c r="T280" i="2"/>
  <c r="T281" i="2"/>
  <c r="T282" i="2"/>
  <c r="T283" i="2"/>
  <c r="T284" i="2"/>
  <c r="T285" i="2"/>
  <c r="T286" i="2"/>
  <c r="T287" i="2"/>
  <c r="T288" i="2"/>
  <c r="T289" i="2"/>
  <c r="T290" i="2"/>
  <c r="T291" i="2"/>
  <c r="T292" i="2"/>
  <c r="T293" i="2"/>
  <c r="T294" i="2"/>
  <c r="T295" i="2"/>
  <c r="T296" i="2"/>
  <c r="T297" i="2"/>
  <c r="T298" i="2"/>
  <c r="T299" i="2"/>
  <c r="T300" i="2"/>
  <c r="T301" i="2"/>
  <c r="T302" i="2"/>
  <c r="T303" i="2"/>
  <c r="T304" i="2"/>
  <c r="T305" i="2"/>
  <c r="T306" i="2"/>
  <c r="T307" i="2"/>
  <c r="T308" i="2"/>
  <c r="T309" i="2"/>
  <c r="T310" i="2"/>
  <c r="T311" i="2"/>
  <c r="T312" i="2"/>
  <c r="T313" i="2"/>
  <c r="T314" i="2"/>
  <c r="T315" i="2"/>
  <c r="T316" i="2"/>
  <c r="T317" i="2"/>
  <c r="T318" i="2"/>
  <c r="T319" i="2"/>
  <c r="T320" i="2"/>
  <c r="T321" i="2"/>
  <c r="T322" i="2"/>
  <c r="T323" i="2"/>
  <c r="T324" i="2"/>
  <c r="T325" i="2"/>
  <c r="T326" i="2"/>
  <c r="T327" i="2"/>
  <c r="T328" i="2"/>
  <c r="T329" i="2"/>
  <c r="T330" i="2"/>
  <c r="T331" i="2"/>
  <c r="T332" i="2"/>
  <c r="T333" i="2"/>
  <c r="T334" i="2"/>
  <c r="T335" i="2"/>
  <c r="T336" i="2"/>
  <c r="T337" i="2"/>
  <c r="T338" i="2"/>
  <c r="T339" i="2"/>
  <c r="T340" i="2"/>
  <c r="T341" i="2"/>
  <c r="T342" i="2"/>
  <c r="T343" i="2"/>
  <c r="T344" i="2"/>
  <c r="T345" i="2"/>
  <c r="T346" i="2"/>
  <c r="T347" i="2"/>
  <c r="T348" i="2"/>
  <c r="T349" i="2"/>
  <c r="T350" i="2"/>
  <c r="T351" i="2"/>
  <c r="T352" i="2"/>
  <c r="T353" i="2"/>
  <c r="T354" i="2"/>
  <c r="T355" i="2"/>
  <c r="T356" i="2"/>
  <c r="T357" i="2"/>
  <c r="T358" i="2"/>
  <c r="T359" i="2"/>
  <c r="T360" i="2"/>
  <c r="T361" i="2"/>
  <c r="T362" i="2"/>
  <c r="T363" i="2"/>
  <c r="T364" i="2"/>
  <c r="T365" i="2"/>
  <c r="T366" i="2"/>
  <c r="T367" i="2"/>
  <c r="T368" i="2"/>
  <c r="T369" i="2"/>
  <c r="T370" i="2"/>
  <c r="T371" i="2"/>
  <c r="T372" i="2"/>
  <c r="T373" i="2"/>
  <c r="T374" i="2"/>
  <c r="T375" i="2"/>
  <c r="T376" i="2"/>
  <c r="T377" i="2"/>
  <c r="T378" i="2"/>
  <c r="T379" i="2"/>
  <c r="T380" i="2"/>
  <c r="T381" i="2"/>
  <c r="T382" i="2"/>
  <c r="T383" i="2"/>
  <c r="T384" i="2"/>
  <c r="T385" i="2"/>
  <c r="T386" i="2"/>
  <c r="T387" i="2"/>
  <c r="T388" i="2"/>
  <c r="T389" i="2"/>
  <c r="T390" i="2"/>
  <c r="T391" i="2"/>
  <c r="T392" i="2"/>
  <c r="T393" i="2"/>
  <c r="T394" i="2"/>
  <c r="T395" i="2"/>
  <c r="T396" i="2"/>
  <c r="T397" i="2"/>
  <c r="T398" i="2"/>
  <c r="T399" i="2"/>
  <c r="T400" i="2"/>
  <c r="T401" i="2"/>
  <c r="T402" i="2"/>
  <c r="T403" i="2"/>
  <c r="T404" i="2"/>
  <c r="T405" i="2"/>
  <c r="T406" i="2"/>
  <c r="T407" i="2"/>
  <c r="T408" i="2"/>
  <c r="T409" i="2"/>
  <c r="T410" i="2"/>
  <c r="T411" i="2"/>
  <c r="T412" i="2"/>
  <c r="T413" i="2"/>
  <c r="T414" i="2"/>
  <c r="T415" i="2"/>
  <c r="T416" i="2"/>
  <c r="T417" i="2"/>
  <c r="T418" i="2"/>
  <c r="T420" i="2"/>
  <c r="T421" i="2"/>
  <c r="T35" i="2"/>
  <c r="S420" i="2"/>
  <c r="S36" i="2"/>
  <c r="S37" i="2"/>
  <c r="S38" i="2"/>
  <c r="U38" i="2" s="1"/>
  <c r="S39" i="2"/>
  <c r="S40" i="2"/>
  <c r="S41" i="2"/>
  <c r="S42" i="2"/>
  <c r="S43" i="2"/>
  <c r="S44" i="2"/>
  <c r="S45" i="2"/>
  <c r="S46" i="2"/>
  <c r="U46" i="2" s="1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S178" i="2"/>
  <c r="S179" i="2"/>
  <c r="S180" i="2"/>
  <c r="S181" i="2"/>
  <c r="S182" i="2"/>
  <c r="S183" i="2"/>
  <c r="S184" i="2"/>
  <c r="S185" i="2"/>
  <c r="S186" i="2"/>
  <c r="S187" i="2"/>
  <c r="S188" i="2"/>
  <c r="S189" i="2"/>
  <c r="S190" i="2"/>
  <c r="S191" i="2"/>
  <c r="S192" i="2"/>
  <c r="S193" i="2"/>
  <c r="S194" i="2"/>
  <c r="S195" i="2"/>
  <c r="S196" i="2"/>
  <c r="S197" i="2"/>
  <c r="S198" i="2"/>
  <c r="S199" i="2"/>
  <c r="S200" i="2"/>
  <c r="S201" i="2"/>
  <c r="S202" i="2"/>
  <c r="S203" i="2"/>
  <c r="S204" i="2"/>
  <c r="S205" i="2"/>
  <c r="S206" i="2"/>
  <c r="S207" i="2"/>
  <c r="S208" i="2"/>
  <c r="S209" i="2"/>
  <c r="S210" i="2"/>
  <c r="S211" i="2"/>
  <c r="S212" i="2"/>
  <c r="S213" i="2"/>
  <c r="S214" i="2"/>
  <c r="S215" i="2"/>
  <c r="S216" i="2"/>
  <c r="S217" i="2"/>
  <c r="S218" i="2"/>
  <c r="S219" i="2"/>
  <c r="S220" i="2"/>
  <c r="S221" i="2"/>
  <c r="S222" i="2"/>
  <c r="S223" i="2"/>
  <c r="S224" i="2"/>
  <c r="S225" i="2"/>
  <c r="S226" i="2"/>
  <c r="S227" i="2"/>
  <c r="S228" i="2"/>
  <c r="S229" i="2"/>
  <c r="S230" i="2"/>
  <c r="S231" i="2"/>
  <c r="S232" i="2"/>
  <c r="S233" i="2"/>
  <c r="S234" i="2"/>
  <c r="S235" i="2"/>
  <c r="S236" i="2"/>
  <c r="S237" i="2"/>
  <c r="S238" i="2"/>
  <c r="S239" i="2"/>
  <c r="S240" i="2"/>
  <c r="S241" i="2"/>
  <c r="S242" i="2"/>
  <c r="S243" i="2"/>
  <c r="S244" i="2"/>
  <c r="S245" i="2"/>
  <c r="S246" i="2"/>
  <c r="S247" i="2"/>
  <c r="S248" i="2"/>
  <c r="S249" i="2"/>
  <c r="S250" i="2"/>
  <c r="S251" i="2"/>
  <c r="S252" i="2"/>
  <c r="S253" i="2"/>
  <c r="S254" i="2"/>
  <c r="S255" i="2"/>
  <c r="S256" i="2"/>
  <c r="S257" i="2"/>
  <c r="S258" i="2"/>
  <c r="S259" i="2"/>
  <c r="S260" i="2"/>
  <c r="S261" i="2"/>
  <c r="S262" i="2"/>
  <c r="S263" i="2"/>
  <c r="S264" i="2"/>
  <c r="S265" i="2"/>
  <c r="S266" i="2"/>
  <c r="S267" i="2"/>
  <c r="S268" i="2"/>
  <c r="S269" i="2"/>
  <c r="S270" i="2"/>
  <c r="S271" i="2"/>
  <c r="S272" i="2"/>
  <c r="S273" i="2"/>
  <c r="S274" i="2"/>
  <c r="S275" i="2"/>
  <c r="S276" i="2"/>
  <c r="S277" i="2"/>
  <c r="S278" i="2"/>
  <c r="S279" i="2"/>
  <c r="S280" i="2"/>
  <c r="S281" i="2"/>
  <c r="S282" i="2"/>
  <c r="S283" i="2"/>
  <c r="S284" i="2"/>
  <c r="S285" i="2"/>
  <c r="S286" i="2"/>
  <c r="S287" i="2"/>
  <c r="S288" i="2"/>
  <c r="S289" i="2"/>
  <c r="S290" i="2"/>
  <c r="S291" i="2"/>
  <c r="S292" i="2"/>
  <c r="S293" i="2"/>
  <c r="S294" i="2"/>
  <c r="S295" i="2"/>
  <c r="S296" i="2"/>
  <c r="S297" i="2"/>
  <c r="S298" i="2"/>
  <c r="S299" i="2"/>
  <c r="S300" i="2"/>
  <c r="S301" i="2"/>
  <c r="S302" i="2"/>
  <c r="S303" i="2"/>
  <c r="S304" i="2"/>
  <c r="S305" i="2"/>
  <c r="S306" i="2"/>
  <c r="S307" i="2"/>
  <c r="S308" i="2"/>
  <c r="S309" i="2"/>
  <c r="S310" i="2"/>
  <c r="S311" i="2"/>
  <c r="S312" i="2"/>
  <c r="S313" i="2"/>
  <c r="S314" i="2"/>
  <c r="S315" i="2"/>
  <c r="S316" i="2"/>
  <c r="S317" i="2"/>
  <c r="S318" i="2"/>
  <c r="S319" i="2"/>
  <c r="S320" i="2"/>
  <c r="S321" i="2"/>
  <c r="S322" i="2"/>
  <c r="S323" i="2"/>
  <c r="S324" i="2"/>
  <c r="S325" i="2"/>
  <c r="S326" i="2"/>
  <c r="S327" i="2"/>
  <c r="S328" i="2"/>
  <c r="S329" i="2"/>
  <c r="S330" i="2"/>
  <c r="S331" i="2"/>
  <c r="S332" i="2"/>
  <c r="S333" i="2"/>
  <c r="S334" i="2"/>
  <c r="S335" i="2"/>
  <c r="S336" i="2"/>
  <c r="S337" i="2"/>
  <c r="S338" i="2"/>
  <c r="S339" i="2"/>
  <c r="S340" i="2"/>
  <c r="S341" i="2"/>
  <c r="S342" i="2"/>
  <c r="S343" i="2"/>
  <c r="S344" i="2"/>
  <c r="S345" i="2"/>
  <c r="S346" i="2"/>
  <c r="S347" i="2"/>
  <c r="S348" i="2"/>
  <c r="S349" i="2"/>
  <c r="S350" i="2"/>
  <c r="S351" i="2"/>
  <c r="S352" i="2"/>
  <c r="S353" i="2"/>
  <c r="S354" i="2"/>
  <c r="S355" i="2"/>
  <c r="S356" i="2"/>
  <c r="S357" i="2"/>
  <c r="S358" i="2"/>
  <c r="S359" i="2"/>
  <c r="S360" i="2"/>
  <c r="S361" i="2"/>
  <c r="S362" i="2"/>
  <c r="S363" i="2"/>
  <c r="S364" i="2"/>
  <c r="S365" i="2"/>
  <c r="S366" i="2"/>
  <c r="S367" i="2"/>
  <c r="S368" i="2"/>
  <c r="S369" i="2"/>
  <c r="S370" i="2"/>
  <c r="S371" i="2"/>
  <c r="S372" i="2"/>
  <c r="S373" i="2"/>
  <c r="S374" i="2"/>
  <c r="S375" i="2"/>
  <c r="S376" i="2"/>
  <c r="S377" i="2"/>
  <c r="S378" i="2"/>
  <c r="S379" i="2"/>
  <c r="S380" i="2"/>
  <c r="S381" i="2"/>
  <c r="S382" i="2"/>
  <c r="S383" i="2"/>
  <c r="S384" i="2"/>
  <c r="S385" i="2"/>
  <c r="S386" i="2"/>
  <c r="S387" i="2"/>
  <c r="S388" i="2"/>
  <c r="S389" i="2"/>
  <c r="S390" i="2"/>
  <c r="S391" i="2"/>
  <c r="S392" i="2"/>
  <c r="S393" i="2"/>
  <c r="S394" i="2"/>
  <c r="S395" i="2"/>
  <c r="S396" i="2"/>
  <c r="S397" i="2"/>
  <c r="S398" i="2"/>
  <c r="S399" i="2"/>
  <c r="S400" i="2"/>
  <c r="S401" i="2"/>
  <c r="S402" i="2"/>
  <c r="S403" i="2"/>
  <c r="S404" i="2"/>
  <c r="S405" i="2"/>
  <c r="S406" i="2"/>
  <c r="S407" i="2"/>
  <c r="S408" i="2"/>
  <c r="S409" i="2"/>
  <c r="S410" i="2"/>
  <c r="S411" i="2"/>
  <c r="S412" i="2"/>
  <c r="S413" i="2"/>
  <c r="S414" i="2"/>
  <c r="S415" i="2"/>
  <c r="S416" i="2"/>
  <c r="S417" i="2"/>
  <c r="S418" i="2"/>
  <c r="S419" i="2"/>
  <c r="S421" i="2"/>
  <c r="S422" i="2"/>
  <c r="S35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199" i="2"/>
  <c r="R200" i="2"/>
  <c r="R201" i="2"/>
  <c r="R202" i="2"/>
  <c r="R203" i="2"/>
  <c r="R204" i="2"/>
  <c r="R205" i="2"/>
  <c r="R206" i="2"/>
  <c r="R207" i="2"/>
  <c r="R208" i="2"/>
  <c r="R209" i="2"/>
  <c r="R210" i="2"/>
  <c r="R211" i="2"/>
  <c r="R212" i="2"/>
  <c r="R213" i="2"/>
  <c r="R214" i="2"/>
  <c r="R215" i="2"/>
  <c r="R216" i="2"/>
  <c r="R217" i="2"/>
  <c r="R218" i="2"/>
  <c r="R219" i="2"/>
  <c r="R220" i="2"/>
  <c r="R221" i="2"/>
  <c r="R222" i="2"/>
  <c r="R223" i="2"/>
  <c r="R224" i="2"/>
  <c r="R225" i="2"/>
  <c r="R226" i="2"/>
  <c r="R227" i="2"/>
  <c r="R228" i="2"/>
  <c r="R229" i="2"/>
  <c r="R230" i="2"/>
  <c r="R231" i="2"/>
  <c r="R232" i="2"/>
  <c r="R233" i="2"/>
  <c r="R234" i="2"/>
  <c r="R235" i="2"/>
  <c r="R236" i="2"/>
  <c r="R237" i="2"/>
  <c r="R238" i="2"/>
  <c r="R239" i="2"/>
  <c r="R240" i="2"/>
  <c r="R241" i="2"/>
  <c r="R242" i="2"/>
  <c r="R243" i="2"/>
  <c r="R244" i="2"/>
  <c r="R245" i="2"/>
  <c r="R246" i="2"/>
  <c r="R247" i="2"/>
  <c r="R248" i="2"/>
  <c r="R249" i="2"/>
  <c r="R250" i="2"/>
  <c r="R251" i="2"/>
  <c r="R252" i="2"/>
  <c r="R253" i="2"/>
  <c r="R254" i="2"/>
  <c r="R255" i="2"/>
  <c r="R256" i="2"/>
  <c r="R257" i="2"/>
  <c r="R258" i="2"/>
  <c r="R259" i="2"/>
  <c r="R260" i="2"/>
  <c r="R261" i="2"/>
  <c r="R262" i="2"/>
  <c r="R263" i="2"/>
  <c r="R264" i="2"/>
  <c r="R265" i="2"/>
  <c r="R266" i="2"/>
  <c r="R267" i="2"/>
  <c r="R268" i="2"/>
  <c r="R269" i="2"/>
  <c r="R270" i="2"/>
  <c r="R271" i="2"/>
  <c r="R272" i="2"/>
  <c r="R273" i="2"/>
  <c r="R274" i="2"/>
  <c r="R275" i="2"/>
  <c r="R276" i="2"/>
  <c r="R277" i="2"/>
  <c r="R278" i="2"/>
  <c r="R279" i="2"/>
  <c r="R280" i="2"/>
  <c r="R281" i="2"/>
  <c r="R282" i="2"/>
  <c r="R283" i="2"/>
  <c r="R284" i="2"/>
  <c r="R285" i="2"/>
  <c r="R286" i="2"/>
  <c r="R287" i="2"/>
  <c r="R288" i="2"/>
  <c r="R289" i="2"/>
  <c r="R290" i="2"/>
  <c r="R291" i="2"/>
  <c r="R292" i="2"/>
  <c r="R293" i="2"/>
  <c r="R294" i="2"/>
  <c r="R295" i="2"/>
  <c r="R296" i="2"/>
  <c r="R297" i="2"/>
  <c r="R298" i="2"/>
  <c r="R299" i="2"/>
  <c r="R300" i="2"/>
  <c r="R301" i="2"/>
  <c r="R302" i="2"/>
  <c r="R303" i="2"/>
  <c r="R304" i="2"/>
  <c r="R305" i="2"/>
  <c r="R306" i="2"/>
  <c r="R307" i="2"/>
  <c r="R308" i="2"/>
  <c r="R309" i="2"/>
  <c r="R310" i="2"/>
  <c r="R311" i="2"/>
  <c r="R312" i="2"/>
  <c r="R313" i="2"/>
  <c r="R314" i="2"/>
  <c r="R315" i="2"/>
  <c r="R316" i="2"/>
  <c r="R317" i="2"/>
  <c r="R318" i="2"/>
  <c r="R319" i="2"/>
  <c r="R320" i="2"/>
  <c r="R321" i="2"/>
  <c r="R322" i="2"/>
  <c r="R323" i="2"/>
  <c r="R324" i="2"/>
  <c r="R325" i="2"/>
  <c r="R326" i="2"/>
  <c r="R327" i="2"/>
  <c r="R328" i="2"/>
  <c r="R329" i="2"/>
  <c r="R330" i="2"/>
  <c r="R331" i="2"/>
  <c r="R332" i="2"/>
  <c r="R333" i="2"/>
  <c r="R334" i="2"/>
  <c r="R335" i="2"/>
  <c r="R336" i="2"/>
  <c r="R337" i="2"/>
  <c r="R338" i="2"/>
  <c r="R339" i="2"/>
  <c r="R340" i="2"/>
  <c r="R341" i="2"/>
  <c r="R342" i="2"/>
  <c r="R343" i="2"/>
  <c r="R344" i="2"/>
  <c r="R345" i="2"/>
  <c r="R346" i="2"/>
  <c r="R347" i="2"/>
  <c r="R348" i="2"/>
  <c r="R349" i="2"/>
  <c r="R350" i="2"/>
  <c r="R351" i="2"/>
  <c r="R352" i="2"/>
  <c r="R353" i="2"/>
  <c r="R354" i="2"/>
  <c r="R355" i="2"/>
  <c r="R356" i="2"/>
  <c r="R357" i="2"/>
  <c r="R358" i="2"/>
  <c r="R359" i="2"/>
  <c r="R360" i="2"/>
  <c r="R361" i="2"/>
  <c r="R362" i="2"/>
  <c r="R363" i="2"/>
  <c r="R364" i="2"/>
  <c r="R365" i="2"/>
  <c r="R366" i="2"/>
  <c r="R367" i="2"/>
  <c r="R368" i="2"/>
  <c r="R369" i="2"/>
  <c r="R370" i="2"/>
  <c r="R371" i="2"/>
  <c r="R372" i="2"/>
  <c r="R373" i="2"/>
  <c r="R374" i="2"/>
  <c r="R375" i="2"/>
  <c r="R376" i="2"/>
  <c r="R377" i="2"/>
  <c r="R378" i="2"/>
  <c r="R379" i="2"/>
  <c r="R380" i="2"/>
  <c r="R381" i="2"/>
  <c r="R382" i="2"/>
  <c r="R383" i="2"/>
  <c r="R384" i="2"/>
  <c r="R385" i="2"/>
  <c r="R386" i="2"/>
  <c r="R387" i="2"/>
  <c r="R388" i="2"/>
  <c r="R389" i="2"/>
  <c r="R390" i="2"/>
  <c r="R391" i="2"/>
  <c r="R392" i="2"/>
  <c r="R393" i="2"/>
  <c r="R394" i="2"/>
  <c r="R395" i="2"/>
  <c r="R396" i="2"/>
  <c r="R397" i="2"/>
  <c r="R398" i="2"/>
  <c r="R399" i="2"/>
  <c r="R400" i="2"/>
  <c r="R401" i="2"/>
  <c r="R402" i="2"/>
  <c r="R403" i="2"/>
  <c r="R404" i="2"/>
  <c r="R405" i="2"/>
  <c r="R406" i="2"/>
  <c r="R407" i="2"/>
  <c r="R408" i="2"/>
  <c r="R409" i="2"/>
  <c r="R410" i="2"/>
  <c r="R411" i="2"/>
  <c r="R412" i="2"/>
  <c r="R413" i="2"/>
  <c r="R414" i="2"/>
  <c r="R415" i="2"/>
  <c r="R416" i="2"/>
  <c r="R417" i="2"/>
  <c r="R418" i="2"/>
  <c r="R419" i="2"/>
  <c r="R420" i="2"/>
  <c r="R421" i="2"/>
  <c r="R422" i="2"/>
  <c r="R34" i="2"/>
  <c r="U35" i="2"/>
  <c r="O10" i="2"/>
  <c r="M10" i="2"/>
  <c r="Q25" i="2"/>
  <c r="Q26" i="2"/>
  <c r="Q27" i="2"/>
  <c r="Q28" i="2"/>
  <c r="Q29" i="2"/>
  <c r="Q30" i="2"/>
  <c r="Q31" i="2"/>
  <c r="Q32" i="2"/>
  <c r="Q33" i="2"/>
  <c r="Q34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Q251" i="2"/>
  <c r="Q252" i="2"/>
  <c r="Q253" i="2"/>
  <c r="Q254" i="2"/>
  <c r="Q255" i="2"/>
  <c r="Q256" i="2"/>
  <c r="Q257" i="2"/>
  <c r="Q258" i="2"/>
  <c r="Q259" i="2"/>
  <c r="Q260" i="2"/>
  <c r="Q261" i="2"/>
  <c r="Q262" i="2"/>
  <c r="Q263" i="2"/>
  <c r="Q264" i="2"/>
  <c r="Q265" i="2"/>
  <c r="Q266" i="2"/>
  <c r="Q267" i="2"/>
  <c r="Q268" i="2"/>
  <c r="Q269" i="2"/>
  <c r="Q270" i="2"/>
  <c r="Q271" i="2"/>
  <c r="Q272" i="2"/>
  <c r="Q273" i="2"/>
  <c r="Q274" i="2"/>
  <c r="Q275" i="2"/>
  <c r="Q276" i="2"/>
  <c r="Q277" i="2"/>
  <c r="Q278" i="2"/>
  <c r="Q279" i="2"/>
  <c r="Q280" i="2"/>
  <c r="Q281" i="2"/>
  <c r="Q282" i="2"/>
  <c r="Q283" i="2"/>
  <c r="Q284" i="2"/>
  <c r="Q285" i="2"/>
  <c r="Q286" i="2"/>
  <c r="Q287" i="2"/>
  <c r="Q288" i="2"/>
  <c r="Q289" i="2"/>
  <c r="Q290" i="2"/>
  <c r="Q291" i="2"/>
  <c r="Q292" i="2"/>
  <c r="Q293" i="2"/>
  <c r="Q294" i="2"/>
  <c r="Q295" i="2"/>
  <c r="Q296" i="2"/>
  <c r="Q297" i="2"/>
  <c r="Q298" i="2"/>
  <c r="Q299" i="2"/>
  <c r="Q300" i="2"/>
  <c r="Q301" i="2"/>
  <c r="Q302" i="2"/>
  <c r="Q303" i="2"/>
  <c r="Q304" i="2"/>
  <c r="Q305" i="2"/>
  <c r="Q306" i="2"/>
  <c r="Q307" i="2"/>
  <c r="Q308" i="2"/>
  <c r="Q309" i="2"/>
  <c r="Q310" i="2"/>
  <c r="Q311" i="2"/>
  <c r="Q312" i="2"/>
  <c r="Q313" i="2"/>
  <c r="Q314" i="2"/>
  <c r="Q315" i="2"/>
  <c r="Q316" i="2"/>
  <c r="Q317" i="2"/>
  <c r="Q318" i="2"/>
  <c r="Q319" i="2"/>
  <c r="Q320" i="2"/>
  <c r="Q321" i="2"/>
  <c r="Q322" i="2"/>
  <c r="Q323" i="2"/>
  <c r="Q324" i="2"/>
  <c r="Q325" i="2"/>
  <c r="Q326" i="2"/>
  <c r="Q327" i="2"/>
  <c r="Q328" i="2"/>
  <c r="Q329" i="2"/>
  <c r="Q330" i="2"/>
  <c r="Q331" i="2"/>
  <c r="Q332" i="2"/>
  <c r="Q333" i="2"/>
  <c r="Q334" i="2"/>
  <c r="Q335" i="2"/>
  <c r="Q336" i="2"/>
  <c r="Q337" i="2"/>
  <c r="Q338" i="2"/>
  <c r="Q339" i="2"/>
  <c r="Q340" i="2"/>
  <c r="Q341" i="2"/>
  <c r="Q342" i="2"/>
  <c r="Q343" i="2"/>
  <c r="Q344" i="2"/>
  <c r="Q345" i="2"/>
  <c r="Q346" i="2"/>
  <c r="Q347" i="2"/>
  <c r="Q348" i="2"/>
  <c r="Q349" i="2"/>
  <c r="Q350" i="2"/>
  <c r="Q351" i="2"/>
  <c r="Q352" i="2"/>
  <c r="Q353" i="2"/>
  <c r="Q354" i="2"/>
  <c r="Q355" i="2"/>
  <c r="Q356" i="2"/>
  <c r="Q357" i="2"/>
  <c r="Q358" i="2"/>
  <c r="Q359" i="2"/>
  <c r="Q360" i="2"/>
  <c r="Q361" i="2"/>
  <c r="Q362" i="2"/>
  <c r="Q363" i="2"/>
  <c r="Q364" i="2"/>
  <c r="Q365" i="2"/>
  <c r="Q366" i="2"/>
  <c r="Q367" i="2"/>
  <c r="Q368" i="2"/>
  <c r="Q369" i="2"/>
  <c r="Q370" i="2"/>
  <c r="Q371" i="2"/>
  <c r="Q372" i="2"/>
  <c r="Q373" i="2"/>
  <c r="Q374" i="2"/>
  <c r="Q375" i="2"/>
  <c r="Q376" i="2"/>
  <c r="Q377" i="2"/>
  <c r="Q378" i="2"/>
  <c r="Q379" i="2"/>
  <c r="Q380" i="2"/>
  <c r="Q381" i="2"/>
  <c r="Q382" i="2"/>
  <c r="Q383" i="2"/>
  <c r="Q384" i="2"/>
  <c r="Q385" i="2"/>
  <c r="Q386" i="2"/>
  <c r="Q387" i="2"/>
  <c r="Q388" i="2"/>
  <c r="Q389" i="2"/>
  <c r="Q390" i="2"/>
  <c r="Q391" i="2"/>
  <c r="Q392" i="2"/>
  <c r="Q393" i="2"/>
  <c r="Q394" i="2"/>
  <c r="Q395" i="2"/>
  <c r="Q396" i="2"/>
  <c r="Q397" i="2"/>
  <c r="Q398" i="2"/>
  <c r="Q399" i="2"/>
  <c r="Q400" i="2"/>
  <c r="Q401" i="2"/>
  <c r="Q402" i="2"/>
  <c r="Q403" i="2"/>
  <c r="Q404" i="2"/>
  <c r="Q405" i="2"/>
  <c r="Q406" i="2"/>
  <c r="Q407" i="2"/>
  <c r="Q408" i="2"/>
  <c r="Q409" i="2"/>
  <c r="Q410" i="2"/>
  <c r="Q411" i="2"/>
  <c r="Q412" i="2"/>
  <c r="Q413" i="2"/>
  <c r="Q414" i="2"/>
  <c r="Q415" i="2"/>
  <c r="Q416" i="2"/>
  <c r="Q417" i="2"/>
  <c r="Q418" i="2"/>
  <c r="Q419" i="2"/>
  <c r="Q420" i="2"/>
  <c r="Q421" i="2"/>
  <c r="Q422" i="2"/>
  <c r="Q24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P362" i="2"/>
  <c r="P363" i="2"/>
  <c r="P364" i="2"/>
  <c r="P365" i="2"/>
  <c r="P366" i="2"/>
  <c r="P367" i="2"/>
  <c r="P368" i="2"/>
  <c r="P369" i="2"/>
  <c r="P370" i="2"/>
  <c r="P371" i="2"/>
  <c r="P372" i="2"/>
  <c r="P373" i="2"/>
  <c r="P374" i="2"/>
  <c r="P375" i="2"/>
  <c r="P376" i="2"/>
  <c r="P377" i="2"/>
  <c r="P378" i="2"/>
  <c r="P379" i="2"/>
  <c r="P380" i="2"/>
  <c r="P381" i="2"/>
  <c r="P382" i="2"/>
  <c r="P383" i="2"/>
  <c r="P384" i="2"/>
  <c r="P385" i="2"/>
  <c r="P386" i="2"/>
  <c r="P387" i="2"/>
  <c r="P388" i="2"/>
  <c r="P389" i="2"/>
  <c r="P390" i="2"/>
  <c r="P391" i="2"/>
  <c r="P392" i="2"/>
  <c r="P393" i="2"/>
  <c r="P394" i="2"/>
  <c r="P395" i="2"/>
  <c r="P396" i="2"/>
  <c r="P397" i="2"/>
  <c r="P398" i="2"/>
  <c r="P399" i="2"/>
  <c r="P400" i="2"/>
  <c r="P401" i="2"/>
  <c r="P402" i="2"/>
  <c r="P403" i="2"/>
  <c r="P404" i="2"/>
  <c r="P405" i="2"/>
  <c r="P406" i="2"/>
  <c r="P407" i="2"/>
  <c r="P408" i="2"/>
  <c r="P409" i="2"/>
  <c r="P410" i="2"/>
  <c r="P411" i="2"/>
  <c r="P412" i="2"/>
  <c r="P413" i="2"/>
  <c r="P414" i="2"/>
  <c r="P415" i="2"/>
  <c r="P416" i="2"/>
  <c r="P417" i="2"/>
  <c r="P418" i="2"/>
  <c r="P419" i="2"/>
  <c r="P420" i="2"/>
  <c r="P421" i="2"/>
  <c r="P422" i="2"/>
  <c r="O25" i="2"/>
  <c r="O26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24" i="2"/>
  <c r="E19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24" i="2"/>
  <c r="M25" i="2"/>
  <c r="N26" i="2" s="1"/>
  <c r="P26" i="2" s="1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24" i="2"/>
  <c r="N25" i="2" s="1"/>
  <c r="M23" i="2"/>
  <c r="U45" i="2"/>
  <c r="U41" i="2"/>
  <c r="U40" i="2"/>
  <c r="P38" i="2"/>
  <c r="U37" i="2"/>
  <c r="U36" i="2"/>
  <c r="P30" i="2"/>
  <c r="N27" i="2"/>
  <c r="H22" i="2"/>
  <c r="C422" i="2"/>
  <c r="H322" i="5" l="1"/>
  <c r="I322" i="5" s="1"/>
  <c r="H324" i="5"/>
  <c r="H388" i="5"/>
  <c r="H321" i="5"/>
  <c r="I321" i="5" s="1"/>
  <c r="H306" i="5"/>
  <c r="I306" i="5" s="1"/>
  <c r="J305" i="5"/>
  <c r="J413" i="5"/>
  <c r="H400" i="5"/>
  <c r="I400" i="5" s="1"/>
  <c r="H390" i="5"/>
  <c r="I390" i="5" s="1"/>
  <c r="H358" i="5"/>
  <c r="I358" i="5" s="1"/>
  <c r="H326" i="5"/>
  <c r="I326" i="5" s="1"/>
  <c r="H240" i="5"/>
  <c r="H230" i="5"/>
  <c r="I230" i="5" s="1"/>
  <c r="H208" i="5"/>
  <c r="I208" i="5" s="1"/>
  <c r="H198" i="5"/>
  <c r="I198" i="5" s="1"/>
  <c r="H176" i="5"/>
  <c r="I176" i="5" s="1"/>
  <c r="H166" i="5"/>
  <c r="I166" i="5" s="1"/>
  <c r="H144" i="5"/>
  <c r="I144" i="5" s="1"/>
  <c r="H134" i="5"/>
  <c r="I134" i="5" s="1"/>
  <c r="H112" i="5"/>
  <c r="I112" i="5" s="1"/>
  <c r="H102" i="5"/>
  <c r="H70" i="5"/>
  <c r="I70" i="5" s="1"/>
  <c r="H38" i="5"/>
  <c r="I38" i="5" s="1"/>
  <c r="J416" i="5"/>
  <c r="J246" i="5"/>
  <c r="J214" i="5"/>
  <c r="J182" i="5"/>
  <c r="J150" i="5"/>
  <c r="J118" i="5"/>
  <c r="J86" i="5"/>
  <c r="J54" i="5"/>
  <c r="J22" i="5"/>
  <c r="J414" i="5"/>
  <c r="J398" i="5"/>
  <c r="H366" i="5"/>
  <c r="I366" i="5" s="1"/>
  <c r="H334" i="5"/>
  <c r="I334" i="5" s="1"/>
  <c r="H302" i="5"/>
  <c r="I302" i="5" s="1"/>
  <c r="H270" i="5"/>
  <c r="I270" i="5" s="1"/>
  <c r="H238" i="5"/>
  <c r="I238" i="5" s="1"/>
  <c r="H206" i="5"/>
  <c r="I206" i="5" s="1"/>
  <c r="H174" i="5"/>
  <c r="I174" i="5" s="1"/>
  <c r="H142" i="5"/>
  <c r="I142" i="5" s="1"/>
  <c r="H110" i="5"/>
  <c r="H78" i="5"/>
  <c r="I78" i="5" s="1"/>
  <c r="H46" i="5"/>
  <c r="I46" i="5" s="1"/>
  <c r="J382" i="5"/>
  <c r="J350" i="5"/>
  <c r="J318" i="5"/>
  <c r="J286" i="5"/>
  <c r="J256" i="5"/>
  <c r="J224" i="5"/>
  <c r="J192" i="5"/>
  <c r="J160" i="5"/>
  <c r="J128" i="5"/>
  <c r="H406" i="5"/>
  <c r="I406" i="5" s="1"/>
  <c r="H374" i="5"/>
  <c r="I374" i="5" s="1"/>
  <c r="H342" i="5"/>
  <c r="I342" i="5" s="1"/>
  <c r="J254" i="5"/>
  <c r="J222" i="5"/>
  <c r="J190" i="5"/>
  <c r="J158" i="5"/>
  <c r="J126" i="5"/>
  <c r="J94" i="5"/>
  <c r="J62" i="5"/>
  <c r="J30" i="5"/>
  <c r="J412" i="5"/>
  <c r="J220" i="5"/>
  <c r="H364" i="5"/>
  <c r="I364" i="5" s="1"/>
  <c r="H332" i="5"/>
  <c r="I332" i="5" s="1"/>
  <c r="H300" i="5"/>
  <c r="I300" i="5" s="1"/>
  <c r="H276" i="5"/>
  <c r="I276" i="5" s="1"/>
  <c r="H252" i="5"/>
  <c r="I252" i="5" s="1"/>
  <c r="H196" i="5"/>
  <c r="I196" i="5" s="1"/>
  <c r="H164" i="5"/>
  <c r="I164" i="5" s="1"/>
  <c r="H140" i="5"/>
  <c r="H116" i="5"/>
  <c r="I116" i="5" s="1"/>
  <c r="H84" i="5"/>
  <c r="I84" i="5" s="1"/>
  <c r="H60" i="5"/>
  <c r="I60" i="5" s="1"/>
  <c r="H44" i="5"/>
  <c r="I44" i="5" s="1"/>
  <c r="H20" i="5"/>
  <c r="I20" i="5" s="1"/>
  <c r="J244" i="5"/>
  <c r="H419" i="5"/>
  <c r="H403" i="5"/>
  <c r="H371" i="5"/>
  <c r="I371" i="5" s="1"/>
  <c r="H347" i="5"/>
  <c r="H331" i="5"/>
  <c r="I331" i="5" s="1"/>
  <c r="H307" i="5"/>
  <c r="I307" i="5" s="1"/>
  <c r="H283" i="5"/>
  <c r="I283" i="5" s="1"/>
  <c r="H259" i="5"/>
  <c r="I259" i="5" s="1"/>
  <c r="H235" i="5"/>
  <c r="I235" i="5" s="1"/>
  <c r="H203" i="5"/>
  <c r="H187" i="5"/>
  <c r="I187" i="5" s="1"/>
  <c r="H163" i="5"/>
  <c r="I163" i="5" s="1"/>
  <c r="H147" i="5"/>
  <c r="I147" i="5" s="1"/>
  <c r="H123" i="5"/>
  <c r="I123" i="5" s="1"/>
  <c r="H67" i="5"/>
  <c r="I67" i="5" s="1"/>
  <c r="J356" i="5"/>
  <c r="J292" i="5"/>
  <c r="J228" i="5"/>
  <c r="J284" i="5"/>
  <c r="H396" i="5"/>
  <c r="I396" i="5" s="1"/>
  <c r="H316" i="5"/>
  <c r="I316" i="5" s="1"/>
  <c r="H236" i="5"/>
  <c r="I236" i="5" s="1"/>
  <c r="H204" i="5"/>
  <c r="I204" i="5" s="1"/>
  <c r="H172" i="5"/>
  <c r="I172" i="5" s="1"/>
  <c r="H132" i="5"/>
  <c r="I132" i="5" s="1"/>
  <c r="H92" i="5"/>
  <c r="I92" i="5" s="1"/>
  <c r="H52" i="5"/>
  <c r="I52" i="5" s="1"/>
  <c r="J308" i="5"/>
  <c r="H395" i="5"/>
  <c r="I395" i="5" s="1"/>
  <c r="H355" i="5"/>
  <c r="I355" i="5" s="1"/>
  <c r="H315" i="5"/>
  <c r="I315" i="5" s="1"/>
  <c r="H275" i="5"/>
  <c r="I275" i="5" s="1"/>
  <c r="H251" i="5"/>
  <c r="H219" i="5"/>
  <c r="I219" i="5" s="1"/>
  <c r="H171" i="5"/>
  <c r="I171" i="5" s="1"/>
  <c r="H139" i="5"/>
  <c r="I139" i="5" s="1"/>
  <c r="H115" i="5"/>
  <c r="I115" i="5" s="1"/>
  <c r="H99" i="5"/>
  <c r="I99" i="5" s="1"/>
  <c r="H83" i="5"/>
  <c r="I83" i="5" s="1"/>
  <c r="H59" i="5"/>
  <c r="I59" i="5" s="1"/>
  <c r="H43" i="5"/>
  <c r="I43" i="5" s="1"/>
  <c r="H19" i="5"/>
  <c r="J380" i="5"/>
  <c r="J348" i="5"/>
  <c r="H404" i="5"/>
  <c r="I404" i="5" s="1"/>
  <c r="H372" i="5"/>
  <c r="I372" i="5" s="1"/>
  <c r="H268" i="5"/>
  <c r="I268" i="5" s="1"/>
  <c r="H212" i="5"/>
  <c r="I212" i="5" s="1"/>
  <c r="H180" i="5"/>
  <c r="I180" i="5" s="1"/>
  <c r="H156" i="5"/>
  <c r="H124" i="5"/>
  <c r="I124" i="5" s="1"/>
  <c r="H100" i="5"/>
  <c r="I100" i="5" s="1"/>
  <c r="H68" i="5"/>
  <c r="I68" i="5" s="1"/>
  <c r="H36" i="5"/>
  <c r="I36" i="5" s="1"/>
  <c r="H411" i="5"/>
  <c r="I411" i="5" s="1"/>
  <c r="H379" i="5"/>
  <c r="I379" i="5" s="1"/>
  <c r="H363" i="5"/>
  <c r="I363" i="5" s="1"/>
  <c r="H339" i="5"/>
  <c r="I339" i="5" s="1"/>
  <c r="H299" i="5"/>
  <c r="I299" i="5" s="1"/>
  <c r="H291" i="5"/>
  <c r="I291" i="5" s="1"/>
  <c r="H267" i="5"/>
  <c r="I267" i="5" s="1"/>
  <c r="H243" i="5"/>
  <c r="I243" i="5" s="1"/>
  <c r="H227" i="5"/>
  <c r="I227" i="5" s="1"/>
  <c r="H195" i="5"/>
  <c r="I195" i="5" s="1"/>
  <c r="H179" i="5"/>
  <c r="I179" i="5" s="1"/>
  <c r="H155" i="5"/>
  <c r="H131" i="5"/>
  <c r="H107" i="5"/>
  <c r="I107" i="5" s="1"/>
  <c r="H91" i="5"/>
  <c r="I91" i="5" s="1"/>
  <c r="H75" i="5"/>
  <c r="I75" i="5" s="1"/>
  <c r="H51" i="5"/>
  <c r="I51" i="5" s="1"/>
  <c r="H35" i="5"/>
  <c r="I35" i="5" s="1"/>
  <c r="H27" i="5"/>
  <c r="I27" i="5" s="1"/>
  <c r="J340" i="5"/>
  <c r="H188" i="5"/>
  <c r="I188" i="5" s="1"/>
  <c r="H148" i="5"/>
  <c r="H108" i="5"/>
  <c r="I108" i="5" s="1"/>
  <c r="H76" i="5"/>
  <c r="I76" i="5" s="1"/>
  <c r="H28" i="5"/>
  <c r="I28" i="5" s="1"/>
  <c r="H387" i="5"/>
  <c r="I387" i="5" s="1"/>
  <c r="H323" i="5"/>
  <c r="H211" i="5"/>
  <c r="I211" i="5" s="1"/>
  <c r="F419" i="5"/>
  <c r="F387" i="5"/>
  <c r="F355" i="5"/>
  <c r="F323" i="5"/>
  <c r="F291" i="5"/>
  <c r="F259" i="5"/>
  <c r="F227" i="5"/>
  <c r="F195" i="5"/>
  <c r="F163" i="5"/>
  <c r="F131" i="5"/>
  <c r="F99" i="5"/>
  <c r="F67" i="5"/>
  <c r="F35" i="5"/>
  <c r="D77" i="5"/>
  <c r="F417" i="5"/>
  <c r="F385" i="5"/>
  <c r="F353" i="5"/>
  <c r="F321" i="5"/>
  <c r="F289" i="5"/>
  <c r="F257" i="5"/>
  <c r="F225" i="5"/>
  <c r="F193" i="5"/>
  <c r="F161" i="5"/>
  <c r="C7" i="5" s="1"/>
  <c r="F7" i="5" s="1"/>
  <c r="F129" i="5"/>
  <c r="F97" i="5"/>
  <c r="F65" i="5"/>
  <c r="F33" i="5"/>
  <c r="D7" i="5"/>
  <c r="I410" i="5"/>
  <c r="I370" i="5"/>
  <c r="I362" i="5"/>
  <c r="I354" i="5"/>
  <c r="I338" i="5"/>
  <c r="I266" i="5"/>
  <c r="I258" i="5"/>
  <c r="I242" i="5"/>
  <c r="I218" i="5"/>
  <c r="I210" i="5"/>
  <c r="I202" i="5"/>
  <c r="I194" i="5"/>
  <c r="I170" i="5"/>
  <c r="I409" i="5"/>
  <c r="I393" i="5"/>
  <c r="I377" i="5"/>
  <c r="I353" i="5"/>
  <c r="I340" i="5"/>
  <c r="I156" i="5"/>
  <c r="I402" i="5"/>
  <c r="I418" i="5"/>
  <c r="I19" i="5"/>
  <c r="I26" i="5"/>
  <c r="I34" i="5"/>
  <c r="I50" i="5"/>
  <c r="I58" i="5"/>
  <c r="I74" i="5"/>
  <c r="I82" i="5"/>
  <c r="I98" i="5"/>
  <c r="I106" i="5"/>
  <c r="I122" i="5"/>
  <c r="I148" i="5"/>
  <c r="I292" i="5"/>
  <c r="I330" i="5"/>
  <c r="I356" i="5"/>
  <c r="I186" i="5"/>
  <c r="I284" i="5"/>
  <c r="I324" i="5"/>
  <c r="I346" i="5"/>
  <c r="I369" i="5"/>
  <c r="I385" i="5"/>
  <c r="I388" i="5"/>
  <c r="I403" i="5"/>
  <c r="I178" i="5"/>
  <c r="I226" i="5"/>
  <c r="I234" i="5"/>
  <c r="I250" i="5"/>
  <c r="I274" i="5"/>
  <c r="I380" i="5"/>
  <c r="I192" i="5"/>
  <c r="I248" i="5"/>
  <c r="I368" i="5"/>
  <c r="I14" i="5"/>
  <c r="I62" i="5"/>
  <c r="I86" i="5"/>
  <c r="I110" i="5"/>
  <c r="I131" i="5"/>
  <c r="I216" i="5"/>
  <c r="I320" i="5"/>
  <c r="I344" i="5"/>
  <c r="I416" i="5"/>
  <c r="I155" i="5"/>
  <c r="I333" i="5"/>
  <c r="I392" i="5"/>
  <c r="I203" i="5"/>
  <c r="I285" i="5"/>
  <c r="I21" i="5"/>
  <c r="I32" i="5"/>
  <c r="I45" i="5"/>
  <c r="I56" i="5"/>
  <c r="I69" i="5"/>
  <c r="I80" i="5"/>
  <c r="I93" i="5"/>
  <c r="I104" i="5"/>
  <c r="I117" i="5"/>
  <c r="I261" i="5"/>
  <c r="I296" i="5"/>
  <c r="I309" i="5"/>
  <c r="I17" i="5"/>
  <c r="I30" i="5"/>
  <c r="I41" i="5"/>
  <c r="I54" i="5"/>
  <c r="I65" i="5"/>
  <c r="I89" i="5"/>
  <c r="I102" i="5"/>
  <c r="I113" i="5"/>
  <c r="I126" i="5"/>
  <c r="I168" i="5"/>
  <c r="I272" i="5"/>
  <c r="I357" i="5"/>
  <c r="I381" i="5"/>
  <c r="I405" i="5"/>
  <c r="I237" i="5"/>
  <c r="I240" i="5"/>
  <c r="I251" i="5"/>
  <c r="I264" i="5"/>
  <c r="I288" i="5"/>
  <c r="I312" i="5"/>
  <c r="I323" i="5"/>
  <c r="I336" i="5"/>
  <c r="I347" i="5"/>
  <c r="I360" i="5"/>
  <c r="I384" i="5"/>
  <c r="I408" i="5"/>
  <c r="I419" i="5"/>
  <c r="I129" i="5"/>
  <c r="I140" i="5"/>
  <c r="I153" i="5"/>
  <c r="I177" i="5"/>
  <c r="I225" i="5"/>
  <c r="I260" i="5"/>
  <c r="E394" i="5"/>
  <c r="E386" i="5"/>
  <c r="E417" i="5"/>
  <c r="E401" i="5"/>
  <c r="E393" i="5"/>
  <c r="E385" i="5"/>
  <c r="E377" i="5"/>
  <c r="E392" i="5"/>
  <c r="E363" i="5"/>
  <c r="E369" i="5"/>
  <c r="E362" i="5"/>
  <c r="E361" i="5"/>
  <c r="E366" i="5"/>
  <c r="E347" i="5"/>
  <c r="E315" i="5"/>
  <c r="E36" i="5"/>
  <c r="E116" i="5"/>
  <c r="E155" i="5"/>
  <c r="E32" i="5"/>
  <c r="E35" i="5"/>
  <c r="E82" i="5"/>
  <c r="E160" i="5"/>
  <c r="E168" i="5"/>
  <c r="E179" i="5"/>
  <c r="E193" i="5"/>
  <c r="E295" i="5"/>
  <c r="E304" i="5"/>
  <c r="E71" i="5"/>
  <c r="E211" i="5"/>
  <c r="E246" i="5"/>
  <c r="E56" i="5"/>
  <c r="E111" i="5"/>
  <c r="E161" i="5"/>
  <c r="E173" i="5"/>
  <c r="E224" i="5"/>
  <c r="E45" i="5"/>
  <c r="E52" i="5"/>
  <c r="E94" i="5"/>
  <c r="E105" i="5"/>
  <c r="E110" i="5"/>
  <c r="E151" i="5"/>
  <c r="E215" i="5"/>
  <c r="E28" i="5"/>
  <c r="E51" i="5"/>
  <c r="E76" i="5"/>
  <c r="E98" i="5"/>
  <c r="E158" i="5"/>
  <c r="E163" i="5"/>
  <c r="E177" i="5"/>
  <c r="E222" i="5"/>
  <c r="E400" i="5"/>
  <c r="E27" i="5"/>
  <c r="E61" i="5"/>
  <c r="E68" i="5"/>
  <c r="E73" i="5"/>
  <c r="E80" i="5"/>
  <c r="E104" i="5"/>
  <c r="E142" i="5"/>
  <c r="E157" i="5"/>
  <c r="E205" i="5"/>
  <c r="E249" i="5"/>
  <c r="E287" i="5"/>
  <c r="E135" i="5"/>
  <c r="E203" i="5"/>
  <c r="E370" i="5"/>
  <c r="E53" i="5"/>
  <c r="E60" i="5"/>
  <c r="E140" i="5"/>
  <c r="E172" i="5"/>
  <c r="E199" i="5"/>
  <c r="E259" i="5"/>
  <c r="E29" i="5"/>
  <c r="E7" i="5" s="1"/>
  <c r="E78" i="5"/>
  <c r="E169" i="5"/>
  <c r="E180" i="5"/>
  <c r="E37" i="5"/>
  <c r="E44" i="5"/>
  <c r="E64" i="5"/>
  <c r="E92" i="5"/>
  <c r="E108" i="5"/>
  <c r="E113" i="5"/>
  <c r="E119" i="5"/>
  <c r="E130" i="5"/>
  <c r="E148" i="5"/>
  <c r="E183" i="5"/>
  <c r="E223" i="5"/>
  <c r="E263" i="5"/>
  <c r="E245" i="5"/>
  <c r="E338" i="5"/>
  <c r="E221" i="5"/>
  <c r="E235" i="5"/>
  <c r="E258" i="5"/>
  <c r="E301" i="5"/>
  <c r="E309" i="5"/>
  <c r="E317" i="5"/>
  <c r="E373" i="5"/>
  <c r="E26" i="5"/>
  <c r="E34" i="5"/>
  <c r="E42" i="5"/>
  <c r="E50" i="5"/>
  <c r="E58" i="5"/>
  <c r="E66" i="5"/>
  <c r="E84" i="5"/>
  <c r="E90" i="5"/>
  <c r="E132" i="5"/>
  <c r="E143" i="5"/>
  <c r="E145" i="5"/>
  <c r="E167" i="5"/>
  <c r="E175" i="5"/>
  <c r="E197" i="5"/>
  <c r="E227" i="5"/>
  <c r="E237" i="5"/>
  <c r="E251" i="5"/>
  <c r="E274" i="5"/>
  <c r="E302" i="5"/>
  <c r="E318" i="5"/>
  <c r="E359" i="5"/>
  <c r="E384" i="5"/>
  <c r="E397" i="5"/>
  <c r="E75" i="5"/>
  <c r="E77" i="5"/>
  <c r="E102" i="5"/>
  <c r="E126" i="5"/>
  <c r="E152" i="5"/>
  <c r="E214" i="5"/>
  <c r="E244" i="5"/>
  <c r="E272" i="5"/>
  <c r="E355" i="5"/>
  <c r="E379" i="5"/>
  <c r="E383" i="5"/>
  <c r="E388" i="5"/>
  <c r="E368" i="5"/>
  <c r="E410" i="5"/>
  <c r="E86" i="5"/>
  <c r="E156" i="5"/>
  <c r="E189" i="5"/>
  <c r="E231" i="5"/>
  <c r="E255" i="5"/>
  <c r="E271" i="5"/>
  <c r="E288" i="5"/>
  <c r="E293" i="5"/>
  <c r="E360" i="5"/>
  <c r="E367" i="5"/>
  <c r="E405" i="5"/>
  <c r="E70" i="5"/>
  <c r="E79" i="5"/>
  <c r="E100" i="5"/>
  <c r="E106" i="5"/>
  <c r="E124" i="5"/>
  <c r="E137" i="5"/>
  <c r="E154" i="5"/>
  <c r="E171" i="5"/>
  <c r="E204" i="5"/>
  <c r="E207" i="5"/>
  <c r="E229" i="5"/>
  <c r="E243" i="5"/>
  <c r="E269" i="5"/>
  <c r="E354" i="5"/>
  <c r="E118" i="5"/>
  <c r="E159" i="5"/>
  <c r="E165" i="5"/>
  <c r="E181" i="5"/>
  <c r="E191" i="5"/>
  <c r="E195" i="5"/>
  <c r="E233" i="5"/>
  <c r="E247" i="5"/>
  <c r="E265" i="5"/>
  <c r="E270" i="5"/>
  <c r="E291" i="5"/>
  <c r="E319" i="5"/>
  <c r="E328" i="5"/>
  <c r="E351" i="5"/>
  <c r="E356" i="5"/>
  <c r="E376" i="5"/>
  <c r="E134" i="5"/>
  <c r="E129" i="5"/>
  <c r="E184" i="5"/>
  <c r="E213" i="5"/>
  <c r="E253" i="5"/>
  <c r="E267" i="5"/>
  <c r="E290" i="5"/>
  <c r="E308" i="5"/>
  <c r="E312" i="5"/>
  <c r="E324" i="5"/>
  <c r="E357" i="5"/>
  <c r="E239" i="5"/>
  <c r="E276" i="5"/>
  <c r="E292" i="5"/>
  <c r="E352" i="5"/>
  <c r="E389" i="5"/>
  <c r="E340" i="5"/>
  <c r="E350" i="5"/>
  <c r="E358" i="5"/>
  <c r="E408" i="5"/>
  <c r="E325" i="5"/>
  <c r="E382" i="5"/>
  <c r="E260" i="5"/>
  <c r="E264" i="5"/>
  <c r="E268" i="5"/>
  <c r="E294" i="5"/>
  <c r="E296" i="5"/>
  <c r="E332" i="5"/>
  <c r="E365" i="5"/>
  <c r="E402" i="5"/>
  <c r="E409" i="5"/>
  <c r="E257" i="5"/>
  <c r="E282" i="5"/>
  <c r="E303" i="5"/>
  <c r="E306" i="5"/>
  <c r="E416" i="5"/>
  <c r="E279" i="5"/>
  <c r="E316" i="5"/>
  <c r="E322" i="5"/>
  <c r="E343" i="5"/>
  <c r="E371" i="5"/>
  <c r="E380" i="5"/>
  <c r="E407" i="5"/>
  <c r="E415" i="5"/>
  <c r="E387" i="5"/>
  <c r="E396" i="5"/>
  <c r="E413" i="5"/>
  <c r="E418" i="5"/>
  <c r="E395" i="5"/>
  <c r="E404" i="5"/>
  <c r="E412" i="5"/>
  <c r="E275" i="5"/>
  <c r="E284" i="5"/>
  <c r="E311" i="5"/>
  <c r="E339" i="5"/>
  <c r="E348" i="5"/>
  <c r="E375" i="5"/>
  <c r="E403" i="5"/>
  <c r="E411" i="5"/>
  <c r="E419" i="5"/>
  <c r="E252" i="5"/>
  <c r="E300" i="5"/>
  <c r="E327" i="5"/>
  <c r="E364" i="5"/>
  <c r="E391" i="5"/>
  <c r="E335" i="5"/>
  <c r="E372" i="5"/>
  <c r="E378" i="5"/>
  <c r="E381" i="5"/>
  <c r="E399" i="5"/>
  <c r="N12" i="3"/>
  <c r="L24" i="3" s="1"/>
  <c r="N20" i="3"/>
  <c r="N14" i="3"/>
  <c r="N22" i="3"/>
  <c r="N15" i="3"/>
  <c r="N23" i="3"/>
  <c r="N17" i="3"/>
  <c r="N18" i="3"/>
  <c r="U42" i="2"/>
  <c r="V10" i="2"/>
  <c r="P34" i="2"/>
  <c r="P27" i="2"/>
  <c r="P31" i="2"/>
  <c r="P35" i="2"/>
  <c r="P39" i="2"/>
  <c r="P24" i="2"/>
  <c r="P28" i="2"/>
  <c r="P36" i="2"/>
  <c r="P40" i="2"/>
  <c r="P25" i="2"/>
  <c r="P29" i="2"/>
  <c r="P33" i="2"/>
  <c r="P41" i="2"/>
  <c r="E12" i="3"/>
  <c r="D12" i="3"/>
  <c r="F12" i="3" s="1"/>
  <c r="D423" i="2"/>
  <c r="D424" i="2" s="1"/>
  <c r="D425" i="2" s="1"/>
  <c r="D426" i="2" s="1"/>
  <c r="D427" i="2" s="1"/>
  <c r="D428" i="2" s="1"/>
  <c r="D429" i="2" s="1"/>
  <c r="D430" i="2" s="1"/>
  <c r="D431" i="2" s="1"/>
  <c r="E422" i="2"/>
  <c r="F422" i="2" s="1"/>
  <c r="D422" i="2"/>
  <c r="G422" i="2" s="1"/>
  <c r="D421" i="2"/>
  <c r="C421" i="2"/>
  <c r="C420" i="2"/>
  <c r="C419" i="2"/>
  <c r="D418" i="2"/>
  <c r="C418" i="2"/>
  <c r="D419" i="2" s="1"/>
  <c r="D417" i="2"/>
  <c r="C417" i="2"/>
  <c r="H416" i="2"/>
  <c r="C416" i="2"/>
  <c r="H421" i="2" s="1"/>
  <c r="H415" i="2"/>
  <c r="C415" i="2"/>
  <c r="D416" i="2" s="1"/>
  <c r="D414" i="2"/>
  <c r="C414" i="2"/>
  <c r="D415" i="2" s="1"/>
  <c r="G413" i="2"/>
  <c r="D413" i="2"/>
  <c r="E413" i="2" s="1"/>
  <c r="F413" i="2" s="1"/>
  <c r="C413" i="2"/>
  <c r="C412" i="2"/>
  <c r="C411" i="2"/>
  <c r="E410" i="2"/>
  <c r="F410" i="2" s="1"/>
  <c r="D410" i="2"/>
  <c r="G410" i="2" s="1"/>
  <c r="C410" i="2"/>
  <c r="D409" i="2"/>
  <c r="G409" i="2" s="1"/>
  <c r="C409" i="2"/>
  <c r="C408" i="2"/>
  <c r="I407" i="2"/>
  <c r="L407" i="2" s="1"/>
  <c r="C407" i="2"/>
  <c r="H406" i="2"/>
  <c r="E406" i="2"/>
  <c r="F406" i="2" s="1"/>
  <c r="D406" i="2"/>
  <c r="G406" i="2" s="1"/>
  <c r="C406" i="2"/>
  <c r="D407" i="2" s="1"/>
  <c r="D405" i="2"/>
  <c r="G405" i="2" s="1"/>
  <c r="C405" i="2"/>
  <c r="D404" i="2"/>
  <c r="C404" i="2"/>
  <c r="C403" i="2"/>
  <c r="H408" i="2" s="1"/>
  <c r="E402" i="2"/>
  <c r="F402" i="2" s="1"/>
  <c r="D402" i="2"/>
  <c r="G402" i="2" s="1"/>
  <c r="C402" i="2"/>
  <c r="D403" i="2" s="1"/>
  <c r="D401" i="2"/>
  <c r="E401" i="2" s="1"/>
  <c r="F401" i="2" s="1"/>
  <c r="C401" i="2"/>
  <c r="H400" i="2"/>
  <c r="G400" i="2"/>
  <c r="D400" i="2"/>
  <c r="E400" i="2" s="1"/>
  <c r="F400" i="2" s="1"/>
  <c r="C400" i="2"/>
  <c r="H405" i="2" s="1"/>
  <c r="H399" i="2"/>
  <c r="C399" i="2"/>
  <c r="H404" i="2" s="1"/>
  <c r="H398" i="2"/>
  <c r="D398" i="2"/>
  <c r="C398" i="2"/>
  <c r="G397" i="2"/>
  <c r="E397" i="2"/>
  <c r="F397" i="2" s="1"/>
  <c r="D397" i="2"/>
  <c r="C397" i="2"/>
  <c r="D396" i="2"/>
  <c r="C396" i="2"/>
  <c r="C395" i="2"/>
  <c r="H394" i="2"/>
  <c r="D394" i="2"/>
  <c r="G394" i="2" s="1"/>
  <c r="C394" i="2"/>
  <c r="E393" i="2"/>
  <c r="F393" i="2" s="1"/>
  <c r="D393" i="2"/>
  <c r="G393" i="2" s="1"/>
  <c r="C393" i="2"/>
  <c r="C392" i="2"/>
  <c r="J391" i="2"/>
  <c r="K391" i="2" s="1"/>
  <c r="C391" i="2"/>
  <c r="H390" i="2"/>
  <c r="I391" i="2" s="1"/>
  <c r="L391" i="2" s="1"/>
  <c r="D390" i="2"/>
  <c r="C390" i="2"/>
  <c r="D391" i="2" s="1"/>
  <c r="E389" i="2"/>
  <c r="F389" i="2" s="1"/>
  <c r="D389" i="2"/>
  <c r="G389" i="2" s="1"/>
  <c r="C389" i="2"/>
  <c r="I390" i="2" s="1"/>
  <c r="D388" i="2"/>
  <c r="C388" i="2"/>
  <c r="C387" i="2"/>
  <c r="E386" i="2"/>
  <c r="F386" i="2" s="1"/>
  <c r="D386" i="2"/>
  <c r="G386" i="2" s="1"/>
  <c r="C386" i="2"/>
  <c r="D387" i="2" s="1"/>
  <c r="D385" i="2"/>
  <c r="C385" i="2"/>
  <c r="C384" i="2"/>
  <c r="H389" i="2" s="1"/>
  <c r="C383" i="2"/>
  <c r="D382" i="2"/>
  <c r="C382" i="2"/>
  <c r="D383" i="2" s="1"/>
  <c r="G381" i="2"/>
  <c r="D381" i="2"/>
  <c r="E381" i="2" s="1"/>
  <c r="F381" i="2" s="1"/>
  <c r="C381" i="2"/>
  <c r="C380" i="2"/>
  <c r="C379" i="2"/>
  <c r="E378" i="2"/>
  <c r="F378" i="2" s="1"/>
  <c r="D378" i="2"/>
  <c r="G378" i="2" s="1"/>
  <c r="C378" i="2"/>
  <c r="D377" i="2"/>
  <c r="C377" i="2"/>
  <c r="C376" i="2"/>
  <c r="C375" i="2"/>
  <c r="E374" i="2"/>
  <c r="F374" i="2" s="1"/>
  <c r="D374" i="2"/>
  <c r="G374" i="2" s="1"/>
  <c r="C374" i="2"/>
  <c r="D375" i="2" s="1"/>
  <c r="D373" i="2"/>
  <c r="C373" i="2"/>
  <c r="D372" i="2"/>
  <c r="G372" i="2" s="1"/>
  <c r="C372" i="2"/>
  <c r="H371" i="2"/>
  <c r="C371" i="2"/>
  <c r="D370" i="2"/>
  <c r="C370" i="2"/>
  <c r="D369" i="2"/>
  <c r="C369" i="2"/>
  <c r="D368" i="2"/>
  <c r="C368" i="2"/>
  <c r="H373" i="2" s="1"/>
  <c r="G367" i="2"/>
  <c r="C367" i="2"/>
  <c r="C366" i="2"/>
  <c r="D367" i="2" s="1"/>
  <c r="E367" i="2" s="1"/>
  <c r="F367" i="2" s="1"/>
  <c r="G365" i="2"/>
  <c r="E365" i="2"/>
  <c r="F365" i="2" s="1"/>
  <c r="D365" i="2"/>
  <c r="C365" i="2"/>
  <c r="H370" i="2" s="1"/>
  <c r="C364" i="2"/>
  <c r="H363" i="2"/>
  <c r="G363" i="2"/>
  <c r="F363" i="2"/>
  <c r="C363" i="2"/>
  <c r="D362" i="2"/>
  <c r="C362" i="2"/>
  <c r="D363" i="2" s="1"/>
  <c r="E363" i="2" s="1"/>
  <c r="D361" i="2"/>
  <c r="C361" i="2"/>
  <c r="C360" i="2"/>
  <c r="C359" i="2"/>
  <c r="H364" i="2" s="1"/>
  <c r="C358" i="2"/>
  <c r="E357" i="2"/>
  <c r="F357" i="2" s="1"/>
  <c r="D357" i="2"/>
  <c r="G357" i="2" s="1"/>
  <c r="C357" i="2"/>
  <c r="D356" i="2"/>
  <c r="C356" i="2"/>
  <c r="H355" i="2"/>
  <c r="D355" i="2"/>
  <c r="C355" i="2"/>
  <c r="C354" i="2"/>
  <c r="H359" i="2" s="1"/>
  <c r="I360" i="2" s="1"/>
  <c r="H353" i="2"/>
  <c r="G353" i="2"/>
  <c r="D353" i="2"/>
  <c r="E353" i="2" s="1"/>
  <c r="F353" i="2" s="1"/>
  <c r="C353" i="2"/>
  <c r="D354" i="2" s="1"/>
  <c r="D352" i="2"/>
  <c r="C352" i="2"/>
  <c r="D351" i="2"/>
  <c r="C351" i="2"/>
  <c r="H354" i="2" s="1"/>
  <c r="E350" i="2"/>
  <c r="F350" i="2" s="1"/>
  <c r="C350" i="2"/>
  <c r="D349" i="2"/>
  <c r="E349" i="2" s="1"/>
  <c r="F349" i="2" s="1"/>
  <c r="C349" i="2"/>
  <c r="D350" i="2" s="1"/>
  <c r="G350" i="2" s="1"/>
  <c r="C348" i="2"/>
  <c r="D347" i="2"/>
  <c r="C347" i="2"/>
  <c r="C346" i="2"/>
  <c r="H345" i="2"/>
  <c r="D345" i="2"/>
  <c r="E345" i="2" s="1"/>
  <c r="F345" i="2" s="1"/>
  <c r="C345" i="2"/>
  <c r="D346" i="2" s="1"/>
  <c r="G346" i="2" s="1"/>
  <c r="D344" i="2"/>
  <c r="C344" i="2"/>
  <c r="D343" i="2"/>
  <c r="C343" i="2"/>
  <c r="E342" i="2"/>
  <c r="F342" i="2" s="1"/>
  <c r="C342" i="2"/>
  <c r="H341" i="2"/>
  <c r="G341" i="2"/>
  <c r="D341" i="2"/>
  <c r="E341" i="2" s="1"/>
  <c r="F341" i="2" s="1"/>
  <c r="C341" i="2"/>
  <c r="D342" i="2" s="1"/>
  <c r="G342" i="2" s="1"/>
  <c r="D340" i="2"/>
  <c r="C340" i="2"/>
  <c r="D339" i="2"/>
  <c r="C339" i="2"/>
  <c r="H338" i="2"/>
  <c r="E338" i="2"/>
  <c r="F338" i="2" s="1"/>
  <c r="C338" i="2"/>
  <c r="D337" i="2"/>
  <c r="C337" i="2"/>
  <c r="D338" i="2" s="1"/>
  <c r="G338" i="2" s="1"/>
  <c r="C336" i="2"/>
  <c r="D335" i="2"/>
  <c r="C335" i="2"/>
  <c r="H334" i="2"/>
  <c r="C334" i="2"/>
  <c r="H333" i="2"/>
  <c r="D333" i="2"/>
  <c r="C333" i="2"/>
  <c r="D334" i="2" s="1"/>
  <c r="D332" i="2"/>
  <c r="C332" i="2"/>
  <c r="D331" i="2"/>
  <c r="C331" i="2"/>
  <c r="C330" i="2"/>
  <c r="G329" i="2"/>
  <c r="D329" i="2"/>
  <c r="E329" i="2" s="1"/>
  <c r="F329" i="2" s="1"/>
  <c r="C329" i="2"/>
  <c r="D330" i="2" s="1"/>
  <c r="G330" i="2" s="1"/>
  <c r="D328" i="2"/>
  <c r="C328" i="2"/>
  <c r="C327" i="2"/>
  <c r="E326" i="2"/>
  <c r="F326" i="2" s="1"/>
  <c r="C326" i="2"/>
  <c r="D325" i="2"/>
  <c r="G325" i="2" s="1"/>
  <c r="C325" i="2"/>
  <c r="D326" i="2" s="1"/>
  <c r="G326" i="2" s="1"/>
  <c r="G324" i="2"/>
  <c r="D324" i="2"/>
  <c r="E324" i="2" s="1"/>
  <c r="F324" i="2" s="1"/>
  <c r="C324" i="2"/>
  <c r="D323" i="2"/>
  <c r="E323" i="2" s="1"/>
  <c r="F323" i="2" s="1"/>
  <c r="C323" i="2"/>
  <c r="C322" i="2"/>
  <c r="D321" i="2"/>
  <c r="C321" i="2"/>
  <c r="H326" i="2" s="1"/>
  <c r="D320" i="2"/>
  <c r="C320" i="2"/>
  <c r="H322" i="2" s="1"/>
  <c r="I323" i="2" s="1"/>
  <c r="E319" i="2"/>
  <c r="F319" i="2" s="1"/>
  <c r="C319" i="2"/>
  <c r="G318" i="2"/>
  <c r="C318" i="2"/>
  <c r="D319" i="2" s="1"/>
  <c r="G319" i="2" s="1"/>
  <c r="D317" i="2"/>
  <c r="C317" i="2"/>
  <c r="D318" i="2" s="1"/>
  <c r="E318" i="2" s="1"/>
  <c r="F318" i="2" s="1"/>
  <c r="D316" i="2"/>
  <c r="C316" i="2"/>
  <c r="C315" i="2"/>
  <c r="C314" i="2"/>
  <c r="D315" i="2" s="1"/>
  <c r="G315" i="2" s="1"/>
  <c r="C313" i="2"/>
  <c r="D314" i="2" s="1"/>
  <c r="E314" i="2" s="1"/>
  <c r="F314" i="2" s="1"/>
  <c r="D312" i="2"/>
  <c r="C312" i="2"/>
  <c r="E311" i="2"/>
  <c r="F311" i="2" s="1"/>
  <c r="C311" i="2"/>
  <c r="H310" i="2"/>
  <c r="G310" i="2"/>
  <c r="D310" i="2"/>
  <c r="E310" i="2" s="1"/>
  <c r="F310" i="2" s="1"/>
  <c r="C310" i="2"/>
  <c r="D311" i="2" s="1"/>
  <c r="G311" i="2" s="1"/>
  <c r="C309" i="2"/>
  <c r="D308" i="2"/>
  <c r="C308" i="2"/>
  <c r="E307" i="2"/>
  <c r="F307" i="2" s="1"/>
  <c r="C307" i="2"/>
  <c r="H306" i="2"/>
  <c r="C306" i="2"/>
  <c r="D307" i="2" s="1"/>
  <c r="G307" i="2" s="1"/>
  <c r="D305" i="2"/>
  <c r="C305" i="2"/>
  <c r="D306" i="2" s="1"/>
  <c r="D304" i="2"/>
  <c r="C304" i="2"/>
  <c r="E303" i="2"/>
  <c r="F303" i="2" s="1"/>
  <c r="C303" i="2"/>
  <c r="G302" i="2"/>
  <c r="D302" i="2"/>
  <c r="E302" i="2" s="1"/>
  <c r="F302" i="2" s="1"/>
  <c r="C302" i="2"/>
  <c r="D303" i="2" s="1"/>
  <c r="G303" i="2" s="1"/>
  <c r="C301" i="2"/>
  <c r="D300" i="2"/>
  <c r="C300" i="2"/>
  <c r="H299" i="2"/>
  <c r="C299" i="2"/>
  <c r="H298" i="2"/>
  <c r="G298" i="2"/>
  <c r="D298" i="2"/>
  <c r="E298" i="2" s="1"/>
  <c r="F298" i="2" s="1"/>
  <c r="C298" i="2"/>
  <c r="D299" i="2" s="1"/>
  <c r="G299" i="2" s="1"/>
  <c r="C297" i="2"/>
  <c r="D296" i="2"/>
  <c r="C296" i="2"/>
  <c r="E295" i="2"/>
  <c r="F295" i="2" s="1"/>
  <c r="C295" i="2"/>
  <c r="H294" i="2"/>
  <c r="G294" i="2"/>
  <c r="D294" i="2"/>
  <c r="E294" i="2" s="1"/>
  <c r="F294" i="2" s="1"/>
  <c r="C294" i="2"/>
  <c r="D295" i="2" s="1"/>
  <c r="G295" i="2" s="1"/>
  <c r="D293" i="2"/>
  <c r="C293" i="2"/>
  <c r="D292" i="2"/>
  <c r="C292" i="2"/>
  <c r="H291" i="2"/>
  <c r="C291" i="2"/>
  <c r="G290" i="2"/>
  <c r="D290" i="2"/>
  <c r="E290" i="2" s="1"/>
  <c r="F290" i="2" s="1"/>
  <c r="C290" i="2"/>
  <c r="D291" i="2" s="1"/>
  <c r="C289" i="2"/>
  <c r="H288" i="2"/>
  <c r="D288" i="2"/>
  <c r="C288" i="2"/>
  <c r="D289" i="2" s="1"/>
  <c r="E287" i="2"/>
  <c r="F287" i="2" s="1"/>
  <c r="C287" i="2"/>
  <c r="C286" i="2"/>
  <c r="D287" i="2" s="1"/>
  <c r="G287" i="2" s="1"/>
  <c r="C285" i="2"/>
  <c r="H284" i="2"/>
  <c r="I285" i="2" s="1"/>
  <c r="J285" i="2" s="1"/>
  <c r="K285" i="2" s="1"/>
  <c r="E284" i="2"/>
  <c r="F284" i="2" s="1"/>
  <c r="D284" i="2"/>
  <c r="G284" i="2" s="1"/>
  <c r="C284" i="2"/>
  <c r="G283" i="2"/>
  <c r="C283" i="2"/>
  <c r="G282" i="2"/>
  <c r="D282" i="2"/>
  <c r="E282" i="2" s="1"/>
  <c r="F282" i="2" s="1"/>
  <c r="C282" i="2"/>
  <c r="D283" i="2" s="1"/>
  <c r="E283" i="2" s="1"/>
  <c r="F283" i="2" s="1"/>
  <c r="G281" i="2"/>
  <c r="F281" i="2"/>
  <c r="D281" i="2"/>
  <c r="E281" i="2" s="1"/>
  <c r="C281" i="2"/>
  <c r="H286" i="2" s="1"/>
  <c r="G280" i="2"/>
  <c r="C280" i="2"/>
  <c r="C279" i="2"/>
  <c r="D280" i="2" s="1"/>
  <c r="E280" i="2" s="1"/>
  <c r="F280" i="2" s="1"/>
  <c r="D278" i="2"/>
  <c r="C278" i="2"/>
  <c r="D279" i="2" s="1"/>
  <c r="F277" i="2"/>
  <c r="E277" i="2"/>
  <c r="D277" i="2"/>
  <c r="G277" i="2" s="1"/>
  <c r="C277" i="2"/>
  <c r="C276" i="2"/>
  <c r="C275" i="2"/>
  <c r="D276" i="2" s="1"/>
  <c r="E276" i="2" s="1"/>
  <c r="F276" i="2" s="1"/>
  <c r="D274" i="2"/>
  <c r="C274" i="2"/>
  <c r="E273" i="2"/>
  <c r="F273" i="2" s="1"/>
  <c r="D273" i="2"/>
  <c r="G273" i="2" s="1"/>
  <c r="C273" i="2"/>
  <c r="C272" i="2"/>
  <c r="C271" i="2"/>
  <c r="D272" i="2" s="1"/>
  <c r="E272" i="2" s="1"/>
  <c r="F272" i="2" s="1"/>
  <c r="D270" i="2"/>
  <c r="C270" i="2"/>
  <c r="E269" i="2"/>
  <c r="F269" i="2" s="1"/>
  <c r="D269" i="2"/>
  <c r="G269" i="2" s="1"/>
  <c r="C269" i="2"/>
  <c r="H268" i="2"/>
  <c r="G268" i="2"/>
  <c r="C268" i="2"/>
  <c r="C267" i="2"/>
  <c r="D268" i="2" s="1"/>
  <c r="E268" i="2" s="1"/>
  <c r="F268" i="2" s="1"/>
  <c r="D266" i="2"/>
  <c r="C266" i="2"/>
  <c r="E265" i="2"/>
  <c r="F265" i="2" s="1"/>
  <c r="D265" i="2"/>
  <c r="G265" i="2" s="1"/>
  <c r="C265" i="2"/>
  <c r="G264" i="2"/>
  <c r="C264" i="2"/>
  <c r="C263" i="2"/>
  <c r="D264" i="2" s="1"/>
  <c r="E264" i="2" s="1"/>
  <c r="F264" i="2" s="1"/>
  <c r="D262" i="2"/>
  <c r="C262" i="2"/>
  <c r="F261" i="2"/>
  <c r="E261" i="2"/>
  <c r="D261" i="2"/>
  <c r="G261" i="2" s="1"/>
  <c r="C261" i="2"/>
  <c r="C260" i="2"/>
  <c r="C259" i="2"/>
  <c r="D260" i="2" s="1"/>
  <c r="E260" i="2" s="1"/>
  <c r="F260" i="2" s="1"/>
  <c r="D258" i="2"/>
  <c r="C258" i="2"/>
  <c r="E257" i="2"/>
  <c r="F257" i="2" s="1"/>
  <c r="D257" i="2"/>
  <c r="G257" i="2" s="1"/>
  <c r="C257" i="2"/>
  <c r="C256" i="2"/>
  <c r="C255" i="2"/>
  <c r="D256" i="2" s="1"/>
  <c r="E256" i="2" s="1"/>
  <c r="F256" i="2" s="1"/>
  <c r="D254" i="2"/>
  <c r="C254" i="2"/>
  <c r="D253" i="2"/>
  <c r="G253" i="2" s="1"/>
  <c r="C253" i="2"/>
  <c r="G252" i="2"/>
  <c r="F252" i="2"/>
  <c r="C252" i="2"/>
  <c r="C251" i="2"/>
  <c r="D252" i="2" s="1"/>
  <c r="E252" i="2" s="1"/>
  <c r="D250" i="2"/>
  <c r="C250" i="2"/>
  <c r="D251" i="2" s="1"/>
  <c r="D249" i="2"/>
  <c r="G249" i="2" s="1"/>
  <c r="C249" i="2"/>
  <c r="G248" i="2"/>
  <c r="F248" i="2"/>
  <c r="C248" i="2"/>
  <c r="C247" i="2"/>
  <c r="D248" i="2" s="1"/>
  <c r="E248" i="2" s="1"/>
  <c r="D246" i="2"/>
  <c r="C246" i="2"/>
  <c r="D247" i="2" s="1"/>
  <c r="D245" i="2"/>
  <c r="C245" i="2"/>
  <c r="C244" i="2"/>
  <c r="C243" i="2"/>
  <c r="D244" i="2" s="1"/>
  <c r="E244" i="2" s="1"/>
  <c r="F244" i="2" s="1"/>
  <c r="D242" i="2"/>
  <c r="C242" i="2"/>
  <c r="D243" i="2" s="1"/>
  <c r="G241" i="2"/>
  <c r="D241" i="2"/>
  <c r="E241" i="2" s="1"/>
  <c r="F241" i="2" s="1"/>
  <c r="C241" i="2"/>
  <c r="I240" i="2"/>
  <c r="C240" i="2"/>
  <c r="H239" i="2"/>
  <c r="C239" i="2"/>
  <c r="D240" i="2" s="1"/>
  <c r="E240" i="2" s="1"/>
  <c r="F240" i="2" s="1"/>
  <c r="D238" i="2"/>
  <c r="G238" i="2" s="1"/>
  <c r="C238" i="2"/>
  <c r="D239" i="2" s="1"/>
  <c r="G237" i="2"/>
  <c r="E237" i="2"/>
  <c r="F237" i="2" s="1"/>
  <c r="D237" i="2"/>
  <c r="C237" i="2"/>
  <c r="C236" i="2"/>
  <c r="D235" i="2"/>
  <c r="C235" i="2"/>
  <c r="D236" i="2" s="1"/>
  <c r="E236" i="2" s="1"/>
  <c r="F236" i="2" s="1"/>
  <c r="C234" i="2"/>
  <c r="H233" i="2"/>
  <c r="C233" i="2"/>
  <c r="C232" i="2"/>
  <c r="D231" i="2"/>
  <c r="C231" i="2"/>
  <c r="D232" i="2" s="1"/>
  <c r="C230" i="2"/>
  <c r="H229" i="2"/>
  <c r="C229" i="2"/>
  <c r="D230" i="2" s="1"/>
  <c r="C228" i="2"/>
  <c r="D229" i="2" s="1"/>
  <c r="D227" i="2"/>
  <c r="C227" i="2"/>
  <c r="H232" i="2" s="1"/>
  <c r="C226" i="2"/>
  <c r="H225" i="2"/>
  <c r="C225" i="2"/>
  <c r="D226" i="2" s="1"/>
  <c r="C224" i="2"/>
  <c r="D225" i="2" s="1"/>
  <c r="D223" i="2"/>
  <c r="C223" i="2"/>
  <c r="H228" i="2" s="1"/>
  <c r="C222" i="2"/>
  <c r="C221" i="2"/>
  <c r="D222" i="2" s="1"/>
  <c r="C220" i="2"/>
  <c r="D221" i="2" s="1"/>
  <c r="D219" i="2"/>
  <c r="C219" i="2"/>
  <c r="H221" i="2" s="1"/>
  <c r="C218" i="2"/>
  <c r="H217" i="2"/>
  <c r="G217" i="2"/>
  <c r="C217" i="2"/>
  <c r="D218" i="2" s="1"/>
  <c r="G218" i="2" s="1"/>
  <c r="C216" i="2"/>
  <c r="D217" i="2" s="1"/>
  <c r="E217" i="2" s="1"/>
  <c r="F217" i="2" s="1"/>
  <c r="D215" i="2"/>
  <c r="C215" i="2"/>
  <c r="F214" i="2"/>
  <c r="E214" i="2"/>
  <c r="C214" i="2"/>
  <c r="H213" i="2"/>
  <c r="C213" i="2"/>
  <c r="D214" i="2" s="1"/>
  <c r="G214" i="2" s="1"/>
  <c r="C212" i="2"/>
  <c r="D213" i="2" s="1"/>
  <c r="E213" i="2" s="1"/>
  <c r="F213" i="2" s="1"/>
  <c r="D211" i="2"/>
  <c r="C211" i="2"/>
  <c r="E210" i="2"/>
  <c r="F210" i="2" s="1"/>
  <c r="C210" i="2"/>
  <c r="H209" i="2"/>
  <c r="G209" i="2"/>
  <c r="C209" i="2"/>
  <c r="D210" i="2" s="1"/>
  <c r="G210" i="2" s="1"/>
  <c r="C208" i="2"/>
  <c r="D209" i="2" s="1"/>
  <c r="E209" i="2" s="1"/>
  <c r="F209" i="2" s="1"/>
  <c r="D207" i="2"/>
  <c r="C207" i="2"/>
  <c r="C206" i="2"/>
  <c r="G205" i="2"/>
  <c r="C205" i="2"/>
  <c r="D206" i="2" s="1"/>
  <c r="G206" i="2" s="1"/>
  <c r="C204" i="2"/>
  <c r="D205" i="2" s="1"/>
  <c r="E205" i="2" s="1"/>
  <c r="F205" i="2" s="1"/>
  <c r="D203" i="2"/>
  <c r="C203" i="2"/>
  <c r="F202" i="2"/>
  <c r="E202" i="2"/>
  <c r="C202" i="2"/>
  <c r="H201" i="2"/>
  <c r="C201" i="2"/>
  <c r="D202" i="2" s="1"/>
  <c r="G202" i="2" s="1"/>
  <c r="C200" i="2"/>
  <c r="D201" i="2" s="1"/>
  <c r="E201" i="2" s="1"/>
  <c r="F201" i="2" s="1"/>
  <c r="D199" i="2"/>
  <c r="C199" i="2"/>
  <c r="C198" i="2"/>
  <c r="H197" i="2"/>
  <c r="G197" i="2"/>
  <c r="C197" i="2"/>
  <c r="D198" i="2" s="1"/>
  <c r="G198" i="2" s="1"/>
  <c r="C196" i="2"/>
  <c r="D197" i="2" s="1"/>
  <c r="E197" i="2" s="1"/>
  <c r="F197" i="2" s="1"/>
  <c r="D195" i="2"/>
  <c r="C195" i="2"/>
  <c r="C194" i="2"/>
  <c r="H193" i="2"/>
  <c r="C193" i="2"/>
  <c r="D194" i="2" s="1"/>
  <c r="G194" i="2" s="1"/>
  <c r="J192" i="2"/>
  <c r="K192" i="2" s="1"/>
  <c r="I192" i="2"/>
  <c r="L192" i="2" s="1"/>
  <c r="C192" i="2"/>
  <c r="D193" i="2" s="1"/>
  <c r="E193" i="2" s="1"/>
  <c r="F193" i="2" s="1"/>
  <c r="D191" i="2"/>
  <c r="C191" i="2"/>
  <c r="F190" i="2"/>
  <c r="E190" i="2"/>
  <c r="C190" i="2"/>
  <c r="C189" i="2"/>
  <c r="D190" i="2" s="1"/>
  <c r="G190" i="2" s="1"/>
  <c r="I188" i="2"/>
  <c r="C188" i="2"/>
  <c r="D189" i="2" s="1"/>
  <c r="G189" i="2" s="1"/>
  <c r="C187" i="2"/>
  <c r="F186" i="2"/>
  <c r="E186" i="2"/>
  <c r="C186" i="2"/>
  <c r="H191" i="2" s="1"/>
  <c r="E185" i="2"/>
  <c r="F185" i="2" s="1"/>
  <c r="C185" i="2"/>
  <c r="D186" i="2" s="1"/>
  <c r="G186" i="2" s="1"/>
  <c r="D184" i="2"/>
  <c r="E184" i="2" s="1"/>
  <c r="F184" i="2" s="1"/>
  <c r="C184" i="2"/>
  <c r="D185" i="2" s="1"/>
  <c r="G185" i="2" s="1"/>
  <c r="C183" i="2"/>
  <c r="D182" i="2"/>
  <c r="C182" i="2"/>
  <c r="H187" i="2" s="1"/>
  <c r="F181" i="2"/>
  <c r="E181" i="2"/>
  <c r="D181" i="2"/>
  <c r="G181" i="2" s="1"/>
  <c r="C181" i="2"/>
  <c r="H180" i="2"/>
  <c r="G180" i="2"/>
  <c r="D180" i="2"/>
  <c r="E180" i="2" s="1"/>
  <c r="F180" i="2" s="1"/>
  <c r="C180" i="2"/>
  <c r="C179" i="2"/>
  <c r="D178" i="2"/>
  <c r="C178" i="2"/>
  <c r="H183" i="2" s="1"/>
  <c r="I184" i="2" s="1"/>
  <c r="J184" i="2" s="1"/>
  <c r="K184" i="2" s="1"/>
  <c r="F177" i="2"/>
  <c r="E177" i="2"/>
  <c r="D177" i="2"/>
  <c r="G177" i="2" s="1"/>
  <c r="C177" i="2"/>
  <c r="G176" i="2"/>
  <c r="D176" i="2"/>
  <c r="E176" i="2" s="1"/>
  <c r="F176" i="2" s="1"/>
  <c r="C176" i="2"/>
  <c r="C175" i="2"/>
  <c r="D174" i="2"/>
  <c r="C174" i="2"/>
  <c r="F173" i="2"/>
  <c r="E173" i="2"/>
  <c r="D173" i="2"/>
  <c r="G173" i="2" s="1"/>
  <c r="C173" i="2"/>
  <c r="G172" i="2"/>
  <c r="D172" i="2"/>
  <c r="E172" i="2" s="1"/>
  <c r="F172" i="2" s="1"/>
  <c r="C172" i="2"/>
  <c r="C171" i="2"/>
  <c r="D170" i="2"/>
  <c r="C170" i="2"/>
  <c r="E169" i="2"/>
  <c r="F169" i="2" s="1"/>
  <c r="D169" i="2"/>
  <c r="G169" i="2" s="1"/>
  <c r="C169" i="2"/>
  <c r="H168" i="2"/>
  <c r="G168" i="2"/>
  <c r="D168" i="2"/>
  <c r="E168" i="2" s="1"/>
  <c r="F168" i="2" s="1"/>
  <c r="C168" i="2"/>
  <c r="C167" i="2"/>
  <c r="D166" i="2"/>
  <c r="C166" i="2"/>
  <c r="F165" i="2"/>
  <c r="E165" i="2"/>
  <c r="D165" i="2"/>
  <c r="G165" i="2" s="1"/>
  <c r="C165" i="2"/>
  <c r="H164" i="2"/>
  <c r="G164" i="2"/>
  <c r="D164" i="2"/>
  <c r="E164" i="2" s="1"/>
  <c r="F164" i="2" s="1"/>
  <c r="C164" i="2"/>
  <c r="C163" i="2"/>
  <c r="D162" i="2"/>
  <c r="C162" i="2"/>
  <c r="E161" i="2"/>
  <c r="F161" i="2" s="1"/>
  <c r="D161" i="2"/>
  <c r="G161" i="2" s="1"/>
  <c r="C161" i="2"/>
  <c r="G160" i="2"/>
  <c r="D160" i="2"/>
  <c r="E160" i="2" s="1"/>
  <c r="F160" i="2" s="1"/>
  <c r="C160" i="2"/>
  <c r="C159" i="2"/>
  <c r="D158" i="2"/>
  <c r="C158" i="2"/>
  <c r="E157" i="2"/>
  <c r="F157" i="2" s="1"/>
  <c r="D157" i="2"/>
  <c r="G157" i="2" s="1"/>
  <c r="C157" i="2"/>
  <c r="H156" i="2"/>
  <c r="G156" i="2"/>
  <c r="D156" i="2"/>
  <c r="E156" i="2" s="1"/>
  <c r="F156" i="2" s="1"/>
  <c r="C156" i="2"/>
  <c r="C155" i="2"/>
  <c r="D154" i="2"/>
  <c r="C154" i="2"/>
  <c r="F153" i="2"/>
  <c r="E153" i="2"/>
  <c r="D153" i="2"/>
  <c r="G153" i="2" s="1"/>
  <c r="C153" i="2"/>
  <c r="G152" i="2"/>
  <c r="D152" i="2"/>
  <c r="E152" i="2" s="1"/>
  <c r="F152" i="2" s="1"/>
  <c r="C152" i="2"/>
  <c r="C151" i="2"/>
  <c r="D150" i="2"/>
  <c r="C150" i="2"/>
  <c r="F149" i="2"/>
  <c r="E149" i="2"/>
  <c r="D149" i="2"/>
  <c r="G149" i="2" s="1"/>
  <c r="C149" i="2"/>
  <c r="G148" i="2"/>
  <c r="D148" i="2"/>
  <c r="E148" i="2" s="1"/>
  <c r="F148" i="2" s="1"/>
  <c r="C148" i="2"/>
  <c r="C147" i="2"/>
  <c r="D146" i="2"/>
  <c r="C146" i="2"/>
  <c r="E145" i="2"/>
  <c r="F145" i="2" s="1"/>
  <c r="D145" i="2"/>
  <c r="G145" i="2" s="1"/>
  <c r="C145" i="2"/>
  <c r="H144" i="2"/>
  <c r="G144" i="2"/>
  <c r="D144" i="2"/>
  <c r="E144" i="2" s="1"/>
  <c r="F144" i="2" s="1"/>
  <c r="C144" i="2"/>
  <c r="I145" i="2" s="1"/>
  <c r="C143" i="2"/>
  <c r="D142" i="2"/>
  <c r="C142" i="2"/>
  <c r="F141" i="2"/>
  <c r="E141" i="2"/>
  <c r="D141" i="2"/>
  <c r="G141" i="2" s="1"/>
  <c r="C141" i="2"/>
  <c r="G140" i="2"/>
  <c r="D140" i="2"/>
  <c r="E140" i="2" s="1"/>
  <c r="F140" i="2" s="1"/>
  <c r="C140" i="2"/>
  <c r="C139" i="2"/>
  <c r="D138" i="2"/>
  <c r="C138" i="2"/>
  <c r="E137" i="2"/>
  <c r="F137" i="2" s="1"/>
  <c r="D137" i="2"/>
  <c r="G137" i="2" s="1"/>
  <c r="C137" i="2"/>
  <c r="D136" i="2"/>
  <c r="E136" i="2" s="1"/>
  <c r="F136" i="2" s="1"/>
  <c r="C136" i="2"/>
  <c r="C135" i="2"/>
  <c r="D134" i="2"/>
  <c r="C134" i="2"/>
  <c r="F133" i="2"/>
  <c r="E133" i="2"/>
  <c r="D133" i="2"/>
  <c r="G133" i="2" s="1"/>
  <c r="C133" i="2"/>
  <c r="G132" i="2"/>
  <c r="D132" i="2"/>
  <c r="E132" i="2" s="1"/>
  <c r="F132" i="2" s="1"/>
  <c r="C132" i="2"/>
  <c r="C131" i="2"/>
  <c r="H130" i="2"/>
  <c r="D130" i="2"/>
  <c r="C130" i="2"/>
  <c r="H132" i="2" s="1"/>
  <c r="D129" i="2"/>
  <c r="C129" i="2"/>
  <c r="D128" i="2"/>
  <c r="C128" i="2"/>
  <c r="C127" i="2"/>
  <c r="D126" i="2"/>
  <c r="C126" i="2"/>
  <c r="D127" i="2" s="1"/>
  <c r="E125" i="2"/>
  <c r="F125" i="2" s="1"/>
  <c r="D125" i="2"/>
  <c r="G125" i="2" s="1"/>
  <c r="C125" i="2"/>
  <c r="G124" i="2"/>
  <c r="F124" i="2"/>
  <c r="D124" i="2"/>
  <c r="E124" i="2" s="1"/>
  <c r="C124" i="2"/>
  <c r="C123" i="2"/>
  <c r="D122" i="2"/>
  <c r="C122" i="2"/>
  <c r="D121" i="2"/>
  <c r="C121" i="2"/>
  <c r="D120" i="2"/>
  <c r="E120" i="2" s="1"/>
  <c r="F120" i="2" s="1"/>
  <c r="C120" i="2"/>
  <c r="C119" i="2"/>
  <c r="D118" i="2"/>
  <c r="C118" i="2"/>
  <c r="E117" i="2"/>
  <c r="F117" i="2" s="1"/>
  <c r="D117" i="2"/>
  <c r="G117" i="2" s="1"/>
  <c r="C117" i="2"/>
  <c r="G116" i="2"/>
  <c r="D116" i="2"/>
  <c r="E116" i="2" s="1"/>
  <c r="F116" i="2" s="1"/>
  <c r="C116" i="2"/>
  <c r="C115" i="2"/>
  <c r="C114" i="2"/>
  <c r="D115" i="2" s="1"/>
  <c r="E115" i="2" s="1"/>
  <c r="F115" i="2" s="1"/>
  <c r="C113" i="2"/>
  <c r="D114" i="2" s="1"/>
  <c r="C112" i="2"/>
  <c r="E111" i="2"/>
  <c r="F111" i="2" s="1"/>
  <c r="D111" i="2"/>
  <c r="G111" i="2" s="1"/>
  <c r="C111" i="2"/>
  <c r="E110" i="2"/>
  <c r="F110" i="2" s="1"/>
  <c r="D110" i="2"/>
  <c r="G110" i="2" s="1"/>
  <c r="C110" i="2"/>
  <c r="G109" i="2"/>
  <c r="C109" i="2"/>
  <c r="C108" i="2"/>
  <c r="D109" i="2" s="1"/>
  <c r="E109" i="2" s="1"/>
  <c r="F109" i="2" s="1"/>
  <c r="E107" i="2"/>
  <c r="F107" i="2" s="1"/>
  <c r="D107" i="2"/>
  <c r="G107" i="2" s="1"/>
  <c r="C107" i="2"/>
  <c r="D108" i="2" s="1"/>
  <c r="D106" i="2"/>
  <c r="E106" i="2" s="1"/>
  <c r="F106" i="2" s="1"/>
  <c r="C106" i="2"/>
  <c r="C105" i="2"/>
  <c r="C104" i="2"/>
  <c r="E103" i="2"/>
  <c r="F103" i="2" s="1"/>
  <c r="D103" i="2"/>
  <c r="G103" i="2" s="1"/>
  <c r="C103" i="2"/>
  <c r="D104" i="2" s="1"/>
  <c r="G102" i="2"/>
  <c r="E102" i="2"/>
  <c r="F102" i="2" s="1"/>
  <c r="D102" i="2"/>
  <c r="C102" i="2"/>
  <c r="C101" i="2"/>
  <c r="C100" i="2"/>
  <c r="E99" i="2"/>
  <c r="F99" i="2" s="1"/>
  <c r="D99" i="2"/>
  <c r="G99" i="2" s="1"/>
  <c r="C99" i="2"/>
  <c r="D100" i="2" s="1"/>
  <c r="E98" i="2"/>
  <c r="F98" i="2" s="1"/>
  <c r="D98" i="2"/>
  <c r="G98" i="2" s="1"/>
  <c r="C98" i="2"/>
  <c r="C97" i="2"/>
  <c r="C96" i="2"/>
  <c r="E95" i="2"/>
  <c r="F95" i="2" s="1"/>
  <c r="D95" i="2"/>
  <c r="G95" i="2" s="1"/>
  <c r="C95" i="2"/>
  <c r="D96" i="2" s="1"/>
  <c r="E94" i="2"/>
  <c r="F94" i="2" s="1"/>
  <c r="D94" i="2"/>
  <c r="G94" i="2" s="1"/>
  <c r="C94" i="2"/>
  <c r="C93" i="2"/>
  <c r="C92" i="2"/>
  <c r="E91" i="2"/>
  <c r="F91" i="2" s="1"/>
  <c r="D91" i="2"/>
  <c r="G91" i="2" s="1"/>
  <c r="C91" i="2"/>
  <c r="D92" i="2" s="1"/>
  <c r="D90" i="2"/>
  <c r="E90" i="2" s="1"/>
  <c r="F90" i="2" s="1"/>
  <c r="C90" i="2"/>
  <c r="C89" i="2"/>
  <c r="C88" i="2"/>
  <c r="E87" i="2"/>
  <c r="F87" i="2" s="1"/>
  <c r="D87" i="2"/>
  <c r="G87" i="2" s="1"/>
  <c r="C87" i="2"/>
  <c r="D88" i="2" s="1"/>
  <c r="G86" i="2"/>
  <c r="E86" i="2"/>
  <c r="F86" i="2" s="1"/>
  <c r="D86" i="2"/>
  <c r="C86" i="2"/>
  <c r="C85" i="2"/>
  <c r="C84" i="2"/>
  <c r="E83" i="2"/>
  <c r="F83" i="2" s="1"/>
  <c r="D83" i="2"/>
  <c r="G83" i="2" s="1"/>
  <c r="C83" i="2"/>
  <c r="D84" i="2" s="1"/>
  <c r="E82" i="2"/>
  <c r="F82" i="2" s="1"/>
  <c r="D82" i="2"/>
  <c r="G82" i="2" s="1"/>
  <c r="C82" i="2"/>
  <c r="C81" i="2"/>
  <c r="C80" i="2"/>
  <c r="E79" i="2"/>
  <c r="F79" i="2" s="1"/>
  <c r="D79" i="2"/>
  <c r="G79" i="2" s="1"/>
  <c r="C79" i="2"/>
  <c r="D80" i="2" s="1"/>
  <c r="E78" i="2"/>
  <c r="F78" i="2" s="1"/>
  <c r="D78" i="2"/>
  <c r="G78" i="2" s="1"/>
  <c r="C78" i="2"/>
  <c r="C77" i="2"/>
  <c r="C76" i="2"/>
  <c r="E75" i="2"/>
  <c r="F75" i="2" s="1"/>
  <c r="D75" i="2"/>
  <c r="G75" i="2" s="1"/>
  <c r="C75" i="2"/>
  <c r="D76" i="2" s="1"/>
  <c r="D74" i="2"/>
  <c r="E74" i="2" s="1"/>
  <c r="F74" i="2" s="1"/>
  <c r="C74" i="2"/>
  <c r="C73" i="2"/>
  <c r="C72" i="2"/>
  <c r="E71" i="2"/>
  <c r="F71" i="2" s="1"/>
  <c r="D71" i="2"/>
  <c r="G71" i="2" s="1"/>
  <c r="C71" i="2"/>
  <c r="D72" i="2" s="1"/>
  <c r="G70" i="2"/>
  <c r="E70" i="2"/>
  <c r="F70" i="2" s="1"/>
  <c r="D70" i="2"/>
  <c r="C70" i="2"/>
  <c r="C69" i="2"/>
  <c r="C68" i="2"/>
  <c r="E67" i="2"/>
  <c r="F67" i="2" s="1"/>
  <c r="D67" i="2"/>
  <c r="G67" i="2" s="1"/>
  <c r="C67" i="2"/>
  <c r="D68" i="2" s="1"/>
  <c r="E66" i="2"/>
  <c r="F66" i="2" s="1"/>
  <c r="D66" i="2"/>
  <c r="G66" i="2" s="1"/>
  <c r="C66" i="2"/>
  <c r="C65" i="2"/>
  <c r="C64" i="2"/>
  <c r="E63" i="2"/>
  <c r="F63" i="2" s="1"/>
  <c r="D63" i="2"/>
  <c r="G63" i="2" s="1"/>
  <c r="C63" i="2"/>
  <c r="D64" i="2" s="1"/>
  <c r="E62" i="2"/>
  <c r="F62" i="2" s="1"/>
  <c r="D62" i="2"/>
  <c r="G62" i="2" s="1"/>
  <c r="C62" i="2"/>
  <c r="C61" i="2"/>
  <c r="C60" i="2"/>
  <c r="E59" i="2"/>
  <c r="F59" i="2" s="1"/>
  <c r="D59" i="2"/>
  <c r="G59" i="2" s="1"/>
  <c r="C59" i="2"/>
  <c r="D60" i="2" s="1"/>
  <c r="D58" i="2"/>
  <c r="E58" i="2" s="1"/>
  <c r="F58" i="2" s="1"/>
  <c r="C58" i="2"/>
  <c r="C57" i="2"/>
  <c r="C56" i="2"/>
  <c r="C55" i="2"/>
  <c r="D56" i="2" s="1"/>
  <c r="C54" i="2"/>
  <c r="D53" i="2"/>
  <c r="E53" i="2" s="1"/>
  <c r="F53" i="2" s="1"/>
  <c r="C53" i="2"/>
  <c r="D54" i="2" s="1"/>
  <c r="C52" i="2"/>
  <c r="G51" i="2"/>
  <c r="E51" i="2"/>
  <c r="F51" i="2" s="1"/>
  <c r="D51" i="2"/>
  <c r="C51" i="2"/>
  <c r="H56" i="2" s="1"/>
  <c r="E50" i="2"/>
  <c r="F50" i="2" s="1"/>
  <c r="D50" i="2"/>
  <c r="G50" i="2" s="1"/>
  <c r="C50" i="2"/>
  <c r="G49" i="2"/>
  <c r="D49" i="2"/>
  <c r="E49" i="2" s="1"/>
  <c r="F49" i="2" s="1"/>
  <c r="C49" i="2"/>
  <c r="C48" i="2"/>
  <c r="G47" i="2"/>
  <c r="E47" i="2"/>
  <c r="F47" i="2" s="1"/>
  <c r="D47" i="2"/>
  <c r="C47" i="2"/>
  <c r="H51" i="2" s="1"/>
  <c r="C46" i="2"/>
  <c r="G45" i="2"/>
  <c r="D45" i="2"/>
  <c r="E45" i="2" s="1"/>
  <c r="F45" i="2" s="1"/>
  <c r="C45" i="2"/>
  <c r="C44" i="2"/>
  <c r="G43" i="2"/>
  <c r="E43" i="2"/>
  <c r="F43" i="2" s="1"/>
  <c r="D43" i="2"/>
  <c r="C43" i="2"/>
  <c r="H47" i="2" s="1"/>
  <c r="C42" i="2"/>
  <c r="G41" i="2"/>
  <c r="D41" i="2"/>
  <c r="E41" i="2" s="1"/>
  <c r="F41" i="2" s="1"/>
  <c r="C41" i="2"/>
  <c r="C40" i="2"/>
  <c r="G39" i="2"/>
  <c r="E39" i="2"/>
  <c r="F39" i="2" s="1"/>
  <c r="D39" i="2"/>
  <c r="C39" i="2"/>
  <c r="H43" i="2" s="1"/>
  <c r="C38" i="2"/>
  <c r="G37" i="2"/>
  <c r="D37" i="2"/>
  <c r="E37" i="2" s="1"/>
  <c r="F37" i="2" s="1"/>
  <c r="C37" i="2"/>
  <c r="C36" i="2"/>
  <c r="G35" i="2"/>
  <c r="E35" i="2"/>
  <c r="F35" i="2" s="1"/>
  <c r="D35" i="2"/>
  <c r="C35" i="2"/>
  <c r="H39" i="2" s="1"/>
  <c r="C34" i="2"/>
  <c r="G33" i="2"/>
  <c r="D33" i="2"/>
  <c r="E33" i="2" s="1"/>
  <c r="F33" i="2" s="1"/>
  <c r="C33" i="2"/>
  <c r="C32" i="2"/>
  <c r="G31" i="2"/>
  <c r="E31" i="2"/>
  <c r="F31" i="2" s="1"/>
  <c r="D31" i="2"/>
  <c r="C31" i="2"/>
  <c r="H35" i="2" s="1"/>
  <c r="C30" i="2"/>
  <c r="G29" i="2"/>
  <c r="D29" i="2"/>
  <c r="E29" i="2" s="1"/>
  <c r="F29" i="2" s="1"/>
  <c r="C29" i="2"/>
  <c r="C28" i="2"/>
  <c r="E27" i="2"/>
  <c r="F27" i="2" s="1"/>
  <c r="D27" i="2"/>
  <c r="G27" i="2" s="1"/>
  <c r="C27" i="2"/>
  <c r="H31" i="2" s="1"/>
  <c r="C26" i="2"/>
  <c r="G25" i="2"/>
  <c r="D25" i="2"/>
  <c r="E25" i="2" s="1"/>
  <c r="F25" i="2" s="1"/>
  <c r="C25" i="2"/>
  <c r="C24" i="2"/>
  <c r="C23" i="2"/>
  <c r="H27" i="2" s="1"/>
  <c r="C22" i="2"/>
  <c r="C21" i="2"/>
  <c r="H26" i="2" s="1"/>
  <c r="E20" i="2"/>
  <c r="F20" i="2" s="1"/>
  <c r="D20" i="2"/>
  <c r="G20" i="2" s="1"/>
  <c r="C20" i="2"/>
  <c r="D21" i="2" s="1"/>
  <c r="G19" i="2"/>
  <c r="F19" i="2"/>
  <c r="D19" i="2"/>
  <c r="C19" i="2"/>
  <c r="C18" i="2"/>
  <c r="C17" i="2"/>
  <c r="G7" i="5" l="1"/>
  <c r="J7" i="5" s="1"/>
  <c r="I7" i="5"/>
  <c r="H7" i="5"/>
  <c r="O24" i="3"/>
  <c r="N24" i="3"/>
  <c r="M24" i="3"/>
  <c r="L25" i="3" s="1"/>
  <c r="P32" i="2"/>
  <c r="P37" i="2"/>
  <c r="H12" i="3"/>
  <c r="J12" i="3"/>
  <c r="F13" i="3"/>
  <c r="D13" i="3"/>
  <c r="I25" i="2"/>
  <c r="I29" i="2"/>
  <c r="I33" i="2"/>
  <c r="G54" i="2"/>
  <c r="E54" i="2"/>
  <c r="F54" i="2" s="1"/>
  <c r="G21" i="2"/>
  <c r="E21" i="2"/>
  <c r="F21" i="2" s="1"/>
  <c r="I41" i="2"/>
  <c r="I27" i="2"/>
  <c r="I31" i="2"/>
  <c r="I42" i="2"/>
  <c r="I85" i="2"/>
  <c r="I35" i="2"/>
  <c r="I57" i="2"/>
  <c r="I89" i="2"/>
  <c r="I23" i="2"/>
  <c r="D18" i="2"/>
  <c r="H24" i="2"/>
  <c r="D26" i="2"/>
  <c r="H28" i="2"/>
  <c r="D30" i="2"/>
  <c r="H32" i="2"/>
  <c r="D34" i="2"/>
  <c r="H36" i="2"/>
  <c r="I37" i="2" s="1"/>
  <c r="D38" i="2"/>
  <c r="H40" i="2"/>
  <c r="D42" i="2"/>
  <c r="H44" i="2"/>
  <c r="I45" i="2" s="1"/>
  <c r="D46" i="2"/>
  <c r="H48" i="2"/>
  <c r="I49" i="2" s="1"/>
  <c r="H52" i="2"/>
  <c r="I53" i="2" s="1"/>
  <c r="G53" i="2"/>
  <c r="G58" i="2"/>
  <c r="H60" i="2"/>
  <c r="I61" i="2" s="1"/>
  <c r="G72" i="2"/>
  <c r="E72" i="2"/>
  <c r="F72" i="2" s="1"/>
  <c r="G74" i="2"/>
  <c r="H76" i="2"/>
  <c r="I77" i="2" s="1"/>
  <c r="G88" i="2"/>
  <c r="E88" i="2"/>
  <c r="F88" i="2" s="1"/>
  <c r="G90" i="2"/>
  <c r="H92" i="2"/>
  <c r="I93" i="2" s="1"/>
  <c r="G104" i="2"/>
  <c r="E104" i="2"/>
  <c r="F104" i="2" s="1"/>
  <c r="G106" i="2"/>
  <c r="H108" i="2"/>
  <c r="I109" i="2" s="1"/>
  <c r="H151" i="2"/>
  <c r="H150" i="2"/>
  <c r="D147" i="2"/>
  <c r="H148" i="2"/>
  <c r="I149" i="2" s="1"/>
  <c r="G182" i="2"/>
  <c r="E182" i="2"/>
  <c r="F182" i="2" s="1"/>
  <c r="I28" i="2"/>
  <c r="I32" i="2"/>
  <c r="I36" i="2"/>
  <c r="I40" i="2"/>
  <c r="I44" i="2"/>
  <c r="I48" i="2"/>
  <c r="I52" i="2"/>
  <c r="H53" i="2"/>
  <c r="G56" i="2"/>
  <c r="E56" i="2"/>
  <c r="F56" i="2" s="1"/>
  <c r="I58" i="2"/>
  <c r="D65" i="2"/>
  <c r="H69" i="2"/>
  <c r="I70" i="2" s="1"/>
  <c r="I67" i="2"/>
  <c r="D81" i="2"/>
  <c r="H85" i="2"/>
  <c r="I90" i="2"/>
  <c r="D97" i="2"/>
  <c r="H101" i="2"/>
  <c r="I99" i="2"/>
  <c r="H117" i="2"/>
  <c r="D113" i="2"/>
  <c r="D119" i="2"/>
  <c r="H122" i="2"/>
  <c r="I123" i="2" s="1"/>
  <c r="I126" i="2"/>
  <c r="L145" i="2"/>
  <c r="J145" i="2"/>
  <c r="K145" i="2" s="1"/>
  <c r="D23" i="2"/>
  <c r="H25" i="2"/>
  <c r="I26" i="2" s="1"/>
  <c r="H29" i="2"/>
  <c r="I30" i="2" s="1"/>
  <c r="H33" i="2"/>
  <c r="I34" i="2" s="1"/>
  <c r="H37" i="2"/>
  <c r="I38" i="2" s="1"/>
  <c r="H41" i="2"/>
  <c r="H45" i="2"/>
  <c r="I46" i="2" s="1"/>
  <c r="H49" i="2"/>
  <c r="G60" i="2"/>
  <c r="E60" i="2"/>
  <c r="F60" i="2" s="1"/>
  <c r="H64" i="2"/>
  <c r="I65" i="2" s="1"/>
  <c r="G76" i="2"/>
  <c r="E76" i="2"/>
  <c r="F76" i="2" s="1"/>
  <c r="H80" i="2"/>
  <c r="I81" i="2" s="1"/>
  <c r="G92" i="2"/>
  <c r="E92" i="2"/>
  <c r="F92" i="2" s="1"/>
  <c r="H96" i="2"/>
  <c r="I97" i="2" s="1"/>
  <c r="G108" i="2"/>
  <c r="E108" i="2"/>
  <c r="F108" i="2" s="1"/>
  <c r="H112" i="2"/>
  <c r="H114" i="2"/>
  <c r="H120" i="2"/>
  <c r="H123" i="2"/>
  <c r="H163" i="2"/>
  <c r="H162" i="2"/>
  <c r="D159" i="2"/>
  <c r="H160" i="2"/>
  <c r="I161" i="2" s="1"/>
  <c r="H57" i="2"/>
  <c r="D69" i="2"/>
  <c r="H73" i="2"/>
  <c r="I74" i="2" s="1"/>
  <c r="D85" i="2"/>
  <c r="H89" i="2"/>
  <c r="D101" i="2"/>
  <c r="H105" i="2"/>
  <c r="I106" i="2" s="1"/>
  <c r="I110" i="2"/>
  <c r="H118" i="2"/>
  <c r="I119" i="2" s="1"/>
  <c r="I157" i="2"/>
  <c r="G158" i="2"/>
  <c r="E158" i="2"/>
  <c r="F158" i="2" s="1"/>
  <c r="I176" i="2"/>
  <c r="D22" i="2"/>
  <c r="D24" i="2"/>
  <c r="D28" i="2"/>
  <c r="H30" i="2"/>
  <c r="D32" i="2"/>
  <c r="H34" i="2"/>
  <c r="D36" i="2"/>
  <c r="H38" i="2"/>
  <c r="I39" i="2" s="1"/>
  <c r="D40" i="2"/>
  <c r="H42" i="2"/>
  <c r="I43" i="2" s="1"/>
  <c r="D44" i="2"/>
  <c r="H46" i="2"/>
  <c r="I47" i="2" s="1"/>
  <c r="D48" i="2"/>
  <c r="H50" i="2"/>
  <c r="D52" i="2"/>
  <c r="G64" i="2"/>
  <c r="E64" i="2"/>
  <c r="F64" i="2" s="1"/>
  <c r="H68" i="2"/>
  <c r="I69" i="2" s="1"/>
  <c r="G80" i="2"/>
  <c r="E80" i="2"/>
  <c r="F80" i="2" s="1"/>
  <c r="H84" i="2"/>
  <c r="G96" i="2"/>
  <c r="E96" i="2"/>
  <c r="F96" i="2" s="1"/>
  <c r="H100" i="2"/>
  <c r="I101" i="2" s="1"/>
  <c r="D112" i="2"/>
  <c r="H116" i="2"/>
  <c r="E128" i="2"/>
  <c r="F128" i="2" s="1"/>
  <c r="G128" i="2"/>
  <c r="I163" i="2"/>
  <c r="H54" i="2"/>
  <c r="I55" i="2" s="1"/>
  <c r="I50" i="2"/>
  <c r="I54" i="2"/>
  <c r="H58" i="2"/>
  <c r="I59" i="2" s="1"/>
  <c r="D57" i="2"/>
  <c r="H61" i="2"/>
  <c r="I62" i="2" s="1"/>
  <c r="I66" i="2"/>
  <c r="D73" i="2"/>
  <c r="H77" i="2"/>
  <c r="I78" i="2" s="1"/>
  <c r="D89" i="2"/>
  <c r="H93" i="2"/>
  <c r="I94" i="2" s="1"/>
  <c r="I98" i="2"/>
  <c r="D105" i="2"/>
  <c r="H109" i="2"/>
  <c r="G114" i="2"/>
  <c r="E114" i="2"/>
  <c r="F114" i="2" s="1"/>
  <c r="I118" i="2"/>
  <c r="G121" i="2"/>
  <c r="E121" i="2"/>
  <c r="F121" i="2" s="1"/>
  <c r="G126" i="2"/>
  <c r="E126" i="2"/>
  <c r="F126" i="2" s="1"/>
  <c r="G150" i="2"/>
  <c r="E150" i="2"/>
  <c r="F150" i="2" s="1"/>
  <c r="G162" i="2"/>
  <c r="E162" i="2"/>
  <c r="F162" i="2" s="1"/>
  <c r="G178" i="2"/>
  <c r="E178" i="2"/>
  <c r="F178" i="2" s="1"/>
  <c r="H23" i="2"/>
  <c r="I24" i="2" s="1"/>
  <c r="G68" i="2"/>
  <c r="E68" i="2"/>
  <c r="F68" i="2" s="1"/>
  <c r="H72" i="2"/>
  <c r="I73" i="2" s="1"/>
  <c r="G84" i="2"/>
  <c r="E84" i="2"/>
  <c r="F84" i="2" s="1"/>
  <c r="H88" i="2"/>
  <c r="G100" i="2"/>
  <c r="E100" i="2"/>
  <c r="F100" i="2" s="1"/>
  <c r="H104" i="2"/>
  <c r="I105" i="2" s="1"/>
  <c r="H113" i="2"/>
  <c r="I114" i="2" s="1"/>
  <c r="G115" i="2"/>
  <c r="H119" i="2"/>
  <c r="I120" i="2" s="1"/>
  <c r="D123" i="2"/>
  <c r="H127" i="2"/>
  <c r="H124" i="2"/>
  <c r="I125" i="2" s="1"/>
  <c r="H126" i="2"/>
  <c r="I127" i="2" s="1"/>
  <c r="G129" i="2"/>
  <c r="E129" i="2"/>
  <c r="F129" i="2" s="1"/>
  <c r="H139" i="2"/>
  <c r="I140" i="2" s="1"/>
  <c r="H138" i="2"/>
  <c r="I139" i="2" s="1"/>
  <c r="D135" i="2"/>
  <c r="H136" i="2"/>
  <c r="H134" i="2"/>
  <c r="I135" i="2"/>
  <c r="H55" i="2"/>
  <c r="I56" i="2" s="1"/>
  <c r="I51" i="2"/>
  <c r="D61" i="2"/>
  <c r="H65" i="2"/>
  <c r="D77" i="2"/>
  <c r="H81" i="2"/>
  <c r="I82" i="2" s="1"/>
  <c r="I86" i="2"/>
  <c r="D93" i="2"/>
  <c r="H97" i="2"/>
  <c r="I102" i="2"/>
  <c r="I113" i="2"/>
  <c r="H115" i="2"/>
  <c r="G122" i="2"/>
  <c r="E122" i="2"/>
  <c r="F122" i="2" s="1"/>
  <c r="I133" i="2"/>
  <c r="I144" i="2"/>
  <c r="H159" i="2"/>
  <c r="H158" i="2"/>
  <c r="I159" i="2" s="1"/>
  <c r="D155" i="2"/>
  <c r="I164" i="2"/>
  <c r="D55" i="2"/>
  <c r="I115" i="2"/>
  <c r="G118" i="2"/>
  <c r="E118" i="2"/>
  <c r="F118" i="2" s="1"/>
  <c r="I122" i="2"/>
  <c r="H155" i="2"/>
  <c r="H154" i="2"/>
  <c r="I155" i="2" s="1"/>
  <c r="D151" i="2"/>
  <c r="G154" i="2"/>
  <c r="E154" i="2"/>
  <c r="F154" i="2" s="1"/>
  <c r="I166" i="2"/>
  <c r="H62" i="2"/>
  <c r="I63" i="2" s="1"/>
  <c r="H66" i="2"/>
  <c r="H70" i="2"/>
  <c r="I71" i="2" s="1"/>
  <c r="H74" i="2"/>
  <c r="I75" i="2" s="1"/>
  <c r="H78" i="2"/>
  <c r="I79" i="2" s="1"/>
  <c r="H82" i="2"/>
  <c r="I83" i="2" s="1"/>
  <c r="H86" i="2"/>
  <c r="I87" i="2" s="1"/>
  <c r="H90" i="2"/>
  <c r="I91" i="2" s="1"/>
  <c r="H94" i="2"/>
  <c r="I95" i="2" s="1"/>
  <c r="H98" i="2"/>
  <c r="H102" i="2"/>
  <c r="I103" i="2" s="1"/>
  <c r="H106" i="2"/>
  <c r="I107" i="2" s="1"/>
  <c r="H110" i="2"/>
  <c r="I111" i="2" s="1"/>
  <c r="I117" i="2"/>
  <c r="I121" i="2"/>
  <c r="G134" i="2"/>
  <c r="E134" i="2"/>
  <c r="F134" i="2" s="1"/>
  <c r="I137" i="2"/>
  <c r="H147" i="2"/>
  <c r="H146" i="2"/>
  <c r="I147" i="2" s="1"/>
  <c r="D143" i="2"/>
  <c r="G146" i="2"/>
  <c r="E146" i="2"/>
  <c r="F146" i="2" s="1"/>
  <c r="H152" i="2"/>
  <c r="I153" i="2" s="1"/>
  <c r="I158" i="2"/>
  <c r="I160" i="2"/>
  <c r="H179" i="2"/>
  <c r="H178" i="2"/>
  <c r="D175" i="2"/>
  <c r="I116" i="2"/>
  <c r="I128" i="2"/>
  <c r="H143" i="2"/>
  <c r="H142" i="2"/>
  <c r="I143" i="2" s="1"/>
  <c r="D139" i="2"/>
  <c r="G142" i="2"/>
  <c r="E142" i="2"/>
  <c r="F142" i="2" s="1"/>
  <c r="I156" i="2"/>
  <c r="I169" i="2"/>
  <c r="H175" i="2"/>
  <c r="H174" i="2"/>
  <c r="I175" i="2" s="1"/>
  <c r="D171" i="2"/>
  <c r="G174" i="2"/>
  <c r="E174" i="2"/>
  <c r="F174" i="2" s="1"/>
  <c r="H176" i="2"/>
  <c r="I177" i="2" s="1"/>
  <c r="H59" i="2"/>
  <c r="I60" i="2" s="1"/>
  <c r="H63" i="2"/>
  <c r="I64" i="2" s="1"/>
  <c r="H67" i="2"/>
  <c r="I68" i="2" s="1"/>
  <c r="H71" i="2"/>
  <c r="I72" i="2" s="1"/>
  <c r="H75" i="2"/>
  <c r="I76" i="2" s="1"/>
  <c r="H79" i="2"/>
  <c r="I80" i="2" s="1"/>
  <c r="H83" i="2"/>
  <c r="I84" i="2" s="1"/>
  <c r="H87" i="2"/>
  <c r="I88" i="2" s="1"/>
  <c r="H91" i="2"/>
  <c r="I92" i="2" s="1"/>
  <c r="H95" i="2"/>
  <c r="I96" i="2" s="1"/>
  <c r="H99" i="2"/>
  <c r="I100" i="2" s="1"/>
  <c r="H103" i="2"/>
  <c r="I104" i="2" s="1"/>
  <c r="H107" i="2"/>
  <c r="I108" i="2" s="1"/>
  <c r="H111" i="2"/>
  <c r="I112" i="2" s="1"/>
  <c r="I124" i="2"/>
  <c r="H128" i="2"/>
  <c r="I129" i="2" s="1"/>
  <c r="H135" i="2"/>
  <c r="I136" i="2" s="1"/>
  <c r="D131" i="2"/>
  <c r="H131" i="2"/>
  <c r="I132" i="2" s="1"/>
  <c r="I134" i="2"/>
  <c r="G136" i="2"/>
  <c r="G138" i="2"/>
  <c r="E138" i="2"/>
  <c r="F138" i="2" s="1"/>
  <c r="I152" i="2"/>
  <c r="I165" i="2"/>
  <c r="H171" i="2"/>
  <c r="I172" i="2" s="1"/>
  <c r="H170" i="2"/>
  <c r="I171" i="2" s="1"/>
  <c r="D167" i="2"/>
  <c r="G170" i="2"/>
  <c r="E170" i="2"/>
  <c r="F170" i="2" s="1"/>
  <c r="L184" i="2"/>
  <c r="G120" i="2"/>
  <c r="G127" i="2"/>
  <c r="E127" i="2"/>
  <c r="F127" i="2" s="1"/>
  <c r="G130" i="2"/>
  <c r="E130" i="2"/>
  <c r="F130" i="2" s="1"/>
  <c r="I131" i="2"/>
  <c r="H140" i="2"/>
  <c r="I141" i="2" s="1"/>
  <c r="I148" i="2"/>
  <c r="I151" i="2"/>
  <c r="H167" i="2"/>
  <c r="I168" i="2" s="1"/>
  <c r="H166" i="2"/>
  <c r="I167" i="2" s="1"/>
  <c r="D163" i="2"/>
  <c r="G166" i="2"/>
  <c r="E166" i="2"/>
  <c r="F166" i="2" s="1"/>
  <c r="H172" i="2"/>
  <c r="I173" i="2" s="1"/>
  <c r="I181" i="2"/>
  <c r="L188" i="2"/>
  <c r="J188" i="2"/>
  <c r="K188" i="2" s="1"/>
  <c r="I179" i="2"/>
  <c r="G195" i="2"/>
  <c r="E195" i="2"/>
  <c r="F195" i="2" s="1"/>
  <c r="H220" i="2"/>
  <c r="I221" i="2" s="1"/>
  <c r="D216" i="2"/>
  <c r="E221" i="2"/>
  <c r="F221" i="2" s="1"/>
  <c r="G221" i="2"/>
  <c r="G227" i="2"/>
  <c r="E227" i="2"/>
  <c r="F227" i="2" s="1"/>
  <c r="G232" i="2"/>
  <c r="E232" i="2"/>
  <c r="F232" i="2" s="1"/>
  <c r="L240" i="2"/>
  <c r="J240" i="2"/>
  <c r="K240" i="2" s="1"/>
  <c r="H208" i="2"/>
  <c r="D204" i="2"/>
  <c r="G215" i="2"/>
  <c r="E215" i="2"/>
  <c r="F215" i="2" s="1"/>
  <c r="E225" i="2"/>
  <c r="F225" i="2" s="1"/>
  <c r="G225" i="2"/>
  <c r="G231" i="2"/>
  <c r="E231" i="2"/>
  <c r="F231" i="2" s="1"/>
  <c r="H184" i="2"/>
  <c r="I180" i="2"/>
  <c r="H188" i="2"/>
  <c r="H192" i="2"/>
  <c r="I193" i="2" s="1"/>
  <c r="D188" i="2"/>
  <c r="H196" i="2"/>
  <c r="D192" i="2"/>
  <c r="G193" i="2"/>
  <c r="E198" i="2"/>
  <c r="F198" i="2" s="1"/>
  <c r="G203" i="2"/>
  <c r="E203" i="2"/>
  <c r="F203" i="2" s="1"/>
  <c r="H205" i="2"/>
  <c r="I206" i="2" s="1"/>
  <c r="G222" i="2"/>
  <c r="E222" i="2"/>
  <c r="F222" i="2" s="1"/>
  <c r="E229" i="2"/>
  <c r="F229" i="2" s="1"/>
  <c r="G229" i="2"/>
  <c r="G245" i="2"/>
  <c r="E245" i="2"/>
  <c r="F245" i="2" s="1"/>
  <c r="G293" i="2"/>
  <c r="E293" i="2"/>
  <c r="F293" i="2" s="1"/>
  <c r="E404" i="2"/>
  <c r="F404" i="2" s="1"/>
  <c r="G404" i="2"/>
  <c r="H121" i="2"/>
  <c r="H125" i="2"/>
  <c r="H129" i="2"/>
  <c r="I130" i="2" s="1"/>
  <c r="H133" i="2"/>
  <c r="H137" i="2"/>
  <c r="I138" i="2" s="1"/>
  <c r="H141" i="2"/>
  <c r="I142" i="2" s="1"/>
  <c r="H145" i="2"/>
  <c r="I146" i="2" s="1"/>
  <c r="H149" i="2"/>
  <c r="I150" i="2" s="1"/>
  <c r="H153" i="2"/>
  <c r="I154" i="2" s="1"/>
  <c r="H157" i="2"/>
  <c r="H161" i="2"/>
  <c r="I162" i="2" s="1"/>
  <c r="H165" i="2"/>
  <c r="H169" i="2"/>
  <c r="I170" i="2" s="1"/>
  <c r="H173" i="2"/>
  <c r="I174" i="2" s="1"/>
  <c r="H177" i="2"/>
  <c r="I178" i="2" s="1"/>
  <c r="D179" i="2"/>
  <c r="H181" i="2"/>
  <c r="D183" i="2"/>
  <c r="D187" i="2"/>
  <c r="G191" i="2"/>
  <c r="E191" i="2"/>
  <c r="F191" i="2" s="1"/>
  <c r="I207" i="2"/>
  <c r="H216" i="2"/>
  <c r="D212" i="2"/>
  <c r="G213" i="2"/>
  <c r="E218" i="2"/>
  <c r="F218" i="2" s="1"/>
  <c r="G226" i="2"/>
  <c r="E226" i="2"/>
  <c r="F226" i="2" s="1"/>
  <c r="I309" i="2"/>
  <c r="E189" i="2"/>
  <c r="F189" i="2" s="1"/>
  <c r="H204" i="2"/>
  <c r="D200" i="2"/>
  <c r="G201" i="2"/>
  <c r="E206" i="2"/>
  <c r="F206" i="2" s="1"/>
  <c r="G211" i="2"/>
  <c r="E211" i="2"/>
  <c r="F211" i="2" s="1"/>
  <c r="G230" i="2"/>
  <c r="E230" i="2"/>
  <c r="F230" i="2" s="1"/>
  <c r="H182" i="2"/>
  <c r="I183" i="2" s="1"/>
  <c r="H185" i="2"/>
  <c r="I186" i="2" s="1"/>
  <c r="E194" i="2"/>
  <c r="F194" i="2" s="1"/>
  <c r="G199" i="2"/>
  <c r="E199" i="2"/>
  <c r="F199" i="2" s="1"/>
  <c r="H224" i="2"/>
  <c r="I225" i="2" s="1"/>
  <c r="D220" i="2"/>
  <c r="I220" i="2"/>
  <c r="I234" i="2"/>
  <c r="G236" i="2"/>
  <c r="G242" i="2"/>
  <c r="E242" i="2"/>
  <c r="F242" i="2" s="1"/>
  <c r="G250" i="2"/>
  <c r="E250" i="2"/>
  <c r="F250" i="2" s="1"/>
  <c r="H186" i="2"/>
  <c r="I187" i="2" s="1"/>
  <c r="I182" i="2"/>
  <c r="G184" i="2"/>
  <c r="H189" i="2"/>
  <c r="I190" i="2" s="1"/>
  <c r="H212" i="2"/>
  <c r="I213" i="2" s="1"/>
  <c r="D208" i="2"/>
  <c r="G219" i="2"/>
  <c r="E219" i="2"/>
  <c r="F219" i="2" s="1"/>
  <c r="I231" i="2"/>
  <c r="H200" i="2"/>
  <c r="D196" i="2"/>
  <c r="G207" i="2"/>
  <c r="E207" i="2"/>
  <c r="F207" i="2" s="1"/>
  <c r="G223" i="2"/>
  <c r="E223" i="2"/>
  <c r="F223" i="2" s="1"/>
  <c r="I253" i="2"/>
  <c r="G266" i="2"/>
  <c r="E266" i="2"/>
  <c r="F266" i="2" s="1"/>
  <c r="I228" i="2"/>
  <c r="G235" i="2"/>
  <c r="E235" i="2"/>
  <c r="F235" i="2" s="1"/>
  <c r="H240" i="2"/>
  <c r="G243" i="2"/>
  <c r="E243" i="2"/>
  <c r="F243" i="2" s="1"/>
  <c r="I246" i="2"/>
  <c r="G251" i="2"/>
  <c r="E251" i="2"/>
  <c r="F251" i="2" s="1"/>
  <c r="H255" i="2"/>
  <c r="I256" i="2" s="1"/>
  <c r="H271" i="2"/>
  <c r="D267" i="2"/>
  <c r="G291" i="2"/>
  <c r="E291" i="2"/>
  <c r="F291" i="2" s="1"/>
  <c r="I296" i="2"/>
  <c r="G317" i="2"/>
  <c r="E317" i="2"/>
  <c r="F317" i="2" s="1"/>
  <c r="I185" i="2"/>
  <c r="I189" i="2"/>
  <c r="I197" i="2"/>
  <c r="I201" i="2"/>
  <c r="I205" i="2"/>
  <c r="I209" i="2"/>
  <c r="I217" i="2"/>
  <c r="I229" i="2"/>
  <c r="H237" i="2"/>
  <c r="I233" i="2"/>
  <c r="H234" i="2"/>
  <c r="I235" i="2" s="1"/>
  <c r="H235" i="2"/>
  <c r="H236" i="2"/>
  <c r="G239" i="2"/>
  <c r="E239" i="2"/>
  <c r="F239" i="2" s="1"/>
  <c r="I242" i="2"/>
  <c r="H248" i="2"/>
  <c r="I249" i="2" s="1"/>
  <c r="H259" i="2"/>
  <c r="I260" i="2" s="1"/>
  <c r="D255" i="2"/>
  <c r="H267" i="2"/>
  <c r="D263" i="2"/>
  <c r="G279" i="2"/>
  <c r="E279" i="2"/>
  <c r="F279" i="2" s="1"/>
  <c r="G289" i="2"/>
  <c r="E289" i="2"/>
  <c r="F289" i="2" s="1"/>
  <c r="E306" i="2"/>
  <c r="F306" i="2" s="1"/>
  <c r="G306" i="2"/>
  <c r="G328" i="2"/>
  <c r="E328" i="2"/>
  <c r="F328" i="2" s="1"/>
  <c r="G398" i="2"/>
  <c r="E398" i="2"/>
  <c r="F398" i="2" s="1"/>
  <c r="H190" i="2"/>
  <c r="I191" i="2" s="1"/>
  <c r="H194" i="2"/>
  <c r="I195" i="2" s="1"/>
  <c r="H198" i="2"/>
  <c r="I199" i="2" s="1"/>
  <c r="H202" i="2"/>
  <c r="I203" i="2" s="1"/>
  <c r="H206" i="2"/>
  <c r="H210" i="2"/>
  <c r="I211" i="2" s="1"/>
  <c r="H214" i="2"/>
  <c r="I215" i="2" s="1"/>
  <c r="H218" i="2"/>
  <c r="I219" i="2" s="1"/>
  <c r="H222" i="2"/>
  <c r="I223" i="2" s="1"/>
  <c r="D224" i="2"/>
  <c r="H226" i="2"/>
  <c r="I227" i="2" s="1"/>
  <c r="D228" i="2"/>
  <c r="H230" i="2"/>
  <c r="I236" i="2"/>
  <c r="I250" i="2"/>
  <c r="G254" i="2"/>
  <c r="E254" i="2"/>
  <c r="F254" i="2" s="1"/>
  <c r="G262" i="2"/>
  <c r="E262" i="2"/>
  <c r="F262" i="2" s="1"/>
  <c r="H264" i="2"/>
  <c r="I265" i="2" s="1"/>
  <c r="G278" i="2"/>
  <c r="E278" i="2"/>
  <c r="F278" i="2" s="1"/>
  <c r="H280" i="2"/>
  <c r="I281" i="2" s="1"/>
  <c r="H282" i="2"/>
  <c r="G305" i="2"/>
  <c r="E305" i="2"/>
  <c r="F305" i="2" s="1"/>
  <c r="G354" i="2"/>
  <c r="E354" i="2"/>
  <c r="F354" i="2" s="1"/>
  <c r="J390" i="2"/>
  <c r="K390" i="2" s="1"/>
  <c r="L390" i="2"/>
  <c r="I194" i="2"/>
  <c r="I198" i="2"/>
  <c r="I202" i="2"/>
  <c r="I210" i="2"/>
  <c r="I214" i="2"/>
  <c r="I218" i="2"/>
  <c r="I222" i="2"/>
  <c r="I226" i="2"/>
  <c r="I230" i="2"/>
  <c r="H238" i="2"/>
  <c r="I239" i="2" s="1"/>
  <c r="I238" i="2"/>
  <c r="E238" i="2"/>
  <c r="F238" i="2" s="1"/>
  <c r="H247" i="2"/>
  <c r="I248" i="2" s="1"/>
  <c r="H252" i="2"/>
  <c r="H263" i="2"/>
  <c r="D259" i="2"/>
  <c r="G260" i="2"/>
  <c r="I266" i="2"/>
  <c r="H279" i="2"/>
  <c r="I280" i="2" s="1"/>
  <c r="D275" i="2"/>
  <c r="G276" i="2"/>
  <c r="H317" i="2"/>
  <c r="H316" i="2"/>
  <c r="I317" i="2" s="1"/>
  <c r="D313" i="2"/>
  <c r="H314" i="2"/>
  <c r="I315" i="2" s="1"/>
  <c r="H315" i="2"/>
  <c r="I382" i="2"/>
  <c r="G385" i="2"/>
  <c r="E385" i="2"/>
  <c r="F385" i="2" s="1"/>
  <c r="H195" i="2"/>
  <c r="I196" i="2" s="1"/>
  <c r="H199" i="2"/>
  <c r="I200" i="2" s="1"/>
  <c r="H203" i="2"/>
  <c r="I204" i="2" s="1"/>
  <c r="H207" i="2"/>
  <c r="I208" i="2" s="1"/>
  <c r="H211" i="2"/>
  <c r="I212" i="2" s="1"/>
  <c r="H215" i="2"/>
  <c r="I216" i="2" s="1"/>
  <c r="H219" i="2"/>
  <c r="H223" i="2"/>
  <c r="I224" i="2" s="1"/>
  <c r="H227" i="2"/>
  <c r="H231" i="2"/>
  <c r="I232" i="2" s="1"/>
  <c r="D233" i="2"/>
  <c r="I241" i="2"/>
  <c r="G244" i="2"/>
  <c r="E249" i="2"/>
  <c r="F249" i="2" s="1"/>
  <c r="G256" i="2"/>
  <c r="G258" i="2"/>
  <c r="E258" i="2"/>
  <c r="F258" i="2" s="1"/>
  <c r="H260" i="2"/>
  <c r="I261" i="2" s="1"/>
  <c r="I273" i="2"/>
  <c r="G274" i="2"/>
  <c r="E274" i="2"/>
  <c r="F274" i="2" s="1"/>
  <c r="H276" i="2"/>
  <c r="I277" i="2" s="1"/>
  <c r="H305" i="2"/>
  <c r="H304" i="2"/>
  <c r="I305" i="2" s="1"/>
  <c r="D301" i="2"/>
  <c r="H302" i="2"/>
  <c r="H303" i="2"/>
  <c r="G312" i="2"/>
  <c r="E312" i="2"/>
  <c r="F312" i="2" s="1"/>
  <c r="G334" i="2"/>
  <c r="E334" i="2"/>
  <c r="F334" i="2" s="1"/>
  <c r="I237" i="2"/>
  <c r="H244" i="2"/>
  <c r="I245" i="2" s="1"/>
  <c r="G247" i="2"/>
  <c r="E247" i="2"/>
  <c r="F247" i="2" s="1"/>
  <c r="H251" i="2"/>
  <c r="H256" i="2"/>
  <c r="I257" i="2" s="1"/>
  <c r="H275" i="2"/>
  <c r="I276" i="2" s="1"/>
  <c r="D271" i="2"/>
  <c r="G272" i="2"/>
  <c r="I278" i="2"/>
  <c r="H283" i="2"/>
  <c r="L285" i="2"/>
  <c r="G300" i="2"/>
  <c r="E300" i="2"/>
  <c r="F300" i="2" s="1"/>
  <c r="J323" i="2"/>
  <c r="K323" i="2" s="1"/>
  <c r="L323" i="2"/>
  <c r="E333" i="2"/>
  <c r="F333" i="2" s="1"/>
  <c r="G333" i="2"/>
  <c r="H352" i="2"/>
  <c r="H349" i="2"/>
  <c r="D348" i="2"/>
  <c r="H350" i="2"/>
  <c r="H351" i="2"/>
  <c r="I352" i="2" s="1"/>
  <c r="H347" i="2"/>
  <c r="I348" i="2" s="1"/>
  <c r="D234" i="2"/>
  <c r="G240" i="2"/>
  <c r="H243" i="2"/>
  <c r="I244" i="2" s="1"/>
  <c r="G246" i="2"/>
  <c r="E246" i="2"/>
  <c r="F246" i="2" s="1"/>
  <c r="I251" i="2"/>
  <c r="E253" i="2"/>
  <c r="F253" i="2" s="1"/>
  <c r="I263" i="2"/>
  <c r="I269" i="2"/>
  <c r="G270" i="2"/>
  <c r="E270" i="2"/>
  <c r="F270" i="2" s="1"/>
  <c r="H272" i="2"/>
  <c r="I252" i="2"/>
  <c r="I264" i="2"/>
  <c r="I268" i="2"/>
  <c r="I272" i="2"/>
  <c r="D286" i="2"/>
  <c r="H297" i="2"/>
  <c r="H296" i="2"/>
  <c r="I297" i="2" s="1"/>
  <c r="I298" i="2"/>
  <c r="I310" i="2"/>
  <c r="H321" i="2"/>
  <c r="I322" i="2" s="1"/>
  <c r="H320" i="2"/>
  <c r="I321" i="2" s="1"/>
  <c r="G321" i="2"/>
  <c r="E321" i="2"/>
  <c r="F321" i="2" s="1"/>
  <c r="G339" i="2"/>
  <c r="E339" i="2"/>
  <c r="F339" i="2" s="1"/>
  <c r="G344" i="2"/>
  <c r="E344" i="2"/>
  <c r="F344" i="2" s="1"/>
  <c r="G373" i="2"/>
  <c r="E373" i="2"/>
  <c r="F373" i="2" s="1"/>
  <c r="H241" i="2"/>
  <c r="H245" i="2"/>
  <c r="H249" i="2"/>
  <c r="H253" i="2"/>
  <c r="I254" i="2" s="1"/>
  <c r="H257" i="2"/>
  <c r="I258" i="2" s="1"/>
  <c r="H261" i="2"/>
  <c r="I262" i="2" s="1"/>
  <c r="H265" i="2"/>
  <c r="H269" i="2"/>
  <c r="I270" i="2" s="1"/>
  <c r="H273" i="2"/>
  <c r="I274" i="2" s="1"/>
  <c r="H277" i="2"/>
  <c r="H289" i="2"/>
  <c r="D285" i="2"/>
  <c r="H287" i="2"/>
  <c r="I288" i="2" s="1"/>
  <c r="I290" i="2"/>
  <c r="G292" i="2"/>
  <c r="E292" i="2"/>
  <c r="F292" i="2" s="1"/>
  <c r="D297" i="2"/>
  <c r="H309" i="2"/>
  <c r="H308" i="2"/>
  <c r="D309" i="2"/>
  <c r="G314" i="2"/>
  <c r="G316" i="2"/>
  <c r="E316" i="2"/>
  <c r="F316" i="2" s="1"/>
  <c r="H319" i="2"/>
  <c r="I320" i="2" s="1"/>
  <c r="E396" i="2"/>
  <c r="F396" i="2" s="1"/>
  <c r="G396" i="2"/>
  <c r="G403" i="2"/>
  <c r="E403" i="2"/>
  <c r="F403" i="2" s="1"/>
  <c r="E421" i="2"/>
  <c r="F421" i="2" s="1"/>
  <c r="G421" i="2"/>
  <c r="H281" i="2"/>
  <c r="I282" i="2" s="1"/>
  <c r="H285" i="2"/>
  <c r="I286" i="2" s="1"/>
  <c r="H290" i="2"/>
  <c r="I291" i="2" s="1"/>
  <c r="H295" i="2"/>
  <c r="I300" i="2"/>
  <c r="G304" i="2"/>
  <c r="E304" i="2"/>
  <c r="F304" i="2" s="1"/>
  <c r="H307" i="2"/>
  <c r="I308" i="2" s="1"/>
  <c r="H323" i="2"/>
  <c r="I324" i="2" s="1"/>
  <c r="E337" i="2"/>
  <c r="F337" i="2" s="1"/>
  <c r="G337" i="2"/>
  <c r="G351" i="2"/>
  <c r="E351" i="2"/>
  <c r="F351" i="2" s="1"/>
  <c r="H242" i="2"/>
  <c r="I243" i="2" s="1"/>
  <c r="H246" i="2"/>
  <c r="I247" i="2" s="1"/>
  <c r="H250" i="2"/>
  <c r="H254" i="2"/>
  <c r="I255" i="2" s="1"/>
  <c r="H258" i="2"/>
  <c r="I259" i="2" s="1"/>
  <c r="H262" i="2"/>
  <c r="H266" i="2"/>
  <c r="I267" i="2" s="1"/>
  <c r="H270" i="2"/>
  <c r="I271" i="2" s="1"/>
  <c r="H274" i="2"/>
  <c r="I275" i="2" s="1"/>
  <c r="H278" i="2"/>
  <c r="I279" i="2" s="1"/>
  <c r="I284" i="2"/>
  <c r="H293" i="2"/>
  <c r="H292" i="2"/>
  <c r="I293" i="2" s="1"/>
  <c r="H301" i="2"/>
  <c r="H300" i="2"/>
  <c r="I301" i="2" s="1"/>
  <c r="E299" i="2"/>
  <c r="F299" i="2" s="1"/>
  <c r="I302" i="2"/>
  <c r="H313" i="2"/>
  <c r="I314" i="2" s="1"/>
  <c r="H312" i="2"/>
  <c r="I313" i="2" s="1"/>
  <c r="G320" i="2"/>
  <c r="E320" i="2"/>
  <c r="F320" i="2" s="1"/>
  <c r="H332" i="2"/>
  <c r="I328" i="2"/>
  <c r="H330" i="2"/>
  <c r="G288" i="2"/>
  <c r="E288" i="2"/>
  <c r="F288" i="2" s="1"/>
  <c r="I289" i="2"/>
  <c r="I292" i="2"/>
  <c r="G296" i="2"/>
  <c r="E296" i="2"/>
  <c r="F296" i="2" s="1"/>
  <c r="G308" i="2"/>
  <c r="E308" i="2"/>
  <c r="F308" i="2" s="1"/>
  <c r="I316" i="2"/>
  <c r="H318" i="2"/>
  <c r="I319" i="2" s="1"/>
  <c r="H327" i="2"/>
  <c r="H325" i="2"/>
  <c r="I326" i="2" s="1"/>
  <c r="H340" i="2"/>
  <c r="I341" i="2" s="1"/>
  <c r="H335" i="2"/>
  <c r="H339" i="2"/>
  <c r="I340" i="2" s="1"/>
  <c r="I336" i="2"/>
  <c r="H337" i="2"/>
  <c r="D336" i="2"/>
  <c r="J360" i="2"/>
  <c r="K360" i="2" s="1"/>
  <c r="L360" i="2"/>
  <c r="D380" i="2"/>
  <c r="H384" i="2"/>
  <c r="I385" i="2" s="1"/>
  <c r="H383" i="2"/>
  <c r="I294" i="2"/>
  <c r="I304" i="2"/>
  <c r="H311" i="2"/>
  <c r="I312" i="2" s="1"/>
  <c r="E315" i="2"/>
  <c r="F315" i="2" s="1"/>
  <c r="E330" i="2"/>
  <c r="F330" i="2" s="1"/>
  <c r="G332" i="2"/>
  <c r="E332" i="2"/>
  <c r="F332" i="2" s="1"/>
  <c r="G418" i="2"/>
  <c r="E418" i="2"/>
  <c r="F418" i="2" s="1"/>
  <c r="G340" i="2"/>
  <c r="E340" i="2"/>
  <c r="F340" i="2" s="1"/>
  <c r="H348" i="2"/>
  <c r="G347" i="2"/>
  <c r="E347" i="2"/>
  <c r="F347" i="2" s="1"/>
  <c r="I358" i="2"/>
  <c r="D358" i="2"/>
  <c r="G362" i="2"/>
  <c r="E362" i="2"/>
  <c r="F362" i="2" s="1"/>
  <c r="D376" i="2"/>
  <c r="H380" i="2"/>
  <c r="I381" i="2" s="1"/>
  <c r="G377" i="2"/>
  <c r="E377" i="2"/>
  <c r="F377" i="2" s="1"/>
  <c r="I384" i="2"/>
  <c r="D384" i="2"/>
  <c r="H387" i="2"/>
  <c r="I388" i="2" s="1"/>
  <c r="H396" i="2"/>
  <c r="H395" i="2"/>
  <c r="I392" i="2"/>
  <c r="D412" i="2"/>
  <c r="I412" i="2"/>
  <c r="I306" i="2"/>
  <c r="I318" i="2"/>
  <c r="I329" i="2"/>
  <c r="I333" i="2"/>
  <c r="H344" i="2"/>
  <c r="I345" i="2" s="1"/>
  <c r="G343" i="2"/>
  <c r="E343" i="2"/>
  <c r="F343" i="2" s="1"/>
  <c r="I351" i="2"/>
  <c r="H362" i="2"/>
  <c r="I363" i="2" s="1"/>
  <c r="H369" i="2"/>
  <c r="I370" i="2" s="1"/>
  <c r="D371" i="2"/>
  <c r="H375" i="2"/>
  <c r="I376" i="2" s="1"/>
  <c r="I371" i="2"/>
  <c r="H391" i="2"/>
  <c r="D408" i="2"/>
  <c r="H412" i="2"/>
  <c r="H422" i="2"/>
  <c r="D420" i="2"/>
  <c r="G368" i="2"/>
  <c r="E368" i="2"/>
  <c r="F368" i="2" s="1"/>
  <c r="G370" i="2"/>
  <c r="E370" i="2"/>
  <c r="F370" i="2" s="1"/>
  <c r="I396" i="2"/>
  <c r="I283" i="2"/>
  <c r="I287" i="2"/>
  <c r="I295" i="2"/>
  <c r="I299" i="2"/>
  <c r="I303" i="2"/>
  <c r="I307" i="2"/>
  <c r="I311" i="2"/>
  <c r="H328" i="2"/>
  <c r="I325" i="2"/>
  <c r="I327" i="2"/>
  <c r="D327" i="2"/>
  <c r="H329" i="2"/>
  <c r="I330" i="2" s="1"/>
  <c r="H336" i="2"/>
  <c r="I337" i="2" s="1"/>
  <c r="G335" i="2"/>
  <c r="E335" i="2"/>
  <c r="F335" i="2" s="1"/>
  <c r="H343" i="2"/>
  <c r="I344" i="2" s="1"/>
  <c r="E346" i="2"/>
  <c r="F346" i="2" s="1"/>
  <c r="G361" i="2"/>
  <c r="E361" i="2"/>
  <c r="F361" i="2" s="1"/>
  <c r="E372" i="2"/>
  <c r="F372" i="2" s="1"/>
  <c r="H381" i="2"/>
  <c r="D379" i="2"/>
  <c r="H382" i="2"/>
  <c r="I383" i="2" s="1"/>
  <c r="E405" i="2"/>
  <c r="F405" i="2" s="1"/>
  <c r="J407" i="2"/>
  <c r="K407" i="2" s="1"/>
  <c r="G414" i="2"/>
  <c r="E414" i="2"/>
  <c r="F414" i="2" s="1"/>
  <c r="D322" i="2"/>
  <c r="G331" i="2"/>
  <c r="E331" i="2"/>
  <c r="F331" i="2" s="1"/>
  <c r="I339" i="2"/>
  <c r="G356" i="2"/>
  <c r="E356" i="2"/>
  <c r="F356" i="2" s="1"/>
  <c r="I364" i="2"/>
  <c r="H368" i="2"/>
  <c r="E388" i="2"/>
  <c r="F388" i="2" s="1"/>
  <c r="G388" i="2"/>
  <c r="D392" i="2"/>
  <c r="D411" i="2"/>
  <c r="H414" i="2"/>
  <c r="I415" i="2" s="1"/>
  <c r="G417" i="2"/>
  <c r="E417" i="2"/>
  <c r="F417" i="2" s="1"/>
  <c r="H324" i="2"/>
  <c r="E325" i="2"/>
  <c r="F325" i="2" s="1"/>
  <c r="I335" i="2"/>
  <c r="H346" i="2"/>
  <c r="I347" i="2" s="1"/>
  <c r="I349" i="2"/>
  <c r="G349" i="2"/>
  <c r="G352" i="2"/>
  <c r="E352" i="2"/>
  <c r="F352" i="2" s="1"/>
  <c r="H360" i="2"/>
  <c r="D359" i="2"/>
  <c r="H367" i="2"/>
  <c r="I368" i="2" s="1"/>
  <c r="H366" i="2"/>
  <c r="I367" i="2" s="1"/>
  <c r="D366" i="2"/>
  <c r="H376" i="2"/>
  <c r="I372" i="2"/>
  <c r="G382" i="2"/>
  <c r="E382" i="2"/>
  <c r="F382" i="2" s="1"/>
  <c r="H388" i="2"/>
  <c r="I389" i="2" s="1"/>
  <c r="G390" i="2"/>
  <c r="E390" i="2"/>
  <c r="F390" i="2" s="1"/>
  <c r="D395" i="2"/>
  <c r="I395" i="2"/>
  <c r="G401" i="2"/>
  <c r="I420" i="2"/>
  <c r="G323" i="2"/>
  <c r="I331" i="2"/>
  <c r="H331" i="2"/>
  <c r="I332" i="2" s="1"/>
  <c r="H342" i="2"/>
  <c r="I343" i="2" s="1"/>
  <c r="G345" i="2"/>
  <c r="H356" i="2"/>
  <c r="G355" i="2"/>
  <c r="E355" i="2"/>
  <c r="F355" i="2" s="1"/>
  <c r="I356" i="2"/>
  <c r="D360" i="2"/>
  <c r="H372" i="2"/>
  <c r="G369" i="2"/>
  <c r="E369" i="2"/>
  <c r="F369" i="2" s="1"/>
  <c r="H374" i="2"/>
  <c r="I375" i="2" s="1"/>
  <c r="H392" i="2"/>
  <c r="I393" i="2" s="1"/>
  <c r="D399" i="2"/>
  <c r="H402" i="2"/>
  <c r="I403" i="2" s="1"/>
  <c r="H403" i="2"/>
  <c r="I404" i="2" s="1"/>
  <c r="I399" i="2"/>
  <c r="H409" i="2"/>
  <c r="I414" i="2"/>
  <c r="E416" i="2"/>
  <c r="F416" i="2" s="1"/>
  <c r="G416" i="2"/>
  <c r="H357" i="2"/>
  <c r="I353" i="2"/>
  <c r="H361" i="2"/>
  <c r="I362" i="2" s="1"/>
  <c r="H365" i="2"/>
  <c r="I366" i="2" s="1"/>
  <c r="D364" i="2"/>
  <c r="H379" i="2"/>
  <c r="I380" i="2" s="1"/>
  <c r="H386" i="2"/>
  <c r="I387" i="2" s="1"/>
  <c r="G391" i="2"/>
  <c r="E391" i="2"/>
  <c r="F391" i="2" s="1"/>
  <c r="H401" i="2"/>
  <c r="I400" i="2"/>
  <c r="I410" i="2"/>
  <c r="H411" i="2"/>
  <c r="H418" i="2"/>
  <c r="I419" i="2" s="1"/>
  <c r="I421" i="2"/>
  <c r="H413" i="2"/>
  <c r="H420" i="2"/>
  <c r="I334" i="2"/>
  <c r="I338" i="2"/>
  <c r="I342" i="2"/>
  <c r="I346" i="2"/>
  <c r="I350" i="2"/>
  <c r="I354" i="2"/>
  <c r="H378" i="2"/>
  <c r="I379" i="2" s="1"/>
  <c r="G383" i="2"/>
  <c r="E383" i="2"/>
  <c r="F383" i="2" s="1"/>
  <c r="H393" i="2"/>
  <c r="I394" i="2" s="1"/>
  <c r="I402" i="2"/>
  <c r="E409" i="2"/>
  <c r="F409" i="2" s="1"/>
  <c r="H410" i="2"/>
  <c r="I411" i="2" s="1"/>
  <c r="G415" i="2"/>
  <c r="E415" i="2"/>
  <c r="F415" i="2" s="1"/>
  <c r="I355" i="2"/>
  <c r="H358" i="2"/>
  <c r="I359" i="2" s="1"/>
  <c r="G375" i="2"/>
  <c r="E375" i="2"/>
  <c r="F375" i="2" s="1"/>
  <c r="H385" i="2"/>
  <c r="I386" i="2" s="1"/>
  <c r="G407" i="2"/>
  <c r="E407" i="2"/>
  <c r="F407" i="2" s="1"/>
  <c r="H417" i="2"/>
  <c r="I418" i="2" s="1"/>
  <c r="I416" i="2"/>
  <c r="H377" i="2"/>
  <c r="I378" i="2" s="1"/>
  <c r="I374" i="2"/>
  <c r="G387" i="2"/>
  <c r="E387" i="2"/>
  <c r="F387" i="2" s="1"/>
  <c r="H397" i="2"/>
  <c r="I398" i="2" s="1"/>
  <c r="E394" i="2"/>
  <c r="F394" i="2" s="1"/>
  <c r="I406" i="2"/>
  <c r="H407" i="2"/>
  <c r="I408" i="2" s="1"/>
  <c r="G419" i="2"/>
  <c r="E419" i="2"/>
  <c r="F419" i="2" s="1"/>
  <c r="H419" i="2"/>
  <c r="I422" i="2"/>
  <c r="I357" i="2"/>
  <c r="I361" i="2"/>
  <c r="I365" i="2"/>
  <c r="I369" i="2"/>
  <c r="I373" i="2"/>
  <c r="I377" i="2"/>
  <c r="I397" i="2"/>
  <c r="I401" i="2"/>
  <c r="I405" i="2"/>
  <c r="I409" i="2"/>
  <c r="I413" i="2"/>
  <c r="I417" i="2"/>
  <c r="O25" i="3" l="1"/>
  <c r="Q25" i="3" s="1"/>
  <c r="M25" i="3"/>
  <c r="O26" i="3" s="1"/>
  <c r="Q26" i="3" s="1"/>
  <c r="N25" i="3"/>
  <c r="S24" i="3"/>
  <c r="E13" i="3"/>
  <c r="D14" i="3" s="1"/>
  <c r="H13" i="3"/>
  <c r="I13" i="3" s="1"/>
  <c r="J13" i="3"/>
  <c r="I12" i="3"/>
  <c r="J408" i="2"/>
  <c r="K408" i="2" s="1"/>
  <c r="L408" i="2"/>
  <c r="L370" i="2"/>
  <c r="J370" i="2"/>
  <c r="K370" i="2" s="1"/>
  <c r="J301" i="2"/>
  <c r="K301" i="2" s="1"/>
  <c r="L301" i="2"/>
  <c r="L267" i="2"/>
  <c r="J267" i="2"/>
  <c r="K267" i="2" s="1"/>
  <c r="L224" i="2"/>
  <c r="J224" i="2"/>
  <c r="K224" i="2" s="1"/>
  <c r="L248" i="2"/>
  <c r="J248" i="2"/>
  <c r="K248" i="2" s="1"/>
  <c r="J227" i="2"/>
  <c r="K227" i="2" s="1"/>
  <c r="L227" i="2"/>
  <c r="J199" i="2"/>
  <c r="K199" i="2" s="1"/>
  <c r="L199" i="2"/>
  <c r="L260" i="2"/>
  <c r="J260" i="2"/>
  <c r="K260" i="2" s="1"/>
  <c r="L213" i="2"/>
  <c r="J213" i="2"/>
  <c r="K213" i="2" s="1"/>
  <c r="J154" i="2"/>
  <c r="K154" i="2" s="1"/>
  <c r="L154" i="2"/>
  <c r="L221" i="2"/>
  <c r="J221" i="2"/>
  <c r="K221" i="2" s="1"/>
  <c r="L95" i="2"/>
  <c r="J95" i="2"/>
  <c r="K95" i="2" s="1"/>
  <c r="L63" i="2"/>
  <c r="J63" i="2"/>
  <c r="K63" i="2" s="1"/>
  <c r="L24" i="2"/>
  <c r="J24" i="2"/>
  <c r="K24" i="2" s="1"/>
  <c r="L59" i="2"/>
  <c r="J59" i="2"/>
  <c r="K59" i="2" s="1"/>
  <c r="L97" i="2"/>
  <c r="J97" i="2"/>
  <c r="K97" i="2" s="1"/>
  <c r="L37" i="2"/>
  <c r="J37" i="2"/>
  <c r="K37" i="2" s="1"/>
  <c r="L418" i="2"/>
  <c r="J418" i="2"/>
  <c r="K418" i="2" s="1"/>
  <c r="L385" i="2"/>
  <c r="J385" i="2"/>
  <c r="K385" i="2" s="1"/>
  <c r="L291" i="2"/>
  <c r="J291" i="2"/>
  <c r="K291" i="2" s="1"/>
  <c r="J274" i="2"/>
  <c r="K274" i="2" s="1"/>
  <c r="L274" i="2"/>
  <c r="J348" i="2"/>
  <c r="K348" i="2" s="1"/>
  <c r="L348" i="2"/>
  <c r="J195" i="2"/>
  <c r="K195" i="2" s="1"/>
  <c r="L195" i="2"/>
  <c r="J249" i="2"/>
  <c r="K249" i="2" s="1"/>
  <c r="L249" i="2"/>
  <c r="L256" i="2"/>
  <c r="J256" i="2"/>
  <c r="K256" i="2" s="1"/>
  <c r="L190" i="2"/>
  <c r="J190" i="2"/>
  <c r="K190" i="2" s="1"/>
  <c r="L186" i="2"/>
  <c r="J186" i="2"/>
  <c r="K186" i="2" s="1"/>
  <c r="J150" i="2"/>
  <c r="K150" i="2" s="1"/>
  <c r="L150" i="2"/>
  <c r="L104" i="2"/>
  <c r="J104" i="2"/>
  <c r="K104" i="2" s="1"/>
  <c r="L72" i="2"/>
  <c r="J72" i="2"/>
  <c r="K72" i="2" s="1"/>
  <c r="L175" i="2"/>
  <c r="J175" i="2"/>
  <c r="K175" i="2" s="1"/>
  <c r="L153" i="2"/>
  <c r="J153" i="2"/>
  <c r="K153" i="2" s="1"/>
  <c r="L91" i="2"/>
  <c r="J91" i="2"/>
  <c r="K91" i="2" s="1"/>
  <c r="L125" i="2"/>
  <c r="J125" i="2"/>
  <c r="K125" i="2" s="1"/>
  <c r="J94" i="2"/>
  <c r="K94" i="2" s="1"/>
  <c r="L94" i="2"/>
  <c r="L101" i="2"/>
  <c r="J101" i="2"/>
  <c r="K101" i="2" s="1"/>
  <c r="L39" i="2"/>
  <c r="J39" i="2"/>
  <c r="K39" i="2" s="1"/>
  <c r="L53" i="2"/>
  <c r="J53" i="2"/>
  <c r="K53" i="2" s="1"/>
  <c r="L393" i="2"/>
  <c r="J393" i="2"/>
  <c r="K393" i="2" s="1"/>
  <c r="J341" i="2"/>
  <c r="K341" i="2" s="1"/>
  <c r="L341" i="2"/>
  <c r="L286" i="2"/>
  <c r="J286" i="2"/>
  <c r="K286" i="2" s="1"/>
  <c r="J320" i="2"/>
  <c r="K320" i="2" s="1"/>
  <c r="L320" i="2"/>
  <c r="J270" i="2"/>
  <c r="K270" i="2" s="1"/>
  <c r="L270" i="2"/>
  <c r="L276" i="2"/>
  <c r="J276" i="2"/>
  <c r="K276" i="2" s="1"/>
  <c r="L277" i="2"/>
  <c r="J277" i="2"/>
  <c r="K277" i="2" s="1"/>
  <c r="L216" i="2"/>
  <c r="J216" i="2"/>
  <c r="K216" i="2" s="1"/>
  <c r="L280" i="2"/>
  <c r="J280" i="2"/>
  <c r="K280" i="2" s="1"/>
  <c r="J223" i="2"/>
  <c r="K223" i="2" s="1"/>
  <c r="L223" i="2"/>
  <c r="J191" i="2"/>
  <c r="K191" i="2" s="1"/>
  <c r="L191" i="2"/>
  <c r="L183" i="2"/>
  <c r="J183" i="2"/>
  <c r="K183" i="2" s="1"/>
  <c r="J178" i="2"/>
  <c r="K178" i="2" s="1"/>
  <c r="L178" i="2"/>
  <c r="J146" i="2"/>
  <c r="K146" i="2" s="1"/>
  <c r="L146" i="2"/>
  <c r="J132" i="2"/>
  <c r="K132" i="2" s="1"/>
  <c r="L132" i="2"/>
  <c r="L100" i="2"/>
  <c r="J100" i="2"/>
  <c r="K100" i="2" s="1"/>
  <c r="L68" i="2"/>
  <c r="J68" i="2"/>
  <c r="K68" i="2" s="1"/>
  <c r="L87" i="2"/>
  <c r="J87" i="2"/>
  <c r="K87" i="2" s="1"/>
  <c r="J82" i="2"/>
  <c r="K82" i="2" s="1"/>
  <c r="L82" i="2"/>
  <c r="J46" i="2"/>
  <c r="K46" i="2" s="1"/>
  <c r="L46" i="2"/>
  <c r="L49" i="2"/>
  <c r="J49" i="2"/>
  <c r="K49" i="2" s="1"/>
  <c r="L398" i="2"/>
  <c r="J398" i="2"/>
  <c r="K398" i="2" s="1"/>
  <c r="L344" i="2"/>
  <c r="J344" i="2"/>
  <c r="K344" i="2" s="1"/>
  <c r="J257" i="2"/>
  <c r="K257" i="2" s="1"/>
  <c r="L257" i="2"/>
  <c r="L239" i="2"/>
  <c r="J239" i="2"/>
  <c r="K239" i="2" s="1"/>
  <c r="J219" i="2"/>
  <c r="K219" i="2" s="1"/>
  <c r="L219" i="2"/>
  <c r="J174" i="2"/>
  <c r="K174" i="2" s="1"/>
  <c r="L174" i="2"/>
  <c r="J142" i="2"/>
  <c r="K142" i="2" s="1"/>
  <c r="L142" i="2"/>
  <c r="L206" i="2"/>
  <c r="J206" i="2"/>
  <c r="K206" i="2" s="1"/>
  <c r="L193" i="2"/>
  <c r="J193" i="2"/>
  <c r="K193" i="2" s="1"/>
  <c r="L172" i="2"/>
  <c r="J172" i="2"/>
  <c r="K172" i="2" s="1"/>
  <c r="L83" i="2"/>
  <c r="J83" i="2"/>
  <c r="K83" i="2" s="1"/>
  <c r="J78" i="2"/>
  <c r="K78" i="2" s="1"/>
  <c r="L78" i="2"/>
  <c r="L55" i="2"/>
  <c r="J55" i="2"/>
  <c r="K55" i="2" s="1"/>
  <c r="J74" i="2"/>
  <c r="K74" i="2" s="1"/>
  <c r="L74" i="2"/>
  <c r="L81" i="2"/>
  <c r="J81" i="2"/>
  <c r="K81" i="2" s="1"/>
  <c r="L386" i="2"/>
  <c r="J386" i="2"/>
  <c r="K386" i="2" s="1"/>
  <c r="L411" i="2"/>
  <c r="J411" i="2"/>
  <c r="K411" i="2" s="1"/>
  <c r="L419" i="2"/>
  <c r="J419" i="2"/>
  <c r="K419" i="2" s="1"/>
  <c r="J380" i="2"/>
  <c r="K380" i="2" s="1"/>
  <c r="L380" i="2"/>
  <c r="J381" i="2"/>
  <c r="K381" i="2" s="1"/>
  <c r="L381" i="2"/>
  <c r="J313" i="2"/>
  <c r="K313" i="2" s="1"/>
  <c r="L313" i="2"/>
  <c r="J308" i="2"/>
  <c r="K308" i="2" s="1"/>
  <c r="L308" i="2"/>
  <c r="J262" i="2"/>
  <c r="K262" i="2" s="1"/>
  <c r="L262" i="2"/>
  <c r="L208" i="2"/>
  <c r="J208" i="2"/>
  <c r="K208" i="2" s="1"/>
  <c r="L315" i="2"/>
  <c r="J315" i="2"/>
  <c r="K315" i="2" s="1"/>
  <c r="J215" i="2"/>
  <c r="K215" i="2" s="1"/>
  <c r="L215" i="2"/>
  <c r="J187" i="2"/>
  <c r="K187" i="2" s="1"/>
  <c r="L187" i="2"/>
  <c r="J170" i="2"/>
  <c r="K170" i="2" s="1"/>
  <c r="L170" i="2"/>
  <c r="J138" i="2"/>
  <c r="K138" i="2" s="1"/>
  <c r="L138" i="2"/>
  <c r="L168" i="2"/>
  <c r="J168" i="2"/>
  <c r="K168" i="2" s="1"/>
  <c r="J136" i="2"/>
  <c r="K136" i="2" s="1"/>
  <c r="L136" i="2"/>
  <c r="L111" i="2"/>
  <c r="J111" i="2"/>
  <c r="K111" i="2" s="1"/>
  <c r="L79" i="2"/>
  <c r="J79" i="2"/>
  <c r="K79" i="2" s="1"/>
  <c r="J120" i="2"/>
  <c r="K120" i="2" s="1"/>
  <c r="L120" i="2"/>
  <c r="J38" i="2"/>
  <c r="K38" i="2" s="1"/>
  <c r="L38" i="2"/>
  <c r="L123" i="2"/>
  <c r="J123" i="2"/>
  <c r="K123" i="2" s="1"/>
  <c r="L45" i="2"/>
  <c r="J45" i="2"/>
  <c r="K45" i="2" s="1"/>
  <c r="J343" i="2"/>
  <c r="K343" i="2" s="1"/>
  <c r="L343" i="2"/>
  <c r="L367" i="2"/>
  <c r="J367" i="2"/>
  <c r="K367" i="2" s="1"/>
  <c r="J347" i="2"/>
  <c r="K347" i="2" s="1"/>
  <c r="L347" i="2"/>
  <c r="L345" i="2"/>
  <c r="J345" i="2"/>
  <c r="K345" i="2" s="1"/>
  <c r="J312" i="2"/>
  <c r="K312" i="2" s="1"/>
  <c r="L312" i="2"/>
  <c r="L319" i="2"/>
  <c r="J319" i="2"/>
  <c r="K319" i="2" s="1"/>
  <c r="L314" i="2"/>
  <c r="J314" i="2"/>
  <c r="K314" i="2" s="1"/>
  <c r="L279" i="2"/>
  <c r="J279" i="2"/>
  <c r="K279" i="2" s="1"/>
  <c r="L247" i="2"/>
  <c r="J247" i="2"/>
  <c r="K247" i="2" s="1"/>
  <c r="J288" i="2"/>
  <c r="K288" i="2" s="1"/>
  <c r="L288" i="2"/>
  <c r="J258" i="2"/>
  <c r="K258" i="2" s="1"/>
  <c r="L258" i="2"/>
  <c r="L204" i="2"/>
  <c r="J204" i="2"/>
  <c r="K204" i="2" s="1"/>
  <c r="J211" i="2"/>
  <c r="K211" i="2" s="1"/>
  <c r="L211" i="2"/>
  <c r="L225" i="2"/>
  <c r="J225" i="2"/>
  <c r="K225" i="2" s="1"/>
  <c r="L129" i="2"/>
  <c r="J129" i="2"/>
  <c r="K129" i="2" s="1"/>
  <c r="L88" i="2"/>
  <c r="J88" i="2"/>
  <c r="K88" i="2" s="1"/>
  <c r="L177" i="2"/>
  <c r="J177" i="2"/>
  <c r="K177" i="2" s="1"/>
  <c r="L147" i="2"/>
  <c r="J147" i="2"/>
  <c r="K147" i="2" s="1"/>
  <c r="L107" i="2"/>
  <c r="J107" i="2"/>
  <c r="K107" i="2" s="1"/>
  <c r="L75" i="2"/>
  <c r="J75" i="2"/>
  <c r="K75" i="2" s="1"/>
  <c r="L155" i="2"/>
  <c r="J155" i="2"/>
  <c r="K155" i="2" s="1"/>
  <c r="L140" i="2"/>
  <c r="J140" i="2"/>
  <c r="K140" i="2" s="1"/>
  <c r="L73" i="2"/>
  <c r="J73" i="2"/>
  <c r="K73" i="2" s="1"/>
  <c r="L47" i="2"/>
  <c r="J47" i="2"/>
  <c r="K47" i="2" s="1"/>
  <c r="L119" i="2"/>
  <c r="J119" i="2"/>
  <c r="K119" i="2" s="1"/>
  <c r="J34" i="2"/>
  <c r="K34" i="2" s="1"/>
  <c r="L34" i="2"/>
  <c r="J368" i="2"/>
  <c r="K368" i="2" s="1"/>
  <c r="L368" i="2"/>
  <c r="L337" i="2"/>
  <c r="J337" i="2"/>
  <c r="K337" i="2" s="1"/>
  <c r="J376" i="2"/>
  <c r="K376" i="2" s="1"/>
  <c r="L376" i="2"/>
  <c r="L243" i="2"/>
  <c r="J243" i="2"/>
  <c r="K243" i="2" s="1"/>
  <c r="L254" i="2"/>
  <c r="J254" i="2"/>
  <c r="K254" i="2" s="1"/>
  <c r="L297" i="2"/>
  <c r="J297" i="2"/>
  <c r="K297" i="2" s="1"/>
  <c r="L244" i="2"/>
  <c r="J244" i="2"/>
  <c r="K244" i="2" s="1"/>
  <c r="L261" i="2"/>
  <c r="J261" i="2"/>
  <c r="K261" i="2" s="1"/>
  <c r="L232" i="2"/>
  <c r="J232" i="2"/>
  <c r="K232" i="2" s="1"/>
  <c r="J162" i="2"/>
  <c r="K162" i="2" s="1"/>
  <c r="L162" i="2"/>
  <c r="L130" i="2"/>
  <c r="J130" i="2"/>
  <c r="K130" i="2" s="1"/>
  <c r="L84" i="2"/>
  <c r="J84" i="2"/>
  <c r="K84" i="2" s="1"/>
  <c r="L103" i="2"/>
  <c r="J103" i="2"/>
  <c r="K103" i="2" s="1"/>
  <c r="L71" i="2"/>
  <c r="J71" i="2"/>
  <c r="K71" i="2" s="1"/>
  <c r="L159" i="2"/>
  <c r="J159" i="2"/>
  <c r="K159" i="2" s="1"/>
  <c r="J62" i="2"/>
  <c r="K62" i="2" s="1"/>
  <c r="L62" i="2"/>
  <c r="L161" i="2"/>
  <c r="J161" i="2"/>
  <c r="K161" i="2" s="1"/>
  <c r="L65" i="2"/>
  <c r="J65" i="2"/>
  <c r="K65" i="2" s="1"/>
  <c r="J30" i="2"/>
  <c r="K30" i="2" s="1"/>
  <c r="L30" i="2"/>
  <c r="L149" i="2"/>
  <c r="J149" i="2"/>
  <c r="K149" i="2" s="1"/>
  <c r="L378" i="2"/>
  <c r="J378" i="2"/>
  <c r="K378" i="2" s="1"/>
  <c r="L359" i="2"/>
  <c r="J359" i="2"/>
  <c r="K359" i="2" s="1"/>
  <c r="L394" i="2"/>
  <c r="J394" i="2"/>
  <c r="K394" i="2" s="1"/>
  <c r="L389" i="2"/>
  <c r="J389" i="2"/>
  <c r="K389" i="2" s="1"/>
  <c r="L330" i="2"/>
  <c r="J330" i="2"/>
  <c r="K330" i="2" s="1"/>
  <c r="L271" i="2"/>
  <c r="J271" i="2"/>
  <c r="K271" i="2" s="1"/>
  <c r="J245" i="2"/>
  <c r="K245" i="2" s="1"/>
  <c r="L245" i="2"/>
  <c r="L196" i="2"/>
  <c r="J196" i="2"/>
  <c r="K196" i="2" s="1"/>
  <c r="L265" i="2"/>
  <c r="J265" i="2"/>
  <c r="K265" i="2" s="1"/>
  <c r="J203" i="2"/>
  <c r="K203" i="2" s="1"/>
  <c r="L203" i="2"/>
  <c r="L235" i="2"/>
  <c r="J235" i="2"/>
  <c r="K235" i="2" s="1"/>
  <c r="L173" i="2"/>
  <c r="J173" i="2"/>
  <c r="K173" i="2" s="1"/>
  <c r="L141" i="2"/>
  <c r="J141" i="2"/>
  <c r="K141" i="2" s="1"/>
  <c r="L112" i="2"/>
  <c r="J112" i="2"/>
  <c r="K112" i="2" s="1"/>
  <c r="L56" i="2"/>
  <c r="J56" i="2"/>
  <c r="K56" i="2" s="1"/>
  <c r="L105" i="2"/>
  <c r="J105" i="2"/>
  <c r="K105" i="2" s="1"/>
  <c r="L69" i="2"/>
  <c r="J69" i="2"/>
  <c r="K69" i="2" s="1"/>
  <c r="L43" i="2"/>
  <c r="J43" i="2"/>
  <c r="K43" i="2" s="1"/>
  <c r="J106" i="2"/>
  <c r="K106" i="2" s="1"/>
  <c r="L106" i="2"/>
  <c r="J26" i="2"/>
  <c r="K26" i="2" s="1"/>
  <c r="L26" i="2"/>
  <c r="J70" i="2"/>
  <c r="K70" i="2" s="1"/>
  <c r="L70" i="2"/>
  <c r="L401" i="2"/>
  <c r="J401" i="2"/>
  <c r="K401" i="2" s="1"/>
  <c r="L338" i="2"/>
  <c r="J338" i="2"/>
  <c r="K338" i="2" s="1"/>
  <c r="G364" i="2"/>
  <c r="E364" i="2"/>
  <c r="F364" i="2" s="1"/>
  <c r="G411" i="2"/>
  <c r="E411" i="2"/>
  <c r="F411" i="2" s="1"/>
  <c r="L246" i="2"/>
  <c r="J246" i="2"/>
  <c r="K246" i="2" s="1"/>
  <c r="L156" i="2"/>
  <c r="J156" i="2"/>
  <c r="K156" i="2" s="1"/>
  <c r="J102" i="2"/>
  <c r="K102" i="2" s="1"/>
  <c r="L102" i="2"/>
  <c r="G26" i="2"/>
  <c r="E26" i="2"/>
  <c r="F26" i="2" s="1"/>
  <c r="J405" i="2"/>
  <c r="K405" i="2" s="1"/>
  <c r="L405" i="2"/>
  <c r="J373" i="2"/>
  <c r="K373" i="2" s="1"/>
  <c r="L373" i="2"/>
  <c r="J402" i="2"/>
  <c r="K402" i="2" s="1"/>
  <c r="L402" i="2"/>
  <c r="L342" i="2"/>
  <c r="J342" i="2"/>
  <c r="K342" i="2" s="1"/>
  <c r="L414" i="2"/>
  <c r="J414" i="2"/>
  <c r="K414" i="2" s="1"/>
  <c r="L415" i="2"/>
  <c r="J415" i="2"/>
  <c r="K415" i="2" s="1"/>
  <c r="J327" i="2"/>
  <c r="K327" i="2" s="1"/>
  <c r="L327" i="2"/>
  <c r="L299" i="2"/>
  <c r="J299" i="2"/>
  <c r="K299" i="2" s="1"/>
  <c r="L371" i="2"/>
  <c r="J371" i="2"/>
  <c r="K371" i="2" s="1"/>
  <c r="E412" i="2"/>
  <c r="F412" i="2" s="1"/>
  <c r="G412" i="2"/>
  <c r="L336" i="2"/>
  <c r="J336" i="2"/>
  <c r="K336" i="2" s="1"/>
  <c r="L290" i="2"/>
  <c r="J290" i="2"/>
  <c r="K290" i="2" s="1"/>
  <c r="L310" i="2"/>
  <c r="J310" i="2"/>
  <c r="K310" i="2" s="1"/>
  <c r="L268" i="2"/>
  <c r="J268" i="2"/>
  <c r="K268" i="2" s="1"/>
  <c r="G271" i="2"/>
  <c r="E271" i="2"/>
  <c r="F271" i="2" s="1"/>
  <c r="J237" i="2"/>
  <c r="K237" i="2" s="1"/>
  <c r="L237" i="2"/>
  <c r="L212" i="2"/>
  <c r="J212" i="2"/>
  <c r="K212" i="2" s="1"/>
  <c r="L238" i="2"/>
  <c r="J238" i="2"/>
  <c r="K238" i="2" s="1"/>
  <c r="L242" i="2"/>
  <c r="J242" i="2"/>
  <c r="K242" i="2" s="1"/>
  <c r="L201" i="2"/>
  <c r="J201" i="2"/>
  <c r="K201" i="2" s="1"/>
  <c r="J182" i="2"/>
  <c r="K182" i="2" s="1"/>
  <c r="L182" i="2"/>
  <c r="L165" i="2"/>
  <c r="J165" i="2"/>
  <c r="K165" i="2" s="1"/>
  <c r="G131" i="2"/>
  <c r="E131" i="2"/>
  <c r="F131" i="2" s="1"/>
  <c r="L96" i="2"/>
  <c r="J96" i="2"/>
  <c r="K96" i="2" s="1"/>
  <c r="L64" i="2"/>
  <c r="J64" i="2"/>
  <c r="K64" i="2" s="1"/>
  <c r="L169" i="2"/>
  <c r="J169" i="2"/>
  <c r="K169" i="2" s="1"/>
  <c r="J128" i="2"/>
  <c r="K128" i="2" s="1"/>
  <c r="L128" i="2"/>
  <c r="L160" i="2"/>
  <c r="J160" i="2"/>
  <c r="K160" i="2" s="1"/>
  <c r="L51" i="2"/>
  <c r="J51" i="2"/>
  <c r="K51" i="2" s="1"/>
  <c r="L118" i="2"/>
  <c r="J118" i="2"/>
  <c r="K118" i="2" s="1"/>
  <c r="G40" i="2"/>
  <c r="E40" i="2"/>
  <c r="F40" i="2" s="1"/>
  <c r="G22" i="2"/>
  <c r="E22" i="2"/>
  <c r="F22" i="2" s="1"/>
  <c r="E97" i="2"/>
  <c r="F97" i="2" s="1"/>
  <c r="G97" i="2"/>
  <c r="E65" i="2"/>
  <c r="F65" i="2" s="1"/>
  <c r="G65" i="2"/>
  <c r="L40" i="2"/>
  <c r="J40" i="2"/>
  <c r="K40" i="2" s="1"/>
  <c r="L27" i="2"/>
  <c r="J27" i="2"/>
  <c r="K27" i="2" s="1"/>
  <c r="J339" i="2"/>
  <c r="K339" i="2" s="1"/>
  <c r="L339" i="2"/>
  <c r="J392" i="2"/>
  <c r="K392" i="2" s="1"/>
  <c r="L392" i="2"/>
  <c r="J328" i="2"/>
  <c r="K328" i="2" s="1"/>
  <c r="L328" i="2"/>
  <c r="L352" i="2"/>
  <c r="J352" i="2"/>
  <c r="K352" i="2" s="1"/>
  <c r="L197" i="2"/>
  <c r="J197" i="2"/>
  <c r="K197" i="2" s="1"/>
  <c r="L137" i="2"/>
  <c r="J137" i="2"/>
  <c r="K137" i="2" s="1"/>
  <c r="L33" i="2"/>
  <c r="J33" i="2"/>
  <c r="K33" i="2" s="1"/>
  <c r="L397" i="2"/>
  <c r="J397" i="2"/>
  <c r="K397" i="2" s="1"/>
  <c r="J365" i="2"/>
  <c r="K365" i="2" s="1"/>
  <c r="L365" i="2"/>
  <c r="L406" i="2"/>
  <c r="J406" i="2"/>
  <c r="K406" i="2" s="1"/>
  <c r="J355" i="2"/>
  <c r="K355" i="2" s="1"/>
  <c r="L355" i="2"/>
  <c r="L334" i="2"/>
  <c r="J334" i="2"/>
  <c r="K334" i="2" s="1"/>
  <c r="J400" i="2"/>
  <c r="K400" i="2" s="1"/>
  <c r="L400" i="2"/>
  <c r="J366" i="2"/>
  <c r="K366" i="2" s="1"/>
  <c r="L366" i="2"/>
  <c r="E359" i="2"/>
  <c r="F359" i="2" s="1"/>
  <c r="G359" i="2"/>
  <c r="E392" i="2"/>
  <c r="F392" i="2" s="1"/>
  <c r="G392" i="2"/>
  <c r="L383" i="2"/>
  <c r="J383" i="2"/>
  <c r="K383" i="2" s="1"/>
  <c r="E371" i="2"/>
  <c r="F371" i="2" s="1"/>
  <c r="G371" i="2"/>
  <c r="L333" i="2"/>
  <c r="J333" i="2"/>
  <c r="K333" i="2" s="1"/>
  <c r="E376" i="2"/>
  <c r="F376" i="2" s="1"/>
  <c r="G376" i="2"/>
  <c r="G309" i="2"/>
  <c r="E309" i="2"/>
  <c r="F309" i="2" s="1"/>
  <c r="G285" i="2"/>
  <c r="E285" i="2"/>
  <c r="F285" i="2" s="1"/>
  <c r="E233" i="2"/>
  <c r="F233" i="2" s="1"/>
  <c r="G233" i="2"/>
  <c r="G313" i="2"/>
  <c r="E313" i="2"/>
  <c r="F313" i="2" s="1"/>
  <c r="L230" i="2"/>
  <c r="J230" i="2"/>
  <c r="K230" i="2" s="1"/>
  <c r="L198" i="2"/>
  <c r="J198" i="2"/>
  <c r="K198" i="2" s="1"/>
  <c r="G208" i="2"/>
  <c r="E208" i="2"/>
  <c r="F208" i="2" s="1"/>
  <c r="G220" i="2"/>
  <c r="E220" i="2"/>
  <c r="F220" i="2" s="1"/>
  <c r="G200" i="2"/>
  <c r="E200" i="2"/>
  <c r="F200" i="2" s="1"/>
  <c r="G183" i="2"/>
  <c r="E183" i="2"/>
  <c r="F183" i="2" s="1"/>
  <c r="G204" i="2"/>
  <c r="E204" i="2"/>
  <c r="F204" i="2" s="1"/>
  <c r="G163" i="2"/>
  <c r="E163" i="2"/>
  <c r="F163" i="2" s="1"/>
  <c r="L131" i="2"/>
  <c r="J131" i="2"/>
  <c r="K131" i="2" s="1"/>
  <c r="G55" i="2"/>
  <c r="E55" i="2"/>
  <c r="F55" i="2" s="1"/>
  <c r="L133" i="2"/>
  <c r="J133" i="2"/>
  <c r="K133" i="2" s="1"/>
  <c r="E89" i="2"/>
  <c r="F89" i="2" s="1"/>
  <c r="G89" i="2"/>
  <c r="G52" i="2"/>
  <c r="E52" i="2"/>
  <c r="F52" i="2" s="1"/>
  <c r="G36" i="2"/>
  <c r="E36" i="2"/>
  <c r="F36" i="2" s="1"/>
  <c r="E101" i="2"/>
  <c r="F101" i="2" s="1"/>
  <c r="G101" i="2"/>
  <c r="E69" i="2"/>
  <c r="F69" i="2" s="1"/>
  <c r="G69" i="2"/>
  <c r="G23" i="2"/>
  <c r="E23" i="2"/>
  <c r="F23" i="2" s="1"/>
  <c r="G119" i="2"/>
  <c r="E119" i="2"/>
  <c r="F119" i="2" s="1"/>
  <c r="L32" i="2"/>
  <c r="J32" i="2"/>
  <c r="K32" i="2" s="1"/>
  <c r="G147" i="2"/>
  <c r="E147" i="2"/>
  <c r="F147" i="2" s="1"/>
  <c r="L93" i="2"/>
  <c r="J93" i="2"/>
  <c r="K93" i="2" s="1"/>
  <c r="L61" i="2"/>
  <c r="J61" i="2"/>
  <c r="K61" i="2" s="1"/>
  <c r="J420" i="2"/>
  <c r="K420" i="2" s="1"/>
  <c r="L420" i="2"/>
  <c r="L305" i="2"/>
  <c r="J305" i="2"/>
  <c r="K305" i="2" s="1"/>
  <c r="L228" i="2"/>
  <c r="J228" i="2"/>
  <c r="K228" i="2" s="1"/>
  <c r="L180" i="2"/>
  <c r="J180" i="2"/>
  <c r="K180" i="2" s="1"/>
  <c r="L60" i="2"/>
  <c r="J60" i="2"/>
  <c r="K60" i="2" s="1"/>
  <c r="G151" i="2"/>
  <c r="E151" i="2"/>
  <c r="F151" i="2" s="1"/>
  <c r="L85" i="2"/>
  <c r="J85" i="2"/>
  <c r="K85" i="2" s="1"/>
  <c r="J361" i="2"/>
  <c r="K361" i="2" s="1"/>
  <c r="L361" i="2"/>
  <c r="J362" i="2"/>
  <c r="K362" i="2" s="1"/>
  <c r="L362" i="2"/>
  <c r="L399" i="2"/>
  <c r="J399" i="2"/>
  <c r="K399" i="2" s="1"/>
  <c r="L395" i="2"/>
  <c r="J395" i="2"/>
  <c r="K395" i="2" s="1"/>
  <c r="J372" i="2"/>
  <c r="K372" i="2" s="1"/>
  <c r="L372" i="2"/>
  <c r="G379" i="2"/>
  <c r="E379" i="2"/>
  <c r="F379" i="2" s="1"/>
  <c r="L287" i="2"/>
  <c r="J287" i="2"/>
  <c r="K287" i="2" s="1"/>
  <c r="G420" i="2"/>
  <c r="E420" i="2"/>
  <c r="F420" i="2" s="1"/>
  <c r="L329" i="2"/>
  <c r="J329" i="2"/>
  <c r="K329" i="2" s="1"/>
  <c r="E380" i="2"/>
  <c r="F380" i="2" s="1"/>
  <c r="G380" i="2"/>
  <c r="L293" i="2"/>
  <c r="J293" i="2"/>
  <c r="K293" i="2" s="1"/>
  <c r="L259" i="2"/>
  <c r="J259" i="2"/>
  <c r="K259" i="2" s="1"/>
  <c r="L269" i="2"/>
  <c r="J269" i="2"/>
  <c r="K269" i="2" s="1"/>
  <c r="G348" i="2"/>
  <c r="E348" i="2"/>
  <c r="F348" i="2" s="1"/>
  <c r="L200" i="2"/>
  <c r="J200" i="2"/>
  <c r="K200" i="2" s="1"/>
  <c r="G259" i="2"/>
  <c r="E259" i="2"/>
  <c r="F259" i="2" s="1"/>
  <c r="L226" i="2"/>
  <c r="J226" i="2"/>
  <c r="K226" i="2" s="1"/>
  <c r="L194" i="2"/>
  <c r="J194" i="2"/>
  <c r="K194" i="2" s="1"/>
  <c r="G228" i="2"/>
  <c r="E228" i="2"/>
  <c r="F228" i="2" s="1"/>
  <c r="G263" i="2"/>
  <c r="E263" i="2"/>
  <c r="F263" i="2" s="1"/>
  <c r="L189" i="2"/>
  <c r="J189" i="2"/>
  <c r="K189" i="2" s="1"/>
  <c r="L179" i="2"/>
  <c r="J179" i="2"/>
  <c r="K179" i="2" s="1"/>
  <c r="L167" i="2"/>
  <c r="J167" i="2"/>
  <c r="K167" i="2" s="1"/>
  <c r="J124" i="2"/>
  <c r="K124" i="2" s="1"/>
  <c r="L124" i="2"/>
  <c r="L135" i="2"/>
  <c r="J135" i="2"/>
  <c r="K135" i="2" s="1"/>
  <c r="L127" i="2"/>
  <c r="J127" i="2"/>
  <c r="K127" i="2" s="1"/>
  <c r="G113" i="2"/>
  <c r="E113" i="2"/>
  <c r="F113" i="2" s="1"/>
  <c r="L28" i="2"/>
  <c r="J28" i="2"/>
  <c r="K28" i="2" s="1"/>
  <c r="G38" i="2"/>
  <c r="E38" i="2"/>
  <c r="F38" i="2" s="1"/>
  <c r="G18" i="2"/>
  <c r="E18" i="2"/>
  <c r="L57" i="2"/>
  <c r="J57" i="2"/>
  <c r="K57" i="2" s="1"/>
  <c r="L369" i="2"/>
  <c r="J369" i="2"/>
  <c r="K369" i="2" s="1"/>
  <c r="L340" i="2"/>
  <c r="J340" i="2"/>
  <c r="K340" i="2" s="1"/>
  <c r="J241" i="2"/>
  <c r="K241" i="2" s="1"/>
  <c r="L241" i="2"/>
  <c r="L236" i="2"/>
  <c r="J236" i="2"/>
  <c r="K236" i="2" s="1"/>
  <c r="L92" i="2"/>
  <c r="J92" i="2"/>
  <c r="K92" i="2" s="1"/>
  <c r="L41" i="2"/>
  <c r="J41" i="2"/>
  <c r="K41" i="2" s="1"/>
  <c r="L357" i="2"/>
  <c r="J357" i="2"/>
  <c r="K357" i="2" s="1"/>
  <c r="L379" i="2"/>
  <c r="J379" i="2"/>
  <c r="K379" i="2" s="1"/>
  <c r="J353" i="2"/>
  <c r="K353" i="2" s="1"/>
  <c r="L353" i="2"/>
  <c r="J404" i="2"/>
  <c r="K404" i="2" s="1"/>
  <c r="L404" i="2"/>
  <c r="G395" i="2"/>
  <c r="E395" i="2"/>
  <c r="F395" i="2" s="1"/>
  <c r="G322" i="2"/>
  <c r="E322" i="2"/>
  <c r="F322" i="2" s="1"/>
  <c r="L283" i="2"/>
  <c r="J283" i="2"/>
  <c r="K283" i="2" s="1"/>
  <c r="L363" i="2"/>
  <c r="J363" i="2"/>
  <c r="K363" i="2" s="1"/>
  <c r="L318" i="2"/>
  <c r="J318" i="2"/>
  <c r="K318" i="2" s="1"/>
  <c r="J388" i="2"/>
  <c r="K388" i="2" s="1"/>
  <c r="L388" i="2"/>
  <c r="L326" i="2"/>
  <c r="J326" i="2"/>
  <c r="K326" i="2" s="1"/>
  <c r="J292" i="2"/>
  <c r="K292" i="2" s="1"/>
  <c r="L292" i="2"/>
  <c r="L255" i="2"/>
  <c r="J255" i="2"/>
  <c r="K255" i="2" s="1"/>
  <c r="J324" i="2"/>
  <c r="K324" i="2" s="1"/>
  <c r="L324" i="2"/>
  <c r="E286" i="2"/>
  <c r="F286" i="2" s="1"/>
  <c r="G286" i="2"/>
  <c r="L252" i="2"/>
  <c r="J252" i="2"/>
  <c r="K252" i="2" s="1"/>
  <c r="L263" i="2"/>
  <c r="J263" i="2"/>
  <c r="K263" i="2" s="1"/>
  <c r="L317" i="2"/>
  <c r="J317" i="2"/>
  <c r="K317" i="2" s="1"/>
  <c r="L222" i="2"/>
  <c r="J222" i="2"/>
  <c r="K222" i="2" s="1"/>
  <c r="L217" i="2"/>
  <c r="J217" i="2"/>
  <c r="K217" i="2" s="1"/>
  <c r="L185" i="2"/>
  <c r="J185" i="2"/>
  <c r="K185" i="2" s="1"/>
  <c r="G267" i="2"/>
  <c r="E267" i="2"/>
  <c r="F267" i="2" s="1"/>
  <c r="G196" i="2"/>
  <c r="E196" i="2"/>
  <c r="F196" i="2" s="1"/>
  <c r="G212" i="2"/>
  <c r="E212" i="2"/>
  <c r="F212" i="2" s="1"/>
  <c r="G179" i="2"/>
  <c r="E179" i="2"/>
  <c r="F179" i="2" s="1"/>
  <c r="G192" i="2"/>
  <c r="E192" i="2"/>
  <c r="F192" i="2" s="1"/>
  <c r="L80" i="2"/>
  <c r="J80" i="2"/>
  <c r="K80" i="2" s="1"/>
  <c r="G175" i="2"/>
  <c r="E175" i="2"/>
  <c r="F175" i="2" s="1"/>
  <c r="L164" i="2"/>
  <c r="J164" i="2"/>
  <c r="K164" i="2" s="1"/>
  <c r="E93" i="2"/>
  <c r="F93" i="2" s="1"/>
  <c r="G93" i="2"/>
  <c r="E57" i="2"/>
  <c r="F57" i="2" s="1"/>
  <c r="G57" i="2"/>
  <c r="G48" i="2"/>
  <c r="E48" i="2"/>
  <c r="F48" i="2" s="1"/>
  <c r="G32" i="2"/>
  <c r="E32" i="2"/>
  <c r="F32" i="2" s="1"/>
  <c r="L157" i="2"/>
  <c r="J157" i="2"/>
  <c r="K157" i="2" s="1"/>
  <c r="E81" i="2"/>
  <c r="F81" i="2" s="1"/>
  <c r="G81" i="2"/>
  <c r="L410" i="2"/>
  <c r="J410" i="2"/>
  <c r="K410" i="2" s="1"/>
  <c r="L295" i="2"/>
  <c r="J295" i="2"/>
  <c r="K295" i="2" s="1"/>
  <c r="J300" i="2"/>
  <c r="K300" i="2" s="1"/>
  <c r="L300" i="2"/>
  <c r="L264" i="2"/>
  <c r="J264" i="2"/>
  <c r="K264" i="2" s="1"/>
  <c r="L220" i="2"/>
  <c r="J220" i="2"/>
  <c r="K220" i="2" s="1"/>
  <c r="L89" i="2"/>
  <c r="J89" i="2"/>
  <c r="K89" i="2" s="1"/>
  <c r="L417" i="2"/>
  <c r="J417" i="2"/>
  <c r="K417" i="2" s="1"/>
  <c r="J422" i="2"/>
  <c r="K422" i="2" s="1"/>
  <c r="L354" i="2"/>
  <c r="J354" i="2"/>
  <c r="K354" i="2" s="1"/>
  <c r="L403" i="2"/>
  <c r="J403" i="2"/>
  <c r="K403" i="2" s="1"/>
  <c r="L311" i="2"/>
  <c r="J311" i="2"/>
  <c r="K311" i="2" s="1"/>
  <c r="J351" i="2"/>
  <c r="K351" i="2" s="1"/>
  <c r="L351" i="2"/>
  <c r="E384" i="2"/>
  <c r="F384" i="2" s="1"/>
  <c r="G384" i="2"/>
  <c r="J289" i="2"/>
  <c r="K289" i="2" s="1"/>
  <c r="L289" i="2"/>
  <c r="J284" i="2"/>
  <c r="K284" i="2" s="1"/>
  <c r="L284" i="2"/>
  <c r="G297" i="2"/>
  <c r="E297" i="2"/>
  <c r="F297" i="2" s="1"/>
  <c r="L218" i="2"/>
  <c r="J218" i="2"/>
  <c r="K218" i="2" s="1"/>
  <c r="L281" i="2"/>
  <c r="J281" i="2"/>
  <c r="K281" i="2" s="1"/>
  <c r="G224" i="2"/>
  <c r="E224" i="2"/>
  <c r="F224" i="2" s="1"/>
  <c r="G255" i="2"/>
  <c r="E255" i="2"/>
  <c r="F255" i="2" s="1"/>
  <c r="G216" i="2"/>
  <c r="E216" i="2"/>
  <c r="F216" i="2" s="1"/>
  <c r="G167" i="2"/>
  <c r="E167" i="2"/>
  <c r="F167" i="2" s="1"/>
  <c r="L108" i="2"/>
  <c r="J108" i="2"/>
  <c r="K108" i="2" s="1"/>
  <c r="L76" i="2"/>
  <c r="J76" i="2"/>
  <c r="K76" i="2" s="1"/>
  <c r="G171" i="2"/>
  <c r="E171" i="2"/>
  <c r="F171" i="2" s="1"/>
  <c r="G139" i="2"/>
  <c r="E139" i="2"/>
  <c r="F139" i="2" s="1"/>
  <c r="G143" i="2"/>
  <c r="E143" i="2"/>
  <c r="F143" i="2" s="1"/>
  <c r="L121" i="2"/>
  <c r="J121" i="2"/>
  <c r="K121" i="2" s="1"/>
  <c r="E105" i="2"/>
  <c r="F105" i="2" s="1"/>
  <c r="G105" i="2"/>
  <c r="L52" i="2"/>
  <c r="J52" i="2"/>
  <c r="K52" i="2" s="1"/>
  <c r="G34" i="2"/>
  <c r="E34" i="2"/>
  <c r="F34" i="2" s="1"/>
  <c r="J416" i="2"/>
  <c r="K416" i="2" s="1"/>
  <c r="L416" i="2"/>
  <c r="J335" i="2"/>
  <c r="K335" i="2" s="1"/>
  <c r="L335" i="2"/>
  <c r="L298" i="2"/>
  <c r="J298" i="2"/>
  <c r="K298" i="2" s="1"/>
  <c r="L202" i="2"/>
  <c r="J202" i="2"/>
  <c r="K202" i="2" s="1"/>
  <c r="L229" i="2"/>
  <c r="J229" i="2"/>
  <c r="K229" i="2" s="1"/>
  <c r="J116" i="2"/>
  <c r="K116" i="2" s="1"/>
  <c r="L116" i="2"/>
  <c r="L115" i="2"/>
  <c r="J115" i="2"/>
  <c r="K115" i="2" s="1"/>
  <c r="L163" i="2"/>
  <c r="J163" i="2"/>
  <c r="K163" i="2" s="1"/>
  <c r="G159" i="2"/>
  <c r="E159" i="2"/>
  <c r="F159" i="2" s="1"/>
  <c r="J90" i="2"/>
  <c r="K90" i="2" s="1"/>
  <c r="L90" i="2"/>
  <c r="L36" i="2"/>
  <c r="J36" i="2"/>
  <c r="K36" i="2" s="1"/>
  <c r="G42" i="2"/>
  <c r="E42" i="2"/>
  <c r="F42" i="2" s="1"/>
  <c r="L413" i="2"/>
  <c r="J413" i="2"/>
  <c r="K413" i="2" s="1"/>
  <c r="L350" i="2"/>
  <c r="J350" i="2"/>
  <c r="K350" i="2" s="1"/>
  <c r="L421" i="2"/>
  <c r="J421" i="2"/>
  <c r="K421" i="2" s="1"/>
  <c r="L387" i="2"/>
  <c r="J387" i="2"/>
  <c r="K387" i="2" s="1"/>
  <c r="G399" i="2"/>
  <c r="E399" i="2"/>
  <c r="F399" i="2" s="1"/>
  <c r="G360" i="2"/>
  <c r="E360" i="2"/>
  <c r="F360" i="2" s="1"/>
  <c r="L332" i="2"/>
  <c r="J332" i="2"/>
  <c r="K332" i="2" s="1"/>
  <c r="G366" i="2"/>
  <c r="E366" i="2"/>
  <c r="F366" i="2" s="1"/>
  <c r="J364" i="2"/>
  <c r="K364" i="2" s="1"/>
  <c r="L364" i="2"/>
  <c r="L307" i="2"/>
  <c r="J307" i="2"/>
  <c r="K307" i="2" s="1"/>
  <c r="J396" i="2"/>
  <c r="K396" i="2" s="1"/>
  <c r="L396" i="2"/>
  <c r="E408" i="2"/>
  <c r="F408" i="2" s="1"/>
  <c r="G408" i="2"/>
  <c r="L306" i="2"/>
  <c r="J306" i="2"/>
  <c r="K306" i="2" s="1"/>
  <c r="J384" i="2"/>
  <c r="K384" i="2" s="1"/>
  <c r="L384" i="2"/>
  <c r="G358" i="2"/>
  <c r="E358" i="2"/>
  <c r="F358" i="2" s="1"/>
  <c r="J304" i="2"/>
  <c r="K304" i="2" s="1"/>
  <c r="L304" i="2"/>
  <c r="G336" i="2"/>
  <c r="E336" i="2"/>
  <c r="F336" i="2" s="1"/>
  <c r="L282" i="2"/>
  <c r="J282" i="2"/>
  <c r="K282" i="2" s="1"/>
  <c r="L321" i="2"/>
  <c r="J321" i="2"/>
  <c r="K321" i="2" s="1"/>
  <c r="G234" i="2"/>
  <c r="E234" i="2"/>
  <c r="F234" i="2" s="1"/>
  <c r="J278" i="2"/>
  <c r="K278" i="2" s="1"/>
  <c r="L278" i="2"/>
  <c r="L214" i="2"/>
  <c r="J214" i="2"/>
  <c r="K214" i="2" s="1"/>
  <c r="L209" i="2"/>
  <c r="J209" i="2"/>
  <c r="K209" i="2" s="1"/>
  <c r="J253" i="2"/>
  <c r="K253" i="2" s="1"/>
  <c r="L253" i="2"/>
  <c r="J207" i="2"/>
  <c r="K207" i="2" s="1"/>
  <c r="L207" i="2"/>
  <c r="E188" i="2"/>
  <c r="F188" i="2" s="1"/>
  <c r="G188" i="2"/>
  <c r="L181" i="2"/>
  <c r="J181" i="2"/>
  <c r="K181" i="2" s="1"/>
  <c r="L151" i="2"/>
  <c r="J151" i="2"/>
  <c r="K151" i="2" s="1"/>
  <c r="L171" i="2"/>
  <c r="J171" i="2"/>
  <c r="K171" i="2" s="1"/>
  <c r="J134" i="2"/>
  <c r="K134" i="2" s="1"/>
  <c r="L134" i="2"/>
  <c r="L143" i="2"/>
  <c r="J143" i="2"/>
  <c r="K143" i="2" s="1"/>
  <c r="J117" i="2"/>
  <c r="K117" i="2" s="1"/>
  <c r="L117" i="2"/>
  <c r="J166" i="2"/>
  <c r="K166" i="2" s="1"/>
  <c r="L166" i="2"/>
  <c r="L122" i="2"/>
  <c r="J122" i="2"/>
  <c r="K122" i="2" s="1"/>
  <c r="G155" i="2"/>
  <c r="E155" i="2"/>
  <c r="F155" i="2" s="1"/>
  <c r="L113" i="2"/>
  <c r="J113" i="2"/>
  <c r="K113" i="2" s="1"/>
  <c r="J86" i="2"/>
  <c r="K86" i="2" s="1"/>
  <c r="L86" i="2"/>
  <c r="E61" i="2"/>
  <c r="F61" i="2" s="1"/>
  <c r="G61" i="2"/>
  <c r="G135" i="2"/>
  <c r="E135" i="2"/>
  <c r="F135" i="2" s="1"/>
  <c r="G123" i="2"/>
  <c r="E123" i="2"/>
  <c r="F123" i="2" s="1"/>
  <c r="J54" i="2"/>
  <c r="K54" i="2" s="1"/>
  <c r="L54" i="2"/>
  <c r="G44" i="2"/>
  <c r="E44" i="2"/>
  <c r="F44" i="2" s="1"/>
  <c r="G28" i="2"/>
  <c r="E28" i="2"/>
  <c r="F28" i="2" s="1"/>
  <c r="E85" i="2"/>
  <c r="F85" i="2" s="1"/>
  <c r="G85" i="2"/>
  <c r="L99" i="2"/>
  <c r="J99" i="2"/>
  <c r="K99" i="2" s="1"/>
  <c r="L67" i="2"/>
  <c r="J67" i="2"/>
  <c r="K67" i="2" s="1"/>
  <c r="L48" i="2"/>
  <c r="J48" i="2"/>
  <c r="K48" i="2" s="1"/>
  <c r="L109" i="2"/>
  <c r="J109" i="2"/>
  <c r="K109" i="2" s="1"/>
  <c r="L77" i="2"/>
  <c r="J77" i="2"/>
  <c r="K77" i="2" s="1"/>
  <c r="L35" i="2"/>
  <c r="J35" i="2"/>
  <c r="K35" i="2" s="1"/>
  <c r="J42" i="2"/>
  <c r="K42" i="2" s="1"/>
  <c r="L42" i="2"/>
  <c r="L29" i="2"/>
  <c r="J29" i="2"/>
  <c r="K29" i="2" s="1"/>
  <c r="L375" i="2"/>
  <c r="J375" i="2"/>
  <c r="K375" i="2" s="1"/>
  <c r="J325" i="2"/>
  <c r="K325" i="2" s="1"/>
  <c r="L325" i="2"/>
  <c r="J266" i="2"/>
  <c r="K266" i="2" s="1"/>
  <c r="L266" i="2"/>
  <c r="G187" i="2"/>
  <c r="E187" i="2"/>
  <c r="F187" i="2" s="1"/>
  <c r="L152" i="2"/>
  <c r="J152" i="2"/>
  <c r="K152" i="2" s="1"/>
  <c r="J158" i="2"/>
  <c r="K158" i="2" s="1"/>
  <c r="L158" i="2"/>
  <c r="L144" i="2"/>
  <c r="J144" i="2"/>
  <c r="K144" i="2" s="1"/>
  <c r="E77" i="2"/>
  <c r="F77" i="2" s="1"/>
  <c r="G77" i="2"/>
  <c r="L114" i="2"/>
  <c r="J114" i="2"/>
  <c r="K114" i="2" s="1"/>
  <c r="J66" i="2"/>
  <c r="K66" i="2" s="1"/>
  <c r="L66" i="2"/>
  <c r="L176" i="2"/>
  <c r="J176" i="2"/>
  <c r="K176" i="2" s="1"/>
  <c r="J58" i="2"/>
  <c r="K58" i="2" s="1"/>
  <c r="L58" i="2"/>
  <c r="J409" i="2"/>
  <c r="K409" i="2" s="1"/>
  <c r="L409" i="2"/>
  <c r="J377" i="2"/>
  <c r="K377" i="2" s="1"/>
  <c r="L377" i="2"/>
  <c r="L374" i="2"/>
  <c r="J374" i="2"/>
  <c r="K374" i="2" s="1"/>
  <c r="L346" i="2"/>
  <c r="J346" i="2"/>
  <c r="K346" i="2" s="1"/>
  <c r="L356" i="2"/>
  <c r="J356" i="2"/>
  <c r="K356" i="2" s="1"/>
  <c r="J331" i="2"/>
  <c r="K331" i="2" s="1"/>
  <c r="L331" i="2"/>
  <c r="L349" i="2"/>
  <c r="J349" i="2"/>
  <c r="K349" i="2" s="1"/>
  <c r="E327" i="2"/>
  <c r="F327" i="2" s="1"/>
  <c r="G327" i="2"/>
  <c r="L303" i="2"/>
  <c r="J303" i="2"/>
  <c r="K303" i="2" s="1"/>
  <c r="J412" i="2"/>
  <c r="K412" i="2" s="1"/>
  <c r="L412" i="2"/>
  <c r="L358" i="2"/>
  <c r="J358" i="2"/>
  <c r="K358" i="2" s="1"/>
  <c r="L294" i="2"/>
  <c r="J294" i="2"/>
  <c r="K294" i="2" s="1"/>
  <c r="J316" i="2"/>
  <c r="K316" i="2" s="1"/>
  <c r="L316" i="2"/>
  <c r="L302" i="2"/>
  <c r="J302" i="2"/>
  <c r="K302" i="2" s="1"/>
  <c r="L275" i="2"/>
  <c r="J275" i="2"/>
  <c r="K275" i="2" s="1"/>
  <c r="L322" i="2"/>
  <c r="J322" i="2"/>
  <c r="K322" i="2" s="1"/>
  <c r="L272" i="2"/>
  <c r="J272" i="2"/>
  <c r="K272" i="2" s="1"/>
  <c r="L251" i="2"/>
  <c r="J251" i="2"/>
  <c r="K251" i="2" s="1"/>
  <c r="G301" i="2"/>
  <c r="E301" i="2"/>
  <c r="F301" i="2" s="1"/>
  <c r="L273" i="2"/>
  <c r="J273" i="2"/>
  <c r="K273" i="2" s="1"/>
  <c r="L382" i="2"/>
  <c r="J382" i="2"/>
  <c r="K382" i="2" s="1"/>
  <c r="G275" i="2"/>
  <c r="E275" i="2"/>
  <c r="F275" i="2" s="1"/>
  <c r="L210" i="2"/>
  <c r="J210" i="2"/>
  <c r="K210" i="2" s="1"/>
  <c r="L250" i="2"/>
  <c r="J250" i="2"/>
  <c r="K250" i="2" s="1"/>
  <c r="L233" i="2"/>
  <c r="J233" i="2"/>
  <c r="K233" i="2" s="1"/>
  <c r="L205" i="2"/>
  <c r="J205" i="2"/>
  <c r="K205" i="2" s="1"/>
  <c r="J296" i="2"/>
  <c r="K296" i="2" s="1"/>
  <c r="L296" i="2"/>
  <c r="J231" i="2"/>
  <c r="K231" i="2" s="1"/>
  <c r="L231" i="2"/>
  <c r="L234" i="2"/>
  <c r="J234" i="2"/>
  <c r="K234" i="2" s="1"/>
  <c r="L309" i="2"/>
  <c r="J309" i="2"/>
  <c r="K309" i="2" s="1"/>
  <c r="L148" i="2"/>
  <c r="J148" i="2"/>
  <c r="K148" i="2" s="1"/>
  <c r="L139" i="2"/>
  <c r="J139" i="2"/>
  <c r="K139" i="2" s="1"/>
  <c r="J98" i="2"/>
  <c r="K98" i="2" s="1"/>
  <c r="L98" i="2"/>
  <c r="E73" i="2"/>
  <c r="F73" i="2" s="1"/>
  <c r="G73" i="2"/>
  <c r="J50" i="2"/>
  <c r="K50" i="2" s="1"/>
  <c r="L50" i="2"/>
  <c r="G112" i="2"/>
  <c r="E112" i="2"/>
  <c r="F112" i="2" s="1"/>
  <c r="G24" i="2"/>
  <c r="E24" i="2"/>
  <c r="F24" i="2" s="1"/>
  <c r="J110" i="2"/>
  <c r="K110" i="2" s="1"/>
  <c r="L110" i="2"/>
  <c r="L126" i="2"/>
  <c r="J126" i="2"/>
  <c r="K126" i="2" s="1"/>
  <c r="L44" i="2"/>
  <c r="J44" i="2"/>
  <c r="K44" i="2" s="1"/>
  <c r="G46" i="2"/>
  <c r="E46" i="2"/>
  <c r="F46" i="2" s="1"/>
  <c r="G30" i="2"/>
  <c r="E30" i="2"/>
  <c r="F30" i="2" s="1"/>
  <c r="L23" i="2"/>
  <c r="J23" i="2"/>
  <c r="L31" i="2"/>
  <c r="J31" i="2"/>
  <c r="K31" i="2" s="1"/>
  <c r="L25" i="2"/>
  <c r="J25" i="2"/>
  <c r="K25" i="2" s="1"/>
  <c r="S25" i="3" l="1"/>
  <c r="S26" i="3"/>
  <c r="E14" i="3"/>
  <c r="F15" i="3" s="1"/>
  <c r="F14" i="3"/>
  <c r="E10" i="2"/>
  <c r="F18" i="2"/>
  <c r="F10" i="2" s="1"/>
  <c r="H10" i="2"/>
  <c r="L10" i="2" s="1"/>
  <c r="C10" i="2"/>
  <c r="G10" i="2" s="1"/>
  <c r="J10" i="2"/>
  <c r="K23" i="2"/>
  <c r="K10" i="2" s="1"/>
  <c r="J15" i="3" l="1"/>
  <c r="H15" i="3"/>
  <c r="J14" i="3"/>
  <c r="H14" i="3"/>
  <c r="D15" i="3"/>
  <c r="I14" i="3" l="1"/>
  <c r="I15" i="3"/>
  <c r="E15" i="3"/>
  <c r="D16" i="3" s="1"/>
  <c r="F16" i="3" l="1"/>
  <c r="J16" i="3" s="1"/>
  <c r="E16" i="3"/>
  <c r="D17" i="3" s="1"/>
  <c r="F17" i="3" l="1"/>
  <c r="H17" i="3" s="1"/>
  <c r="I17" i="3" s="1"/>
  <c r="H16" i="3"/>
  <c r="E17" i="3"/>
  <c r="F18" i="3" s="1"/>
  <c r="H18" i="3" s="1"/>
  <c r="I16" i="3" l="1"/>
  <c r="D18" i="3"/>
  <c r="J17" i="3"/>
  <c r="J18" i="3"/>
  <c r="E18" i="3" l="1"/>
  <c r="F19" i="3" s="1"/>
  <c r="I18" i="3"/>
  <c r="J19" i="3" l="1"/>
  <c r="H19" i="3"/>
  <c r="I19" i="3" s="1"/>
  <c r="D19" i="3"/>
  <c r="E19" i="3" l="1"/>
  <c r="F20" i="3" s="1"/>
  <c r="D20" i="3" l="1"/>
  <c r="J20" i="3"/>
  <c r="H20" i="3"/>
  <c r="E20" i="3" l="1"/>
  <c r="F21" i="3" s="1"/>
  <c r="H21" i="3" s="1"/>
  <c r="I21" i="3" s="1"/>
  <c r="I20" i="3"/>
  <c r="D21" i="3" l="1"/>
  <c r="E21" i="3" s="1"/>
  <c r="D22" i="3" s="1"/>
  <c r="E22" i="3" s="1"/>
  <c r="D23" i="3" s="1"/>
  <c r="J21" i="3"/>
  <c r="F22" i="3" l="1"/>
  <c r="J22" i="3"/>
  <c r="H22" i="3"/>
  <c r="I22" i="3" s="1"/>
  <c r="F23" i="3"/>
  <c r="E23" i="3"/>
  <c r="D24" i="3" s="1"/>
  <c r="J23" i="3" l="1"/>
  <c r="H23" i="3"/>
  <c r="I23" i="3" s="1"/>
  <c r="F24" i="3"/>
  <c r="E24" i="3"/>
  <c r="D25" i="3" s="1"/>
  <c r="J24" i="3" l="1"/>
  <c r="H24" i="3"/>
  <c r="I24" i="3" s="1"/>
  <c r="F25" i="3"/>
  <c r="E25" i="3"/>
  <c r="D26" i="3" s="1"/>
  <c r="J25" i="3" l="1"/>
  <c r="H25" i="3"/>
  <c r="I25" i="3" s="1"/>
  <c r="F26" i="3"/>
  <c r="J26" i="3" s="1"/>
  <c r="E26" i="3"/>
  <c r="D27" i="3" s="1"/>
  <c r="H26" i="3" l="1"/>
  <c r="I26" i="3" s="1"/>
  <c r="F27" i="3"/>
  <c r="E27" i="3"/>
  <c r="D28" i="3" s="1"/>
  <c r="J27" i="3" l="1"/>
  <c r="H27" i="3"/>
  <c r="I27" i="3" s="1"/>
  <c r="F28" i="3"/>
  <c r="E28" i="3"/>
  <c r="D29" i="3" s="1"/>
  <c r="J28" i="3" l="1"/>
  <c r="H28" i="3"/>
  <c r="I28" i="3" s="1"/>
  <c r="F29" i="3"/>
  <c r="E29" i="3"/>
  <c r="D30" i="3" s="1"/>
  <c r="J29" i="3" l="1"/>
  <c r="H29" i="3"/>
  <c r="I29" i="3" s="1"/>
  <c r="F30" i="3"/>
  <c r="E30" i="3"/>
  <c r="D31" i="3" s="1"/>
  <c r="J30" i="3" l="1"/>
  <c r="H30" i="3"/>
  <c r="I30" i="3" s="1"/>
  <c r="F31" i="3"/>
  <c r="E31" i="3"/>
  <c r="D32" i="3" s="1"/>
  <c r="J31" i="3" l="1"/>
  <c r="H31" i="3"/>
  <c r="I31" i="3" s="1"/>
  <c r="F32" i="3"/>
  <c r="E32" i="3"/>
  <c r="D33" i="3" s="1"/>
  <c r="J32" i="3" l="1"/>
  <c r="H32" i="3"/>
  <c r="I32" i="3" s="1"/>
  <c r="F33" i="3"/>
  <c r="E33" i="3"/>
  <c r="D34" i="3" s="1"/>
  <c r="J33" i="3" l="1"/>
  <c r="H33" i="3"/>
  <c r="I33" i="3" s="1"/>
  <c r="F34" i="3"/>
  <c r="E34" i="3"/>
  <c r="D35" i="3" s="1"/>
  <c r="J34" i="3" l="1"/>
  <c r="H34" i="3"/>
  <c r="I34" i="3" s="1"/>
  <c r="F35" i="3"/>
  <c r="E35" i="3"/>
  <c r="D36" i="3" s="1"/>
  <c r="J35" i="3" l="1"/>
  <c r="H35" i="3"/>
  <c r="I35" i="3" s="1"/>
  <c r="F36" i="3"/>
  <c r="E36" i="3"/>
  <c r="D37" i="3" s="1"/>
  <c r="J36" i="3" l="1"/>
  <c r="H36" i="3"/>
  <c r="I36" i="3" s="1"/>
  <c r="F37" i="3"/>
  <c r="E37" i="3"/>
  <c r="D38" i="3" s="1"/>
  <c r="J37" i="3" l="1"/>
  <c r="H37" i="3"/>
  <c r="I37" i="3" s="1"/>
  <c r="F38" i="3"/>
  <c r="E38" i="3"/>
  <c r="D39" i="3" s="1"/>
  <c r="F39" i="3" l="1"/>
  <c r="J39" i="3" s="1"/>
  <c r="J38" i="3"/>
  <c r="H38" i="3"/>
  <c r="I38" i="3" s="1"/>
  <c r="E39" i="3"/>
  <c r="D40" i="3" s="1"/>
  <c r="H39" i="3" l="1"/>
  <c r="I39" i="3" s="1"/>
  <c r="F40" i="3"/>
  <c r="E40" i="3"/>
  <c r="D41" i="3" s="1"/>
  <c r="J40" i="3" l="1"/>
  <c r="H40" i="3"/>
  <c r="I40" i="3" s="1"/>
  <c r="F41" i="3"/>
  <c r="E41" i="3"/>
  <c r="D42" i="3" s="1"/>
  <c r="F42" i="3" l="1"/>
  <c r="J41" i="3"/>
  <c r="H41" i="3"/>
  <c r="I41" i="3" s="1"/>
  <c r="E42" i="3"/>
  <c r="D43" i="3" s="1"/>
  <c r="J42" i="3" l="1"/>
  <c r="H42" i="3"/>
  <c r="I42" i="3" s="1"/>
  <c r="F43" i="3"/>
  <c r="E43" i="3"/>
  <c r="D44" i="3" s="1"/>
  <c r="F44" i="3" l="1"/>
  <c r="H43" i="3"/>
  <c r="I43" i="3" s="1"/>
  <c r="J43" i="3"/>
  <c r="E44" i="3"/>
  <c r="D45" i="3" s="1"/>
  <c r="J44" i="3" l="1"/>
  <c r="H44" i="3"/>
  <c r="I44" i="3" s="1"/>
  <c r="F45" i="3"/>
  <c r="E45" i="3"/>
  <c r="D46" i="3" s="1"/>
  <c r="F46" i="3" l="1"/>
  <c r="J45" i="3"/>
  <c r="H45" i="3"/>
  <c r="I45" i="3" s="1"/>
  <c r="E46" i="3"/>
  <c r="D47" i="3" s="1"/>
  <c r="J46" i="3" l="1"/>
  <c r="H46" i="3"/>
  <c r="I46" i="3" s="1"/>
  <c r="F47" i="3"/>
  <c r="E47" i="3"/>
  <c r="D48" i="3" s="1"/>
  <c r="H47" i="3" l="1"/>
  <c r="I47" i="3" s="1"/>
  <c r="J47" i="3"/>
  <c r="F48" i="3"/>
  <c r="E48" i="3"/>
  <c r="D49" i="3" s="1"/>
  <c r="J48" i="3" l="1"/>
  <c r="H48" i="3"/>
  <c r="I48" i="3" s="1"/>
  <c r="F49" i="3"/>
  <c r="E49" i="3"/>
  <c r="D50" i="3" s="1"/>
  <c r="J49" i="3" l="1"/>
  <c r="H49" i="3"/>
  <c r="I49" i="3" s="1"/>
  <c r="F50" i="3"/>
  <c r="E50" i="3"/>
  <c r="D51" i="3" s="1"/>
  <c r="J50" i="3" l="1"/>
  <c r="H50" i="3"/>
  <c r="I50" i="3" s="1"/>
  <c r="F51" i="3"/>
  <c r="E51" i="3"/>
  <c r="D52" i="3" s="1"/>
  <c r="J51" i="3" l="1"/>
  <c r="H51" i="3"/>
  <c r="I51" i="3" s="1"/>
  <c r="F52" i="3"/>
  <c r="E52" i="3"/>
  <c r="D53" i="3" s="1"/>
  <c r="J52" i="3" l="1"/>
  <c r="H52" i="3"/>
  <c r="I52" i="3" s="1"/>
  <c r="F53" i="3"/>
  <c r="E53" i="3"/>
  <c r="D54" i="3" s="1"/>
  <c r="J53" i="3" l="1"/>
  <c r="H53" i="3"/>
  <c r="I53" i="3" s="1"/>
  <c r="F54" i="3"/>
  <c r="E54" i="3"/>
  <c r="D55" i="3" s="1"/>
  <c r="J54" i="3" l="1"/>
  <c r="H54" i="3"/>
  <c r="I54" i="3" s="1"/>
  <c r="F55" i="3"/>
  <c r="E55" i="3"/>
  <c r="D56" i="3" s="1"/>
  <c r="J55" i="3" l="1"/>
  <c r="H55" i="3"/>
  <c r="I55" i="3" s="1"/>
  <c r="F56" i="3"/>
  <c r="E56" i="3"/>
  <c r="D57" i="3" s="1"/>
  <c r="J56" i="3" l="1"/>
  <c r="H56" i="3"/>
  <c r="I56" i="3" s="1"/>
  <c r="F57" i="3"/>
  <c r="E57" i="3"/>
  <c r="D58" i="3" s="1"/>
  <c r="J57" i="3" l="1"/>
  <c r="H57" i="3"/>
  <c r="I57" i="3" s="1"/>
  <c r="F58" i="3"/>
  <c r="E58" i="3"/>
  <c r="D59" i="3" s="1"/>
  <c r="J58" i="3" l="1"/>
  <c r="H58" i="3"/>
  <c r="I58" i="3" s="1"/>
  <c r="F59" i="3"/>
  <c r="E59" i="3"/>
  <c r="D60" i="3" s="1"/>
  <c r="J59" i="3" l="1"/>
  <c r="H59" i="3"/>
  <c r="I59" i="3" s="1"/>
  <c r="F60" i="3"/>
  <c r="E60" i="3"/>
  <c r="D61" i="3" s="1"/>
  <c r="J60" i="3" l="1"/>
  <c r="H60" i="3"/>
  <c r="I60" i="3" s="1"/>
  <c r="F61" i="3"/>
  <c r="E61" i="3"/>
  <c r="D62" i="3" s="1"/>
  <c r="F62" i="3" l="1"/>
  <c r="J61" i="3"/>
  <c r="H61" i="3"/>
  <c r="I61" i="3" s="1"/>
  <c r="E62" i="3"/>
  <c r="D63" i="3" s="1"/>
  <c r="F63" i="3" l="1"/>
  <c r="J62" i="3"/>
  <c r="H62" i="3"/>
  <c r="I62" i="3" s="1"/>
  <c r="E63" i="3"/>
  <c r="D64" i="3" s="1"/>
  <c r="H63" i="3" l="1"/>
  <c r="I63" i="3" s="1"/>
  <c r="J63" i="3"/>
  <c r="F64" i="3"/>
  <c r="E64" i="3"/>
  <c r="D65" i="3" s="1"/>
  <c r="J64" i="3" l="1"/>
  <c r="H64" i="3"/>
  <c r="I64" i="3" s="1"/>
  <c r="F65" i="3"/>
  <c r="E65" i="3"/>
  <c r="D66" i="3" s="1"/>
  <c r="J65" i="3" l="1"/>
  <c r="H65" i="3"/>
  <c r="I65" i="3" s="1"/>
  <c r="F66" i="3"/>
  <c r="E66" i="3"/>
  <c r="D67" i="3" s="1"/>
  <c r="F67" i="3" l="1"/>
  <c r="J66" i="3"/>
  <c r="H66" i="3"/>
  <c r="I66" i="3" s="1"/>
  <c r="E67" i="3"/>
  <c r="D68" i="3" s="1"/>
  <c r="H67" i="3" l="1"/>
  <c r="I67" i="3" s="1"/>
  <c r="J67" i="3"/>
  <c r="F68" i="3"/>
  <c r="E68" i="3"/>
  <c r="D69" i="3" s="1"/>
  <c r="J68" i="3" l="1"/>
  <c r="H68" i="3"/>
  <c r="I68" i="3" s="1"/>
  <c r="F69" i="3"/>
  <c r="E69" i="3"/>
  <c r="D70" i="3" s="1"/>
  <c r="H69" i="3" l="1"/>
  <c r="I69" i="3" s="1"/>
  <c r="J69" i="3"/>
  <c r="F70" i="3"/>
  <c r="E70" i="3"/>
  <c r="D71" i="3" s="1"/>
  <c r="J70" i="3" l="1"/>
  <c r="H70" i="3"/>
  <c r="I70" i="3" s="1"/>
  <c r="F71" i="3"/>
  <c r="E71" i="3"/>
  <c r="D72" i="3" s="1"/>
  <c r="F72" i="3" l="1"/>
  <c r="J71" i="3"/>
  <c r="H71" i="3"/>
  <c r="I71" i="3" s="1"/>
  <c r="E72" i="3"/>
  <c r="D73" i="3" s="1"/>
  <c r="F73" i="3" l="1"/>
  <c r="J72" i="3"/>
  <c r="H72" i="3"/>
  <c r="I72" i="3" s="1"/>
  <c r="E73" i="3"/>
  <c r="D74" i="3" s="1"/>
  <c r="J73" i="3" l="1"/>
  <c r="H73" i="3"/>
  <c r="I73" i="3" s="1"/>
  <c r="F74" i="3"/>
  <c r="E74" i="3"/>
  <c r="D75" i="3" s="1"/>
  <c r="J74" i="3" l="1"/>
  <c r="H74" i="3"/>
  <c r="I74" i="3" s="1"/>
  <c r="F75" i="3"/>
  <c r="E75" i="3"/>
  <c r="D76" i="3" s="1"/>
  <c r="J75" i="3" l="1"/>
  <c r="H75" i="3"/>
  <c r="I75" i="3" s="1"/>
  <c r="F76" i="3"/>
  <c r="E76" i="3"/>
  <c r="D77" i="3" s="1"/>
  <c r="J76" i="3" l="1"/>
  <c r="H76" i="3"/>
  <c r="I76" i="3" s="1"/>
  <c r="F77" i="3"/>
  <c r="E77" i="3"/>
  <c r="D78" i="3" s="1"/>
  <c r="J77" i="3" l="1"/>
  <c r="H77" i="3"/>
  <c r="I77" i="3" s="1"/>
  <c r="F78" i="3"/>
  <c r="E78" i="3"/>
  <c r="D79" i="3" s="1"/>
  <c r="J78" i="3" l="1"/>
  <c r="H78" i="3"/>
  <c r="I78" i="3" s="1"/>
  <c r="F79" i="3"/>
  <c r="E79" i="3"/>
  <c r="D80" i="3" s="1"/>
  <c r="J79" i="3" l="1"/>
  <c r="H79" i="3"/>
  <c r="I79" i="3" s="1"/>
  <c r="F80" i="3"/>
  <c r="E80" i="3"/>
  <c r="D81" i="3" s="1"/>
  <c r="J80" i="3" l="1"/>
  <c r="H80" i="3"/>
  <c r="I80" i="3" s="1"/>
  <c r="F81" i="3"/>
  <c r="E81" i="3"/>
  <c r="D82" i="3" s="1"/>
  <c r="J81" i="3" l="1"/>
  <c r="H81" i="3"/>
  <c r="I81" i="3" s="1"/>
  <c r="F82" i="3"/>
  <c r="E82" i="3"/>
  <c r="D83" i="3" s="1"/>
  <c r="J82" i="3" l="1"/>
  <c r="H82" i="3"/>
  <c r="I82" i="3" s="1"/>
  <c r="F83" i="3"/>
  <c r="E83" i="3"/>
  <c r="D84" i="3" s="1"/>
  <c r="H83" i="3" l="1"/>
  <c r="I83" i="3" s="1"/>
  <c r="J83" i="3"/>
  <c r="F84" i="3"/>
  <c r="E84" i="3"/>
  <c r="D85" i="3" s="1"/>
  <c r="J84" i="3" l="1"/>
  <c r="H84" i="3"/>
  <c r="I84" i="3" s="1"/>
  <c r="F85" i="3"/>
  <c r="E85" i="3"/>
  <c r="D86" i="3" s="1"/>
  <c r="H85" i="3" l="1"/>
  <c r="I85" i="3" s="1"/>
  <c r="J85" i="3"/>
  <c r="F86" i="3"/>
  <c r="E86" i="3"/>
  <c r="D87" i="3" s="1"/>
  <c r="J86" i="3" l="1"/>
  <c r="H86" i="3"/>
  <c r="I86" i="3" s="1"/>
  <c r="F87" i="3"/>
  <c r="E87" i="3"/>
  <c r="D88" i="3" s="1"/>
  <c r="F88" i="3" l="1"/>
  <c r="J87" i="3"/>
  <c r="H87" i="3"/>
  <c r="I87" i="3" s="1"/>
  <c r="E88" i="3"/>
  <c r="D89" i="3" s="1"/>
  <c r="J88" i="3" l="1"/>
  <c r="H88" i="3"/>
  <c r="I88" i="3" s="1"/>
  <c r="F89" i="3"/>
  <c r="E89" i="3"/>
  <c r="D90" i="3" s="1"/>
  <c r="J89" i="3" l="1"/>
  <c r="H89" i="3"/>
  <c r="I89" i="3" s="1"/>
  <c r="F90" i="3"/>
  <c r="E90" i="3"/>
  <c r="D91" i="3" s="1"/>
  <c r="J90" i="3" l="1"/>
  <c r="H90" i="3"/>
  <c r="I90" i="3" s="1"/>
  <c r="F91" i="3"/>
  <c r="E91" i="3"/>
  <c r="D92" i="3" s="1"/>
  <c r="H91" i="3" l="1"/>
  <c r="I91" i="3" s="1"/>
  <c r="J91" i="3"/>
  <c r="F92" i="3"/>
  <c r="E92" i="3"/>
  <c r="D93" i="3" s="1"/>
  <c r="F93" i="3" l="1"/>
  <c r="H93" i="3" s="1"/>
  <c r="I93" i="3" s="1"/>
  <c r="J92" i="3"/>
  <c r="H92" i="3"/>
  <c r="I92" i="3" s="1"/>
  <c r="E93" i="3"/>
  <c r="D94" i="3" s="1"/>
  <c r="J93" i="3" l="1"/>
  <c r="F94" i="3"/>
  <c r="E94" i="3"/>
  <c r="D95" i="3" s="1"/>
  <c r="J94" i="3" l="1"/>
  <c r="H94" i="3"/>
  <c r="I94" i="3" s="1"/>
  <c r="F95" i="3"/>
  <c r="E95" i="3"/>
  <c r="D96" i="3" s="1"/>
  <c r="J95" i="3" l="1"/>
  <c r="H95" i="3"/>
  <c r="I95" i="3" s="1"/>
  <c r="F96" i="3"/>
  <c r="E96" i="3"/>
  <c r="D97" i="3" s="1"/>
  <c r="J96" i="3" l="1"/>
  <c r="H96" i="3"/>
  <c r="I96" i="3" s="1"/>
  <c r="F97" i="3"/>
  <c r="E97" i="3"/>
  <c r="D98" i="3" s="1"/>
  <c r="J97" i="3" l="1"/>
  <c r="H97" i="3"/>
  <c r="I97" i="3" s="1"/>
  <c r="F98" i="3"/>
  <c r="E98" i="3"/>
  <c r="D99" i="3" s="1"/>
  <c r="F99" i="3" l="1"/>
  <c r="J98" i="3"/>
  <c r="H98" i="3"/>
  <c r="I98" i="3" s="1"/>
  <c r="E99" i="3"/>
  <c r="D100" i="3" s="1"/>
  <c r="J99" i="3" l="1"/>
  <c r="H99" i="3"/>
  <c r="I99" i="3" s="1"/>
  <c r="F100" i="3"/>
  <c r="E100" i="3"/>
  <c r="D101" i="3" s="1"/>
  <c r="J100" i="3" l="1"/>
  <c r="H100" i="3"/>
  <c r="I100" i="3" s="1"/>
  <c r="F101" i="3"/>
  <c r="E101" i="3"/>
  <c r="D102" i="3" s="1"/>
  <c r="J101" i="3" l="1"/>
  <c r="H101" i="3"/>
  <c r="I101" i="3" s="1"/>
  <c r="F102" i="3"/>
  <c r="E102" i="3"/>
  <c r="D103" i="3" s="1"/>
  <c r="J102" i="3" l="1"/>
  <c r="H102" i="3"/>
  <c r="I102" i="3" s="1"/>
  <c r="F103" i="3"/>
  <c r="E103" i="3"/>
  <c r="D104" i="3" s="1"/>
  <c r="J103" i="3" l="1"/>
  <c r="H103" i="3"/>
  <c r="I103" i="3" s="1"/>
  <c r="F104" i="3"/>
  <c r="E104" i="3"/>
  <c r="D105" i="3" s="1"/>
  <c r="J104" i="3" l="1"/>
  <c r="H104" i="3"/>
  <c r="I104" i="3" s="1"/>
  <c r="F105" i="3"/>
  <c r="E105" i="3"/>
  <c r="D106" i="3" s="1"/>
  <c r="J105" i="3" l="1"/>
  <c r="H105" i="3"/>
  <c r="I105" i="3" s="1"/>
  <c r="F106" i="3"/>
  <c r="E106" i="3"/>
  <c r="D107" i="3" s="1"/>
  <c r="J106" i="3" l="1"/>
  <c r="H106" i="3"/>
  <c r="I106" i="3" s="1"/>
  <c r="F107" i="3"/>
  <c r="E107" i="3"/>
  <c r="D108" i="3" s="1"/>
  <c r="F108" i="3" l="1"/>
  <c r="H107" i="3"/>
  <c r="I107" i="3" s="1"/>
  <c r="J107" i="3"/>
  <c r="E108" i="3"/>
  <c r="D109" i="3" s="1"/>
  <c r="J108" i="3" l="1"/>
  <c r="H108" i="3"/>
  <c r="I108" i="3" s="1"/>
  <c r="F109" i="3"/>
  <c r="E109" i="3"/>
  <c r="D110" i="3" s="1"/>
  <c r="J109" i="3" l="1"/>
  <c r="H109" i="3"/>
  <c r="I109" i="3" s="1"/>
  <c r="F110" i="3"/>
  <c r="E110" i="3"/>
  <c r="D111" i="3" s="1"/>
  <c r="F111" i="3" l="1"/>
  <c r="H111" i="3" s="1"/>
  <c r="I111" i="3" s="1"/>
  <c r="J110" i="3"/>
  <c r="H110" i="3"/>
  <c r="I110" i="3" s="1"/>
  <c r="E111" i="3"/>
  <c r="D112" i="3" s="1"/>
  <c r="J111" i="3" l="1"/>
  <c r="F112" i="3"/>
  <c r="E112" i="3"/>
  <c r="D113" i="3" s="1"/>
  <c r="J112" i="3" l="1"/>
  <c r="H112" i="3"/>
  <c r="I112" i="3" s="1"/>
  <c r="F113" i="3"/>
  <c r="E113" i="3"/>
  <c r="D114" i="3" s="1"/>
  <c r="J113" i="3" l="1"/>
  <c r="H113" i="3"/>
  <c r="I113" i="3" s="1"/>
  <c r="F114" i="3"/>
  <c r="E114" i="3"/>
  <c r="D115" i="3" s="1"/>
  <c r="J114" i="3" l="1"/>
  <c r="H114" i="3"/>
  <c r="I114" i="3" s="1"/>
  <c r="F115" i="3"/>
  <c r="E115" i="3"/>
  <c r="D116" i="3" s="1"/>
  <c r="H115" i="3" l="1"/>
  <c r="I115" i="3" s="1"/>
  <c r="J115" i="3"/>
  <c r="F116" i="3"/>
  <c r="E116" i="3"/>
  <c r="D117" i="3" s="1"/>
  <c r="J116" i="3" l="1"/>
  <c r="H116" i="3"/>
  <c r="I116" i="3" s="1"/>
  <c r="F117" i="3"/>
  <c r="E117" i="3"/>
  <c r="D118" i="3" s="1"/>
  <c r="J117" i="3" l="1"/>
  <c r="H117" i="3"/>
  <c r="I117" i="3" s="1"/>
  <c r="F118" i="3"/>
  <c r="E118" i="3"/>
  <c r="D119" i="3" s="1"/>
  <c r="J118" i="3" l="1"/>
  <c r="H118" i="3"/>
  <c r="I118" i="3" s="1"/>
  <c r="F119" i="3"/>
  <c r="E119" i="3"/>
  <c r="D120" i="3" s="1"/>
  <c r="J119" i="3" l="1"/>
  <c r="H119" i="3"/>
  <c r="I119" i="3" s="1"/>
  <c r="F120" i="3"/>
  <c r="E120" i="3"/>
  <c r="D121" i="3" s="1"/>
  <c r="J120" i="3" l="1"/>
  <c r="H120" i="3"/>
  <c r="I120" i="3" s="1"/>
  <c r="F121" i="3"/>
  <c r="E121" i="3"/>
  <c r="D122" i="3" s="1"/>
  <c r="J121" i="3" l="1"/>
  <c r="H121" i="3"/>
  <c r="I121" i="3" s="1"/>
  <c r="F122" i="3"/>
  <c r="E122" i="3"/>
  <c r="D123" i="3" s="1"/>
  <c r="J122" i="3" l="1"/>
  <c r="H122" i="3"/>
  <c r="I122" i="3" s="1"/>
  <c r="F123" i="3"/>
  <c r="E123" i="3"/>
  <c r="D124" i="3" s="1"/>
  <c r="J123" i="3" l="1"/>
  <c r="H123" i="3"/>
  <c r="I123" i="3" s="1"/>
  <c r="F124" i="3"/>
  <c r="E124" i="3"/>
  <c r="D125" i="3" s="1"/>
  <c r="J124" i="3" l="1"/>
  <c r="H124" i="3"/>
  <c r="I124" i="3" s="1"/>
  <c r="F125" i="3"/>
  <c r="E125" i="3"/>
  <c r="D126" i="3" s="1"/>
  <c r="J125" i="3" l="1"/>
  <c r="H125" i="3"/>
  <c r="I125" i="3" s="1"/>
  <c r="F126" i="3"/>
  <c r="E126" i="3"/>
  <c r="D127" i="3" s="1"/>
  <c r="J126" i="3" l="1"/>
  <c r="H126" i="3"/>
  <c r="I126" i="3" s="1"/>
  <c r="F127" i="3"/>
  <c r="E127" i="3"/>
  <c r="D128" i="3" s="1"/>
  <c r="H127" i="3" l="1"/>
  <c r="I127" i="3" s="1"/>
  <c r="J127" i="3"/>
  <c r="F128" i="3"/>
  <c r="E128" i="3"/>
  <c r="D129" i="3" s="1"/>
  <c r="J128" i="3" l="1"/>
  <c r="H128" i="3"/>
  <c r="I128" i="3" s="1"/>
  <c r="F129" i="3"/>
  <c r="E129" i="3"/>
  <c r="D130" i="3" s="1"/>
  <c r="J129" i="3" l="1"/>
  <c r="H129" i="3"/>
  <c r="I129" i="3" s="1"/>
  <c r="F130" i="3"/>
  <c r="E130" i="3"/>
  <c r="D131" i="3" s="1"/>
  <c r="J130" i="3" l="1"/>
  <c r="H130" i="3"/>
  <c r="I130" i="3" s="1"/>
  <c r="F131" i="3"/>
  <c r="E131" i="3"/>
  <c r="D132" i="3" s="1"/>
  <c r="H131" i="3" l="1"/>
  <c r="I131" i="3" s="1"/>
  <c r="J131" i="3"/>
  <c r="F132" i="3"/>
  <c r="E132" i="3"/>
  <c r="D133" i="3" s="1"/>
  <c r="J132" i="3" l="1"/>
  <c r="H132" i="3"/>
  <c r="I132" i="3" s="1"/>
  <c r="F133" i="3"/>
  <c r="E133" i="3"/>
  <c r="D134" i="3" s="1"/>
  <c r="J133" i="3" l="1"/>
  <c r="H133" i="3"/>
  <c r="I133" i="3" s="1"/>
  <c r="F134" i="3"/>
  <c r="E134" i="3"/>
  <c r="D135" i="3" s="1"/>
  <c r="J134" i="3" l="1"/>
  <c r="H134" i="3"/>
  <c r="I134" i="3" s="1"/>
  <c r="F135" i="3"/>
  <c r="E135" i="3"/>
  <c r="D136" i="3" s="1"/>
  <c r="J135" i="3" l="1"/>
  <c r="H135" i="3"/>
  <c r="I135" i="3" s="1"/>
  <c r="F136" i="3"/>
  <c r="E136" i="3"/>
  <c r="D137" i="3" s="1"/>
  <c r="J136" i="3" l="1"/>
  <c r="H136" i="3"/>
  <c r="I136" i="3" s="1"/>
  <c r="F137" i="3"/>
  <c r="E137" i="3"/>
  <c r="D138" i="3" s="1"/>
  <c r="J137" i="3" l="1"/>
  <c r="H137" i="3"/>
  <c r="I137" i="3" s="1"/>
  <c r="F138" i="3"/>
  <c r="E138" i="3"/>
  <c r="D139" i="3" s="1"/>
  <c r="J138" i="3" l="1"/>
  <c r="H138" i="3"/>
  <c r="I138" i="3" s="1"/>
  <c r="F139" i="3"/>
  <c r="E139" i="3"/>
  <c r="D140" i="3" s="1"/>
  <c r="F140" i="3" l="1"/>
  <c r="J140" i="3" s="1"/>
  <c r="J139" i="3"/>
  <c r="H139" i="3"/>
  <c r="I139" i="3" s="1"/>
  <c r="E140" i="3"/>
  <c r="D141" i="3" s="1"/>
  <c r="H140" i="3" l="1"/>
  <c r="I140" i="3" s="1"/>
  <c r="F141" i="3"/>
  <c r="E141" i="3"/>
  <c r="D142" i="3" s="1"/>
  <c r="F142" i="3" l="1"/>
  <c r="J142" i="3" s="1"/>
  <c r="J141" i="3"/>
  <c r="H141" i="3"/>
  <c r="I141" i="3" s="1"/>
  <c r="E142" i="3"/>
  <c r="D143" i="3" s="1"/>
  <c r="H142" i="3" l="1"/>
  <c r="I142" i="3" s="1"/>
  <c r="F143" i="3"/>
  <c r="J143" i="3" s="1"/>
  <c r="E143" i="3"/>
  <c r="D144" i="3" s="1"/>
  <c r="H143" i="3" l="1"/>
  <c r="I143" i="3" s="1"/>
  <c r="F144" i="3"/>
  <c r="E144" i="3"/>
  <c r="D145" i="3" s="1"/>
  <c r="F145" i="3" l="1"/>
  <c r="J144" i="3"/>
  <c r="H144" i="3"/>
  <c r="I144" i="3" s="1"/>
  <c r="E145" i="3"/>
  <c r="D146" i="3" s="1"/>
  <c r="J145" i="3" l="1"/>
  <c r="H145" i="3"/>
  <c r="I145" i="3" s="1"/>
  <c r="F146" i="3"/>
  <c r="E146" i="3"/>
  <c r="D147" i="3" s="1"/>
  <c r="F147" i="3" l="1"/>
  <c r="H147" i="3" s="1"/>
  <c r="I147" i="3" s="1"/>
  <c r="J146" i="3"/>
  <c r="H146" i="3"/>
  <c r="I146" i="3" s="1"/>
  <c r="E147" i="3"/>
  <c r="D148" i="3" s="1"/>
  <c r="J147" i="3" l="1"/>
  <c r="F148" i="3"/>
  <c r="E148" i="3"/>
  <c r="D149" i="3" s="1"/>
  <c r="F149" i="3" l="1"/>
  <c r="J149" i="3" s="1"/>
  <c r="J148" i="3"/>
  <c r="H148" i="3"/>
  <c r="I148" i="3" s="1"/>
  <c r="E149" i="3"/>
  <c r="D150" i="3" s="1"/>
  <c r="H149" i="3" l="1"/>
  <c r="I149" i="3" s="1"/>
  <c r="F150" i="3"/>
  <c r="E150" i="3"/>
  <c r="D151" i="3" s="1"/>
  <c r="J150" i="3" l="1"/>
  <c r="H150" i="3"/>
  <c r="I150" i="3" s="1"/>
  <c r="F151" i="3"/>
  <c r="E151" i="3"/>
  <c r="D152" i="3" s="1"/>
  <c r="J151" i="3" l="1"/>
  <c r="H151" i="3"/>
  <c r="I151" i="3" s="1"/>
  <c r="F152" i="3"/>
  <c r="E152" i="3"/>
  <c r="D153" i="3" s="1"/>
  <c r="F153" i="3" l="1"/>
  <c r="J153" i="3" s="1"/>
  <c r="J152" i="3"/>
  <c r="H152" i="3"/>
  <c r="I152" i="3" s="1"/>
  <c r="E153" i="3"/>
  <c r="D154" i="3" s="1"/>
  <c r="H153" i="3" l="1"/>
  <c r="I153" i="3" s="1"/>
  <c r="F154" i="3"/>
  <c r="E154" i="3"/>
  <c r="D155" i="3" s="1"/>
  <c r="F155" i="3" l="1"/>
  <c r="J154" i="3"/>
  <c r="H154" i="3"/>
  <c r="I154" i="3" s="1"/>
  <c r="E155" i="3"/>
  <c r="D156" i="3" s="1"/>
  <c r="H155" i="3" l="1"/>
  <c r="I155" i="3" s="1"/>
  <c r="J155" i="3"/>
  <c r="F156" i="3"/>
  <c r="E156" i="3"/>
  <c r="D157" i="3" s="1"/>
  <c r="J156" i="3" l="1"/>
  <c r="H156" i="3"/>
  <c r="I156" i="3" s="1"/>
  <c r="F157" i="3"/>
  <c r="E157" i="3"/>
  <c r="D158" i="3" s="1"/>
  <c r="F158" i="3" l="1"/>
  <c r="H157" i="3"/>
  <c r="I157" i="3" s="1"/>
  <c r="J157" i="3"/>
  <c r="E158" i="3"/>
  <c r="D159" i="3" s="1"/>
  <c r="J158" i="3" l="1"/>
  <c r="H158" i="3"/>
  <c r="I158" i="3" s="1"/>
  <c r="F159" i="3"/>
  <c r="E159" i="3"/>
  <c r="D160" i="3" s="1"/>
  <c r="F160" i="3" l="1"/>
  <c r="J159" i="3"/>
  <c r="H159" i="3"/>
  <c r="I159" i="3" s="1"/>
  <c r="E160" i="3"/>
  <c r="D161" i="3" s="1"/>
  <c r="F161" i="3" l="1"/>
  <c r="H161" i="3" s="1"/>
  <c r="I161" i="3" s="1"/>
  <c r="J160" i="3"/>
  <c r="H160" i="3"/>
  <c r="I160" i="3" s="1"/>
  <c r="E161" i="3"/>
  <c r="D162" i="3" s="1"/>
  <c r="J161" i="3" l="1"/>
  <c r="F162" i="3"/>
  <c r="E162" i="3"/>
  <c r="D163" i="3" s="1"/>
  <c r="F163" i="3" l="1"/>
  <c r="J163" i="3" s="1"/>
  <c r="J162" i="3"/>
  <c r="H162" i="3"/>
  <c r="I162" i="3" s="1"/>
  <c r="E163" i="3"/>
  <c r="D164" i="3" s="1"/>
  <c r="H163" i="3" l="1"/>
  <c r="I163" i="3" s="1"/>
  <c r="F164" i="3"/>
  <c r="E164" i="3"/>
  <c r="F165" i="3" s="1"/>
  <c r="J165" i="3" l="1"/>
  <c r="H165" i="3"/>
  <c r="I165" i="3" s="1"/>
  <c r="J164" i="3"/>
  <c r="H164" i="3"/>
  <c r="I164" i="3" s="1"/>
  <c r="D165" i="3"/>
  <c r="E165" i="3" s="1"/>
  <c r="D166" i="3" s="1"/>
  <c r="F166" i="3" l="1"/>
  <c r="E166" i="3"/>
  <c r="D167" i="3" s="1"/>
  <c r="F167" i="3" l="1"/>
  <c r="J167" i="3" s="1"/>
  <c r="J166" i="3"/>
  <c r="H166" i="3"/>
  <c r="I166" i="3" s="1"/>
  <c r="E167" i="3"/>
  <c r="D168" i="3" s="1"/>
  <c r="H167" i="3" l="1"/>
  <c r="I167" i="3" s="1"/>
  <c r="F168" i="3"/>
  <c r="E168" i="3"/>
  <c r="D169" i="3" s="1"/>
  <c r="F169" i="3" l="1"/>
  <c r="J169" i="3" s="1"/>
  <c r="J168" i="3"/>
  <c r="H168" i="3"/>
  <c r="I168" i="3" s="1"/>
  <c r="E169" i="3"/>
  <c r="D170" i="3" s="1"/>
  <c r="H169" i="3" l="1"/>
  <c r="I169" i="3" s="1"/>
  <c r="F170" i="3"/>
  <c r="E170" i="3"/>
  <c r="D171" i="3" s="1"/>
  <c r="J170" i="3" l="1"/>
  <c r="H170" i="3"/>
  <c r="I170" i="3" s="1"/>
  <c r="F171" i="3"/>
  <c r="E171" i="3"/>
  <c r="D172" i="3" s="1"/>
  <c r="H171" i="3" l="1"/>
  <c r="I171" i="3" s="1"/>
  <c r="J171" i="3"/>
  <c r="F172" i="3"/>
  <c r="E172" i="3"/>
  <c r="D173" i="3" s="1"/>
  <c r="F173" i="3" l="1"/>
  <c r="J173" i="3" s="1"/>
  <c r="J172" i="3"/>
  <c r="H172" i="3"/>
  <c r="I172" i="3" s="1"/>
  <c r="E173" i="3"/>
  <c r="D174" i="3" s="1"/>
  <c r="H173" i="3" l="1"/>
  <c r="I173" i="3" s="1"/>
  <c r="F174" i="3"/>
  <c r="E174" i="3"/>
  <c r="D175" i="3" s="1"/>
  <c r="J174" i="3" l="1"/>
  <c r="H174" i="3"/>
  <c r="I174" i="3" s="1"/>
  <c r="F175" i="3"/>
  <c r="E175" i="3"/>
  <c r="D176" i="3" s="1"/>
  <c r="J175" i="3" l="1"/>
  <c r="H175" i="3"/>
  <c r="I175" i="3" s="1"/>
  <c r="F176" i="3"/>
  <c r="E176" i="3"/>
  <c r="D177" i="3" s="1"/>
  <c r="J176" i="3" l="1"/>
  <c r="H176" i="3"/>
  <c r="I176" i="3" s="1"/>
  <c r="F177" i="3"/>
  <c r="E177" i="3"/>
  <c r="D178" i="3" s="1"/>
  <c r="F178" i="3" l="1"/>
  <c r="J178" i="3" s="1"/>
  <c r="J177" i="3"/>
  <c r="H177" i="3"/>
  <c r="I177" i="3" s="1"/>
  <c r="E178" i="3"/>
  <c r="D179" i="3" s="1"/>
  <c r="H178" i="3" l="1"/>
  <c r="I178" i="3" s="1"/>
  <c r="F179" i="3"/>
  <c r="E179" i="3"/>
  <c r="D180" i="3" s="1"/>
  <c r="H179" i="3" l="1"/>
  <c r="I179" i="3" s="1"/>
  <c r="J179" i="3"/>
  <c r="F180" i="3"/>
  <c r="E180" i="3"/>
  <c r="D181" i="3" s="1"/>
  <c r="J180" i="3" l="1"/>
  <c r="H180" i="3"/>
  <c r="I180" i="3" s="1"/>
  <c r="F181" i="3"/>
  <c r="E181" i="3"/>
  <c r="D182" i="3" s="1"/>
  <c r="J181" i="3" l="1"/>
  <c r="H181" i="3"/>
  <c r="I181" i="3" s="1"/>
  <c r="F182" i="3"/>
  <c r="E182" i="3"/>
  <c r="D183" i="3" s="1"/>
  <c r="J182" i="3" l="1"/>
  <c r="H182" i="3"/>
  <c r="I182" i="3" s="1"/>
  <c r="F183" i="3"/>
  <c r="E183" i="3"/>
  <c r="D184" i="3" s="1"/>
  <c r="J183" i="3" l="1"/>
  <c r="H183" i="3"/>
  <c r="I183" i="3" s="1"/>
  <c r="F184" i="3"/>
  <c r="E184" i="3"/>
  <c r="D185" i="3" s="1"/>
  <c r="J184" i="3" l="1"/>
  <c r="H184" i="3"/>
  <c r="I184" i="3" s="1"/>
  <c r="F185" i="3"/>
  <c r="E185" i="3"/>
  <c r="D186" i="3" s="1"/>
  <c r="J185" i="3" l="1"/>
  <c r="H185" i="3"/>
  <c r="I185" i="3" s="1"/>
  <c r="F186" i="3"/>
  <c r="E186" i="3"/>
  <c r="D187" i="3" s="1"/>
  <c r="J186" i="3" l="1"/>
  <c r="H186" i="3"/>
  <c r="I186" i="3" s="1"/>
  <c r="F187" i="3"/>
  <c r="E187" i="3"/>
  <c r="D188" i="3" s="1"/>
  <c r="J187" i="3" l="1"/>
  <c r="H187" i="3"/>
  <c r="I187" i="3" s="1"/>
  <c r="F188" i="3"/>
  <c r="E188" i="3"/>
  <c r="D189" i="3" s="1"/>
  <c r="J188" i="3" l="1"/>
  <c r="H188" i="3"/>
  <c r="I188" i="3" s="1"/>
  <c r="F189" i="3"/>
  <c r="E189" i="3"/>
  <c r="D190" i="3" s="1"/>
  <c r="F190" i="3" l="1"/>
  <c r="J190" i="3" s="1"/>
  <c r="J189" i="3"/>
  <c r="H189" i="3"/>
  <c r="I189" i="3" s="1"/>
  <c r="E190" i="3"/>
  <c r="D191" i="3" s="1"/>
  <c r="H190" i="3" l="1"/>
  <c r="I190" i="3" s="1"/>
  <c r="F191" i="3"/>
  <c r="H191" i="3" s="1"/>
  <c r="I191" i="3" s="1"/>
  <c r="E191" i="3"/>
  <c r="D192" i="3" s="1"/>
  <c r="J191" i="3" l="1"/>
  <c r="F192" i="3"/>
  <c r="J192" i="3" s="1"/>
  <c r="E192" i="3"/>
  <c r="D193" i="3" s="1"/>
  <c r="H192" i="3" l="1"/>
  <c r="I192" i="3" s="1"/>
  <c r="F193" i="3"/>
  <c r="E193" i="3"/>
  <c r="D194" i="3" s="1"/>
  <c r="F194" i="3" l="1"/>
  <c r="J194" i="3" s="1"/>
  <c r="J193" i="3"/>
  <c r="H193" i="3"/>
  <c r="I193" i="3" s="1"/>
  <c r="E194" i="3"/>
  <c r="D195" i="3" s="1"/>
  <c r="H194" i="3" l="1"/>
  <c r="I194" i="3" s="1"/>
  <c r="F195" i="3"/>
  <c r="E195" i="3"/>
  <c r="D196" i="3" s="1"/>
  <c r="F196" i="3" l="1"/>
  <c r="J196" i="3" s="1"/>
  <c r="H195" i="3"/>
  <c r="I195" i="3" s="1"/>
  <c r="J195" i="3"/>
  <c r="E196" i="3"/>
  <c r="D197" i="3" s="1"/>
  <c r="H196" i="3" l="1"/>
  <c r="I196" i="3" s="1"/>
  <c r="F197" i="3"/>
  <c r="E197" i="3"/>
  <c r="D198" i="3" s="1"/>
  <c r="H197" i="3" l="1"/>
  <c r="I197" i="3" s="1"/>
  <c r="J197" i="3"/>
  <c r="F198" i="3"/>
  <c r="E198" i="3"/>
  <c r="D199" i="3" s="1"/>
  <c r="J198" i="3" l="1"/>
  <c r="H198" i="3"/>
  <c r="I198" i="3" s="1"/>
  <c r="F199" i="3"/>
  <c r="E199" i="3"/>
  <c r="D200" i="3" s="1"/>
  <c r="H199" i="3" l="1"/>
  <c r="I199" i="3" s="1"/>
  <c r="J199" i="3"/>
  <c r="F200" i="3"/>
  <c r="E200" i="3"/>
  <c r="D201" i="3" s="1"/>
  <c r="J200" i="3" l="1"/>
  <c r="H200" i="3"/>
  <c r="I200" i="3" s="1"/>
  <c r="F201" i="3"/>
  <c r="E201" i="3"/>
  <c r="D202" i="3" s="1"/>
  <c r="J201" i="3" l="1"/>
  <c r="H201" i="3"/>
  <c r="I201" i="3" s="1"/>
  <c r="F202" i="3"/>
  <c r="E202" i="3"/>
  <c r="D203" i="3" s="1"/>
  <c r="J202" i="3" l="1"/>
  <c r="H202" i="3"/>
  <c r="I202" i="3" s="1"/>
  <c r="F203" i="3"/>
  <c r="E203" i="3"/>
  <c r="D204" i="3" s="1"/>
  <c r="J203" i="3" l="1"/>
  <c r="H203" i="3"/>
  <c r="I203" i="3" s="1"/>
  <c r="F204" i="3"/>
  <c r="E204" i="3"/>
  <c r="D205" i="3" s="1"/>
  <c r="J204" i="3" l="1"/>
  <c r="H204" i="3"/>
  <c r="I204" i="3" s="1"/>
  <c r="F205" i="3"/>
  <c r="E205" i="3"/>
  <c r="D206" i="3" s="1"/>
  <c r="J205" i="3" l="1"/>
  <c r="H205" i="3"/>
  <c r="I205" i="3" s="1"/>
  <c r="F206" i="3"/>
  <c r="E206" i="3"/>
  <c r="D207" i="3" s="1"/>
  <c r="J206" i="3" l="1"/>
  <c r="H206" i="3"/>
  <c r="I206" i="3" s="1"/>
  <c r="F207" i="3"/>
  <c r="E207" i="3"/>
  <c r="D208" i="3" s="1"/>
  <c r="J207" i="3" l="1"/>
  <c r="H207" i="3"/>
  <c r="I207" i="3" s="1"/>
  <c r="F208" i="3"/>
  <c r="E208" i="3"/>
  <c r="D209" i="3" s="1"/>
  <c r="J208" i="3" l="1"/>
  <c r="H208" i="3"/>
  <c r="I208" i="3" s="1"/>
  <c r="F209" i="3"/>
  <c r="E209" i="3"/>
  <c r="D210" i="3" s="1"/>
  <c r="J209" i="3" l="1"/>
  <c r="H209" i="3"/>
  <c r="I209" i="3" s="1"/>
  <c r="F210" i="3"/>
  <c r="E210" i="3"/>
  <c r="D211" i="3" s="1"/>
  <c r="J210" i="3" l="1"/>
  <c r="H210" i="3"/>
  <c r="I210" i="3" s="1"/>
  <c r="F211" i="3"/>
  <c r="E211" i="3"/>
  <c r="D212" i="3" s="1"/>
  <c r="H211" i="3" l="1"/>
  <c r="I211" i="3" s="1"/>
  <c r="J211" i="3"/>
  <c r="F212" i="3"/>
  <c r="E212" i="3"/>
  <c r="D213" i="3" s="1"/>
  <c r="J212" i="3" l="1"/>
  <c r="H212" i="3"/>
  <c r="I212" i="3" s="1"/>
  <c r="F213" i="3"/>
  <c r="E213" i="3"/>
  <c r="D214" i="3" s="1"/>
  <c r="H213" i="3" l="1"/>
  <c r="I213" i="3" s="1"/>
  <c r="J213" i="3"/>
  <c r="F214" i="3"/>
  <c r="E214" i="3"/>
  <c r="D215" i="3" s="1"/>
  <c r="J214" i="3" l="1"/>
  <c r="H214" i="3"/>
  <c r="I214" i="3" s="1"/>
  <c r="F215" i="3"/>
  <c r="E215" i="3"/>
  <c r="D216" i="3" s="1"/>
  <c r="J215" i="3" l="1"/>
  <c r="H215" i="3"/>
  <c r="I215" i="3" s="1"/>
  <c r="F216" i="3"/>
  <c r="E216" i="3"/>
  <c r="D217" i="3" s="1"/>
  <c r="J216" i="3" l="1"/>
  <c r="H216" i="3"/>
  <c r="I216" i="3" s="1"/>
  <c r="F217" i="3"/>
  <c r="E217" i="3"/>
  <c r="D218" i="3" s="1"/>
  <c r="J217" i="3" l="1"/>
  <c r="H217" i="3"/>
  <c r="I217" i="3" s="1"/>
  <c r="F218" i="3"/>
  <c r="E218" i="3"/>
  <c r="D219" i="3" s="1"/>
  <c r="J218" i="3" l="1"/>
  <c r="H218" i="3"/>
  <c r="I218" i="3" s="1"/>
  <c r="F219" i="3"/>
  <c r="E219" i="3"/>
  <c r="D220" i="3" s="1"/>
  <c r="H219" i="3" l="1"/>
  <c r="I219" i="3" s="1"/>
  <c r="J219" i="3"/>
  <c r="F220" i="3"/>
  <c r="E220" i="3"/>
  <c r="D221" i="3" s="1"/>
  <c r="F221" i="3" l="1"/>
  <c r="J221" i="3" s="1"/>
  <c r="J220" i="3"/>
  <c r="H220" i="3"/>
  <c r="I220" i="3" s="1"/>
  <c r="E221" i="3"/>
  <c r="D222" i="3" s="1"/>
  <c r="H221" i="3" l="1"/>
  <c r="I221" i="3" s="1"/>
  <c r="F222" i="3"/>
  <c r="E222" i="3"/>
  <c r="D223" i="3" s="1"/>
  <c r="F223" i="3" l="1"/>
  <c r="J223" i="3" s="1"/>
  <c r="J222" i="3"/>
  <c r="H222" i="3"/>
  <c r="I222" i="3" s="1"/>
  <c r="E223" i="3"/>
  <c r="D224" i="3" s="1"/>
  <c r="H223" i="3" l="1"/>
  <c r="I223" i="3" s="1"/>
  <c r="F224" i="3"/>
  <c r="E224" i="3"/>
  <c r="D225" i="3" s="1"/>
  <c r="F225" i="3" l="1"/>
  <c r="J224" i="3"/>
  <c r="H224" i="3"/>
  <c r="I224" i="3" s="1"/>
  <c r="E225" i="3"/>
  <c r="D226" i="3" s="1"/>
  <c r="J225" i="3" l="1"/>
  <c r="H225" i="3"/>
  <c r="I225" i="3" s="1"/>
  <c r="F226" i="3"/>
  <c r="E226" i="3"/>
  <c r="D227" i="3" s="1"/>
  <c r="J226" i="3" l="1"/>
  <c r="H226" i="3"/>
  <c r="I226" i="3" s="1"/>
  <c r="F227" i="3"/>
  <c r="E227" i="3"/>
  <c r="D228" i="3" s="1"/>
  <c r="J227" i="3" l="1"/>
  <c r="H227" i="3"/>
  <c r="I227" i="3" s="1"/>
  <c r="F228" i="3"/>
  <c r="E228" i="3"/>
  <c r="D229" i="3" s="1"/>
  <c r="J228" i="3" l="1"/>
  <c r="H228" i="3"/>
  <c r="I228" i="3" s="1"/>
  <c r="F229" i="3"/>
  <c r="E229" i="3"/>
  <c r="D230" i="3" s="1"/>
  <c r="J229" i="3" l="1"/>
  <c r="H229" i="3"/>
  <c r="I229" i="3" s="1"/>
  <c r="F230" i="3"/>
  <c r="E230" i="3"/>
  <c r="D231" i="3" s="1"/>
  <c r="F231" i="3" l="1"/>
  <c r="J231" i="3" s="1"/>
  <c r="J230" i="3"/>
  <c r="H230" i="3"/>
  <c r="I230" i="3" s="1"/>
  <c r="E231" i="3"/>
  <c r="D232" i="3" s="1"/>
  <c r="H231" i="3" l="1"/>
  <c r="I231" i="3" s="1"/>
  <c r="F232" i="3"/>
  <c r="E232" i="3"/>
  <c r="D233" i="3" s="1"/>
  <c r="F233" i="3" l="1"/>
  <c r="J232" i="3"/>
  <c r="H232" i="3"/>
  <c r="I232" i="3" s="1"/>
  <c r="E233" i="3"/>
  <c r="D234" i="3" s="1"/>
  <c r="F234" i="3" l="1"/>
  <c r="J233" i="3"/>
  <c r="H233" i="3"/>
  <c r="I233" i="3" s="1"/>
  <c r="E234" i="3"/>
  <c r="D235" i="3" s="1"/>
  <c r="F235" i="3" l="1"/>
  <c r="J234" i="3"/>
  <c r="H234" i="3"/>
  <c r="I234" i="3" s="1"/>
  <c r="E235" i="3"/>
  <c r="D236" i="3" s="1"/>
  <c r="H235" i="3" l="1"/>
  <c r="I235" i="3" s="1"/>
  <c r="J235" i="3"/>
  <c r="F236" i="3"/>
  <c r="E236" i="3"/>
  <c r="D237" i="3" s="1"/>
  <c r="J236" i="3" l="1"/>
  <c r="H236" i="3"/>
  <c r="I236" i="3" s="1"/>
  <c r="F237" i="3"/>
  <c r="E237" i="3"/>
  <c r="D238" i="3" s="1"/>
  <c r="J237" i="3" l="1"/>
  <c r="H237" i="3"/>
  <c r="I237" i="3" s="1"/>
  <c r="F238" i="3"/>
  <c r="E238" i="3"/>
  <c r="D239" i="3" s="1"/>
  <c r="J238" i="3" l="1"/>
  <c r="H238" i="3"/>
  <c r="I238" i="3" s="1"/>
  <c r="F239" i="3"/>
  <c r="E239" i="3"/>
  <c r="D240" i="3" s="1"/>
  <c r="H239" i="3" l="1"/>
  <c r="I239" i="3" s="1"/>
  <c r="J239" i="3"/>
  <c r="F240" i="3"/>
  <c r="E240" i="3"/>
  <c r="D241" i="3" s="1"/>
  <c r="J240" i="3" l="1"/>
  <c r="H240" i="3"/>
  <c r="I240" i="3" s="1"/>
  <c r="F241" i="3"/>
  <c r="E241" i="3"/>
  <c r="D242" i="3" s="1"/>
  <c r="J241" i="3" l="1"/>
  <c r="H241" i="3"/>
  <c r="I241" i="3" s="1"/>
  <c r="F242" i="3"/>
  <c r="E242" i="3"/>
  <c r="D243" i="3" s="1"/>
  <c r="J242" i="3" l="1"/>
  <c r="H242" i="3"/>
  <c r="I242" i="3" s="1"/>
  <c r="F243" i="3"/>
  <c r="E243" i="3"/>
  <c r="D244" i="3" s="1"/>
  <c r="H243" i="3" l="1"/>
  <c r="I243" i="3" s="1"/>
  <c r="J243" i="3"/>
  <c r="F244" i="3"/>
  <c r="E244" i="3"/>
  <c r="D245" i="3" s="1"/>
  <c r="J244" i="3" l="1"/>
  <c r="H244" i="3"/>
  <c r="I244" i="3" s="1"/>
  <c r="F245" i="3"/>
  <c r="E245" i="3"/>
  <c r="D246" i="3" s="1"/>
  <c r="J245" i="3" l="1"/>
  <c r="H245" i="3"/>
  <c r="I245" i="3" s="1"/>
  <c r="F246" i="3"/>
  <c r="E246" i="3"/>
  <c r="D247" i="3" s="1"/>
  <c r="J246" i="3" l="1"/>
  <c r="H246" i="3"/>
  <c r="I246" i="3" s="1"/>
  <c r="F247" i="3"/>
  <c r="E247" i="3"/>
  <c r="D248" i="3" s="1"/>
  <c r="J247" i="3" l="1"/>
  <c r="H247" i="3"/>
  <c r="I247" i="3" s="1"/>
  <c r="F248" i="3"/>
  <c r="E248" i="3"/>
  <c r="D249" i="3" s="1"/>
  <c r="J248" i="3" l="1"/>
  <c r="H248" i="3"/>
  <c r="I248" i="3" s="1"/>
  <c r="F249" i="3"/>
  <c r="E249" i="3"/>
  <c r="D250" i="3" s="1"/>
  <c r="J249" i="3" l="1"/>
  <c r="H249" i="3"/>
  <c r="I249" i="3" s="1"/>
  <c r="F250" i="3"/>
  <c r="E250" i="3"/>
  <c r="D251" i="3" s="1"/>
  <c r="F251" i="3" l="1"/>
  <c r="J251" i="3" s="1"/>
  <c r="J250" i="3"/>
  <c r="H250" i="3"/>
  <c r="I250" i="3" s="1"/>
  <c r="E251" i="3"/>
  <c r="D252" i="3" s="1"/>
  <c r="H251" i="3" l="1"/>
  <c r="I251" i="3" s="1"/>
  <c r="F252" i="3"/>
  <c r="E252" i="3"/>
  <c r="D253" i="3" s="1"/>
  <c r="J252" i="3" l="1"/>
  <c r="H252" i="3"/>
  <c r="I252" i="3" s="1"/>
  <c r="F253" i="3"/>
  <c r="E253" i="3"/>
  <c r="D254" i="3" s="1"/>
  <c r="J253" i="3" l="1"/>
  <c r="H253" i="3"/>
  <c r="I253" i="3" s="1"/>
  <c r="F254" i="3"/>
  <c r="E254" i="3"/>
  <c r="D255" i="3" s="1"/>
  <c r="J254" i="3" l="1"/>
  <c r="H254" i="3"/>
  <c r="I254" i="3" s="1"/>
  <c r="F255" i="3"/>
  <c r="E255" i="3"/>
  <c r="D256" i="3" s="1"/>
  <c r="H255" i="3" l="1"/>
  <c r="I255" i="3" s="1"/>
  <c r="J255" i="3"/>
  <c r="F256" i="3"/>
  <c r="E256" i="3"/>
  <c r="D257" i="3" s="1"/>
  <c r="J256" i="3" l="1"/>
  <c r="H256" i="3"/>
  <c r="I256" i="3" s="1"/>
  <c r="F257" i="3"/>
  <c r="E257" i="3"/>
  <c r="D258" i="3" s="1"/>
  <c r="J257" i="3" l="1"/>
  <c r="H257" i="3"/>
  <c r="I257" i="3" s="1"/>
  <c r="F258" i="3"/>
  <c r="E258" i="3"/>
  <c r="D259" i="3" s="1"/>
  <c r="J258" i="3" l="1"/>
  <c r="H258" i="3"/>
  <c r="I258" i="3" s="1"/>
  <c r="F259" i="3"/>
  <c r="E259" i="3"/>
  <c r="D260" i="3" s="1"/>
  <c r="H259" i="3" l="1"/>
  <c r="I259" i="3" s="1"/>
  <c r="J259" i="3"/>
  <c r="F260" i="3"/>
  <c r="E260" i="3"/>
  <c r="D261" i="3" s="1"/>
  <c r="F261" i="3" l="1"/>
  <c r="J261" i="3" s="1"/>
  <c r="J260" i="3"/>
  <c r="H260" i="3"/>
  <c r="I260" i="3" s="1"/>
  <c r="E261" i="3"/>
  <c r="D262" i="3" s="1"/>
  <c r="H261" i="3" l="1"/>
  <c r="I261" i="3" s="1"/>
  <c r="F262" i="3"/>
  <c r="E262" i="3"/>
  <c r="D263" i="3" s="1"/>
  <c r="J262" i="3" l="1"/>
  <c r="H262" i="3"/>
  <c r="I262" i="3" s="1"/>
  <c r="F263" i="3"/>
  <c r="E263" i="3"/>
  <c r="D264" i="3" s="1"/>
  <c r="J263" i="3" l="1"/>
  <c r="H263" i="3"/>
  <c r="I263" i="3" s="1"/>
  <c r="F264" i="3"/>
  <c r="E264" i="3"/>
  <c r="F265" i="3" s="1"/>
  <c r="D265" i="3" l="1"/>
  <c r="E265" i="3" s="1"/>
  <c r="D266" i="3" s="1"/>
  <c r="J265" i="3"/>
  <c r="H265" i="3"/>
  <c r="I265" i="3" s="1"/>
  <c r="J264" i="3"/>
  <c r="H264" i="3"/>
  <c r="I264" i="3" s="1"/>
  <c r="F266" i="3" l="1"/>
  <c r="E266" i="3"/>
  <c r="D267" i="3" s="1"/>
  <c r="J266" i="3" l="1"/>
  <c r="H266" i="3"/>
  <c r="I266" i="3" s="1"/>
  <c r="F267" i="3"/>
  <c r="E267" i="3"/>
  <c r="D268" i="3" s="1"/>
  <c r="J267" i="3" l="1"/>
  <c r="H267" i="3"/>
  <c r="I267" i="3" s="1"/>
  <c r="F268" i="3"/>
  <c r="E268" i="3"/>
  <c r="D269" i="3" s="1"/>
  <c r="J268" i="3" l="1"/>
  <c r="H268" i="3"/>
  <c r="I268" i="3" s="1"/>
  <c r="F269" i="3"/>
  <c r="E269" i="3"/>
  <c r="D270" i="3" s="1"/>
  <c r="J269" i="3" l="1"/>
  <c r="H269" i="3"/>
  <c r="I269" i="3" s="1"/>
  <c r="F270" i="3"/>
  <c r="E270" i="3"/>
  <c r="D271" i="3" s="1"/>
  <c r="J270" i="3" l="1"/>
  <c r="H270" i="3"/>
  <c r="I270" i="3" s="1"/>
  <c r="F271" i="3"/>
  <c r="E271" i="3"/>
  <c r="D272" i="3" s="1"/>
  <c r="F272" i="3" l="1"/>
  <c r="J271" i="3"/>
  <c r="H271" i="3"/>
  <c r="I271" i="3" s="1"/>
  <c r="E272" i="3"/>
  <c r="D273" i="3" s="1"/>
  <c r="J272" i="3" l="1"/>
  <c r="H272" i="3"/>
  <c r="I272" i="3" s="1"/>
  <c r="F273" i="3"/>
  <c r="E273" i="3"/>
  <c r="D274" i="3" s="1"/>
  <c r="J273" i="3" l="1"/>
  <c r="H273" i="3"/>
  <c r="I273" i="3" s="1"/>
  <c r="F274" i="3"/>
  <c r="E274" i="3"/>
  <c r="D275" i="3" s="1"/>
  <c r="F275" i="3" l="1"/>
  <c r="H275" i="3" s="1"/>
  <c r="I275" i="3" s="1"/>
  <c r="J274" i="3"/>
  <c r="H274" i="3"/>
  <c r="I274" i="3" s="1"/>
  <c r="E275" i="3"/>
  <c r="D276" i="3" s="1"/>
  <c r="J275" i="3" l="1"/>
  <c r="F276" i="3"/>
  <c r="E276" i="3"/>
  <c r="D277" i="3" s="1"/>
  <c r="J276" i="3" l="1"/>
  <c r="H276" i="3"/>
  <c r="I276" i="3" s="1"/>
  <c r="F277" i="3"/>
  <c r="E277" i="3"/>
  <c r="D278" i="3" s="1"/>
  <c r="J277" i="3" l="1"/>
  <c r="H277" i="3"/>
  <c r="I277" i="3" s="1"/>
  <c r="F278" i="3"/>
  <c r="E278" i="3"/>
  <c r="D279" i="3" s="1"/>
  <c r="F279" i="3" l="1"/>
  <c r="J278" i="3"/>
  <c r="H278" i="3"/>
  <c r="I278" i="3" s="1"/>
  <c r="E279" i="3"/>
  <c r="D280" i="3" s="1"/>
  <c r="F280" i="3" l="1"/>
  <c r="H279" i="3"/>
  <c r="I279" i="3" s="1"/>
  <c r="J279" i="3"/>
  <c r="E280" i="3"/>
  <c r="D281" i="3" s="1"/>
  <c r="J280" i="3" l="1"/>
  <c r="H280" i="3"/>
  <c r="I280" i="3" s="1"/>
  <c r="F281" i="3"/>
  <c r="E281" i="3"/>
  <c r="D282" i="3" s="1"/>
  <c r="F282" i="3" l="1"/>
  <c r="J281" i="3"/>
  <c r="H281" i="3"/>
  <c r="I281" i="3" s="1"/>
  <c r="E282" i="3"/>
  <c r="D283" i="3" s="1"/>
  <c r="F283" i="3" l="1"/>
  <c r="J282" i="3"/>
  <c r="H282" i="3"/>
  <c r="I282" i="3" s="1"/>
  <c r="E283" i="3"/>
  <c r="D284" i="3" s="1"/>
  <c r="H283" i="3" l="1"/>
  <c r="I283" i="3" s="1"/>
  <c r="J283" i="3"/>
  <c r="F284" i="3"/>
  <c r="E284" i="3"/>
  <c r="D285" i="3" s="1"/>
  <c r="F285" i="3" l="1"/>
  <c r="J284" i="3"/>
  <c r="H284" i="3"/>
  <c r="I284" i="3" s="1"/>
  <c r="E285" i="3"/>
  <c r="D286" i="3" s="1"/>
  <c r="F286" i="3" l="1"/>
  <c r="J285" i="3"/>
  <c r="H285" i="3"/>
  <c r="I285" i="3" s="1"/>
  <c r="E286" i="3"/>
  <c r="D287" i="3" s="1"/>
  <c r="F287" i="3" l="1"/>
  <c r="J287" i="3" s="1"/>
  <c r="J286" i="3"/>
  <c r="H286" i="3"/>
  <c r="I286" i="3" s="1"/>
  <c r="E287" i="3"/>
  <c r="D288" i="3" s="1"/>
  <c r="H287" i="3" l="1"/>
  <c r="I287" i="3" s="1"/>
  <c r="F288" i="3"/>
  <c r="E288" i="3"/>
  <c r="D289" i="3" s="1"/>
  <c r="J288" i="3" l="1"/>
  <c r="H288" i="3"/>
  <c r="I288" i="3" s="1"/>
  <c r="F289" i="3"/>
  <c r="E289" i="3"/>
  <c r="D290" i="3" s="1"/>
  <c r="J289" i="3" l="1"/>
  <c r="H289" i="3"/>
  <c r="I289" i="3" s="1"/>
  <c r="F290" i="3"/>
  <c r="E290" i="3"/>
  <c r="D291" i="3" s="1"/>
  <c r="F291" i="3" l="1"/>
  <c r="J290" i="3"/>
  <c r="H290" i="3"/>
  <c r="I290" i="3" s="1"/>
  <c r="E291" i="3"/>
  <c r="D292" i="3" s="1"/>
  <c r="F292" i="3" l="1"/>
  <c r="H292" i="3" s="1"/>
  <c r="I292" i="3" s="1"/>
  <c r="J291" i="3"/>
  <c r="H291" i="3"/>
  <c r="I291" i="3" s="1"/>
  <c r="E292" i="3"/>
  <c r="D293" i="3" s="1"/>
  <c r="J292" i="3" l="1"/>
  <c r="F293" i="3"/>
  <c r="E293" i="3"/>
  <c r="D294" i="3" s="1"/>
  <c r="F294" i="3" l="1"/>
  <c r="H294" i="3" s="1"/>
  <c r="I294" i="3" s="1"/>
  <c r="J293" i="3"/>
  <c r="H293" i="3"/>
  <c r="I293" i="3" s="1"/>
  <c r="E294" i="3"/>
  <c r="D295" i="3" s="1"/>
  <c r="J294" i="3" l="1"/>
  <c r="F295" i="3"/>
  <c r="E295" i="3"/>
  <c r="D296" i="3" s="1"/>
  <c r="F296" i="3" l="1"/>
  <c r="H296" i="3" s="1"/>
  <c r="I296" i="3" s="1"/>
  <c r="J295" i="3"/>
  <c r="H295" i="3"/>
  <c r="I295" i="3" s="1"/>
  <c r="E296" i="3"/>
  <c r="D297" i="3" s="1"/>
  <c r="J296" i="3" l="1"/>
  <c r="F297" i="3"/>
  <c r="J297" i="3" s="1"/>
  <c r="E297" i="3"/>
  <c r="D298" i="3" s="1"/>
  <c r="H297" i="3" l="1"/>
  <c r="I297" i="3" s="1"/>
  <c r="F298" i="3"/>
  <c r="E298" i="3"/>
  <c r="D299" i="3" s="1"/>
  <c r="J298" i="3" l="1"/>
  <c r="H298" i="3"/>
  <c r="I298" i="3" s="1"/>
  <c r="F299" i="3"/>
  <c r="E299" i="3"/>
  <c r="D300" i="3" s="1"/>
  <c r="F300" i="3" l="1"/>
  <c r="J300" i="3" s="1"/>
  <c r="H299" i="3"/>
  <c r="I299" i="3" s="1"/>
  <c r="J299" i="3"/>
  <c r="E300" i="3"/>
  <c r="D301" i="3" s="1"/>
  <c r="H300" i="3" l="1"/>
  <c r="I300" i="3" s="1"/>
  <c r="F301" i="3"/>
  <c r="E301" i="3"/>
  <c r="D302" i="3" s="1"/>
  <c r="F302" i="3" l="1"/>
  <c r="J302" i="3" s="1"/>
  <c r="J301" i="3"/>
  <c r="H301" i="3"/>
  <c r="I301" i="3" s="1"/>
  <c r="E302" i="3"/>
  <c r="D303" i="3" s="1"/>
  <c r="H302" i="3" l="1"/>
  <c r="I302" i="3" s="1"/>
  <c r="F303" i="3"/>
  <c r="E303" i="3"/>
  <c r="D304" i="3" s="1"/>
  <c r="F304" i="3" l="1"/>
  <c r="H304" i="3" s="1"/>
  <c r="I304" i="3" s="1"/>
  <c r="J303" i="3"/>
  <c r="H303" i="3"/>
  <c r="I303" i="3" s="1"/>
  <c r="E304" i="3"/>
  <c r="D305" i="3" s="1"/>
  <c r="J304" i="3" l="1"/>
  <c r="F305" i="3"/>
  <c r="J305" i="3" s="1"/>
  <c r="E305" i="3"/>
  <c r="D306" i="3" s="1"/>
  <c r="H305" i="3" l="1"/>
  <c r="I305" i="3" s="1"/>
  <c r="F306" i="3"/>
  <c r="E306" i="3"/>
  <c r="D307" i="3" s="1"/>
  <c r="F307" i="3" l="1"/>
  <c r="J307" i="3" s="1"/>
  <c r="J306" i="3"/>
  <c r="H306" i="3"/>
  <c r="I306" i="3" s="1"/>
  <c r="E307" i="3"/>
  <c r="D308" i="3" s="1"/>
  <c r="H307" i="3" l="1"/>
  <c r="I307" i="3" s="1"/>
  <c r="F308" i="3"/>
  <c r="J308" i="3" s="1"/>
  <c r="E308" i="3"/>
  <c r="D309" i="3" s="1"/>
  <c r="H308" i="3" l="1"/>
  <c r="I308" i="3" s="1"/>
  <c r="F309" i="3"/>
  <c r="E309" i="3"/>
  <c r="D310" i="3" s="1"/>
  <c r="J309" i="3" l="1"/>
  <c r="H309" i="3"/>
  <c r="I309" i="3" s="1"/>
  <c r="F310" i="3"/>
  <c r="E310" i="3"/>
  <c r="D311" i="3" s="1"/>
  <c r="F311" i="3" l="1"/>
  <c r="H311" i="3" s="1"/>
  <c r="I311" i="3" s="1"/>
  <c r="J310" i="3"/>
  <c r="H310" i="3"/>
  <c r="I310" i="3" s="1"/>
  <c r="E311" i="3"/>
  <c r="D312" i="3" s="1"/>
  <c r="J311" i="3" l="1"/>
  <c r="F312" i="3"/>
  <c r="E312" i="3"/>
  <c r="D313" i="3" s="1"/>
  <c r="J312" i="3" l="1"/>
  <c r="H312" i="3"/>
  <c r="I312" i="3" s="1"/>
  <c r="F313" i="3"/>
  <c r="E313" i="3"/>
  <c r="D314" i="3" s="1"/>
  <c r="J313" i="3" l="1"/>
  <c r="H313" i="3"/>
  <c r="I313" i="3" s="1"/>
  <c r="F314" i="3"/>
  <c r="E314" i="3"/>
  <c r="D315" i="3" s="1"/>
  <c r="F315" i="3" l="1"/>
  <c r="J314" i="3"/>
  <c r="H314" i="3"/>
  <c r="I314" i="3" s="1"/>
  <c r="E315" i="3"/>
  <c r="D316" i="3" s="1"/>
  <c r="F316" i="3" l="1"/>
  <c r="J315" i="3"/>
  <c r="H315" i="3"/>
  <c r="I315" i="3" s="1"/>
  <c r="E316" i="3"/>
  <c r="D317" i="3" s="1"/>
  <c r="F317" i="3" l="1"/>
  <c r="J316" i="3"/>
  <c r="H316" i="3"/>
  <c r="I316" i="3" s="1"/>
  <c r="E317" i="3"/>
  <c r="D318" i="3" s="1"/>
  <c r="F318" i="3" l="1"/>
  <c r="J317" i="3"/>
  <c r="H317" i="3"/>
  <c r="I317" i="3" s="1"/>
  <c r="E318" i="3"/>
  <c r="D319" i="3" s="1"/>
  <c r="J318" i="3" l="1"/>
  <c r="H318" i="3"/>
  <c r="I318" i="3" s="1"/>
  <c r="F319" i="3"/>
  <c r="E319" i="3"/>
  <c r="D320" i="3" s="1"/>
  <c r="J319" i="3" l="1"/>
  <c r="H319" i="3"/>
  <c r="I319" i="3" s="1"/>
  <c r="F320" i="3"/>
  <c r="E320" i="3"/>
  <c r="D321" i="3" s="1"/>
  <c r="J320" i="3" l="1"/>
  <c r="H320" i="3"/>
  <c r="I320" i="3" s="1"/>
  <c r="F321" i="3"/>
  <c r="E321" i="3"/>
  <c r="D322" i="3" s="1"/>
  <c r="J321" i="3" l="1"/>
  <c r="H321" i="3"/>
  <c r="I321" i="3" s="1"/>
  <c r="F322" i="3"/>
  <c r="E322" i="3"/>
  <c r="D323" i="3" s="1"/>
  <c r="F323" i="3" l="1"/>
  <c r="H323" i="3" s="1"/>
  <c r="I323" i="3" s="1"/>
  <c r="J322" i="3"/>
  <c r="H322" i="3"/>
  <c r="I322" i="3" s="1"/>
  <c r="E323" i="3"/>
  <c r="D324" i="3" s="1"/>
  <c r="J323" i="3" l="1"/>
  <c r="F324" i="3"/>
  <c r="E324" i="3"/>
  <c r="D325" i="3" s="1"/>
  <c r="J324" i="3" l="1"/>
  <c r="H324" i="3"/>
  <c r="I324" i="3" s="1"/>
  <c r="F325" i="3"/>
  <c r="E325" i="3"/>
  <c r="D326" i="3" s="1"/>
  <c r="F326" i="3" l="1"/>
  <c r="J326" i="3" s="1"/>
  <c r="H325" i="3"/>
  <c r="I325" i="3" s="1"/>
  <c r="J325" i="3"/>
  <c r="E326" i="3"/>
  <c r="D327" i="3" s="1"/>
  <c r="H326" i="3" l="1"/>
  <c r="I326" i="3" s="1"/>
  <c r="F327" i="3"/>
  <c r="H327" i="3" s="1"/>
  <c r="I327" i="3" s="1"/>
  <c r="E327" i="3"/>
  <c r="D328" i="3" s="1"/>
  <c r="J327" i="3" l="1"/>
  <c r="F328" i="3"/>
  <c r="E328" i="3"/>
  <c r="D329" i="3" s="1"/>
  <c r="J328" i="3" l="1"/>
  <c r="H328" i="3"/>
  <c r="I328" i="3" s="1"/>
  <c r="F329" i="3"/>
  <c r="E329" i="3"/>
  <c r="D330" i="3" s="1"/>
  <c r="F330" i="3" l="1"/>
  <c r="J329" i="3"/>
  <c r="H329" i="3"/>
  <c r="I329" i="3" s="1"/>
  <c r="E330" i="3"/>
  <c r="D331" i="3" s="1"/>
  <c r="J330" i="3" l="1"/>
  <c r="H330" i="3"/>
  <c r="I330" i="3" s="1"/>
  <c r="F331" i="3"/>
  <c r="E331" i="3"/>
  <c r="D332" i="3" s="1"/>
  <c r="J331" i="3" l="1"/>
  <c r="H331" i="3"/>
  <c r="I331" i="3" s="1"/>
  <c r="F332" i="3"/>
  <c r="E332" i="3"/>
  <c r="D333" i="3" s="1"/>
  <c r="J332" i="3" l="1"/>
  <c r="H332" i="3"/>
  <c r="I332" i="3" s="1"/>
  <c r="F333" i="3"/>
  <c r="E333" i="3"/>
  <c r="D334" i="3" s="1"/>
  <c r="J333" i="3" l="1"/>
  <c r="H333" i="3"/>
  <c r="I333" i="3" s="1"/>
  <c r="F334" i="3"/>
  <c r="E334" i="3"/>
  <c r="D335" i="3" s="1"/>
  <c r="J334" i="3" l="1"/>
  <c r="H334" i="3"/>
  <c r="I334" i="3" s="1"/>
  <c r="F335" i="3"/>
  <c r="E335" i="3"/>
  <c r="D336" i="3" s="1"/>
  <c r="J335" i="3" l="1"/>
  <c r="H335" i="3"/>
  <c r="I335" i="3" s="1"/>
  <c r="F336" i="3"/>
  <c r="E336" i="3"/>
  <c r="D337" i="3" s="1"/>
  <c r="J336" i="3" l="1"/>
  <c r="H336" i="3"/>
  <c r="I336" i="3" s="1"/>
  <c r="F337" i="3"/>
  <c r="E337" i="3"/>
  <c r="D338" i="3" s="1"/>
  <c r="J337" i="3" l="1"/>
  <c r="H337" i="3"/>
  <c r="I337" i="3" s="1"/>
  <c r="F338" i="3"/>
  <c r="E338" i="3"/>
  <c r="D339" i="3" s="1"/>
  <c r="J338" i="3" l="1"/>
  <c r="H338" i="3"/>
  <c r="I338" i="3" s="1"/>
  <c r="F339" i="3"/>
  <c r="E339" i="3"/>
  <c r="D340" i="3" s="1"/>
  <c r="J339" i="3" l="1"/>
  <c r="H339" i="3"/>
  <c r="I339" i="3" s="1"/>
  <c r="F340" i="3"/>
  <c r="E340" i="3"/>
  <c r="D341" i="3" s="1"/>
  <c r="J340" i="3" l="1"/>
  <c r="H340" i="3"/>
  <c r="I340" i="3" s="1"/>
  <c r="F341" i="3"/>
  <c r="E341" i="3"/>
  <c r="D342" i="3" s="1"/>
  <c r="H341" i="3" l="1"/>
  <c r="I341" i="3" s="1"/>
  <c r="J341" i="3"/>
  <c r="F342" i="3"/>
  <c r="E342" i="3"/>
  <c r="D343" i="3" s="1"/>
  <c r="J342" i="3" l="1"/>
  <c r="H342" i="3"/>
  <c r="I342" i="3" s="1"/>
  <c r="F343" i="3"/>
  <c r="E343" i="3"/>
  <c r="D344" i="3" s="1"/>
  <c r="J343" i="3" l="1"/>
  <c r="H343" i="3"/>
  <c r="I343" i="3" s="1"/>
  <c r="F344" i="3"/>
  <c r="E344" i="3"/>
  <c r="D345" i="3" s="1"/>
  <c r="J344" i="3" l="1"/>
  <c r="H344" i="3"/>
  <c r="I344" i="3" s="1"/>
  <c r="F345" i="3"/>
  <c r="E345" i="3"/>
  <c r="D346" i="3" s="1"/>
  <c r="F346" i="3" l="1"/>
  <c r="J345" i="3"/>
  <c r="H345" i="3"/>
  <c r="I345" i="3" s="1"/>
  <c r="E346" i="3"/>
  <c r="D347" i="3" s="1"/>
  <c r="J346" i="3" l="1"/>
  <c r="H346" i="3"/>
  <c r="I346" i="3" s="1"/>
  <c r="F347" i="3"/>
  <c r="E347" i="3"/>
  <c r="D348" i="3" s="1"/>
  <c r="J347" i="3" l="1"/>
  <c r="H347" i="3"/>
  <c r="I347" i="3" s="1"/>
  <c r="F348" i="3"/>
  <c r="E348" i="3"/>
  <c r="D349" i="3" s="1"/>
  <c r="J348" i="3" l="1"/>
  <c r="H348" i="3"/>
  <c r="I348" i="3" s="1"/>
  <c r="F349" i="3"/>
  <c r="E349" i="3"/>
  <c r="D350" i="3" s="1"/>
  <c r="J349" i="3" l="1"/>
  <c r="H349" i="3"/>
  <c r="I349" i="3" s="1"/>
  <c r="F350" i="3"/>
  <c r="E350" i="3"/>
  <c r="D351" i="3" s="1"/>
  <c r="J350" i="3" l="1"/>
  <c r="H350" i="3"/>
  <c r="I350" i="3" s="1"/>
  <c r="F351" i="3"/>
  <c r="E351" i="3"/>
  <c r="D352" i="3" s="1"/>
  <c r="J351" i="3" l="1"/>
  <c r="H351" i="3"/>
  <c r="I351" i="3" s="1"/>
  <c r="F352" i="3"/>
  <c r="E352" i="3"/>
  <c r="D353" i="3" s="1"/>
  <c r="J352" i="3" l="1"/>
  <c r="H352" i="3"/>
  <c r="I352" i="3" s="1"/>
  <c r="F353" i="3"/>
  <c r="E353" i="3"/>
  <c r="D354" i="3" s="1"/>
  <c r="J353" i="3" l="1"/>
  <c r="H353" i="3"/>
  <c r="I353" i="3" s="1"/>
  <c r="F354" i="3"/>
  <c r="E354" i="3"/>
  <c r="D355" i="3" s="1"/>
  <c r="J354" i="3" l="1"/>
  <c r="H354" i="3"/>
  <c r="I354" i="3" s="1"/>
  <c r="F355" i="3"/>
  <c r="E355" i="3"/>
  <c r="D356" i="3" s="1"/>
  <c r="J355" i="3" l="1"/>
  <c r="H355" i="3"/>
  <c r="I355" i="3" s="1"/>
  <c r="F356" i="3"/>
  <c r="E356" i="3"/>
  <c r="D357" i="3" s="1"/>
  <c r="J356" i="3" l="1"/>
  <c r="H356" i="3"/>
  <c r="I356" i="3" s="1"/>
  <c r="F357" i="3"/>
  <c r="E357" i="3"/>
  <c r="D358" i="3" s="1"/>
  <c r="J357" i="3" l="1"/>
  <c r="H357" i="3"/>
  <c r="I357" i="3" s="1"/>
  <c r="F358" i="3"/>
  <c r="E358" i="3"/>
  <c r="D359" i="3" s="1"/>
  <c r="J358" i="3" l="1"/>
  <c r="H358" i="3"/>
  <c r="I358" i="3" s="1"/>
  <c r="F359" i="3"/>
  <c r="E359" i="3"/>
  <c r="D360" i="3" s="1"/>
  <c r="J359" i="3" l="1"/>
  <c r="H359" i="3"/>
  <c r="I359" i="3" s="1"/>
  <c r="F360" i="3"/>
  <c r="E360" i="3"/>
  <c r="D361" i="3" s="1"/>
  <c r="J360" i="3" l="1"/>
  <c r="H360" i="3"/>
  <c r="I360" i="3" s="1"/>
  <c r="F361" i="3"/>
  <c r="E361" i="3"/>
  <c r="D362" i="3" s="1"/>
  <c r="J361" i="3" l="1"/>
  <c r="H361" i="3"/>
  <c r="I361" i="3" s="1"/>
  <c r="F362" i="3"/>
  <c r="E362" i="3"/>
  <c r="D363" i="3" s="1"/>
  <c r="J362" i="3" l="1"/>
  <c r="H362" i="3"/>
  <c r="I362" i="3" s="1"/>
  <c r="F363" i="3"/>
  <c r="E363" i="3"/>
  <c r="D364" i="3" s="1"/>
  <c r="H363" i="3" l="1"/>
  <c r="I363" i="3" s="1"/>
  <c r="J363" i="3"/>
  <c r="F364" i="3"/>
  <c r="E364" i="3"/>
  <c r="D365" i="3" s="1"/>
  <c r="J364" i="3" l="1"/>
  <c r="H364" i="3"/>
  <c r="I364" i="3" s="1"/>
  <c r="F365" i="3"/>
  <c r="E365" i="3"/>
  <c r="D366" i="3" s="1"/>
  <c r="J365" i="3" l="1"/>
  <c r="H365" i="3"/>
  <c r="I365" i="3" s="1"/>
  <c r="F366" i="3"/>
  <c r="E366" i="3"/>
  <c r="D367" i="3" s="1"/>
  <c r="J366" i="3" l="1"/>
  <c r="H366" i="3"/>
  <c r="I366" i="3" s="1"/>
  <c r="F367" i="3"/>
  <c r="E367" i="3"/>
  <c r="D368" i="3" s="1"/>
  <c r="J367" i="3" l="1"/>
  <c r="H367" i="3"/>
  <c r="I367" i="3" s="1"/>
  <c r="F368" i="3"/>
  <c r="E368" i="3"/>
  <c r="D369" i="3" s="1"/>
  <c r="J368" i="3" l="1"/>
  <c r="H368" i="3"/>
  <c r="I368" i="3" s="1"/>
  <c r="F369" i="3"/>
  <c r="E369" i="3"/>
  <c r="D370" i="3" s="1"/>
  <c r="J369" i="3" l="1"/>
  <c r="H369" i="3"/>
  <c r="I369" i="3" s="1"/>
  <c r="F370" i="3"/>
  <c r="E370" i="3"/>
  <c r="D371" i="3" s="1"/>
  <c r="J370" i="3" l="1"/>
  <c r="H370" i="3"/>
  <c r="I370" i="3" s="1"/>
  <c r="F371" i="3"/>
  <c r="E371" i="3"/>
  <c r="D372" i="3" s="1"/>
  <c r="H371" i="3" l="1"/>
  <c r="I371" i="3" s="1"/>
  <c r="J371" i="3"/>
  <c r="F372" i="3"/>
  <c r="E372" i="3"/>
  <c r="D373" i="3" s="1"/>
  <c r="J372" i="3" l="1"/>
  <c r="H372" i="3"/>
  <c r="I372" i="3" s="1"/>
  <c r="F373" i="3"/>
  <c r="E373" i="3"/>
  <c r="D374" i="3" s="1"/>
  <c r="F374" i="3" l="1"/>
  <c r="J374" i="3" s="1"/>
  <c r="J373" i="3"/>
  <c r="H373" i="3"/>
  <c r="I373" i="3" s="1"/>
  <c r="E374" i="3"/>
  <c r="D375" i="3" s="1"/>
  <c r="H374" i="3" l="1"/>
  <c r="I374" i="3" s="1"/>
  <c r="F375" i="3"/>
  <c r="E375" i="3"/>
  <c r="D376" i="3" s="1"/>
  <c r="J375" i="3" l="1"/>
  <c r="H375" i="3"/>
  <c r="I375" i="3" s="1"/>
  <c r="F376" i="3"/>
  <c r="E376" i="3"/>
  <c r="D377" i="3" s="1"/>
  <c r="J376" i="3" l="1"/>
  <c r="H376" i="3"/>
  <c r="I376" i="3" s="1"/>
  <c r="F377" i="3"/>
  <c r="E377" i="3"/>
  <c r="D378" i="3" s="1"/>
  <c r="J377" i="3" l="1"/>
  <c r="H377" i="3"/>
  <c r="I377" i="3" s="1"/>
  <c r="F378" i="3"/>
  <c r="E378" i="3"/>
  <c r="D379" i="3" s="1"/>
  <c r="F379" i="3" l="1"/>
  <c r="H379" i="3" s="1"/>
  <c r="I379" i="3" s="1"/>
  <c r="J378" i="3"/>
  <c r="H378" i="3"/>
  <c r="I378" i="3" s="1"/>
  <c r="E379" i="3"/>
  <c r="D380" i="3" s="1"/>
  <c r="J379" i="3" l="1"/>
  <c r="F380" i="3"/>
  <c r="E380" i="3"/>
  <c r="D381" i="3" s="1"/>
  <c r="F381" i="3" l="1"/>
  <c r="J381" i="3" s="1"/>
  <c r="J380" i="3"/>
  <c r="H380" i="3"/>
  <c r="I380" i="3" s="1"/>
  <c r="E381" i="3"/>
  <c r="D382" i="3" s="1"/>
  <c r="H381" i="3" l="1"/>
  <c r="I381" i="3" s="1"/>
  <c r="F382" i="3"/>
  <c r="E382" i="3"/>
  <c r="D383" i="3" s="1"/>
  <c r="J382" i="3" l="1"/>
  <c r="H382" i="3"/>
  <c r="I382" i="3" s="1"/>
  <c r="F383" i="3"/>
  <c r="E383" i="3"/>
  <c r="D384" i="3" s="1"/>
  <c r="J383" i="3" l="1"/>
  <c r="H383" i="3"/>
  <c r="I383" i="3" s="1"/>
  <c r="F384" i="3"/>
  <c r="E384" i="3"/>
  <c r="D385" i="3" s="1"/>
  <c r="J384" i="3" l="1"/>
  <c r="H384" i="3"/>
  <c r="I384" i="3" s="1"/>
  <c r="F385" i="3"/>
  <c r="E385" i="3"/>
  <c r="D386" i="3" s="1"/>
  <c r="J385" i="3" l="1"/>
  <c r="H385" i="3"/>
  <c r="I385" i="3" s="1"/>
  <c r="F386" i="3"/>
  <c r="E386" i="3"/>
  <c r="D387" i="3" s="1"/>
  <c r="J386" i="3" l="1"/>
  <c r="H386" i="3"/>
  <c r="I386" i="3" s="1"/>
  <c r="F387" i="3"/>
  <c r="E387" i="3"/>
  <c r="D388" i="3" s="1"/>
  <c r="J387" i="3" l="1"/>
  <c r="H387" i="3"/>
  <c r="I387" i="3" s="1"/>
  <c r="F388" i="3"/>
  <c r="E388" i="3"/>
  <c r="D389" i="3" s="1"/>
  <c r="J388" i="3" l="1"/>
  <c r="H388" i="3"/>
  <c r="I388" i="3" s="1"/>
  <c r="F389" i="3"/>
  <c r="E389" i="3"/>
  <c r="D390" i="3" s="1"/>
  <c r="F390" i="3" l="1"/>
  <c r="J389" i="3"/>
  <c r="H389" i="3"/>
  <c r="I389" i="3" s="1"/>
  <c r="E390" i="3"/>
  <c r="D391" i="3" s="1"/>
  <c r="J390" i="3" l="1"/>
  <c r="H390" i="3"/>
  <c r="I390" i="3" s="1"/>
  <c r="F391" i="3"/>
  <c r="E391" i="3"/>
  <c r="D392" i="3" s="1"/>
  <c r="J391" i="3" l="1"/>
  <c r="H391" i="3"/>
  <c r="I391" i="3" s="1"/>
  <c r="F392" i="3"/>
  <c r="E392" i="3"/>
  <c r="D393" i="3" s="1"/>
  <c r="J392" i="3" l="1"/>
  <c r="H392" i="3"/>
  <c r="I392" i="3" s="1"/>
  <c r="F393" i="3"/>
  <c r="E393" i="3"/>
  <c r="D394" i="3" s="1"/>
  <c r="J393" i="3" l="1"/>
  <c r="H393" i="3"/>
  <c r="I393" i="3" s="1"/>
  <c r="F394" i="3"/>
  <c r="E394" i="3"/>
  <c r="D395" i="3" s="1"/>
  <c r="J394" i="3" l="1"/>
  <c r="H394" i="3"/>
  <c r="I394" i="3" s="1"/>
  <c r="F395" i="3"/>
  <c r="E395" i="3"/>
  <c r="D396" i="3" s="1"/>
  <c r="J395" i="3" l="1"/>
  <c r="H395" i="3"/>
  <c r="I395" i="3" s="1"/>
  <c r="F396" i="3"/>
  <c r="E396" i="3"/>
  <c r="D397" i="3" s="1"/>
  <c r="J396" i="3" l="1"/>
  <c r="H396" i="3"/>
  <c r="I396" i="3" s="1"/>
  <c r="F397" i="3"/>
  <c r="E397" i="3"/>
  <c r="D398" i="3" s="1"/>
  <c r="J397" i="3" l="1"/>
  <c r="H397" i="3"/>
  <c r="I397" i="3" s="1"/>
  <c r="F398" i="3"/>
  <c r="E398" i="3"/>
  <c r="D399" i="3" s="1"/>
  <c r="J398" i="3" l="1"/>
  <c r="H398" i="3"/>
  <c r="I398" i="3" s="1"/>
  <c r="F399" i="3"/>
  <c r="E399" i="3"/>
  <c r="D400" i="3" s="1"/>
  <c r="J399" i="3" l="1"/>
  <c r="H399" i="3"/>
  <c r="I399" i="3" s="1"/>
  <c r="F400" i="3"/>
  <c r="E400" i="3"/>
  <c r="D401" i="3" s="1"/>
  <c r="J400" i="3" l="1"/>
  <c r="H400" i="3"/>
  <c r="I400" i="3" s="1"/>
  <c r="F401" i="3"/>
  <c r="E401" i="3"/>
  <c r="D402" i="3" s="1"/>
  <c r="J401" i="3" l="1"/>
  <c r="H401" i="3"/>
  <c r="I401" i="3" s="1"/>
  <c r="F402" i="3"/>
  <c r="E402" i="3"/>
  <c r="D403" i="3" s="1"/>
  <c r="J402" i="3" l="1"/>
  <c r="H402" i="3"/>
  <c r="I402" i="3" s="1"/>
  <c r="F403" i="3"/>
  <c r="E403" i="3"/>
  <c r="D404" i="3" s="1"/>
  <c r="J403" i="3" l="1"/>
  <c r="H403" i="3"/>
  <c r="I403" i="3" s="1"/>
  <c r="F404" i="3"/>
  <c r="E404" i="3"/>
  <c r="D405" i="3" s="1"/>
  <c r="J404" i="3" l="1"/>
  <c r="H404" i="3"/>
  <c r="I404" i="3" s="1"/>
  <c r="F405" i="3"/>
  <c r="E405" i="3"/>
  <c r="D406" i="3" s="1"/>
  <c r="J405" i="3" l="1"/>
  <c r="H405" i="3"/>
  <c r="I405" i="3" s="1"/>
  <c r="F406" i="3"/>
  <c r="E406" i="3"/>
  <c r="D407" i="3" s="1"/>
  <c r="F407" i="3" l="1"/>
  <c r="J406" i="3"/>
  <c r="H406" i="3"/>
  <c r="I406" i="3" s="1"/>
  <c r="E407" i="3"/>
  <c r="D408" i="3" s="1"/>
  <c r="F408" i="3" l="1"/>
  <c r="J407" i="3"/>
  <c r="H407" i="3"/>
  <c r="I407" i="3" s="1"/>
  <c r="E408" i="3"/>
  <c r="D409" i="3" s="1"/>
  <c r="J408" i="3" l="1"/>
  <c r="H408" i="3"/>
  <c r="I408" i="3" s="1"/>
  <c r="F409" i="3"/>
  <c r="E409" i="3"/>
  <c r="D410" i="3" s="1"/>
  <c r="J409" i="3" l="1"/>
  <c r="H409" i="3"/>
  <c r="I409" i="3" s="1"/>
  <c r="F410" i="3"/>
  <c r="E410" i="3"/>
  <c r="D411" i="3" s="1"/>
  <c r="J410" i="3" l="1"/>
  <c r="H410" i="3"/>
  <c r="I410" i="3" s="1"/>
  <c r="F411" i="3"/>
  <c r="E411" i="3"/>
  <c r="D412" i="3" s="1"/>
  <c r="H411" i="3" l="1"/>
  <c r="I411" i="3" s="1"/>
  <c r="J411" i="3"/>
  <c r="F412" i="3"/>
  <c r="E412" i="3"/>
  <c r="D413" i="3" s="1"/>
  <c r="J412" i="3" l="1"/>
  <c r="H412" i="3"/>
  <c r="I412" i="3" s="1"/>
  <c r="F413" i="3"/>
  <c r="E413" i="3"/>
  <c r="D414" i="3" s="1"/>
  <c r="H413" i="3" l="1"/>
  <c r="I413" i="3" s="1"/>
  <c r="J413" i="3"/>
  <c r="F414" i="3"/>
  <c r="E414" i="3"/>
  <c r="D415" i="3" s="1"/>
  <c r="J414" i="3" l="1"/>
  <c r="H414" i="3"/>
  <c r="I414" i="3" s="1"/>
  <c r="F415" i="3"/>
  <c r="E415" i="3"/>
  <c r="D416" i="3" s="1"/>
  <c r="J415" i="3" l="1"/>
  <c r="H415" i="3"/>
  <c r="I415" i="3" s="1"/>
  <c r="F416" i="3"/>
  <c r="E416" i="3"/>
  <c r="D417" i="3" s="1"/>
  <c r="J416" i="3" l="1"/>
  <c r="H416" i="3"/>
  <c r="I416" i="3" s="1"/>
  <c r="F417" i="3"/>
  <c r="E417" i="3"/>
  <c r="D418" i="3" s="1"/>
  <c r="J417" i="3" l="1"/>
  <c r="H417" i="3"/>
  <c r="I417" i="3" s="1"/>
  <c r="F418" i="3"/>
  <c r="E418" i="3"/>
  <c r="D419" i="3" s="1"/>
  <c r="J418" i="3" l="1"/>
  <c r="H418" i="3"/>
  <c r="I418" i="3" s="1"/>
  <c r="F419" i="3"/>
  <c r="E419" i="3"/>
  <c r="D420" i="3" s="1"/>
  <c r="F420" i="3" l="1"/>
  <c r="J419" i="3"/>
  <c r="H419" i="3"/>
  <c r="I419" i="3" s="1"/>
  <c r="E420" i="3"/>
  <c r="D421" i="3" s="1"/>
  <c r="F421" i="3" l="1"/>
  <c r="J420" i="3"/>
  <c r="H420" i="3"/>
  <c r="I420" i="3" s="1"/>
  <c r="E421" i="3"/>
  <c r="D422" i="3" s="1"/>
  <c r="E422" i="3" l="1"/>
  <c r="F426" i="3" s="1"/>
  <c r="J421" i="3"/>
  <c r="H421" i="3"/>
  <c r="I421" i="3" s="1"/>
  <c r="F422" i="3"/>
  <c r="F424" i="3" l="1"/>
  <c r="F425" i="3"/>
  <c r="F423" i="3"/>
  <c r="J422" i="3"/>
  <c r="C10" i="3" s="1"/>
  <c r="J10" i="3" s="1"/>
  <c r="H422" i="3"/>
  <c r="H10" i="3" s="1"/>
  <c r="I422" i="3" l="1"/>
  <c r="I10" i="3" s="1"/>
  <c r="R25" i="3" l="1"/>
  <c r="L26" i="3" l="1"/>
  <c r="R24" i="3"/>
  <c r="N26" i="3" l="1"/>
  <c r="M26" i="3"/>
  <c r="O27" i="3" l="1"/>
  <c r="Q27" i="3" s="1"/>
  <c r="R27" i="3" s="1"/>
  <c r="R26" i="3"/>
  <c r="L27" i="3"/>
  <c r="N27" i="3" s="1"/>
  <c r="S27" i="3" l="1"/>
  <c r="M27" i="3"/>
  <c r="O28" i="3" s="1"/>
  <c r="Q28" i="3" s="1"/>
  <c r="L28" i="3" l="1"/>
  <c r="N28" i="3" s="1"/>
  <c r="S28" i="3"/>
  <c r="M28" i="3" l="1"/>
  <c r="O29" i="3" s="1"/>
  <c r="R28" i="3"/>
  <c r="S29" i="3" l="1"/>
  <c r="Q29" i="3"/>
  <c r="R29" i="3" s="1"/>
  <c r="L29" i="3"/>
  <c r="M29" i="3" l="1"/>
  <c r="O30" i="3" s="1"/>
  <c r="N29" i="3"/>
  <c r="L30" i="3" l="1"/>
  <c r="N30" i="3" s="1"/>
  <c r="S30" i="3"/>
  <c r="Q30" i="3"/>
  <c r="R30" i="3" s="1"/>
  <c r="M30" i="3" l="1"/>
  <c r="O31" i="3" s="1"/>
  <c r="Q31" i="3" s="1"/>
  <c r="R31" i="3" s="1"/>
  <c r="L31" i="3" l="1"/>
  <c r="N31" i="3" s="1"/>
  <c r="S31" i="3"/>
  <c r="M31" i="3" l="1"/>
  <c r="O32" i="3" s="1"/>
  <c r="S32" i="3" s="1"/>
  <c r="L32" i="3" l="1"/>
  <c r="N32" i="3" s="1"/>
  <c r="Q32" i="3"/>
  <c r="R32" i="3" s="1"/>
  <c r="M32" i="3"/>
  <c r="O33" i="3" s="1"/>
  <c r="S33" i="3" l="1"/>
  <c r="Q33" i="3"/>
  <c r="R33" i="3" s="1"/>
  <c r="L33" i="3"/>
  <c r="N33" i="3" s="1"/>
  <c r="M33" i="3" l="1"/>
  <c r="O34" i="3" s="1"/>
  <c r="Q34" i="3" l="1"/>
  <c r="R34" i="3" s="1"/>
  <c r="S34" i="3"/>
  <c r="L34" i="3"/>
  <c r="N34" i="3" s="1"/>
  <c r="M34" i="3" l="1"/>
  <c r="L35" i="3" s="1"/>
  <c r="N35" i="3" s="1"/>
  <c r="M35" i="3" l="1"/>
  <c r="O36" i="3" s="1"/>
  <c r="O35" i="3"/>
  <c r="S35" i="3" l="1"/>
  <c r="Q35" i="3"/>
  <c r="S36" i="3"/>
  <c r="Q36" i="3"/>
  <c r="R36" i="3" s="1"/>
  <c r="R35" i="3"/>
  <c r="L36" i="3"/>
  <c r="M36" i="3" l="1"/>
  <c r="O37" i="3" s="1"/>
  <c r="N36" i="3"/>
  <c r="S37" i="3" l="1"/>
  <c r="Q37" i="3"/>
  <c r="R37" i="3" s="1"/>
  <c r="L37" i="3"/>
  <c r="N37" i="3" s="1"/>
  <c r="M37" i="3" l="1"/>
  <c r="O38" i="3" s="1"/>
  <c r="S38" i="3" l="1"/>
  <c r="Q38" i="3"/>
  <c r="R38" i="3" s="1"/>
  <c r="L38" i="3"/>
  <c r="N38" i="3" s="1"/>
  <c r="M38" i="3" l="1"/>
  <c r="O39" i="3" s="1"/>
  <c r="S39" i="3" l="1"/>
  <c r="Q39" i="3"/>
  <c r="R39" i="3" s="1"/>
  <c r="L39" i="3"/>
  <c r="N39" i="3" s="1"/>
  <c r="M39" i="3" l="1"/>
  <c r="O40" i="3" s="1"/>
  <c r="S40" i="3" l="1"/>
  <c r="Q40" i="3"/>
  <c r="R40" i="3" s="1"/>
  <c r="L40" i="3"/>
  <c r="N40" i="3" s="1"/>
  <c r="M40" i="3" l="1"/>
  <c r="O41" i="3" s="1"/>
  <c r="S41" i="3" l="1"/>
  <c r="Q41" i="3"/>
  <c r="R41" i="3" s="1"/>
  <c r="L41" i="3"/>
  <c r="N41" i="3" s="1"/>
  <c r="M41" i="3" l="1"/>
  <c r="O42" i="3" s="1"/>
  <c r="S42" i="3" l="1"/>
  <c r="Q42" i="3"/>
  <c r="R42" i="3" s="1"/>
  <c r="L42" i="3"/>
  <c r="N42" i="3" s="1"/>
  <c r="M42" i="3" l="1"/>
  <c r="O43" i="3" s="1"/>
  <c r="S43" i="3" l="1"/>
  <c r="Q43" i="3"/>
  <c r="R43" i="3" s="1"/>
  <c r="L43" i="3"/>
  <c r="N43" i="3" s="1"/>
  <c r="M43" i="3" l="1"/>
  <c r="O44" i="3" s="1"/>
  <c r="S44" i="3" l="1"/>
  <c r="Q44" i="3"/>
  <c r="R44" i="3" s="1"/>
  <c r="L44" i="3"/>
  <c r="N44" i="3" s="1"/>
  <c r="M44" i="3" l="1"/>
  <c r="O45" i="3" s="1"/>
  <c r="S45" i="3" l="1"/>
  <c r="Q45" i="3"/>
  <c r="R45" i="3" s="1"/>
  <c r="L45" i="3"/>
  <c r="N45" i="3" s="1"/>
  <c r="M45" i="3" l="1"/>
  <c r="O46" i="3" s="1"/>
  <c r="S46" i="3" l="1"/>
  <c r="Q46" i="3"/>
  <c r="R46" i="3" s="1"/>
  <c r="L46" i="3"/>
  <c r="N46" i="3" s="1"/>
  <c r="M46" i="3" l="1"/>
  <c r="O47" i="3" s="1"/>
  <c r="S47" i="3" l="1"/>
  <c r="Q47" i="3"/>
  <c r="R47" i="3" s="1"/>
  <c r="L47" i="3"/>
  <c r="N47" i="3" s="1"/>
  <c r="M47" i="3" l="1"/>
  <c r="O48" i="3" s="1"/>
  <c r="S48" i="3" l="1"/>
  <c r="Q48" i="3"/>
  <c r="R48" i="3" s="1"/>
  <c r="L48" i="3"/>
  <c r="N48" i="3" s="1"/>
  <c r="M48" i="3" l="1"/>
  <c r="O49" i="3" s="1"/>
  <c r="S49" i="3" l="1"/>
  <c r="Q49" i="3"/>
  <c r="R49" i="3" s="1"/>
  <c r="L49" i="3"/>
  <c r="N49" i="3" s="1"/>
  <c r="M49" i="3" l="1"/>
  <c r="O50" i="3" s="1"/>
  <c r="S50" i="3" l="1"/>
  <c r="Q50" i="3"/>
  <c r="R50" i="3" s="1"/>
  <c r="L50" i="3"/>
  <c r="N50" i="3" s="1"/>
  <c r="M50" i="3" l="1"/>
  <c r="O51" i="3" s="1"/>
  <c r="S51" i="3" l="1"/>
  <c r="Q51" i="3"/>
  <c r="R51" i="3" s="1"/>
  <c r="L51" i="3"/>
  <c r="N51" i="3" s="1"/>
  <c r="M51" i="3" l="1"/>
  <c r="O52" i="3" s="1"/>
  <c r="S52" i="3" l="1"/>
  <c r="Q52" i="3"/>
  <c r="R52" i="3" s="1"/>
  <c r="L52" i="3"/>
  <c r="N52" i="3" s="1"/>
  <c r="M52" i="3" l="1"/>
  <c r="L53" i="3" s="1"/>
  <c r="N53" i="3" s="1"/>
  <c r="M53" i="3" l="1"/>
  <c r="O54" i="3" s="1"/>
  <c r="O53" i="3"/>
  <c r="S53" i="3" l="1"/>
  <c r="Q53" i="3"/>
  <c r="S54" i="3"/>
  <c r="Q54" i="3"/>
  <c r="R54" i="3" s="1"/>
  <c r="R53" i="3"/>
  <c r="L54" i="3"/>
  <c r="N54" i="3" s="1"/>
  <c r="M54" i="3" l="1"/>
  <c r="L55" i="3" s="1"/>
  <c r="N55" i="3" s="1"/>
  <c r="M55" i="3" l="1"/>
  <c r="O56" i="3" s="1"/>
  <c r="O55" i="3"/>
  <c r="S55" i="3" l="1"/>
  <c r="Q55" i="3"/>
  <c r="R55" i="3" s="1"/>
  <c r="S56" i="3"/>
  <c r="Q56" i="3"/>
  <c r="R56" i="3" s="1"/>
  <c r="L56" i="3"/>
  <c r="N56" i="3" s="1"/>
  <c r="M56" i="3" l="1"/>
  <c r="L57" i="3" s="1"/>
  <c r="N57" i="3" s="1"/>
  <c r="M57" i="3" l="1"/>
  <c r="O58" i="3" s="1"/>
  <c r="Q58" i="3" s="1"/>
  <c r="O57" i="3"/>
  <c r="Q57" i="3" s="1"/>
  <c r="S57" i="3" l="1"/>
  <c r="R57" i="3"/>
  <c r="S58" i="3"/>
  <c r="R58" i="3"/>
  <c r="L58" i="3"/>
  <c r="N58" i="3" s="1"/>
  <c r="M58" i="3" l="1"/>
  <c r="O59" i="3" s="1"/>
  <c r="Q59" i="3" s="1"/>
  <c r="L59" i="3" l="1"/>
  <c r="N59" i="3" s="1"/>
  <c r="S59" i="3"/>
  <c r="R59" i="3"/>
  <c r="M59" i="3" l="1"/>
  <c r="O60" i="3" s="1"/>
  <c r="Q60" i="3" s="1"/>
  <c r="L60" i="3" l="1"/>
  <c r="N60" i="3" s="1"/>
  <c r="S60" i="3"/>
  <c r="R60" i="3"/>
  <c r="M60" i="3" l="1"/>
  <c r="L61" i="3" s="1"/>
  <c r="N61" i="3" s="1"/>
  <c r="O61" i="3" l="1"/>
  <c r="Q61" i="3" s="1"/>
  <c r="R61" i="3" s="1"/>
  <c r="M61" i="3"/>
  <c r="O62" i="3" s="1"/>
  <c r="Q62" i="3" s="1"/>
  <c r="S61" i="3" l="1"/>
  <c r="L62" i="3"/>
  <c r="N62" i="3" s="1"/>
  <c r="S62" i="3"/>
  <c r="R62" i="3"/>
  <c r="M62" i="3" l="1"/>
  <c r="O63" i="3" s="1"/>
  <c r="S63" i="3" l="1"/>
  <c r="Q63" i="3"/>
  <c r="R63" i="3" s="1"/>
  <c r="L63" i="3"/>
  <c r="N63" i="3" s="1"/>
  <c r="M63" i="3" l="1"/>
  <c r="O64" i="3" s="1"/>
  <c r="S64" i="3" l="1"/>
  <c r="Q64" i="3"/>
  <c r="R64" i="3" s="1"/>
  <c r="L64" i="3"/>
  <c r="N64" i="3" s="1"/>
  <c r="M64" i="3" l="1"/>
  <c r="O65" i="3" s="1"/>
  <c r="S65" i="3" l="1"/>
  <c r="Q65" i="3"/>
  <c r="R65" i="3" s="1"/>
  <c r="L65" i="3"/>
  <c r="M65" i="3" l="1"/>
  <c r="N65" i="3"/>
  <c r="L66" i="3" l="1"/>
  <c r="O66" i="3"/>
  <c r="Q66" i="3" s="1"/>
  <c r="S66" i="3" l="1"/>
  <c r="R66" i="3"/>
  <c r="N66" i="3"/>
  <c r="M66" i="3"/>
  <c r="O67" i="3" s="1"/>
  <c r="Q67" i="3" s="1"/>
  <c r="L67" i="3" l="1"/>
  <c r="N67" i="3" s="1"/>
  <c r="R67" i="3"/>
  <c r="S67" i="3"/>
  <c r="M67" i="3" l="1"/>
  <c r="O68" i="3" s="1"/>
  <c r="Q68" i="3" s="1"/>
  <c r="R68" i="3" s="1"/>
  <c r="S68" i="3" l="1"/>
  <c r="L68" i="3"/>
  <c r="N68" i="3" s="1"/>
  <c r="M68" i="3" l="1"/>
  <c r="L69" i="3" s="1"/>
  <c r="N69" i="3" s="1"/>
  <c r="M69" i="3" l="1"/>
  <c r="L70" i="3" s="1"/>
  <c r="N70" i="3" s="1"/>
  <c r="O69" i="3"/>
  <c r="M70" i="3" l="1"/>
  <c r="L71" i="3" s="1"/>
  <c r="N71" i="3" s="1"/>
  <c r="O70" i="3"/>
  <c r="Q70" i="3" s="1"/>
  <c r="R70" i="3" s="1"/>
  <c r="Q69" i="3"/>
  <c r="R69" i="3" s="1"/>
  <c r="S69" i="3"/>
  <c r="O71" i="3" l="1"/>
  <c r="Q71" i="3" s="1"/>
  <c r="R71" i="3" s="1"/>
  <c r="M71" i="3"/>
  <c r="O72" i="3" s="1"/>
  <c r="Q72" i="3" s="1"/>
  <c r="R72" i="3" s="1"/>
  <c r="S70" i="3"/>
  <c r="L72" i="3"/>
  <c r="N72" i="3" s="1"/>
  <c r="S71" i="3"/>
  <c r="S72" i="3" l="1"/>
  <c r="M72" i="3"/>
  <c r="L73" i="3" s="1"/>
  <c r="N73" i="3" s="1"/>
  <c r="M73" i="3" l="1"/>
  <c r="L74" i="3" s="1"/>
  <c r="N74" i="3" s="1"/>
  <c r="O73" i="3"/>
  <c r="Q73" i="3" s="1"/>
  <c r="R73" i="3" s="1"/>
  <c r="M74" i="3"/>
  <c r="O75" i="3" s="1"/>
  <c r="O74" i="3" l="1"/>
  <c r="S74" i="3" s="1"/>
  <c r="S73" i="3"/>
  <c r="Q75" i="3"/>
  <c r="R75" i="3" s="1"/>
  <c r="Q74" i="3"/>
  <c r="R74" i="3" s="1"/>
  <c r="S75" i="3"/>
  <c r="L75" i="3"/>
  <c r="M75" i="3" l="1"/>
  <c r="L76" i="3" s="1"/>
  <c r="N76" i="3" s="1"/>
  <c r="N75" i="3"/>
  <c r="M76" i="3" l="1"/>
  <c r="O77" i="3" s="1"/>
  <c r="Q77" i="3" s="1"/>
  <c r="R77" i="3" s="1"/>
  <c r="O76" i="3"/>
  <c r="Q76" i="3" s="1"/>
  <c r="R76" i="3" s="1"/>
  <c r="L77" i="3" l="1"/>
  <c r="N77" i="3" s="1"/>
  <c r="S77" i="3"/>
  <c r="S76" i="3"/>
  <c r="M77" i="3" l="1"/>
  <c r="L78" i="3" s="1"/>
  <c r="N78" i="3" s="1"/>
  <c r="O78" i="3" l="1"/>
  <c r="Q78" i="3" s="1"/>
  <c r="R78" i="3" s="1"/>
  <c r="M78" i="3"/>
  <c r="O79" i="3" s="1"/>
  <c r="Q79" i="3" s="1"/>
  <c r="R79" i="3" s="1"/>
  <c r="S78" i="3" l="1"/>
  <c r="L79" i="3"/>
  <c r="N79" i="3" s="1"/>
  <c r="S79" i="3"/>
  <c r="M79" i="3" l="1"/>
  <c r="O80" i="3" s="1"/>
  <c r="Q80" i="3" s="1"/>
  <c r="R80" i="3" s="1"/>
  <c r="L80" i="3" l="1"/>
  <c r="N80" i="3" s="1"/>
  <c r="S80" i="3"/>
  <c r="M80" i="3" l="1"/>
  <c r="L81" i="3" s="1"/>
  <c r="N81" i="3" s="1"/>
  <c r="M81" i="3" l="1"/>
  <c r="O81" i="3"/>
  <c r="Q81" i="3" s="1"/>
  <c r="R81" i="3" s="1"/>
  <c r="O82" i="3"/>
  <c r="L82" i="3"/>
  <c r="S81" i="3" l="1"/>
  <c r="N82" i="3"/>
  <c r="M82" i="3"/>
  <c r="Q82" i="3"/>
  <c r="R82" i="3" s="1"/>
  <c r="S82" i="3"/>
  <c r="O83" i="3" l="1"/>
  <c r="L83" i="3"/>
  <c r="N83" i="3" l="1"/>
  <c r="M83" i="3"/>
  <c r="Q83" i="3"/>
  <c r="R83" i="3" s="1"/>
  <c r="S83" i="3"/>
  <c r="O84" i="3" l="1"/>
  <c r="L84" i="3"/>
  <c r="M84" i="3" l="1"/>
  <c r="N84" i="3"/>
  <c r="Q84" i="3"/>
  <c r="R84" i="3" s="1"/>
  <c r="S84" i="3"/>
  <c r="O85" i="3" l="1"/>
  <c r="L85" i="3"/>
  <c r="N85" i="3" l="1"/>
  <c r="M85" i="3"/>
  <c r="S85" i="3"/>
  <c r="Q85" i="3"/>
  <c r="R85" i="3" s="1"/>
  <c r="O86" i="3" l="1"/>
  <c r="L86" i="3"/>
  <c r="M86" i="3" l="1"/>
  <c r="L87" i="3" s="1"/>
  <c r="N86" i="3"/>
  <c r="Q86" i="3"/>
  <c r="R86" i="3" s="1"/>
  <c r="S86" i="3"/>
  <c r="O87" i="3" l="1"/>
  <c r="Q87" i="3" s="1"/>
  <c r="R87" i="3" s="1"/>
  <c r="S87" i="3"/>
  <c r="M87" i="3"/>
  <c r="O88" i="3" s="1"/>
  <c r="N87" i="3"/>
  <c r="L88" i="3" l="1"/>
  <c r="M88" i="3" s="1"/>
  <c r="Q88" i="3"/>
  <c r="R88" i="3" s="1"/>
  <c r="S88" i="3"/>
  <c r="N88" i="3" l="1"/>
  <c r="L89" i="3"/>
  <c r="O89" i="3"/>
  <c r="Q89" i="3" s="1"/>
  <c r="R89" i="3" s="1"/>
  <c r="M89" i="3"/>
  <c r="L90" i="3" s="1"/>
  <c r="N89" i="3"/>
  <c r="S89" i="3" l="1"/>
  <c r="O90" i="3"/>
  <c r="Q90" i="3" s="1"/>
  <c r="R90" i="3" s="1"/>
  <c r="N90" i="3"/>
  <c r="M90" i="3"/>
  <c r="L91" i="3" s="1"/>
  <c r="S90" i="3" l="1"/>
  <c r="N91" i="3"/>
  <c r="M91" i="3"/>
  <c r="L92" i="3" s="1"/>
  <c r="O91" i="3"/>
  <c r="O92" i="3" l="1"/>
  <c r="Q92" i="3" s="1"/>
  <c r="R92" i="3" s="1"/>
  <c r="Q91" i="3"/>
  <c r="R91" i="3" s="1"/>
  <c r="S91" i="3"/>
  <c r="N92" i="3"/>
  <c r="M92" i="3"/>
  <c r="L93" i="3" s="1"/>
  <c r="S92" i="3" l="1"/>
  <c r="O93" i="3"/>
  <c r="Q93" i="3" s="1"/>
  <c r="R93" i="3" s="1"/>
  <c r="N93" i="3"/>
  <c r="M93" i="3"/>
  <c r="O94" i="3" s="1"/>
  <c r="S93" i="3" l="1"/>
  <c r="L94" i="3"/>
  <c r="Q94" i="3"/>
  <c r="R94" i="3" s="1"/>
  <c r="S94" i="3"/>
  <c r="N94" i="3" l="1"/>
  <c r="M94" i="3"/>
  <c r="L95" i="3" s="1"/>
  <c r="O95" i="3" l="1"/>
  <c r="Q95" i="3" s="1"/>
  <c r="R95" i="3" s="1"/>
  <c r="N95" i="3"/>
  <c r="M95" i="3"/>
  <c r="L96" i="3" s="1"/>
  <c r="S95" i="3" l="1"/>
  <c r="O96" i="3"/>
  <c r="Q96" i="3" s="1"/>
  <c r="R96" i="3" s="1"/>
  <c r="N96" i="3"/>
  <c r="M96" i="3"/>
  <c r="O97" i="3" s="1"/>
  <c r="S96" i="3" l="1"/>
  <c r="L97" i="3"/>
  <c r="M97" i="3" s="1"/>
  <c r="Q97" i="3"/>
  <c r="R97" i="3" s="1"/>
  <c r="S97" i="3"/>
  <c r="N97" i="3" l="1"/>
  <c r="L98" i="3"/>
  <c r="M98" i="3" s="1"/>
  <c r="O99" i="3" s="1"/>
  <c r="O98" i="3"/>
  <c r="Q98" i="3" s="1"/>
  <c r="R98" i="3" s="1"/>
  <c r="N98" i="3" l="1"/>
  <c r="S98" i="3"/>
  <c r="L99" i="3"/>
  <c r="N99" i="3" s="1"/>
  <c r="Q99" i="3"/>
  <c r="R99" i="3" s="1"/>
  <c r="S99" i="3"/>
  <c r="M99" i="3" l="1"/>
  <c r="O100" i="3" s="1"/>
  <c r="L100" i="3" l="1"/>
  <c r="N100" i="3"/>
  <c r="M100" i="3"/>
  <c r="Q100" i="3"/>
  <c r="R100" i="3" s="1"/>
  <c r="S100" i="3"/>
  <c r="O101" i="3" l="1"/>
  <c r="L101" i="3"/>
  <c r="N101" i="3" l="1"/>
  <c r="M101" i="3"/>
  <c r="Q101" i="3"/>
  <c r="R101" i="3" s="1"/>
  <c r="S101" i="3"/>
  <c r="O102" i="3" l="1"/>
  <c r="L102" i="3"/>
  <c r="N102" i="3" l="1"/>
  <c r="M102" i="3"/>
  <c r="Q102" i="3"/>
  <c r="R102" i="3" s="1"/>
  <c r="S102" i="3"/>
  <c r="O103" i="3" l="1"/>
  <c r="L103" i="3"/>
  <c r="N103" i="3" l="1"/>
  <c r="M103" i="3"/>
  <c r="Q103" i="3"/>
  <c r="R103" i="3" s="1"/>
  <c r="S103" i="3"/>
  <c r="O104" i="3" l="1"/>
  <c r="L104" i="3"/>
  <c r="N104" i="3" l="1"/>
  <c r="M104" i="3"/>
  <c r="Q104" i="3"/>
  <c r="R104" i="3" s="1"/>
  <c r="S104" i="3"/>
  <c r="O105" i="3" l="1"/>
  <c r="L105" i="3"/>
  <c r="N105" i="3" l="1"/>
  <c r="M105" i="3"/>
  <c r="Q105" i="3"/>
  <c r="R105" i="3" s="1"/>
  <c r="S105" i="3"/>
  <c r="O106" i="3" l="1"/>
  <c r="L106" i="3"/>
  <c r="N106" i="3" l="1"/>
  <c r="M106" i="3"/>
  <c r="Q106" i="3"/>
  <c r="R106" i="3" s="1"/>
  <c r="S106" i="3"/>
  <c r="L107" i="3" l="1"/>
  <c r="O107" i="3"/>
  <c r="Q107" i="3" l="1"/>
  <c r="R107" i="3" s="1"/>
  <c r="S107" i="3"/>
  <c r="N107" i="3"/>
  <c r="M107" i="3"/>
  <c r="O108" i="3" s="1"/>
  <c r="L108" i="3" l="1"/>
  <c r="M108" i="3" s="1"/>
  <c r="Q108" i="3"/>
  <c r="R108" i="3" s="1"/>
  <c r="S108" i="3"/>
  <c r="N108" i="3" l="1"/>
  <c r="O109" i="3"/>
  <c r="L109" i="3"/>
  <c r="N109" i="3" l="1"/>
  <c r="M109" i="3"/>
  <c r="Q109" i="3"/>
  <c r="R109" i="3" s="1"/>
  <c r="S109" i="3"/>
  <c r="L110" i="3" l="1"/>
  <c r="O110" i="3"/>
  <c r="Q110" i="3" l="1"/>
  <c r="R110" i="3" s="1"/>
  <c r="S110" i="3"/>
  <c r="N110" i="3"/>
  <c r="M110" i="3"/>
  <c r="O111" i="3" s="1"/>
  <c r="L111" i="3" l="1"/>
  <c r="M111" i="3" s="1"/>
  <c r="Q111" i="3"/>
  <c r="R111" i="3" s="1"/>
  <c r="S111" i="3"/>
  <c r="N111" i="3" l="1"/>
  <c r="O112" i="3"/>
  <c r="L112" i="3"/>
  <c r="M112" i="3" l="1"/>
  <c r="N112" i="3"/>
  <c r="Q112" i="3"/>
  <c r="R112" i="3" s="1"/>
  <c r="S112" i="3"/>
  <c r="O113" i="3" l="1"/>
  <c r="L113" i="3"/>
  <c r="N113" i="3" l="1"/>
  <c r="M113" i="3"/>
  <c r="Q113" i="3"/>
  <c r="R113" i="3" s="1"/>
  <c r="S113" i="3"/>
  <c r="O114" i="3" l="1"/>
  <c r="L114" i="3"/>
  <c r="M114" i="3" l="1"/>
  <c r="L115" i="3" s="1"/>
  <c r="N114" i="3"/>
  <c r="Q114" i="3"/>
  <c r="R114" i="3" s="1"/>
  <c r="S114" i="3"/>
  <c r="O115" i="3" l="1"/>
  <c r="Q115" i="3" s="1"/>
  <c r="R115" i="3" s="1"/>
  <c r="M115" i="3"/>
  <c r="O116" i="3" s="1"/>
  <c r="N115" i="3"/>
  <c r="S115" i="3" l="1"/>
  <c r="L116" i="3"/>
  <c r="N116" i="3" s="1"/>
  <c r="Q116" i="3"/>
  <c r="R116" i="3" s="1"/>
  <c r="S116" i="3"/>
  <c r="M116" i="3" l="1"/>
  <c r="L117" i="3"/>
  <c r="O117" i="3"/>
  <c r="Q117" i="3" l="1"/>
  <c r="R117" i="3" s="1"/>
  <c r="S117" i="3"/>
  <c r="N117" i="3"/>
  <c r="M117" i="3"/>
  <c r="L118" i="3" s="1"/>
  <c r="O118" i="3" l="1"/>
  <c r="S118" i="3" s="1"/>
  <c r="N118" i="3"/>
  <c r="M118" i="3"/>
  <c r="O119" i="3" s="1"/>
  <c r="Q118" i="3" l="1"/>
  <c r="R118" i="3" s="1"/>
  <c r="L119" i="3"/>
  <c r="N119" i="3" s="1"/>
  <c r="Q119" i="3"/>
  <c r="R119" i="3" s="1"/>
  <c r="S119" i="3"/>
  <c r="M119" i="3" l="1"/>
  <c r="L120" i="3" l="1"/>
  <c r="O120" i="3"/>
  <c r="Q120" i="3" l="1"/>
  <c r="R120" i="3" s="1"/>
  <c r="S120" i="3"/>
  <c r="N120" i="3"/>
  <c r="M120" i="3"/>
  <c r="L121" i="3" s="1"/>
  <c r="O121" i="3" l="1"/>
  <c r="S121" i="3" s="1"/>
  <c r="N121" i="3"/>
  <c r="M121" i="3"/>
  <c r="O122" i="3" s="1"/>
  <c r="Q121" i="3" l="1"/>
  <c r="R121" i="3" s="1"/>
  <c r="Q122" i="3"/>
  <c r="R122" i="3" s="1"/>
  <c r="S122" i="3"/>
  <c r="L122" i="3"/>
  <c r="N122" i="3" l="1"/>
  <c r="M122" i="3"/>
  <c r="O123" i="3" s="1"/>
  <c r="L123" i="3" l="1"/>
  <c r="M123" i="3" s="1"/>
  <c r="Q123" i="3"/>
  <c r="R123" i="3" s="1"/>
  <c r="S123" i="3"/>
  <c r="N123" i="3" l="1"/>
  <c r="O124" i="3"/>
  <c r="L124" i="3"/>
  <c r="N124" i="3" s="1"/>
  <c r="Q124" i="3"/>
  <c r="R124" i="3" s="1"/>
  <c r="S124" i="3"/>
  <c r="M124" i="3" l="1"/>
  <c r="O125" i="3"/>
  <c r="L125" i="3"/>
  <c r="N125" i="3" l="1"/>
  <c r="M125" i="3"/>
  <c r="Q125" i="3"/>
  <c r="R125" i="3" s="1"/>
  <c r="S125" i="3"/>
  <c r="O126" i="3" l="1"/>
  <c r="L126" i="3"/>
  <c r="N126" i="3" l="1"/>
  <c r="M126" i="3"/>
  <c r="O127" i="3" s="1"/>
  <c r="Q126" i="3"/>
  <c r="R126" i="3" s="1"/>
  <c r="S126" i="3"/>
  <c r="Q127" i="3" l="1"/>
  <c r="R127" i="3" s="1"/>
  <c r="S127" i="3"/>
  <c r="L127" i="3"/>
  <c r="N127" i="3" l="1"/>
  <c r="M127" i="3"/>
  <c r="O128" i="3" s="1"/>
  <c r="L128" i="3" l="1"/>
  <c r="N128" i="3" s="1"/>
  <c r="Q128" i="3"/>
  <c r="R128" i="3" s="1"/>
  <c r="S128" i="3"/>
  <c r="M128" i="3" l="1"/>
  <c r="O129" i="3" s="1"/>
  <c r="L129" i="3" l="1"/>
  <c r="N129" i="3" s="1"/>
  <c r="S129" i="3"/>
  <c r="Q129" i="3"/>
  <c r="R129" i="3" s="1"/>
  <c r="M129" i="3" l="1"/>
  <c r="L130" i="3" s="1"/>
  <c r="N130" i="3" s="1"/>
  <c r="O130" i="3" l="1"/>
  <c r="M130" i="3"/>
  <c r="O131" i="3" s="1"/>
  <c r="Q131" i="3" s="1"/>
  <c r="R131" i="3" s="1"/>
  <c r="S130" i="3"/>
  <c r="Q130" i="3"/>
  <c r="R130" i="3" s="1"/>
  <c r="S131" i="3" l="1"/>
  <c r="L131" i="3"/>
  <c r="N131" i="3" l="1"/>
  <c r="M131" i="3"/>
  <c r="L132" i="3" l="1"/>
  <c r="O132" i="3"/>
  <c r="S132" i="3" l="1"/>
  <c r="Q132" i="3"/>
  <c r="R132" i="3" s="1"/>
  <c r="N132" i="3"/>
  <c r="M132" i="3"/>
  <c r="O133" i="3" s="1"/>
  <c r="L133" i="3" l="1"/>
  <c r="M133" i="3" s="1"/>
  <c r="N133" i="3"/>
  <c r="S133" i="3"/>
  <c r="Q133" i="3"/>
  <c r="R133" i="3" s="1"/>
  <c r="O134" i="3" l="1"/>
  <c r="L134" i="3"/>
  <c r="N134" i="3" s="1"/>
  <c r="Q134" i="3"/>
  <c r="R134" i="3" s="1"/>
  <c r="S134" i="3"/>
  <c r="M134" i="3" l="1"/>
  <c r="L135" i="3"/>
  <c r="O135" i="3"/>
  <c r="Q135" i="3" l="1"/>
  <c r="R135" i="3" s="1"/>
  <c r="S135" i="3"/>
  <c r="N135" i="3"/>
  <c r="M135" i="3"/>
  <c r="O136" i="3" l="1"/>
  <c r="L136" i="3"/>
  <c r="N136" i="3" l="1"/>
  <c r="M136" i="3"/>
  <c r="S136" i="3"/>
  <c r="Q136" i="3"/>
  <c r="R136" i="3" s="1"/>
  <c r="O137" i="3" l="1"/>
  <c r="L137" i="3"/>
  <c r="N137" i="3" l="1"/>
  <c r="M137" i="3"/>
  <c r="S137" i="3"/>
  <c r="Q137" i="3"/>
  <c r="R137" i="3" s="1"/>
  <c r="O138" i="3" l="1"/>
  <c r="L138" i="3"/>
  <c r="M138" i="3" l="1"/>
  <c r="N138" i="3"/>
  <c r="S138" i="3"/>
  <c r="Q138" i="3"/>
  <c r="R138" i="3" s="1"/>
  <c r="L139" i="3" l="1"/>
  <c r="O139" i="3"/>
  <c r="Q139" i="3" l="1"/>
  <c r="R139" i="3" s="1"/>
  <c r="S139" i="3"/>
  <c r="N139" i="3"/>
  <c r="M139" i="3"/>
  <c r="O140" i="3" s="1"/>
  <c r="L140" i="3"/>
  <c r="Q140" i="3" l="1"/>
  <c r="R140" i="3" s="1"/>
  <c r="S140" i="3"/>
  <c r="M140" i="3"/>
  <c r="N140" i="3"/>
  <c r="O141" i="3" l="1"/>
  <c r="L141" i="3"/>
  <c r="N141" i="3" l="1"/>
  <c r="M141" i="3"/>
  <c r="S141" i="3"/>
  <c r="Q141" i="3"/>
  <c r="R141" i="3" s="1"/>
  <c r="L142" i="3" l="1"/>
  <c r="O142" i="3"/>
  <c r="S142" i="3" l="1"/>
  <c r="Q142" i="3"/>
  <c r="R142" i="3" s="1"/>
  <c r="M142" i="3"/>
  <c r="O143" i="3" s="1"/>
  <c r="N142" i="3"/>
  <c r="L143" i="3" l="1"/>
  <c r="M143" i="3"/>
  <c r="N143" i="3"/>
  <c r="O144" i="3"/>
  <c r="L144" i="3"/>
  <c r="S143" i="3"/>
  <c r="Q143" i="3"/>
  <c r="R143" i="3" s="1"/>
  <c r="M144" i="3" l="1"/>
  <c r="N144" i="3"/>
  <c r="S144" i="3"/>
  <c r="Q144" i="3"/>
  <c r="R144" i="3" s="1"/>
  <c r="O145" i="3" l="1"/>
  <c r="L145" i="3"/>
  <c r="M145" i="3" l="1"/>
  <c r="O146" i="3" s="1"/>
  <c r="N145" i="3"/>
  <c r="S145" i="3"/>
  <c r="Q145" i="3"/>
  <c r="R145" i="3" s="1"/>
  <c r="L146" i="3" l="1"/>
  <c r="M146" i="3" s="1"/>
  <c r="Q146" i="3"/>
  <c r="R146" i="3" s="1"/>
  <c r="S146" i="3"/>
  <c r="N146" i="3" l="1"/>
  <c r="O147" i="3"/>
  <c r="L147" i="3"/>
  <c r="N147" i="3" l="1"/>
  <c r="M147" i="3"/>
  <c r="Q147" i="3"/>
  <c r="R147" i="3" s="1"/>
  <c r="S147" i="3"/>
  <c r="L148" i="3" l="1"/>
  <c r="O148" i="3"/>
  <c r="S148" i="3" l="1"/>
  <c r="Q148" i="3"/>
  <c r="R148" i="3" s="1"/>
  <c r="M148" i="3"/>
  <c r="O149" i="3" s="1"/>
  <c r="N148" i="3"/>
  <c r="L149" i="3"/>
  <c r="N149" i="3" l="1"/>
  <c r="M149" i="3"/>
  <c r="S149" i="3"/>
  <c r="Q149" i="3"/>
  <c r="R149" i="3" s="1"/>
  <c r="O150" i="3" l="1"/>
  <c r="L150" i="3"/>
  <c r="M150" i="3" l="1"/>
  <c r="L151" i="3" s="1"/>
  <c r="O151" i="3"/>
  <c r="N150" i="3"/>
  <c r="S150" i="3"/>
  <c r="Q150" i="3"/>
  <c r="R150" i="3" s="1"/>
  <c r="S151" i="3" l="1"/>
  <c r="Q151" i="3"/>
  <c r="R151" i="3" s="1"/>
  <c r="N151" i="3"/>
  <c r="M151" i="3"/>
  <c r="O152" i="3" s="1"/>
  <c r="L152" i="3" l="1"/>
  <c r="M152" i="3" s="1"/>
  <c r="S152" i="3"/>
  <c r="Q152" i="3"/>
  <c r="R152" i="3" s="1"/>
  <c r="O153" i="3" l="1"/>
  <c r="L153" i="3"/>
  <c r="M153" i="3" s="1"/>
  <c r="N152" i="3"/>
  <c r="N153" i="3"/>
  <c r="S153" i="3"/>
  <c r="Q153" i="3"/>
  <c r="R153" i="3" s="1"/>
  <c r="L154" i="3" l="1"/>
  <c r="O154" i="3"/>
  <c r="Q154" i="3" s="1"/>
  <c r="R154" i="3" s="1"/>
  <c r="M154" i="3"/>
  <c r="L155" i="3" s="1"/>
  <c r="N154" i="3"/>
  <c r="O155" i="3"/>
  <c r="S154" i="3" l="1"/>
  <c r="S155" i="3"/>
  <c r="Q155" i="3"/>
  <c r="R155" i="3" s="1"/>
  <c r="N155" i="3"/>
  <c r="M155" i="3"/>
  <c r="O156" i="3" s="1"/>
  <c r="L156" i="3" l="1"/>
  <c r="N156" i="3"/>
  <c r="M156" i="3"/>
  <c r="L157" i="3" s="1"/>
  <c r="S156" i="3"/>
  <c r="Q156" i="3"/>
  <c r="R156" i="3" s="1"/>
  <c r="O157" i="3" l="1"/>
  <c r="S157" i="3" s="1"/>
  <c r="Q157" i="3"/>
  <c r="R157" i="3" s="1"/>
  <c r="M157" i="3"/>
  <c r="O158" i="3" s="1"/>
  <c r="N157" i="3"/>
  <c r="L158" i="3"/>
  <c r="N158" i="3" l="1"/>
  <c r="M158" i="3"/>
  <c r="O159" i="3" s="1"/>
  <c r="Q158" i="3"/>
  <c r="R158" i="3" s="1"/>
  <c r="S158" i="3"/>
  <c r="Q159" i="3" l="1"/>
  <c r="R159" i="3" s="1"/>
  <c r="S159" i="3"/>
  <c r="L159" i="3"/>
  <c r="N159" i="3" l="1"/>
  <c r="M159" i="3"/>
  <c r="O160" i="3" s="1"/>
  <c r="S160" i="3" l="1"/>
  <c r="Q160" i="3"/>
  <c r="R160" i="3" s="1"/>
  <c r="L160" i="3"/>
  <c r="M160" i="3" l="1"/>
  <c r="L161" i="3" s="1"/>
  <c r="N160" i="3"/>
  <c r="O161" i="3" l="1"/>
  <c r="Q161" i="3" s="1"/>
  <c r="R161" i="3" s="1"/>
  <c r="S161" i="3"/>
  <c r="M161" i="3"/>
  <c r="L162" i="3" s="1"/>
  <c r="N161" i="3"/>
  <c r="M162" i="3" l="1"/>
  <c r="O163" i="3" s="1"/>
  <c r="N162" i="3"/>
  <c r="L163" i="3"/>
  <c r="O162" i="3"/>
  <c r="S162" i="3" l="1"/>
  <c r="Q162" i="3"/>
  <c r="R162" i="3" s="1"/>
  <c r="M163" i="3"/>
  <c r="O164" i="3" s="1"/>
  <c r="N163" i="3"/>
  <c r="L164" i="3"/>
  <c r="S163" i="3"/>
  <c r="Q163" i="3"/>
  <c r="R163" i="3" s="1"/>
  <c r="M164" i="3" l="1"/>
  <c r="O165" i="3" s="1"/>
  <c r="N164" i="3"/>
  <c r="Q164" i="3"/>
  <c r="R164" i="3" s="1"/>
  <c r="S164" i="3"/>
  <c r="L165" i="3" l="1"/>
  <c r="M165" i="3"/>
  <c r="N165" i="3"/>
  <c r="Q165" i="3"/>
  <c r="R165" i="3" s="1"/>
  <c r="S165" i="3"/>
  <c r="O166" i="3" l="1"/>
  <c r="L166" i="3"/>
  <c r="N166" i="3" l="1"/>
  <c r="M166" i="3"/>
  <c r="Q166" i="3"/>
  <c r="R166" i="3" s="1"/>
  <c r="S166" i="3"/>
  <c r="O167" i="3" l="1"/>
  <c r="L167" i="3"/>
  <c r="N167" i="3" l="1"/>
  <c r="M167" i="3"/>
  <c r="S167" i="3"/>
  <c r="Q167" i="3"/>
  <c r="R167" i="3" s="1"/>
  <c r="L168" i="3" l="1"/>
  <c r="O168" i="3"/>
  <c r="S168" i="3" l="1"/>
  <c r="Q168" i="3"/>
  <c r="R168" i="3" s="1"/>
  <c r="N168" i="3"/>
  <c r="M168" i="3"/>
  <c r="O169" i="3" l="1"/>
  <c r="L169" i="3"/>
  <c r="M169" i="3" l="1"/>
  <c r="N169" i="3"/>
  <c r="Q169" i="3"/>
  <c r="R169" i="3" s="1"/>
  <c r="S169" i="3"/>
  <c r="O170" i="3" l="1"/>
  <c r="L170" i="3"/>
  <c r="N170" i="3" l="1"/>
  <c r="M170" i="3"/>
  <c r="O171" i="3" s="1"/>
  <c r="L171" i="3"/>
  <c r="Q170" i="3"/>
  <c r="R170" i="3" s="1"/>
  <c r="S170" i="3"/>
  <c r="S171" i="3" l="1"/>
  <c r="Q171" i="3"/>
  <c r="R171" i="3" s="1"/>
  <c r="N171" i="3"/>
  <c r="M171" i="3"/>
  <c r="L172" i="3" s="1"/>
  <c r="O172" i="3" l="1"/>
  <c r="Q172" i="3" s="1"/>
  <c r="R172" i="3" s="1"/>
  <c r="S172" i="3"/>
  <c r="N172" i="3"/>
  <c r="M172" i="3"/>
  <c r="L173" i="3" s="1"/>
  <c r="N173" i="3" s="1"/>
  <c r="M173" i="3" l="1"/>
  <c r="O174" i="3" s="1"/>
  <c r="O173" i="3"/>
  <c r="L174" i="3"/>
  <c r="Q173" i="3" l="1"/>
  <c r="R173" i="3" s="1"/>
  <c r="S173" i="3"/>
  <c r="M174" i="3"/>
  <c r="N174" i="3"/>
  <c r="S174" i="3"/>
  <c r="Q174" i="3"/>
  <c r="R174" i="3" s="1"/>
  <c r="O175" i="3" l="1"/>
  <c r="L175" i="3"/>
  <c r="M175" i="3" l="1"/>
  <c r="L176" i="3" s="1"/>
  <c r="N175" i="3"/>
  <c r="S175" i="3"/>
  <c r="Q175" i="3"/>
  <c r="R175" i="3" s="1"/>
  <c r="O176" i="3" l="1"/>
  <c r="Q176" i="3" s="1"/>
  <c r="R176" i="3" s="1"/>
  <c r="M176" i="3"/>
  <c r="O177" i="3" s="1"/>
  <c r="N176" i="3"/>
  <c r="S176" i="3"/>
  <c r="L177" i="3" l="1"/>
  <c r="M177" i="3" s="1"/>
  <c r="S177" i="3"/>
  <c r="Q177" i="3"/>
  <c r="R177" i="3" s="1"/>
  <c r="N177" i="3" l="1"/>
  <c r="L178" i="3"/>
  <c r="O178" i="3"/>
  <c r="S178" i="3" l="1"/>
  <c r="Q178" i="3"/>
  <c r="R178" i="3" s="1"/>
  <c r="M178" i="3"/>
  <c r="L179" i="3" s="1"/>
  <c r="N178" i="3"/>
  <c r="O179" i="3" l="1"/>
  <c r="S179" i="3" s="1"/>
  <c r="M179" i="3"/>
  <c r="L180" i="3" s="1"/>
  <c r="N179" i="3"/>
  <c r="Q179" i="3" l="1"/>
  <c r="R179" i="3" s="1"/>
  <c r="O180" i="3"/>
  <c r="N180" i="3"/>
  <c r="M180" i="3"/>
  <c r="L181" i="3" s="1"/>
  <c r="Q180" i="3" l="1"/>
  <c r="R180" i="3" s="1"/>
  <c r="S180" i="3"/>
  <c r="M181" i="3"/>
  <c r="L182" i="3" s="1"/>
  <c r="N181" i="3"/>
  <c r="O181" i="3"/>
  <c r="O182" i="3" l="1"/>
  <c r="Q182" i="3" s="1"/>
  <c r="R182" i="3" s="1"/>
  <c r="Q181" i="3"/>
  <c r="R181" i="3" s="1"/>
  <c r="S181" i="3"/>
  <c r="N182" i="3"/>
  <c r="M182" i="3"/>
  <c r="O183" i="3" s="1"/>
  <c r="S182" i="3" l="1"/>
  <c r="L183" i="3"/>
  <c r="N183" i="3" s="1"/>
  <c r="Q183" i="3"/>
  <c r="R183" i="3" s="1"/>
  <c r="S183" i="3"/>
  <c r="M183" i="3" l="1"/>
  <c r="L184" i="3" s="1"/>
  <c r="N184" i="3" s="1"/>
  <c r="M184" i="3" l="1"/>
  <c r="O185" i="3" s="1"/>
  <c r="S185" i="3" s="1"/>
  <c r="O184" i="3"/>
  <c r="Q184" i="3" s="1"/>
  <c r="R184" i="3" s="1"/>
  <c r="S184" i="3" l="1"/>
  <c r="Q185" i="3"/>
  <c r="R185" i="3" s="1"/>
  <c r="L185" i="3"/>
  <c r="N185" i="3" s="1"/>
  <c r="M185" i="3" l="1"/>
  <c r="O186" i="3"/>
  <c r="L186" i="3"/>
  <c r="N186" i="3" l="1"/>
  <c r="M186" i="3"/>
  <c r="L187" i="3" s="1"/>
  <c r="S186" i="3"/>
  <c r="Q186" i="3"/>
  <c r="R186" i="3" s="1"/>
  <c r="O187" i="3" l="1"/>
  <c r="Q187" i="3" s="1"/>
  <c r="R187" i="3" s="1"/>
  <c r="M187" i="3"/>
  <c r="O188" i="3" s="1"/>
  <c r="N187" i="3"/>
  <c r="L188" i="3"/>
  <c r="S187" i="3" l="1"/>
  <c r="M188" i="3"/>
  <c r="N188" i="3"/>
  <c r="L189" i="3"/>
  <c r="O189" i="3"/>
  <c r="S188" i="3"/>
  <c r="Q188" i="3"/>
  <c r="R188" i="3" s="1"/>
  <c r="M189" i="3" l="1"/>
  <c r="L190" i="3" s="1"/>
  <c r="N189" i="3"/>
  <c r="S189" i="3"/>
  <c r="Q189" i="3"/>
  <c r="R189" i="3" s="1"/>
  <c r="O190" i="3" l="1"/>
  <c r="Q190" i="3" s="1"/>
  <c r="R190" i="3" s="1"/>
  <c r="N190" i="3"/>
  <c r="M190" i="3"/>
  <c r="S190" i="3" l="1"/>
  <c r="O191" i="3"/>
  <c r="L191" i="3"/>
  <c r="N191" i="3" l="1"/>
  <c r="M191" i="3"/>
  <c r="O192" i="3" s="1"/>
  <c r="Q191" i="3"/>
  <c r="R191" i="3" s="1"/>
  <c r="S191" i="3"/>
  <c r="L192" i="3" l="1"/>
  <c r="Q192" i="3"/>
  <c r="R192" i="3" s="1"/>
  <c r="S192" i="3"/>
  <c r="M192" i="3"/>
  <c r="N192" i="3"/>
  <c r="L193" i="3" l="1"/>
  <c r="O193" i="3"/>
  <c r="Q193" i="3" l="1"/>
  <c r="R193" i="3" s="1"/>
  <c r="S193" i="3"/>
  <c r="M193" i="3"/>
  <c r="L194" i="3" s="1"/>
  <c r="N193" i="3"/>
  <c r="O194" i="3" l="1"/>
  <c r="S194" i="3" s="1"/>
  <c r="N194" i="3"/>
  <c r="M194" i="3"/>
  <c r="O195" i="3" s="1"/>
  <c r="Q194" i="3" l="1"/>
  <c r="R194" i="3" s="1"/>
  <c r="S195" i="3"/>
  <c r="Q195" i="3"/>
  <c r="R195" i="3" s="1"/>
  <c r="L195" i="3"/>
  <c r="N195" i="3" l="1"/>
  <c r="M195" i="3"/>
  <c r="O196" i="3" s="1"/>
  <c r="L196" i="3" l="1"/>
  <c r="N196" i="3" s="1"/>
  <c r="Q196" i="3"/>
  <c r="R196" i="3" s="1"/>
  <c r="S196" i="3"/>
  <c r="M196" i="3" l="1"/>
  <c r="L197" i="3" s="1"/>
  <c r="N197" i="3" s="1"/>
  <c r="M197" i="3"/>
  <c r="O198" i="3" s="1"/>
  <c r="O197" i="3"/>
  <c r="L198" i="3" l="1"/>
  <c r="N198" i="3" s="1"/>
  <c r="Q197" i="3"/>
  <c r="R197" i="3" s="1"/>
  <c r="S197" i="3"/>
  <c r="S198" i="3"/>
  <c r="Q198" i="3"/>
  <c r="R198" i="3" s="1"/>
  <c r="M198" i="3" l="1"/>
  <c r="L199" i="3" s="1"/>
  <c r="N199" i="3" s="1"/>
  <c r="M199" i="3" l="1"/>
  <c r="O200" i="3" s="1"/>
  <c r="Q200" i="3" s="1"/>
  <c r="R200" i="3" s="1"/>
  <c r="O199" i="3"/>
  <c r="S200" i="3" l="1"/>
  <c r="L200" i="3"/>
  <c r="Q199" i="3"/>
  <c r="R199" i="3" s="1"/>
  <c r="S199" i="3"/>
  <c r="N200" i="3" l="1"/>
  <c r="M200" i="3"/>
  <c r="L201" i="3" l="1"/>
  <c r="O201" i="3"/>
  <c r="Q201" i="3" l="1"/>
  <c r="R201" i="3" s="1"/>
  <c r="S201" i="3"/>
  <c r="N201" i="3"/>
  <c r="M201" i="3"/>
  <c r="O202" i="3" l="1"/>
  <c r="L202" i="3"/>
  <c r="N202" i="3" l="1"/>
  <c r="M202" i="3"/>
  <c r="S202" i="3"/>
  <c r="Q202" i="3"/>
  <c r="R202" i="3" s="1"/>
  <c r="O203" i="3" l="1"/>
  <c r="L203" i="3"/>
  <c r="N203" i="3" l="1"/>
  <c r="M203" i="3"/>
  <c r="O204" i="3" s="1"/>
  <c r="Q203" i="3"/>
  <c r="R203" i="3" s="1"/>
  <c r="S203" i="3"/>
  <c r="L204" i="3" l="1"/>
  <c r="N204" i="3" s="1"/>
  <c r="M204" i="3"/>
  <c r="Q204" i="3"/>
  <c r="R204" i="3" s="1"/>
  <c r="S204" i="3"/>
  <c r="O205" i="3" l="1"/>
  <c r="L205" i="3"/>
  <c r="N205" i="3" l="1"/>
  <c r="M205" i="3"/>
  <c r="Q205" i="3"/>
  <c r="R205" i="3" s="1"/>
  <c r="S205" i="3"/>
  <c r="O206" i="3" l="1"/>
  <c r="L206" i="3"/>
  <c r="N206" i="3" l="1"/>
  <c r="M206" i="3"/>
  <c r="O207" i="3" s="1"/>
  <c r="L207" i="3"/>
  <c r="S206" i="3"/>
  <c r="Q206" i="3"/>
  <c r="R206" i="3" s="1"/>
  <c r="N207" i="3" l="1"/>
  <c r="M207" i="3"/>
  <c r="L208" i="3" s="1"/>
  <c r="S207" i="3"/>
  <c r="Q207" i="3"/>
  <c r="R207" i="3" s="1"/>
  <c r="O208" i="3" l="1"/>
  <c r="S208" i="3"/>
  <c r="Q208" i="3"/>
  <c r="R208" i="3" s="1"/>
  <c r="N208" i="3"/>
  <c r="M208" i="3"/>
  <c r="L209" i="3" s="1"/>
  <c r="O209" i="3" l="1"/>
  <c r="S209" i="3" s="1"/>
  <c r="N209" i="3"/>
  <c r="M209" i="3"/>
  <c r="L210" i="3" s="1"/>
  <c r="Q209" i="3" l="1"/>
  <c r="R209" i="3" s="1"/>
  <c r="O210" i="3"/>
  <c r="Q210" i="3" s="1"/>
  <c r="R210" i="3" s="1"/>
  <c r="S210" i="3"/>
  <c r="M210" i="3"/>
  <c r="O211" i="3" s="1"/>
  <c r="N210" i="3"/>
  <c r="L211" i="3" l="1"/>
  <c r="M211" i="3" s="1"/>
  <c r="S211" i="3"/>
  <c r="Q211" i="3"/>
  <c r="R211" i="3" s="1"/>
  <c r="N211" i="3" l="1"/>
  <c r="O212" i="3"/>
  <c r="L212" i="3"/>
  <c r="N212" i="3" s="1"/>
  <c r="M212" i="3"/>
  <c r="L213" i="3" s="1"/>
  <c r="S212" i="3"/>
  <c r="Q212" i="3"/>
  <c r="R212" i="3" s="1"/>
  <c r="N213" i="3" l="1"/>
  <c r="M213" i="3"/>
  <c r="O213" i="3"/>
  <c r="Q213" i="3" l="1"/>
  <c r="R213" i="3" s="1"/>
  <c r="S213" i="3"/>
  <c r="O214" i="3"/>
  <c r="L214" i="3"/>
  <c r="N214" i="3" l="1"/>
  <c r="M214" i="3"/>
  <c r="O215" i="3" s="1"/>
  <c r="Q214" i="3"/>
  <c r="R214" i="3" s="1"/>
  <c r="S214" i="3"/>
  <c r="S215" i="3" l="1"/>
  <c r="Q215" i="3"/>
  <c r="R215" i="3" s="1"/>
  <c r="L215" i="3"/>
  <c r="M215" i="3" l="1"/>
  <c r="O216" i="3" s="1"/>
  <c r="N215" i="3"/>
  <c r="L216" i="3" l="1"/>
  <c r="N216" i="3" s="1"/>
  <c r="S216" i="3"/>
  <c r="Q216" i="3"/>
  <c r="R216" i="3" s="1"/>
  <c r="M216" i="3" l="1"/>
  <c r="O217" i="3" s="1"/>
  <c r="L217" i="3"/>
  <c r="M217" i="3" s="1"/>
  <c r="Q217" i="3"/>
  <c r="R217" i="3" s="1"/>
  <c r="S217" i="3"/>
  <c r="N217" i="3" l="1"/>
  <c r="O218" i="3"/>
  <c r="S218" i="3" s="1"/>
  <c r="L218" i="3"/>
  <c r="M218" i="3" s="1"/>
  <c r="N218" i="3" l="1"/>
  <c r="Q218" i="3"/>
  <c r="R218" i="3" s="1"/>
  <c r="O219" i="3"/>
  <c r="L219" i="3"/>
  <c r="M219" i="3" l="1"/>
  <c r="O220" i="3" s="1"/>
  <c r="N219" i="3"/>
  <c r="L220" i="3"/>
  <c r="S219" i="3"/>
  <c r="Q219" i="3"/>
  <c r="R219" i="3" s="1"/>
  <c r="N220" i="3" l="1"/>
  <c r="M220" i="3"/>
  <c r="Q220" i="3"/>
  <c r="R220" i="3" s="1"/>
  <c r="S220" i="3"/>
  <c r="L221" i="3" l="1"/>
  <c r="O221" i="3"/>
  <c r="Q221" i="3" l="1"/>
  <c r="R221" i="3" s="1"/>
  <c r="S221" i="3"/>
  <c r="M221" i="3"/>
  <c r="O222" i="3" s="1"/>
  <c r="N221" i="3"/>
  <c r="L222" i="3" l="1"/>
  <c r="S222" i="3"/>
  <c r="Q222" i="3"/>
  <c r="R222" i="3" s="1"/>
  <c r="M222" i="3"/>
  <c r="L223" i="3" s="1"/>
  <c r="N222" i="3"/>
  <c r="O223" i="3" l="1"/>
  <c r="Q223" i="3"/>
  <c r="R223" i="3" s="1"/>
  <c r="S223" i="3"/>
  <c r="M223" i="3"/>
  <c r="O224" i="3" s="1"/>
  <c r="N223" i="3"/>
  <c r="L224" i="3" l="1"/>
  <c r="M224" i="3" s="1"/>
  <c r="L225" i="3" s="1"/>
  <c r="N224" i="3"/>
  <c r="Q224" i="3"/>
  <c r="R224" i="3" s="1"/>
  <c r="S224" i="3"/>
  <c r="O225" i="3" l="1"/>
  <c r="Q225" i="3" s="1"/>
  <c r="R225" i="3" s="1"/>
  <c r="S225" i="3"/>
  <c r="M225" i="3"/>
  <c r="O226" i="3" s="1"/>
  <c r="N225" i="3"/>
  <c r="L226" i="3" l="1"/>
  <c r="N226" i="3" s="1"/>
  <c r="Q226" i="3"/>
  <c r="R226" i="3" s="1"/>
  <c r="S226" i="3"/>
  <c r="M226" i="3" l="1"/>
  <c r="O227" i="3"/>
  <c r="L227" i="3"/>
  <c r="N227" i="3" l="1"/>
  <c r="M227" i="3"/>
  <c r="L228" i="3" s="1"/>
  <c r="S227" i="3"/>
  <c r="Q227" i="3"/>
  <c r="R227" i="3" s="1"/>
  <c r="N228" i="3" l="1"/>
  <c r="M228" i="3"/>
  <c r="L229" i="3" s="1"/>
  <c r="O228" i="3"/>
  <c r="O229" i="3" l="1"/>
  <c r="Q228" i="3"/>
  <c r="R228" i="3" s="1"/>
  <c r="S228" i="3"/>
  <c r="Q229" i="3"/>
  <c r="R229" i="3" s="1"/>
  <c r="S229" i="3"/>
  <c r="M229" i="3"/>
  <c r="L230" i="3" s="1"/>
  <c r="N229" i="3"/>
  <c r="O230" i="3" l="1"/>
  <c r="M230" i="3"/>
  <c r="O231" i="3" s="1"/>
  <c r="N230" i="3"/>
  <c r="Q230" i="3"/>
  <c r="R230" i="3" s="1"/>
  <c r="S230" i="3"/>
  <c r="L231" i="3" l="1"/>
  <c r="N231" i="3" s="1"/>
  <c r="Q231" i="3"/>
  <c r="R231" i="3" s="1"/>
  <c r="S231" i="3"/>
  <c r="M231" i="3" l="1"/>
  <c r="O232" i="3" s="1"/>
  <c r="L232" i="3"/>
  <c r="M232" i="3" s="1"/>
  <c r="O233" i="3" s="1"/>
  <c r="N232" i="3"/>
  <c r="Q232" i="3"/>
  <c r="R232" i="3" s="1"/>
  <c r="S232" i="3"/>
  <c r="L233" i="3" l="1"/>
  <c r="M233" i="3" s="1"/>
  <c r="L234" i="3" s="1"/>
  <c r="Q233" i="3"/>
  <c r="R233" i="3" s="1"/>
  <c r="S233" i="3"/>
  <c r="N233" i="3" l="1"/>
  <c r="O234" i="3"/>
  <c r="M234" i="3"/>
  <c r="L235" i="3" s="1"/>
  <c r="N234" i="3"/>
  <c r="S234" i="3"/>
  <c r="Q234" i="3"/>
  <c r="R234" i="3" s="1"/>
  <c r="O235" i="3" l="1"/>
  <c r="Q235" i="3"/>
  <c r="R235" i="3" s="1"/>
  <c r="S235" i="3"/>
  <c r="N235" i="3"/>
  <c r="M235" i="3"/>
  <c r="L236" i="3" s="1"/>
  <c r="N236" i="3" l="1"/>
  <c r="M236" i="3"/>
  <c r="L237" i="3" s="1"/>
  <c r="O237" i="3"/>
  <c r="O236" i="3"/>
  <c r="S236" i="3" l="1"/>
  <c r="Q236" i="3"/>
  <c r="R236" i="3" s="1"/>
  <c r="Q237" i="3"/>
  <c r="R237" i="3" s="1"/>
  <c r="S237" i="3"/>
  <c r="N237" i="3"/>
  <c r="M237" i="3"/>
  <c r="O238" i="3" s="1"/>
  <c r="L238" i="3" l="1"/>
  <c r="M238" i="3"/>
  <c r="O239" i="3" s="1"/>
  <c r="Q239" i="3" s="1"/>
  <c r="R239" i="3" s="1"/>
  <c r="N238" i="3"/>
  <c r="Q238" i="3"/>
  <c r="R238" i="3" s="1"/>
  <c r="S238" i="3"/>
  <c r="L239" i="3"/>
  <c r="N239" i="3" s="1"/>
  <c r="S239" i="3" l="1"/>
  <c r="M239" i="3"/>
  <c r="L240" i="3" s="1"/>
  <c r="O240" i="3" l="1"/>
  <c r="Q240" i="3"/>
  <c r="R240" i="3" s="1"/>
  <c r="S240" i="3"/>
  <c r="M240" i="3"/>
  <c r="O241" i="3" s="1"/>
  <c r="N240" i="3"/>
  <c r="L241" i="3"/>
  <c r="M241" i="3" l="1"/>
  <c r="N241" i="3"/>
  <c r="S241" i="3"/>
  <c r="Q241" i="3"/>
  <c r="R241" i="3" s="1"/>
  <c r="L242" i="3"/>
  <c r="M242" i="3" s="1"/>
  <c r="O242" i="3"/>
  <c r="S242" i="3" s="1"/>
  <c r="N242" i="3" l="1"/>
  <c r="Q242" i="3"/>
  <c r="R242" i="3" s="1"/>
  <c r="L243" i="3"/>
  <c r="O243" i="3"/>
  <c r="S243" i="3" l="1"/>
  <c r="Q243" i="3"/>
  <c r="R243" i="3" s="1"/>
  <c r="N243" i="3"/>
  <c r="M243" i="3"/>
  <c r="O244" i="3" s="1"/>
  <c r="L244" i="3" l="1"/>
  <c r="M244" i="3" s="1"/>
  <c r="O245" i="3" s="1"/>
  <c r="S244" i="3"/>
  <c r="Q244" i="3"/>
  <c r="R244" i="3" s="1"/>
  <c r="N244" i="3" l="1"/>
  <c r="L245" i="3"/>
  <c r="N245" i="3" s="1"/>
  <c r="S245" i="3"/>
  <c r="Q245" i="3"/>
  <c r="R245" i="3" s="1"/>
  <c r="M245" i="3"/>
  <c r="L246" i="3" l="1"/>
  <c r="O246" i="3"/>
  <c r="Q246" i="3" l="1"/>
  <c r="R246" i="3" s="1"/>
  <c r="S246" i="3"/>
  <c r="M246" i="3"/>
  <c r="N246" i="3"/>
  <c r="L247" i="3" l="1"/>
  <c r="O247" i="3"/>
  <c r="S247" i="3" l="1"/>
  <c r="Q247" i="3"/>
  <c r="R247" i="3" s="1"/>
  <c r="N247" i="3"/>
  <c r="M247" i="3"/>
  <c r="O248" i="3" s="1"/>
  <c r="L248" i="3" l="1"/>
  <c r="M248" i="3" s="1"/>
  <c r="L249" i="3" s="1"/>
  <c r="Q248" i="3"/>
  <c r="R248" i="3" s="1"/>
  <c r="S248" i="3"/>
  <c r="N248" i="3" l="1"/>
  <c r="N249" i="3"/>
  <c r="M249" i="3"/>
  <c r="O250" i="3" s="1"/>
  <c r="O249" i="3"/>
  <c r="L250" i="3" l="1"/>
  <c r="N250" i="3" s="1"/>
  <c r="Q249" i="3"/>
  <c r="R249" i="3" s="1"/>
  <c r="S249" i="3"/>
  <c r="Q250" i="3"/>
  <c r="R250" i="3" s="1"/>
  <c r="S250" i="3"/>
  <c r="M250" i="3"/>
  <c r="O251" i="3" s="1"/>
  <c r="L251" i="3" l="1"/>
  <c r="S251" i="3"/>
  <c r="Q251" i="3"/>
  <c r="R251" i="3" s="1"/>
  <c r="M251" i="3" l="1"/>
  <c r="L252" i="3" s="1"/>
  <c r="N251" i="3"/>
  <c r="O252" i="3" l="1"/>
  <c r="S252" i="3" s="1"/>
  <c r="Q252" i="3"/>
  <c r="R252" i="3" s="1"/>
  <c r="M252" i="3"/>
  <c r="O253" i="3" s="1"/>
  <c r="N252" i="3"/>
  <c r="L253" i="3" l="1"/>
  <c r="N253" i="3" s="1"/>
  <c r="Q253" i="3"/>
  <c r="R253" i="3" s="1"/>
  <c r="S253" i="3"/>
  <c r="M253" i="3" l="1"/>
  <c r="O254" i="3" s="1"/>
  <c r="Q254" i="3" s="1"/>
  <c r="R254" i="3" s="1"/>
  <c r="L254" i="3" l="1"/>
  <c r="N254" i="3" s="1"/>
  <c r="S254" i="3"/>
  <c r="M254" i="3" l="1"/>
  <c r="L255" i="3" s="1"/>
  <c r="O255" i="3"/>
  <c r="Q255" i="3" s="1"/>
  <c r="R255" i="3" s="1"/>
  <c r="N255" i="3"/>
  <c r="M255" i="3"/>
  <c r="L256" i="3" s="1"/>
  <c r="O256" i="3" l="1"/>
  <c r="S256" i="3" s="1"/>
  <c r="S255" i="3"/>
  <c r="N256" i="3"/>
  <c r="M256" i="3"/>
  <c r="Q256" i="3" l="1"/>
  <c r="R256" i="3" s="1"/>
  <c r="L257" i="3"/>
  <c r="O257" i="3"/>
  <c r="Q257" i="3" l="1"/>
  <c r="R257" i="3" s="1"/>
  <c r="S257" i="3"/>
  <c r="M257" i="3"/>
  <c r="N257" i="3"/>
  <c r="O258" i="3" l="1"/>
  <c r="L258" i="3"/>
  <c r="N258" i="3" l="1"/>
  <c r="M258" i="3"/>
  <c r="Q258" i="3"/>
  <c r="R258" i="3" s="1"/>
  <c r="S258" i="3"/>
  <c r="O259" i="3" l="1"/>
  <c r="L259" i="3"/>
  <c r="N259" i="3" l="1"/>
  <c r="M259" i="3"/>
  <c r="L260" i="3" s="1"/>
  <c r="S259" i="3"/>
  <c r="Q259" i="3"/>
  <c r="R259" i="3" s="1"/>
  <c r="N260" i="3" l="1"/>
  <c r="M260" i="3"/>
  <c r="O261" i="3" s="1"/>
  <c r="O260" i="3"/>
  <c r="L261" i="3" l="1"/>
  <c r="S261" i="3"/>
  <c r="Q261" i="3"/>
  <c r="R261" i="3" s="1"/>
  <c r="Q260" i="3"/>
  <c r="R260" i="3" s="1"/>
  <c r="S260" i="3"/>
  <c r="N261" i="3" l="1"/>
  <c r="M261" i="3"/>
  <c r="O262" i="3" l="1"/>
  <c r="L262" i="3"/>
  <c r="M262" i="3" l="1"/>
  <c r="N262" i="3"/>
  <c r="S262" i="3"/>
  <c r="Q262" i="3"/>
  <c r="R262" i="3" s="1"/>
  <c r="L263" i="3" l="1"/>
  <c r="O263" i="3"/>
  <c r="Q263" i="3" l="1"/>
  <c r="R263" i="3" s="1"/>
  <c r="S263" i="3"/>
  <c r="N263" i="3"/>
  <c r="M263" i="3"/>
  <c r="L264" i="3" l="1"/>
  <c r="O264" i="3"/>
  <c r="Q264" i="3" l="1"/>
  <c r="R264" i="3" s="1"/>
  <c r="S264" i="3"/>
  <c r="N264" i="3"/>
  <c r="M264" i="3"/>
  <c r="L265" i="3" l="1"/>
  <c r="O265" i="3"/>
  <c r="S265" i="3" l="1"/>
  <c r="Q265" i="3"/>
  <c r="R265" i="3" s="1"/>
  <c r="M265" i="3"/>
  <c r="N265" i="3"/>
  <c r="O266" i="3" l="1"/>
  <c r="L266" i="3"/>
  <c r="M266" i="3" l="1"/>
  <c r="L267" i="3" s="1"/>
  <c r="N266" i="3"/>
  <c r="Q266" i="3"/>
  <c r="R266" i="3" s="1"/>
  <c r="S266" i="3"/>
  <c r="O267" i="3" l="1"/>
  <c r="S267" i="3"/>
  <c r="Q267" i="3"/>
  <c r="R267" i="3" s="1"/>
  <c r="N267" i="3"/>
  <c r="M267" i="3"/>
  <c r="L268" i="3" l="1"/>
  <c r="O268" i="3"/>
  <c r="S268" i="3" l="1"/>
  <c r="Q268" i="3"/>
  <c r="R268" i="3" s="1"/>
  <c r="M268" i="3"/>
  <c r="L269" i="3" s="1"/>
  <c r="N268" i="3"/>
  <c r="O269" i="3" l="1"/>
  <c r="S269" i="3" s="1"/>
  <c r="M269" i="3"/>
  <c r="L270" i="3" s="1"/>
  <c r="N269" i="3"/>
  <c r="Q269" i="3" l="1"/>
  <c r="R269" i="3" s="1"/>
  <c r="N270" i="3"/>
  <c r="M270" i="3"/>
  <c r="O271" i="3" s="1"/>
  <c r="O270" i="3"/>
  <c r="L271" i="3" l="1"/>
  <c r="M271" i="3" s="1"/>
  <c r="L272" i="3" s="1"/>
  <c r="N272" i="3" s="1"/>
  <c r="Q271" i="3"/>
  <c r="R271" i="3" s="1"/>
  <c r="S271" i="3"/>
  <c r="S270" i="3"/>
  <c r="Q270" i="3"/>
  <c r="R270" i="3" s="1"/>
  <c r="O272" i="3" l="1"/>
  <c r="Q272" i="3" s="1"/>
  <c r="R272" i="3" s="1"/>
  <c r="N271" i="3"/>
  <c r="M272" i="3"/>
  <c r="O273" i="3" s="1"/>
  <c r="S272" i="3" l="1"/>
  <c r="L273" i="3"/>
  <c r="M273" i="3" s="1"/>
  <c r="S273" i="3"/>
  <c r="Q273" i="3"/>
  <c r="R273" i="3" s="1"/>
  <c r="N273" i="3" l="1"/>
  <c r="L274" i="3"/>
  <c r="O274" i="3"/>
  <c r="S274" i="3" l="1"/>
  <c r="Q274" i="3"/>
  <c r="R274" i="3" s="1"/>
  <c r="M274" i="3"/>
  <c r="L275" i="3" s="1"/>
  <c r="N274" i="3"/>
  <c r="N275" i="3" l="1"/>
  <c r="M275" i="3"/>
  <c r="O276" i="3" s="1"/>
  <c r="O275" i="3"/>
  <c r="L276" i="3" l="1"/>
  <c r="N276" i="3" s="1"/>
  <c r="S275" i="3"/>
  <c r="Q275" i="3"/>
  <c r="R275" i="3" s="1"/>
  <c r="S276" i="3"/>
  <c r="Q276" i="3"/>
  <c r="R276" i="3" s="1"/>
  <c r="M276" i="3" l="1"/>
  <c r="L277" i="3" s="1"/>
  <c r="M277" i="3" s="1"/>
  <c r="L278" i="3" s="1"/>
  <c r="N277" i="3" l="1"/>
  <c r="O277" i="3"/>
  <c r="Q277" i="3" s="1"/>
  <c r="R277" i="3" s="1"/>
  <c r="O278" i="3"/>
  <c r="Q278" i="3" s="1"/>
  <c r="R278" i="3" s="1"/>
  <c r="N278" i="3"/>
  <c r="M278" i="3"/>
  <c r="O279" i="3" s="1"/>
  <c r="S277" i="3" l="1"/>
  <c r="S278" i="3"/>
  <c r="L279" i="3"/>
  <c r="M279" i="3" s="1"/>
  <c r="L280" i="3" s="1"/>
  <c r="S279" i="3"/>
  <c r="Q279" i="3"/>
  <c r="R279" i="3" s="1"/>
  <c r="N279" i="3" l="1"/>
  <c r="O280" i="3"/>
  <c r="Q280" i="3" s="1"/>
  <c r="R280" i="3" s="1"/>
  <c r="M280" i="3"/>
  <c r="O281" i="3" s="1"/>
  <c r="N280" i="3"/>
  <c r="L281" i="3" l="1"/>
  <c r="N281" i="3" s="1"/>
  <c r="S280" i="3"/>
  <c r="Q281" i="3"/>
  <c r="R281" i="3" s="1"/>
  <c r="S281" i="3"/>
  <c r="M281" i="3" l="1"/>
  <c r="O282" i="3"/>
  <c r="L282" i="3"/>
  <c r="M282" i="3" l="1"/>
  <c r="N282" i="3"/>
  <c r="Q282" i="3"/>
  <c r="R282" i="3" s="1"/>
  <c r="S282" i="3"/>
  <c r="O283" i="3" l="1"/>
  <c r="L283" i="3"/>
  <c r="N283" i="3" l="1"/>
  <c r="M283" i="3"/>
  <c r="O284" i="3" s="1"/>
  <c r="S283" i="3"/>
  <c r="Q283" i="3"/>
  <c r="R283" i="3" s="1"/>
  <c r="Q284" i="3" l="1"/>
  <c r="R284" i="3" s="1"/>
  <c r="S284" i="3"/>
  <c r="L284" i="3"/>
  <c r="N284" i="3" l="1"/>
  <c r="M284" i="3"/>
  <c r="L285" i="3" s="1"/>
  <c r="O285" i="3" l="1"/>
  <c r="Q285" i="3" s="1"/>
  <c r="R285" i="3" s="1"/>
  <c r="N285" i="3"/>
  <c r="M285" i="3"/>
  <c r="L286" i="3" s="1"/>
  <c r="S285" i="3" l="1"/>
  <c r="O286" i="3"/>
  <c r="S286" i="3" s="1"/>
  <c r="N286" i="3"/>
  <c r="M286" i="3"/>
  <c r="O287" i="3" s="1"/>
  <c r="Q286" i="3" l="1"/>
  <c r="R286" i="3" s="1"/>
  <c r="L287" i="3"/>
  <c r="N287" i="3" s="1"/>
  <c r="S287" i="3"/>
  <c r="Q287" i="3"/>
  <c r="R287" i="3" s="1"/>
  <c r="M287" i="3" l="1"/>
  <c r="L288" i="3" s="1"/>
  <c r="M288" i="3" s="1"/>
  <c r="N288" i="3" l="1"/>
  <c r="O288" i="3"/>
  <c r="S288" i="3" s="1"/>
  <c r="L289" i="3"/>
  <c r="O289" i="3"/>
  <c r="Q288" i="3" l="1"/>
  <c r="R288" i="3" s="1"/>
  <c r="Q289" i="3"/>
  <c r="R289" i="3" s="1"/>
  <c r="S289" i="3"/>
  <c r="M289" i="3"/>
  <c r="O290" i="3" s="1"/>
  <c r="N289" i="3"/>
  <c r="L290" i="3" l="1"/>
  <c r="N290" i="3" s="1"/>
  <c r="Q290" i="3"/>
  <c r="R290" i="3" s="1"/>
  <c r="S290" i="3"/>
  <c r="M290" i="3" l="1"/>
  <c r="L291" i="3" s="1"/>
  <c r="M291" i="3" s="1"/>
  <c r="O292" i="3" s="1"/>
  <c r="N291" i="3" l="1"/>
  <c r="O291" i="3"/>
  <c r="L292" i="3"/>
  <c r="N292" i="3" s="1"/>
  <c r="Q292" i="3"/>
  <c r="R292" i="3" s="1"/>
  <c r="S292" i="3"/>
  <c r="Q291" i="3" l="1"/>
  <c r="R291" i="3" s="1"/>
  <c r="S291" i="3"/>
  <c r="M292" i="3"/>
  <c r="O293" i="3" s="1"/>
  <c r="S293" i="3" s="1"/>
  <c r="Q293" i="3" l="1"/>
  <c r="R293" i="3" s="1"/>
  <c r="L293" i="3"/>
  <c r="M293" i="3" s="1"/>
  <c r="N293" i="3" l="1"/>
  <c r="L294" i="3"/>
  <c r="M294" i="3" s="1"/>
  <c r="O294" i="3"/>
  <c r="Q294" i="3" s="1"/>
  <c r="R294" i="3" s="1"/>
  <c r="S294" i="3" l="1"/>
  <c r="N294" i="3"/>
  <c r="O295" i="3"/>
  <c r="S295" i="3" s="1"/>
  <c r="L295" i="3"/>
  <c r="N295" i="3" s="1"/>
  <c r="Q295" i="3" l="1"/>
  <c r="R295" i="3" s="1"/>
  <c r="M295" i="3"/>
  <c r="O296" i="3" s="1"/>
  <c r="S296" i="3" s="1"/>
  <c r="L296" i="3" l="1"/>
  <c r="N296" i="3" s="1"/>
  <c r="Q296" i="3"/>
  <c r="R296" i="3" s="1"/>
  <c r="M296" i="3"/>
  <c r="O297" i="3" s="1"/>
  <c r="L297" i="3" l="1"/>
  <c r="N297" i="3" s="1"/>
  <c r="S297" i="3"/>
  <c r="Q297" i="3"/>
  <c r="R297" i="3" s="1"/>
  <c r="M297" i="3" l="1"/>
  <c r="L298" i="3" s="1"/>
  <c r="M298" i="3"/>
  <c r="L299" i="3" s="1"/>
  <c r="N298" i="3"/>
  <c r="O298" i="3" l="1"/>
  <c r="Q298" i="3" s="1"/>
  <c r="R298" i="3" s="1"/>
  <c r="O299" i="3"/>
  <c r="Q299" i="3" s="1"/>
  <c r="R299" i="3" s="1"/>
  <c r="S298" i="3"/>
  <c r="S299" i="3"/>
  <c r="N299" i="3"/>
  <c r="M299" i="3"/>
  <c r="O300" i="3" s="1"/>
  <c r="L300" i="3" l="1"/>
  <c r="M300" i="3" s="1"/>
  <c r="L301" i="3" s="1"/>
  <c r="Q300" i="3"/>
  <c r="R300" i="3" s="1"/>
  <c r="S300" i="3"/>
  <c r="N300" i="3" l="1"/>
  <c r="O301" i="3"/>
  <c r="Q301" i="3" s="1"/>
  <c r="R301" i="3" s="1"/>
  <c r="N301" i="3"/>
  <c r="M301" i="3"/>
  <c r="L302" i="3" s="1"/>
  <c r="S301" i="3" l="1"/>
  <c r="O302" i="3"/>
  <c r="Q302" i="3" s="1"/>
  <c r="R302" i="3" s="1"/>
  <c r="M302" i="3"/>
  <c r="O303" i="3" s="1"/>
  <c r="N302" i="3"/>
  <c r="S302" i="3" l="1"/>
  <c r="L303" i="3"/>
  <c r="N303" i="3" s="1"/>
  <c r="Q303" i="3"/>
  <c r="R303" i="3" s="1"/>
  <c r="S303" i="3"/>
  <c r="M303" i="3" l="1"/>
  <c r="O304" i="3" s="1"/>
  <c r="S304" i="3" s="1"/>
  <c r="Q304" i="3" l="1"/>
  <c r="R304" i="3" s="1"/>
  <c r="L304" i="3"/>
  <c r="N304" i="3" s="1"/>
  <c r="M304" i="3" l="1"/>
  <c r="O305" i="3" s="1"/>
  <c r="S305" i="3" s="1"/>
  <c r="Q305" i="3" l="1"/>
  <c r="R305" i="3" s="1"/>
  <c r="L305" i="3"/>
  <c r="N305" i="3" s="1"/>
  <c r="M305" i="3" l="1"/>
  <c r="O306" i="3" s="1"/>
  <c r="L306" i="3"/>
  <c r="M306" i="3" s="1"/>
  <c r="Q306" i="3"/>
  <c r="R306" i="3" s="1"/>
  <c r="S306" i="3"/>
  <c r="N306" i="3" l="1"/>
  <c r="L307" i="3"/>
  <c r="O307" i="3"/>
  <c r="Q307" i="3" s="1"/>
  <c r="R307" i="3" s="1"/>
  <c r="M307" i="3"/>
  <c r="N307" i="3"/>
  <c r="S307" i="3" l="1"/>
  <c r="O308" i="3"/>
  <c r="L308" i="3"/>
  <c r="N308" i="3" l="1"/>
  <c r="M308" i="3"/>
  <c r="L309" i="3" s="1"/>
  <c r="Q308" i="3"/>
  <c r="R308" i="3" s="1"/>
  <c r="S308" i="3"/>
  <c r="O309" i="3" l="1"/>
  <c r="N309" i="3"/>
  <c r="M309" i="3"/>
  <c r="L310" i="3" s="1"/>
  <c r="O310" i="3" l="1"/>
  <c r="Q310" i="3" s="1"/>
  <c r="R310" i="3" s="1"/>
  <c r="M310" i="3"/>
  <c r="O311" i="3" s="1"/>
  <c r="N310" i="3"/>
  <c r="S310" i="3"/>
  <c r="Q309" i="3"/>
  <c r="R309" i="3" s="1"/>
  <c r="S309" i="3"/>
  <c r="L311" i="3" l="1"/>
  <c r="M311" i="3" s="1"/>
  <c r="O312" i="3" s="1"/>
  <c r="S312" i="3" s="1"/>
  <c r="S311" i="3"/>
  <c r="Q311" i="3"/>
  <c r="R311" i="3" s="1"/>
  <c r="Q312" i="3" l="1"/>
  <c r="R312" i="3" s="1"/>
  <c r="L312" i="3"/>
  <c r="M312" i="3" s="1"/>
  <c r="L313" i="3" s="1"/>
  <c r="N313" i="3" s="1"/>
  <c r="N311" i="3"/>
  <c r="O313" i="3" l="1"/>
  <c r="S313" i="3" s="1"/>
  <c r="N312" i="3"/>
  <c r="M313" i="3"/>
  <c r="Q313" i="3" l="1"/>
  <c r="R313" i="3" s="1"/>
  <c r="O314" i="3"/>
  <c r="L314" i="3"/>
  <c r="M314" i="3" l="1"/>
  <c r="N314" i="3"/>
  <c r="S314" i="3"/>
  <c r="Q314" i="3"/>
  <c r="R314" i="3" s="1"/>
  <c r="L315" i="3" l="1"/>
  <c r="O315" i="3"/>
  <c r="Q315" i="3" l="1"/>
  <c r="R315" i="3" s="1"/>
  <c r="S315" i="3"/>
  <c r="N315" i="3"/>
  <c r="M315" i="3"/>
  <c r="L316" i="3" s="1"/>
  <c r="O316" i="3" l="1"/>
  <c r="Q316" i="3" s="1"/>
  <c r="R316" i="3" s="1"/>
  <c r="M316" i="3"/>
  <c r="O317" i="3" s="1"/>
  <c r="N316" i="3"/>
  <c r="L317" i="3" l="1"/>
  <c r="S316" i="3"/>
  <c r="M317" i="3"/>
  <c r="N317" i="3"/>
  <c r="S317" i="3"/>
  <c r="Q317" i="3"/>
  <c r="R317" i="3" s="1"/>
  <c r="L318" i="3" l="1"/>
  <c r="O318" i="3"/>
  <c r="Q318" i="3" l="1"/>
  <c r="R318" i="3" s="1"/>
  <c r="S318" i="3"/>
  <c r="N318" i="3"/>
  <c r="M318" i="3"/>
  <c r="O319" i="3" s="1"/>
  <c r="Q319" i="3" l="1"/>
  <c r="R319" i="3" s="1"/>
  <c r="S319" i="3"/>
  <c r="L319" i="3"/>
  <c r="M319" i="3" l="1"/>
  <c r="O320" i="3" s="1"/>
  <c r="N319" i="3"/>
  <c r="L320" i="3" l="1"/>
  <c r="N320" i="3" s="1"/>
  <c r="Q320" i="3"/>
  <c r="R320" i="3" s="1"/>
  <c r="S320" i="3"/>
  <c r="M320" i="3" l="1"/>
  <c r="O321" i="3" s="1"/>
  <c r="Q321" i="3"/>
  <c r="R321" i="3" s="1"/>
  <c r="S321" i="3"/>
  <c r="L321" i="3"/>
  <c r="N321" i="3" l="1"/>
  <c r="M321" i="3"/>
  <c r="L322" i="3" s="1"/>
  <c r="O322" i="3" l="1"/>
  <c r="S322" i="3" s="1"/>
  <c r="N322" i="3"/>
  <c r="M322" i="3"/>
  <c r="O323" i="3" s="1"/>
  <c r="Q322" i="3" l="1"/>
  <c r="R322" i="3" s="1"/>
  <c r="L323" i="3"/>
  <c r="M323" i="3" s="1"/>
  <c r="L324" i="3" s="1"/>
  <c r="Q323" i="3"/>
  <c r="R323" i="3" s="1"/>
  <c r="S323" i="3"/>
  <c r="N323" i="3" l="1"/>
  <c r="O324" i="3"/>
  <c r="Q324" i="3" s="1"/>
  <c r="R324" i="3" s="1"/>
  <c r="N324" i="3"/>
  <c r="M324" i="3"/>
  <c r="S324" i="3" l="1"/>
  <c r="O325" i="3"/>
  <c r="L325" i="3"/>
  <c r="M325" i="3" l="1"/>
  <c r="N325" i="3"/>
  <c r="Q325" i="3"/>
  <c r="R325" i="3" s="1"/>
  <c r="S325" i="3"/>
  <c r="O326" i="3" l="1"/>
  <c r="L326" i="3"/>
  <c r="M326" i="3" l="1"/>
  <c r="N326" i="3"/>
  <c r="S326" i="3"/>
  <c r="Q326" i="3"/>
  <c r="R326" i="3" s="1"/>
  <c r="L327" i="3" l="1"/>
  <c r="O327" i="3"/>
  <c r="Q327" i="3" l="1"/>
  <c r="R327" i="3" s="1"/>
  <c r="S327" i="3"/>
  <c r="N327" i="3"/>
  <c r="M327" i="3"/>
  <c r="L328" i="3" s="1"/>
  <c r="M328" i="3" l="1"/>
  <c r="O329" i="3" s="1"/>
  <c r="N328" i="3"/>
  <c r="O328" i="3"/>
  <c r="L329" i="3" l="1"/>
  <c r="M329" i="3" s="1"/>
  <c r="O330" i="3" s="1"/>
  <c r="Q328" i="3"/>
  <c r="R328" i="3" s="1"/>
  <c r="S328" i="3"/>
  <c r="S329" i="3"/>
  <c r="Q329" i="3"/>
  <c r="R329" i="3" s="1"/>
  <c r="N329" i="3" l="1"/>
  <c r="L330" i="3"/>
  <c r="M330" i="3" s="1"/>
  <c r="N330" i="3"/>
  <c r="S330" i="3"/>
  <c r="Q330" i="3"/>
  <c r="R330" i="3" s="1"/>
  <c r="O331" i="3" l="1"/>
  <c r="L331" i="3"/>
  <c r="M331" i="3" l="1"/>
  <c r="O332" i="3" s="1"/>
  <c r="N331" i="3"/>
  <c r="L332" i="3"/>
  <c r="Q331" i="3"/>
  <c r="R331" i="3" s="1"/>
  <c r="S331" i="3"/>
  <c r="M332" i="3" l="1"/>
  <c r="O333" i="3" s="1"/>
  <c r="N332" i="3"/>
  <c r="L333" i="3"/>
  <c r="S332" i="3"/>
  <c r="Q332" i="3"/>
  <c r="R332" i="3" s="1"/>
  <c r="N333" i="3" l="1"/>
  <c r="M333" i="3"/>
  <c r="L334" i="3" s="1"/>
  <c r="S333" i="3"/>
  <c r="Q333" i="3"/>
  <c r="R333" i="3" s="1"/>
  <c r="O334" i="3" l="1"/>
  <c r="Q334" i="3" s="1"/>
  <c r="R334" i="3" s="1"/>
  <c r="N334" i="3"/>
  <c r="M334" i="3"/>
  <c r="S334" i="3" l="1"/>
  <c r="L335" i="3"/>
  <c r="O335" i="3"/>
  <c r="Q335" i="3" l="1"/>
  <c r="R335" i="3" s="1"/>
  <c r="S335" i="3"/>
  <c r="N335" i="3"/>
  <c r="M335" i="3"/>
  <c r="O336" i="3" s="1"/>
  <c r="L336" i="3" l="1"/>
  <c r="M336" i="3" s="1"/>
  <c r="S336" i="3"/>
  <c r="Q336" i="3"/>
  <c r="R336" i="3" s="1"/>
  <c r="N336" i="3" l="1"/>
  <c r="L337" i="3"/>
  <c r="O337" i="3"/>
  <c r="Q337" i="3" s="1"/>
  <c r="R337" i="3" s="1"/>
  <c r="M337" i="3"/>
  <c r="O338" i="3" s="1"/>
  <c r="N337" i="3"/>
  <c r="S337" i="3" l="1"/>
  <c r="Q338" i="3"/>
  <c r="R338" i="3" s="1"/>
  <c r="S338" i="3"/>
  <c r="L338" i="3"/>
  <c r="M338" i="3" l="1"/>
  <c r="O339" i="3" s="1"/>
  <c r="N338" i="3"/>
  <c r="L339" i="3"/>
  <c r="N339" i="3" l="1"/>
  <c r="M339" i="3"/>
  <c r="L340" i="3" s="1"/>
  <c r="S339" i="3"/>
  <c r="Q339" i="3"/>
  <c r="R339" i="3" s="1"/>
  <c r="O340" i="3" l="1"/>
  <c r="S340" i="3" s="1"/>
  <c r="M340" i="3"/>
  <c r="O341" i="3" s="1"/>
  <c r="N340" i="3"/>
  <c r="Q340" i="3" l="1"/>
  <c r="R340" i="3" s="1"/>
  <c r="L341" i="3"/>
  <c r="N341" i="3" s="1"/>
  <c r="S341" i="3"/>
  <c r="Q341" i="3"/>
  <c r="R341" i="3" s="1"/>
  <c r="M341" i="3" l="1"/>
  <c r="O342" i="3" s="1"/>
  <c r="L342" i="3"/>
  <c r="Q342" i="3"/>
  <c r="R342" i="3" s="1"/>
  <c r="S342" i="3"/>
  <c r="M342" i="3" l="1"/>
  <c r="O343" i="3" s="1"/>
  <c r="N342" i="3"/>
  <c r="L343" i="3" l="1"/>
  <c r="N343" i="3"/>
  <c r="M343" i="3"/>
  <c r="Q343" i="3"/>
  <c r="R343" i="3" s="1"/>
  <c r="S343" i="3"/>
  <c r="O344" i="3" l="1"/>
  <c r="L344" i="3"/>
  <c r="N344" i="3" l="1"/>
  <c r="M344" i="3"/>
  <c r="Q344" i="3"/>
  <c r="R344" i="3" s="1"/>
  <c r="S344" i="3"/>
  <c r="L345" i="3" l="1"/>
  <c r="O345" i="3"/>
  <c r="S345" i="3" l="1"/>
  <c r="Q345" i="3"/>
  <c r="R345" i="3" s="1"/>
  <c r="M345" i="3"/>
  <c r="L346" i="3" s="1"/>
  <c r="N345" i="3"/>
  <c r="O346" i="3" l="1"/>
  <c r="N346" i="3"/>
  <c r="M346" i="3"/>
  <c r="O347" i="3" s="1"/>
  <c r="S346" i="3"/>
  <c r="Q346" i="3"/>
  <c r="R346" i="3" s="1"/>
  <c r="L347" i="3" l="1"/>
  <c r="M347" i="3" s="1"/>
  <c r="O348" i="3" s="1"/>
  <c r="S347" i="3"/>
  <c r="Q347" i="3"/>
  <c r="R347" i="3" s="1"/>
  <c r="N347" i="3" l="1"/>
  <c r="L348" i="3"/>
  <c r="N348" i="3" s="1"/>
  <c r="S348" i="3"/>
  <c r="Q348" i="3"/>
  <c r="R348" i="3" s="1"/>
  <c r="M348" i="3" l="1"/>
  <c r="L349" i="3" s="1"/>
  <c r="N349" i="3" s="1"/>
  <c r="M349" i="3" l="1"/>
  <c r="O350" i="3" s="1"/>
  <c r="S350" i="3" s="1"/>
  <c r="O349" i="3"/>
  <c r="S349" i="3" s="1"/>
  <c r="Q349" i="3" l="1"/>
  <c r="R349" i="3" s="1"/>
  <c r="Q350" i="3"/>
  <c r="R350" i="3" s="1"/>
  <c r="L350" i="3"/>
  <c r="M350" i="3" s="1"/>
  <c r="L351" i="3"/>
  <c r="M351" i="3" s="1"/>
  <c r="O352" i="3" s="1"/>
  <c r="O351" i="3"/>
  <c r="S351" i="3" s="1"/>
  <c r="Q351" i="3"/>
  <c r="R351" i="3" s="1"/>
  <c r="N351" i="3" l="1"/>
  <c r="N350" i="3"/>
  <c r="L352" i="3"/>
  <c r="M352" i="3" s="1"/>
  <c r="L353" i="3" s="1"/>
  <c r="Q352" i="3"/>
  <c r="R352" i="3" s="1"/>
  <c r="S352" i="3"/>
  <c r="N352" i="3" l="1"/>
  <c r="O353" i="3"/>
  <c r="M353" i="3"/>
  <c r="N353" i="3"/>
  <c r="L354" i="3"/>
  <c r="N354" i="3" s="1"/>
  <c r="O354" i="3"/>
  <c r="Q354" i="3" s="1"/>
  <c r="R354" i="3" s="1"/>
  <c r="Q353" i="3"/>
  <c r="R353" i="3" s="1"/>
  <c r="S353" i="3"/>
  <c r="M354" i="3" l="1"/>
  <c r="S354" i="3"/>
  <c r="L355" i="3"/>
  <c r="O355" i="3"/>
  <c r="S355" i="3" l="1"/>
  <c r="Q355" i="3"/>
  <c r="R355" i="3" s="1"/>
  <c r="N355" i="3"/>
  <c r="M355" i="3"/>
  <c r="L356" i="3" s="1"/>
  <c r="M356" i="3" l="1"/>
  <c r="O357" i="3" s="1"/>
  <c r="N356" i="3"/>
  <c r="O356" i="3"/>
  <c r="L357" i="3" l="1"/>
  <c r="N357" i="3" s="1"/>
  <c r="Q356" i="3"/>
  <c r="R356" i="3" s="1"/>
  <c r="S356" i="3"/>
  <c r="Q357" i="3"/>
  <c r="R357" i="3" s="1"/>
  <c r="S357" i="3"/>
  <c r="M357" i="3" l="1"/>
  <c r="O358" i="3" s="1"/>
  <c r="Q358" i="3" s="1"/>
  <c r="R358" i="3" s="1"/>
  <c r="S358" i="3" l="1"/>
  <c r="L358" i="3"/>
  <c r="N358" i="3" l="1"/>
  <c r="M358" i="3"/>
  <c r="L359" i="3" l="1"/>
  <c r="O359" i="3"/>
  <c r="S359" i="3" l="1"/>
  <c r="Q359" i="3"/>
  <c r="R359" i="3" s="1"/>
  <c r="M359" i="3"/>
  <c r="L360" i="3" s="1"/>
  <c r="N359" i="3"/>
  <c r="O360" i="3" l="1"/>
  <c r="S360" i="3" s="1"/>
  <c r="M360" i="3"/>
  <c r="L361" i="3" s="1"/>
  <c r="N360" i="3"/>
  <c r="O361" i="3"/>
  <c r="Q360" i="3" l="1"/>
  <c r="R360" i="3" s="1"/>
  <c r="Q361" i="3"/>
  <c r="R361" i="3" s="1"/>
  <c r="S361" i="3"/>
  <c r="N361" i="3"/>
  <c r="M361" i="3"/>
  <c r="L362" i="3" s="1"/>
  <c r="M362" i="3" l="1"/>
  <c r="L363" i="3" s="1"/>
  <c r="N362" i="3"/>
  <c r="O362" i="3"/>
  <c r="O363" i="3" l="1"/>
  <c r="Q362" i="3"/>
  <c r="R362" i="3" s="1"/>
  <c r="S362" i="3"/>
  <c r="S363" i="3"/>
  <c r="Q363" i="3"/>
  <c r="R363" i="3" s="1"/>
  <c r="N363" i="3"/>
  <c r="M363" i="3"/>
  <c r="L364" i="3" s="1"/>
  <c r="O364" i="3" l="1"/>
  <c r="M364" i="3"/>
  <c r="L365" i="3" s="1"/>
  <c r="N364" i="3"/>
  <c r="O365" i="3"/>
  <c r="Q365" i="3" s="1"/>
  <c r="R365" i="3" s="1"/>
  <c r="S364" i="3"/>
  <c r="Q364" i="3"/>
  <c r="R364" i="3" s="1"/>
  <c r="S365" i="3"/>
  <c r="N365" i="3" l="1"/>
  <c r="M365" i="3"/>
  <c r="O366" i="3" l="1"/>
  <c r="L366" i="3"/>
  <c r="N366" i="3" l="1"/>
  <c r="M366" i="3"/>
  <c r="S366" i="3"/>
  <c r="Q366" i="3"/>
  <c r="R366" i="3" s="1"/>
  <c r="L367" i="3" l="1"/>
  <c r="O367" i="3"/>
  <c r="S367" i="3" l="1"/>
  <c r="Q367" i="3"/>
  <c r="R367" i="3" s="1"/>
  <c r="N367" i="3"/>
  <c r="M367" i="3"/>
  <c r="O368" i="3" s="1"/>
  <c r="L368" i="3" l="1"/>
  <c r="M368" i="3" s="1"/>
  <c r="L369" i="3" s="1"/>
  <c r="S368" i="3"/>
  <c r="Q368" i="3"/>
  <c r="R368" i="3" s="1"/>
  <c r="N368" i="3" l="1"/>
  <c r="O369" i="3"/>
  <c r="S369" i="3" s="1"/>
  <c r="Q369" i="3"/>
  <c r="R369" i="3" s="1"/>
  <c r="M369" i="3"/>
  <c r="L370" i="3" s="1"/>
  <c r="N369" i="3"/>
  <c r="O370" i="3" l="1"/>
  <c r="Q370" i="3" s="1"/>
  <c r="R370" i="3" s="1"/>
  <c r="N370" i="3"/>
  <c r="M370" i="3"/>
  <c r="L371" i="3" s="1"/>
  <c r="S370" i="3" l="1"/>
  <c r="O371" i="3"/>
  <c r="M371" i="3"/>
  <c r="O372" i="3" s="1"/>
  <c r="N371" i="3"/>
  <c r="L372" i="3"/>
  <c r="N372" i="3" l="1"/>
  <c r="M372" i="3"/>
  <c r="O373" i="3" s="1"/>
  <c r="S372" i="3"/>
  <c r="Q372" i="3"/>
  <c r="R372" i="3" s="1"/>
  <c r="Q371" i="3"/>
  <c r="R371" i="3" s="1"/>
  <c r="S371" i="3"/>
  <c r="Q373" i="3" l="1"/>
  <c r="R373" i="3" s="1"/>
  <c r="S373" i="3"/>
  <c r="L373" i="3"/>
  <c r="N373" i="3" l="1"/>
  <c r="M373" i="3"/>
  <c r="L374" i="3" s="1"/>
  <c r="O374" i="3" l="1"/>
  <c r="Q374" i="3" s="1"/>
  <c r="R374" i="3" s="1"/>
  <c r="N374" i="3"/>
  <c r="M374" i="3"/>
  <c r="L375" i="3" s="1"/>
  <c r="O375" i="3" l="1"/>
  <c r="S375" i="3" s="1"/>
  <c r="S374" i="3"/>
  <c r="Q375" i="3"/>
  <c r="R375" i="3" s="1"/>
  <c r="N375" i="3"/>
  <c r="M375" i="3"/>
  <c r="L376" i="3" s="1"/>
  <c r="O376" i="3" l="1"/>
  <c r="M376" i="3"/>
  <c r="L377" i="3" s="1"/>
  <c r="N376" i="3"/>
  <c r="O377" i="3"/>
  <c r="S377" i="3" l="1"/>
  <c r="Q377" i="3"/>
  <c r="R377" i="3" s="1"/>
  <c r="M377" i="3"/>
  <c r="L378" i="3" s="1"/>
  <c r="N377" i="3"/>
  <c r="Q376" i="3"/>
  <c r="R376" i="3" s="1"/>
  <c r="S376" i="3"/>
  <c r="O378" i="3" l="1"/>
  <c r="Q378" i="3" s="1"/>
  <c r="R378" i="3" s="1"/>
  <c r="N378" i="3"/>
  <c r="M378" i="3"/>
  <c r="O379" i="3" s="1"/>
  <c r="S378" i="3" l="1"/>
  <c r="S379" i="3"/>
  <c r="Q379" i="3"/>
  <c r="R379" i="3" s="1"/>
  <c r="L379" i="3"/>
  <c r="N379" i="3" l="1"/>
  <c r="M379" i="3"/>
  <c r="L380" i="3" s="1"/>
  <c r="O380" i="3" l="1"/>
  <c r="Q380" i="3"/>
  <c r="R380" i="3" s="1"/>
  <c r="S380" i="3"/>
  <c r="N380" i="3"/>
  <c r="M380" i="3"/>
  <c r="L381" i="3" s="1"/>
  <c r="O381" i="3" l="1"/>
  <c r="S381" i="3" s="1"/>
  <c r="Q381" i="3"/>
  <c r="R381" i="3" s="1"/>
  <c r="N381" i="3"/>
  <c r="M381" i="3"/>
  <c r="O382" i="3" l="1"/>
  <c r="L382" i="3"/>
  <c r="N382" i="3" l="1"/>
  <c r="M382" i="3"/>
  <c r="S382" i="3"/>
  <c r="Q382" i="3"/>
  <c r="R382" i="3" s="1"/>
  <c r="L383" i="3" l="1"/>
  <c r="O383" i="3"/>
  <c r="S383" i="3" l="1"/>
  <c r="Q383" i="3"/>
  <c r="R383" i="3" s="1"/>
  <c r="M383" i="3"/>
  <c r="O384" i="3" s="1"/>
  <c r="N383" i="3"/>
  <c r="L384" i="3" l="1"/>
  <c r="N384" i="3" s="1"/>
  <c r="M384" i="3"/>
  <c r="L385" i="3" s="1"/>
  <c r="S384" i="3"/>
  <c r="Q384" i="3"/>
  <c r="R384" i="3" s="1"/>
  <c r="O385" i="3" l="1"/>
  <c r="Q385" i="3" s="1"/>
  <c r="R385" i="3" s="1"/>
  <c r="M385" i="3"/>
  <c r="O386" i="3" s="1"/>
  <c r="N385" i="3"/>
  <c r="L386" i="3" l="1"/>
  <c r="S385" i="3"/>
  <c r="Q386" i="3"/>
  <c r="R386" i="3" s="1"/>
  <c r="S386" i="3"/>
  <c r="N386" i="3"/>
  <c r="M386" i="3"/>
  <c r="O387" i="3" s="1"/>
  <c r="L387" i="3" l="1"/>
  <c r="N387" i="3" s="1"/>
  <c r="Q387" i="3"/>
  <c r="R387" i="3" s="1"/>
  <c r="S387" i="3"/>
  <c r="M387" i="3" l="1"/>
  <c r="L388" i="3" s="1"/>
  <c r="O388" i="3" l="1"/>
  <c r="N388" i="3"/>
  <c r="M388" i="3"/>
  <c r="S388" i="3"/>
  <c r="Q388" i="3"/>
  <c r="R388" i="3" s="1"/>
  <c r="O389" i="3" l="1"/>
  <c r="L389" i="3"/>
  <c r="M389" i="3" l="1"/>
  <c r="O390" i="3" s="1"/>
  <c r="N389" i="3"/>
  <c r="Q389" i="3"/>
  <c r="R389" i="3" s="1"/>
  <c r="S389" i="3"/>
  <c r="L390" i="3" l="1"/>
  <c r="N390" i="3"/>
  <c r="M390" i="3"/>
  <c r="Q390" i="3"/>
  <c r="R390" i="3" s="1"/>
  <c r="S390" i="3"/>
  <c r="O391" i="3" l="1"/>
  <c r="L391" i="3"/>
  <c r="M391" i="3" l="1"/>
  <c r="L392" i="3" s="1"/>
  <c r="N391" i="3"/>
  <c r="O392" i="3"/>
  <c r="Q391" i="3"/>
  <c r="R391" i="3" s="1"/>
  <c r="S391" i="3"/>
  <c r="S392" i="3" l="1"/>
  <c r="Q392" i="3"/>
  <c r="R392" i="3" s="1"/>
  <c r="M392" i="3"/>
  <c r="L393" i="3" s="1"/>
  <c r="N392" i="3"/>
  <c r="O393" i="3" l="1"/>
  <c r="N393" i="3"/>
  <c r="M393" i="3"/>
  <c r="L394" i="3" s="1"/>
  <c r="S393" i="3"/>
  <c r="Q393" i="3"/>
  <c r="R393" i="3" s="1"/>
  <c r="O394" i="3" l="1"/>
  <c r="Q394" i="3" s="1"/>
  <c r="R394" i="3" s="1"/>
  <c r="N394" i="3"/>
  <c r="M394" i="3"/>
  <c r="O395" i="3" s="1"/>
  <c r="S394" i="3" l="1"/>
  <c r="L395" i="3"/>
  <c r="M395" i="3" s="1"/>
  <c r="L396" i="3" s="1"/>
  <c r="Q395" i="3"/>
  <c r="R395" i="3" s="1"/>
  <c r="S395" i="3"/>
  <c r="N395" i="3" l="1"/>
  <c r="O396" i="3"/>
  <c r="S396" i="3"/>
  <c r="Q396" i="3"/>
  <c r="R396" i="3" s="1"/>
  <c r="M396" i="3"/>
  <c r="O397" i="3" s="1"/>
  <c r="N396" i="3"/>
  <c r="L397" i="3" l="1"/>
  <c r="M397" i="3" s="1"/>
  <c r="L398" i="3" s="1"/>
  <c r="S397" i="3"/>
  <c r="Q397" i="3"/>
  <c r="R397" i="3" s="1"/>
  <c r="N397" i="3"/>
  <c r="M398" i="3" l="1"/>
  <c r="N398" i="3"/>
  <c r="L399" i="3"/>
  <c r="O399" i="3"/>
  <c r="O398" i="3"/>
  <c r="S398" i="3" l="1"/>
  <c r="Q398" i="3"/>
  <c r="R398" i="3" s="1"/>
  <c r="Q399" i="3"/>
  <c r="R399" i="3" s="1"/>
  <c r="S399" i="3"/>
  <c r="N399" i="3"/>
  <c r="M399" i="3"/>
  <c r="L400" i="3" s="1"/>
  <c r="O400" i="3" l="1"/>
  <c r="N400" i="3"/>
  <c r="M400" i="3"/>
  <c r="O401" i="3" s="1"/>
  <c r="L401" i="3"/>
  <c r="M401" i="3" l="1"/>
  <c r="N401" i="3"/>
  <c r="S401" i="3"/>
  <c r="Q401" i="3"/>
  <c r="R401" i="3" s="1"/>
  <c r="Q400" i="3"/>
  <c r="R400" i="3" s="1"/>
  <c r="S400" i="3"/>
  <c r="L402" i="3" l="1"/>
  <c r="O402" i="3"/>
  <c r="Q402" i="3" l="1"/>
  <c r="R402" i="3" s="1"/>
  <c r="S402" i="3"/>
  <c r="M402" i="3"/>
  <c r="N402" i="3"/>
  <c r="O403" i="3" l="1"/>
  <c r="L403" i="3"/>
  <c r="M403" i="3" l="1"/>
  <c r="N403" i="3"/>
  <c r="S403" i="3"/>
  <c r="Q403" i="3"/>
  <c r="R403" i="3" s="1"/>
  <c r="O404" i="3" l="1"/>
  <c r="L404" i="3"/>
  <c r="N404" i="3" l="1"/>
  <c r="M404" i="3"/>
  <c r="S404" i="3"/>
  <c r="Q404" i="3"/>
  <c r="R404" i="3" s="1"/>
  <c r="L405" i="3" l="1"/>
  <c r="O405" i="3"/>
  <c r="S405" i="3" l="1"/>
  <c r="Q405" i="3"/>
  <c r="R405" i="3" s="1"/>
  <c r="M405" i="3"/>
  <c r="O406" i="3" s="1"/>
  <c r="N405" i="3"/>
  <c r="L406" i="3" l="1"/>
  <c r="M406" i="3" s="1"/>
  <c r="O407" i="3" s="1"/>
  <c r="Q406" i="3"/>
  <c r="R406" i="3" s="1"/>
  <c r="S406" i="3"/>
  <c r="N406" i="3" l="1"/>
  <c r="L407" i="3"/>
  <c r="N407" i="3" s="1"/>
  <c r="S407" i="3"/>
  <c r="Q407" i="3"/>
  <c r="R407" i="3" s="1"/>
  <c r="M407" i="3" l="1"/>
  <c r="L408" i="3" s="1"/>
  <c r="N408" i="3" s="1"/>
  <c r="M408" i="3"/>
  <c r="L409" i="3" s="1"/>
  <c r="O408" i="3" l="1"/>
  <c r="O409" i="3"/>
  <c r="S408" i="3"/>
  <c r="Q408" i="3"/>
  <c r="R408" i="3" s="1"/>
  <c r="S409" i="3"/>
  <c r="Q409" i="3"/>
  <c r="R409" i="3" s="1"/>
  <c r="M409" i="3"/>
  <c r="O410" i="3" s="1"/>
  <c r="N409" i="3"/>
  <c r="L410" i="3" l="1"/>
  <c r="Q410" i="3"/>
  <c r="R410" i="3" s="1"/>
  <c r="S410" i="3"/>
  <c r="N410" i="3"/>
  <c r="M410" i="3"/>
  <c r="O411" i="3" l="1"/>
  <c r="L411" i="3"/>
  <c r="M411" i="3" l="1"/>
  <c r="L412" i="3" s="1"/>
  <c r="N411" i="3"/>
  <c r="S411" i="3"/>
  <c r="Q411" i="3"/>
  <c r="R411" i="3" s="1"/>
  <c r="O412" i="3" l="1"/>
  <c r="S412" i="3"/>
  <c r="Q412" i="3"/>
  <c r="R412" i="3" s="1"/>
  <c r="M412" i="3"/>
  <c r="O413" i="3" s="1"/>
  <c r="N412" i="3"/>
  <c r="L413" i="3" l="1"/>
  <c r="M413" i="3" s="1"/>
  <c r="N413" i="3"/>
  <c r="Q413" i="3"/>
  <c r="R413" i="3" s="1"/>
  <c r="S413" i="3"/>
  <c r="O414" i="3" l="1"/>
  <c r="S414" i="3" s="1"/>
  <c r="L414" i="3"/>
  <c r="N414" i="3"/>
  <c r="M414" i="3"/>
  <c r="O415" i="3" s="1"/>
  <c r="Q414" i="3" l="1"/>
  <c r="R414" i="3" s="1"/>
  <c r="L415" i="3"/>
  <c r="N415" i="3" s="1"/>
  <c r="M415" i="3"/>
  <c r="Q415" i="3"/>
  <c r="R415" i="3" s="1"/>
  <c r="S415" i="3"/>
  <c r="L416" i="3" l="1"/>
  <c r="O416" i="3"/>
  <c r="S416" i="3" l="1"/>
  <c r="Q416" i="3"/>
  <c r="R416" i="3" s="1"/>
  <c r="N416" i="3"/>
  <c r="M416" i="3"/>
  <c r="O417" i="3" s="1"/>
  <c r="L417" i="3" l="1"/>
  <c r="N417" i="3" s="1"/>
  <c r="S417" i="3"/>
  <c r="Q417" i="3"/>
  <c r="R417" i="3" s="1"/>
  <c r="M417" i="3" l="1"/>
  <c r="O418" i="3"/>
  <c r="L418" i="3"/>
  <c r="N418" i="3" l="1"/>
  <c r="M418" i="3"/>
  <c r="O419" i="3" s="1"/>
  <c r="Q418" i="3"/>
  <c r="R418" i="3" s="1"/>
  <c r="S418" i="3"/>
  <c r="S419" i="3" l="1"/>
  <c r="Q419" i="3"/>
  <c r="R419" i="3" s="1"/>
  <c r="L419" i="3"/>
  <c r="N419" i="3" l="1"/>
  <c r="M419" i="3"/>
  <c r="L420" i="3" s="1"/>
  <c r="O420" i="3" l="1"/>
  <c r="Q420" i="3" s="1"/>
  <c r="R420" i="3" s="1"/>
  <c r="N420" i="3"/>
  <c r="M420" i="3"/>
  <c r="O421" i="3" s="1"/>
  <c r="S420" i="3" l="1"/>
  <c r="S421" i="3"/>
  <c r="Q421" i="3"/>
  <c r="L421" i="3"/>
  <c r="M421" i="3" l="1"/>
  <c r="O422" i="3" s="1"/>
  <c r="N421" i="3"/>
  <c r="L422" i="3"/>
  <c r="R421" i="3"/>
  <c r="Q422" i="3" l="1"/>
  <c r="S422" i="3"/>
  <c r="K10" i="3" s="1"/>
  <c r="S10" i="3" s="1"/>
  <c r="N422" i="3"/>
  <c r="M422" i="3"/>
  <c r="O426" i="3" s="1"/>
  <c r="O425" i="3" l="1"/>
  <c r="O423" i="3"/>
  <c r="O424" i="3"/>
  <c r="R422" i="3"/>
  <c r="R10" i="3" s="1"/>
  <c r="Q10" i="3"/>
</calcChain>
</file>

<file path=xl/sharedStrings.xml><?xml version="1.0" encoding="utf-8"?>
<sst xmlns="http://schemas.openxmlformats.org/spreadsheetml/2006/main" count="1944" uniqueCount="625">
  <si>
    <t>Title</t>
  </si>
  <si>
    <t xml:space="preserve">A European Country visits: in Thousands </t>
  </si>
  <si>
    <t>Release date</t>
  </si>
  <si>
    <t>28-02-2020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</si>
  <si>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</si>
  <si>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</si>
  <si>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</si>
  <si>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</si>
  <si>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</si>
  <si>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</si>
  <si>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</si>
  <si>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</si>
  <si>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</si>
  <si>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</si>
  <si>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</si>
  <si>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</si>
  <si>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</si>
  <si>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</si>
  <si>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</si>
  <si>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</si>
  <si>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</si>
  <si>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</si>
  <si>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</si>
  <si>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</si>
  <si>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</si>
  <si>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</si>
  <si>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</si>
  <si>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</si>
  <si>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</si>
  <si>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</si>
  <si>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</si>
  <si>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</si>
  <si>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</si>
  <si>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</si>
  <si>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</si>
  <si>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</si>
  <si>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</si>
  <si>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</si>
  <si>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1986 Q1</t>
  </si>
  <si>
    <t>1986 Q2</t>
  </si>
  <si>
    <t>1986 Q3</t>
  </si>
  <si>
    <t>1986 Q4</t>
  </si>
  <si>
    <t>1987 Q1</t>
  </si>
  <si>
    <t>1987 Q2</t>
  </si>
  <si>
    <t>1987 Q3</t>
  </si>
  <si>
    <t>1987 Q4</t>
  </si>
  <si>
    <t>1988 Q1</t>
  </si>
  <si>
    <t>1988 Q2</t>
  </si>
  <si>
    <t>1988 Q3</t>
  </si>
  <si>
    <t>1988 Q4</t>
  </si>
  <si>
    <t>1989 Q1</t>
  </si>
  <si>
    <t>1989 Q2</t>
  </si>
  <si>
    <t>1989 Q3</t>
  </si>
  <si>
    <t>1989 Q4</t>
  </si>
  <si>
    <t>1990 Q1</t>
  </si>
  <si>
    <t>1990 Q2</t>
  </si>
  <si>
    <t>1990 Q3</t>
  </si>
  <si>
    <t>1990 Q4</t>
  </si>
  <si>
    <t>1991 Q1</t>
  </si>
  <si>
    <t>1991 Q2</t>
  </si>
  <si>
    <t>1991 Q3</t>
  </si>
  <si>
    <t>1991 Q4</t>
  </si>
  <si>
    <t>1992 Q1</t>
  </si>
  <si>
    <t>1992 Q2</t>
  </si>
  <si>
    <t>1992 Q3</t>
  </si>
  <si>
    <t>1992 Q4</t>
  </si>
  <si>
    <t>1993 Q1</t>
  </si>
  <si>
    <t>1993 Q2</t>
  </si>
  <si>
    <t>1993 Q3</t>
  </si>
  <si>
    <t>1993 Q4</t>
  </si>
  <si>
    <t>1994 Q1</t>
  </si>
  <si>
    <t>1994 Q2</t>
  </si>
  <si>
    <t>1994 Q3</t>
  </si>
  <si>
    <t>1994 Q4</t>
  </si>
  <si>
    <t>1995 Q1</t>
  </si>
  <si>
    <t>1995 Q2</t>
  </si>
  <si>
    <t>1995 Q3</t>
  </si>
  <si>
    <t>1995 Q4</t>
  </si>
  <si>
    <t>1996 Q1</t>
  </si>
  <si>
    <t>1996 Q2</t>
  </si>
  <si>
    <t>1996 Q3</t>
  </si>
  <si>
    <t>1996 Q4</t>
  </si>
  <si>
    <t>1997 Q1</t>
  </si>
  <si>
    <t>1997 Q2</t>
  </si>
  <si>
    <t>1997 Q3</t>
  </si>
  <si>
    <t>1997 Q4</t>
  </si>
  <si>
    <t>1998 Q1</t>
  </si>
  <si>
    <t>1998 Q2</t>
  </si>
  <si>
    <t>1998 Q3</t>
  </si>
  <si>
    <t>1998 Q4</t>
  </si>
  <si>
    <t>1999 Q1</t>
  </si>
  <si>
    <t>1999 Q2</t>
  </si>
  <si>
    <t>1999 Q3</t>
  </si>
  <si>
    <t>1999 Q4</t>
  </si>
  <si>
    <t>2000 Q1</t>
  </si>
  <si>
    <t>2000 Q2</t>
  </si>
  <si>
    <t>2000 Q3</t>
  </si>
  <si>
    <t>2000 Q4</t>
  </si>
  <si>
    <t>2001 Q1</t>
  </si>
  <si>
    <t>2001 Q2</t>
  </si>
  <si>
    <t>2001 Q3</t>
  </si>
  <si>
    <t>2001 Q4</t>
  </si>
  <si>
    <t>2002 Q1</t>
  </si>
  <si>
    <t>2002 Q2</t>
  </si>
  <si>
    <t>2002 Q3</t>
  </si>
  <si>
    <t>2002 Q4</t>
  </si>
  <si>
    <t>2003 Q1</t>
  </si>
  <si>
    <t>2003 Q2</t>
  </si>
  <si>
    <t>2003 Q3</t>
  </si>
  <si>
    <t>2003 Q4</t>
  </si>
  <si>
    <t>2004 Q1</t>
  </si>
  <si>
    <t>2004 Q2</t>
  </si>
  <si>
    <t>2004 Q3</t>
  </si>
  <si>
    <t>2004 Q4</t>
  </si>
  <si>
    <t>2005 Q1</t>
  </si>
  <si>
    <t>2005 Q2</t>
  </si>
  <si>
    <t>2005 Q3</t>
  </si>
  <si>
    <t>2005 Q4</t>
  </si>
  <si>
    <t>2006 Q1</t>
  </si>
  <si>
    <t>2006 Q2</t>
  </si>
  <si>
    <t>2006 Q3</t>
  </si>
  <si>
    <t>2006 Q4</t>
  </si>
  <si>
    <t>2007 Q1</t>
  </si>
  <si>
    <t>2007 Q2</t>
  </si>
  <si>
    <t>2007 Q3</t>
  </si>
  <si>
    <t>2007 Q4</t>
  </si>
  <si>
    <t>2008 Q1</t>
  </si>
  <si>
    <t>2008 Q2</t>
  </si>
  <si>
    <t>2008 Q3</t>
  </si>
  <si>
    <t>2008 Q4</t>
  </si>
  <si>
    <t>2009 Q1</t>
  </si>
  <si>
    <t>2009 Q2</t>
  </si>
  <si>
    <t>2009 Q3</t>
  </si>
  <si>
    <t>2009 Q4</t>
  </si>
  <si>
    <t>2010 Q1</t>
  </si>
  <si>
    <t>2010 Q2</t>
  </si>
  <si>
    <t>2010 Q3</t>
  </si>
  <si>
    <t>2010 Q4</t>
  </si>
  <si>
    <t>2011 Q1</t>
  </si>
  <si>
    <t>2011 Q2</t>
  </si>
  <si>
    <t>2011 Q3</t>
  </si>
  <si>
    <t>2011 Q4</t>
  </si>
  <si>
    <t>2012 Q1</t>
  </si>
  <si>
    <t>2012 Q2</t>
  </si>
  <si>
    <t>2012 Q3</t>
  </si>
  <si>
    <t>2012 Q4</t>
  </si>
  <si>
    <t>2013 Q1</t>
  </si>
  <si>
    <t>2013 Q2</t>
  </si>
  <si>
    <t>2013 Q3</t>
  </si>
  <si>
    <t>2013 Q4</t>
  </si>
  <si>
    <t>2014 Q1</t>
  </si>
  <si>
    <t>2014 Q2</t>
  </si>
  <si>
    <t>2014 Q3</t>
  </si>
  <si>
    <t>2014 Q4</t>
  </si>
  <si>
    <t>2015 Q1</t>
  </si>
  <si>
    <t>2015 Q2</t>
  </si>
  <si>
    <t>2015 Q3</t>
  </si>
  <si>
    <t>2015 Q4</t>
  </si>
  <si>
    <t>2016 Q1</t>
  </si>
  <si>
    <t>2016 Q2</t>
  </si>
  <si>
    <t>2016 Q3</t>
  </si>
  <si>
    <t>2016 Q4</t>
  </si>
  <si>
    <t>2017 Q1</t>
  </si>
  <si>
    <t>2017 Q2</t>
  </si>
  <si>
    <t>2017 Q3</t>
  </si>
  <si>
    <t>2017 Q4</t>
  </si>
  <si>
    <t>2018 Q1</t>
  </si>
  <si>
    <t>2018 Q2</t>
  </si>
  <si>
    <t>2018 Q3</t>
  </si>
  <si>
    <t>2018 Q4</t>
  </si>
  <si>
    <t>2019 Q1</t>
  </si>
  <si>
    <t>2019 Q2</t>
  </si>
  <si>
    <t>2019 Q3</t>
  </si>
  <si>
    <t>2019 Q4</t>
  </si>
  <si>
    <t>2020 Q1</t>
  </si>
  <si>
    <t>1986 JAN</t>
  </si>
  <si>
    <t>1986 FEB</t>
  </si>
  <si>
    <t>1986 MAR</t>
  </si>
  <si>
    <t>1986 APR</t>
  </si>
  <si>
    <t>1986 MAY</t>
  </si>
  <si>
    <t>1986 JUN</t>
  </si>
  <si>
    <t>1986 JUL</t>
  </si>
  <si>
    <t>1986 AUG</t>
  </si>
  <si>
    <t>1986 SEP</t>
  </si>
  <si>
    <t>1986 OCT</t>
  </si>
  <si>
    <t>1986 NOV</t>
  </si>
  <si>
    <t>1986 DEC</t>
  </si>
  <si>
    <t>1987 JAN</t>
  </si>
  <si>
    <t>1987 FEB</t>
  </si>
  <si>
    <t>1987 MAR</t>
  </si>
  <si>
    <t>1987 APR</t>
  </si>
  <si>
    <t>1987 MAY</t>
  </si>
  <si>
    <t>1987 JUN</t>
  </si>
  <si>
    <t>1987 JUL</t>
  </si>
  <si>
    <t>1987 AUG</t>
  </si>
  <si>
    <t>1987 SEP</t>
  </si>
  <si>
    <t>1987 OCT</t>
  </si>
  <si>
    <t>1987 NOV</t>
  </si>
  <si>
    <t>1987 DEC</t>
  </si>
  <si>
    <t>1988 JAN</t>
  </si>
  <si>
    <t>1988 FEB</t>
  </si>
  <si>
    <t>1988 MAR</t>
  </si>
  <si>
    <t>1988 APR</t>
  </si>
  <si>
    <t>1988 MAY</t>
  </si>
  <si>
    <t>1988 JUN</t>
  </si>
  <si>
    <t>1988 JUL</t>
  </si>
  <si>
    <t>1988 AUG</t>
  </si>
  <si>
    <t>1988 SEP</t>
  </si>
  <si>
    <t>1988 OCT</t>
  </si>
  <si>
    <t>1988 NOV</t>
  </si>
  <si>
    <t>1988 DEC</t>
  </si>
  <si>
    <t>1989 JAN</t>
  </si>
  <si>
    <t>1989 FEB</t>
  </si>
  <si>
    <t>1989 MAR</t>
  </si>
  <si>
    <t>1989 APR</t>
  </si>
  <si>
    <t>1989 MAY</t>
  </si>
  <si>
    <t>1989 JUN</t>
  </si>
  <si>
    <t>1989 JUL</t>
  </si>
  <si>
    <t>1989 AUG</t>
  </si>
  <si>
    <t>1989 SEP</t>
  </si>
  <si>
    <t>1989 OCT</t>
  </si>
  <si>
    <t>1989 NOV</t>
  </si>
  <si>
    <t>1989 DEC</t>
  </si>
  <si>
    <t>1990 JAN</t>
  </si>
  <si>
    <t>1990 FEB</t>
  </si>
  <si>
    <t>1990 MAR</t>
  </si>
  <si>
    <t>1990 APR</t>
  </si>
  <si>
    <t>1990 MAY</t>
  </si>
  <si>
    <t>1990 JUN</t>
  </si>
  <si>
    <t>1990 JUL</t>
  </si>
  <si>
    <t>1990 AUG</t>
  </si>
  <si>
    <t>1990 SEP</t>
  </si>
  <si>
    <t>1990 OCT</t>
  </si>
  <si>
    <t>1990 NOV</t>
  </si>
  <si>
    <t>1990 DEC</t>
  </si>
  <si>
    <t>1991 JAN</t>
  </si>
  <si>
    <t>1991 FEB</t>
  </si>
  <si>
    <t>1991 MAR</t>
  </si>
  <si>
    <t>1991 APR</t>
  </si>
  <si>
    <t>1991 MAY</t>
  </si>
  <si>
    <t>1991 JUN</t>
  </si>
  <si>
    <t>1991 JUL</t>
  </si>
  <si>
    <t>1991 AUG</t>
  </si>
  <si>
    <t>1991 SEP</t>
  </si>
  <si>
    <t>1991 OCT</t>
  </si>
  <si>
    <t>1991 NOV</t>
  </si>
  <si>
    <t>1991 DEC</t>
  </si>
  <si>
    <t>1992 JAN</t>
  </si>
  <si>
    <t>1992 FEB</t>
  </si>
  <si>
    <t>1992 MAR</t>
  </si>
  <si>
    <t>1992 APR</t>
  </si>
  <si>
    <t>1992 MAY</t>
  </si>
  <si>
    <t>1992 JUN</t>
  </si>
  <si>
    <t>1992 JUL</t>
  </si>
  <si>
    <t>1992 AUG</t>
  </si>
  <si>
    <t>1992 SEP</t>
  </si>
  <si>
    <t>1992 OCT</t>
  </si>
  <si>
    <t>1992 NOV</t>
  </si>
  <si>
    <t>1992 DEC</t>
  </si>
  <si>
    <t>1993 JAN</t>
  </si>
  <si>
    <t>1993 FEB</t>
  </si>
  <si>
    <t>1993 MAR</t>
  </si>
  <si>
    <t>1993 APR</t>
  </si>
  <si>
    <t>1993 MAY</t>
  </si>
  <si>
    <t>1993 JUN</t>
  </si>
  <si>
    <t>1993 JUL</t>
  </si>
  <si>
    <t>1993 AUG</t>
  </si>
  <si>
    <t>1993 SEP</t>
  </si>
  <si>
    <t>1993 OCT</t>
  </si>
  <si>
    <t>1993 NOV</t>
  </si>
  <si>
    <t>1993 DEC</t>
  </si>
  <si>
    <t>1994 JAN</t>
  </si>
  <si>
    <t>1994 FEB</t>
  </si>
  <si>
    <t>1994 MAR</t>
  </si>
  <si>
    <t>1994 APR</t>
  </si>
  <si>
    <t>1994 MAY</t>
  </si>
  <si>
    <t>1994 JUN</t>
  </si>
  <si>
    <t>1994 JUL</t>
  </si>
  <si>
    <t>1994 AUG</t>
  </si>
  <si>
    <t>1994 SEP</t>
  </si>
  <si>
    <t>1994 OCT</t>
  </si>
  <si>
    <t>1994 NOV</t>
  </si>
  <si>
    <t>1994 DEC</t>
  </si>
  <si>
    <t>1995 JAN</t>
  </si>
  <si>
    <t>1995 FEB</t>
  </si>
  <si>
    <t>1995 MAR</t>
  </si>
  <si>
    <t>1995 APR</t>
  </si>
  <si>
    <t>1995 MAY</t>
  </si>
  <si>
    <t>1995 JUN</t>
  </si>
  <si>
    <t>1995 JUL</t>
  </si>
  <si>
    <t>1995 AUG</t>
  </si>
  <si>
    <t>1995 SEP</t>
  </si>
  <si>
    <t>1995 OCT</t>
  </si>
  <si>
    <t>1995 NOV</t>
  </si>
  <si>
    <t>1995 DEC</t>
  </si>
  <si>
    <t>1996 JAN</t>
  </si>
  <si>
    <t>1996 FEB</t>
  </si>
  <si>
    <t>1996 MAR</t>
  </si>
  <si>
    <t>1996 APR</t>
  </si>
  <si>
    <t>1996 MAY</t>
  </si>
  <si>
    <t>1996 JUN</t>
  </si>
  <si>
    <t>1996 JUL</t>
  </si>
  <si>
    <t>1996 AUG</t>
  </si>
  <si>
    <t>1996 SEP</t>
  </si>
  <si>
    <t>1996 OCT</t>
  </si>
  <si>
    <t>1996 NOV</t>
  </si>
  <si>
    <t>1996 DEC</t>
  </si>
  <si>
    <t>1997 JAN</t>
  </si>
  <si>
    <t>1997 FEB</t>
  </si>
  <si>
    <t>1997 MAR</t>
  </si>
  <si>
    <t>1997 APR</t>
  </si>
  <si>
    <t>1997 MAY</t>
  </si>
  <si>
    <t>1997 JUN</t>
  </si>
  <si>
    <t>1997 JUL</t>
  </si>
  <si>
    <t>1997 AUG</t>
  </si>
  <si>
    <t>1997 SEP</t>
  </si>
  <si>
    <t>1997 OCT</t>
  </si>
  <si>
    <t>1997 NOV</t>
  </si>
  <si>
    <t>1997 DEC</t>
  </si>
  <si>
    <t>1998 JAN</t>
  </si>
  <si>
    <t>1998 FEB</t>
  </si>
  <si>
    <t>1998 MAR</t>
  </si>
  <si>
    <t>1998 APR</t>
  </si>
  <si>
    <t>1998 MAY</t>
  </si>
  <si>
    <t>1998 JUN</t>
  </si>
  <si>
    <t>1998 JUL</t>
  </si>
  <si>
    <t>1998 AUG</t>
  </si>
  <si>
    <t>1998 SEP</t>
  </si>
  <si>
    <t>1998 OCT</t>
  </si>
  <si>
    <t>1998 NOV</t>
  </si>
  <si>
    <t>1998 DEC</t>
  </si>
  <si>
    <t>1999 JAN</t>
  </si>
  <si>
    <t>1999 FEB</t>
  </si>
  <si>
    <t>1999 MAR</t>
  </si>
  <si>
    <t>1999 APR</t>
  </si>
  <si>
    <t>1999 MAY</t>
  </si>
  <si>
    <t>1999 JUN</t>
  </si>
  <si>
    <t>1999 JUL</t>
  </si>
  <si>
    <t>1999 AUG</t>
  </si>
  <si>
    <t>1999 SEP</t>
  </si>
  <si>
    <t>1999 OCT</t>
  </si>
  <si>
    <t>1999 NOV</t>
  </si>
  <si>
    <t>1999 DEC</t>
  </si>
  <si>
    <t>2000 JAN</t>
  </si>
  <si>
    <t>2000 FEB</t>
  </si>
  <si>
    <t>2000 MAR</t>
  </si>
  <si>
    <t>2000 APR</t>
  </si>
  <si>
    <t>2000 MAY</t>
  </si>
  <si>
    <t>2000 JUN</t>
  </si>
  <si>
    <t>2000 JUL</t>
  </si>
  <si>
    <t>2000 AUG</t>
  </si>
  <si>
    <t>2000 SEP</t>
  </si>
  <si>
    <t>2000 OCT</t>
  </si>
  <si>
    <t>2000 NOV</t>
  </si>
  <si>
    <t>2000 DEC</t>
  </si>
  <si>
    <t>2001 JAN</t>
  </si>
  <si>
    <t>2001 FEB</t>
  </si>
  <si>
    <t>2001 MAR</t>
  </si>
  <si>
    <t>2001 APR</t>
  </si>
  <si>
    <t>2001 MAY</t>
  </si>
  <si>
    <t>2001 JUN</t>
  </si>
  <si>
    <t>2001 JUL</t>
  </si>
  <si>
    <t>2001 AUG</t>
  </si>
  <si>
    <t>2001 SEP</t>
  </si>
  <si>
    <t>2001 OCT</t>
  </si>
  <si>
    <t>2001 NOV</t>
  </si>
  <si>
    <t>2001 DEC</t>
  </si>
  <si>
    <t>2002 JAN</t>
  </si>
  <si>
    <t>2002 FEB</t>
  </si>
  <si>
    <t>2002 MAR</t>
  </si>
  <si>
    <t>2002 APR</t>
  </si>
  <si>
    <t>2002 MAY</t>
  </si>
  <si>
    <t>2002 JUN</t>
  </si>
  <si>
    <t>2002 JUL</t>
  </si>
  <si>
    <t>2002 AUG</t>
  </si>
  <si>
    <t>2002 SEP</t>
  </si>
  <si>
    <t>2002 OCT</t>
  </si>
  <si>
    <t>2002 NOV</t>
  </si>
  <si>
    <t>2002 DEC</t>
  </si>
  <si>
    <t>2003 JAN</t>
  </si>
  <si>
    <t>2003 FEB</t>
  </si>
  <si>
    <t>2003 MAR</t>
  </si>
  <si>
    <t>2003 APR</t>
  </si>
  <si>
    <t>2003 MAY</t>
  </si>
  <si>
    <t>2003 JUN</t>
  </si>
  <si>
    <t>2003 JUL</t>
  </si>
  <si>
    <t>2003 AUG</t>
  </si>
  <si>
    <t>2003 SEP</t>
  </si>
  <si>
    <t>2003 OCT</t>
  </si>
  <si>
    <t>2003 NOV</t>
  </si>
  <si>
    <t>2003 DEC</t>
  </si>
  <si>
    <t>2004 JAN</t>
  </si>
  <si>
    <t>2004 FEB</t>
  </si>
  <si>
    <t>2004 MAR</t>
  </si>
  <si>
    <t>2004 APR</t>
  </si>
  <si>
    <t>2004 MAY</t>
  </si>
  <si>
    <t>2004 JUN</t>
  </si>
  <si>
    <t>2004 JUL</t>
  </si>
  <si>
    <t>2004 AUG</t>
  </si>
  <si>
    <t>2004 SEP</t>
  </si>
  <si>
    <t>2004 OCT</t>
  </si>
  <si>
    <t>2004 NOV</t>
  </si>
  <si>
    <t>2004 DEC</t>
  </si>
  <si>
    <t>2005 JAN</t>
  </si>
  <si>
    <t>2005 FEB</t>
  </si>
  <si>
    <t>2005 MAR</t>
  </si>
  <si>
    <t>2005 APR</t>
  </si>
  <si>
    <t>2005 MAY</t>
  </si>
  <si>
    <t>2005 JUN</t>
  </si>
  <si>
    <t>2005 JUL</t>
  </si>
  <si>
    <t>2005 AUG</t>
  </si>
  <si>
    <t>2005 SEP</t>
  </si>
  <si>
    <t>2005 OCT</t>
  </si>
  <si>
    <t>2005 NOV</t>
  </si>
  <si>
    <t>2005 DEC</t>
  </si>
  <si>
    <t>2006 JAN</t>
  </si>
  <si>
    <t>2006 FEB</t>
  </si>
  <si>
    <t>2006 MAR</t>
  </si>
  <si>
    <t>2006 APR</t>
  </si>
  <si>
    <t>2006 MAY</t>
  </si>
  <si>
    <t>2006 JUN</t>
  </si>
  <si>
    <t>2006 JUL</t>
  </si>
  <si>
    <t>2006 AUG</t>
  </si>
  <si>
    <t>2006 SEP</t>
  </si>
  <si>
    <t>2006 OCT</t>
  </si>
  <si>
    <t>2006 NOV</t>
  </si>
  <si>
    <t>2006 DEC</t>
  </si>
  <si>
    <t>2007 JAN</t>
  </si>
  <si>
    <t>2007 FEB</t>
  </si>
  <si>
    <t>2007 MAR</t>
  </si>
  <si>
    <t>2007 APR</t>
  </si>
  <si>
    <t>2007 MAY</t>
  </si>
  <si>
    <t>2007 JUN</t>
  </si>
  <si>
    <t>2007 JUL</t>
  </si>
  <si>
    <t>2007 AUG</t>
  </si>
  <si>
    <t>2007 SEP</t>
  </si>
  <si>
    <t>2007 OCT</t>
  </si>
  <si>
    <t>2007 NOV</t>
  </si>
  <si>
    <t>2007 DEC</t>
  </si>
  <si>
    <t>2008 JAN</t>
  </si>
  <si>
    <t>2008 FEB</t>
  </si>
  <si>
    <t>2008 MAR</t>
  </si>
  <si>
    <t>2008 APR</t>
  </si>
  <si>
    <t>2008 MAY</t>
  </si>
  <si>
    <t>2008 JUN</t>
  </si>
  <si>
    <t>2008 JUL</t>
  </si>
  <si>
    <t>2008 AUG</t>
  </si>
  <si>
    <t>2008 SEP</t>
  </si>
  <si>
    <t>2008 OCT</t>
  </si>
  <si>
    <t>2008 NOV</t>
  </si>
  <si>
    <t>2008 DEC</t>
  </si>
  <si>
    <t>2009 JAN</t>
  </si>
  <si>
    <t>2009 FEB</t>
  </si>
  <si>
    <t>2009 MAR</t>
  </si>
  <si>
    <t>2009 APR</t>
  </si>
  <si>
    <t>2009 MAY</t>
  </si>
  <si>
    <t>2009 JUN</t>
  </si>
  <si>
    <t>2009 JUL</t>
  </si>
  <si>
    <t>2009 AUG</t>
  </si>
  <si>
    <t>2009 SEP</t>
  </si>
  <si>
    <t>2009 OCT</t>
  </si>
  <si>
    <t>2009 NOV</t>
  </si>
  <si>
    <t>2009 DEC</t>
  </si>
  <si>
    <t>2010 JAN</t>
  </si>
  <si>
    <t>2010 FEB</t>
  </si>
  <si>
    <t>2010 MAR</t>
  </si>
  <si>
    <t>2010 APR</t>
  </si>
  <si>
    <t>2010 MAY</t>
  </si>
  <si>
    <t>2010 JUN</t>
  </si>
  <si>
    <t>2010 JUL</t>
  </si>
  <si>
    <t>2010 AUG</t>
  </si>
  <si>
    <t>2010 SEP</t>
  </si>
  <si>
    <t>2010 OCT</t>
  </si>
  <si>
    <t>2010 NOV</t>
  </si>
  <si>
    <t>2010 DEC</t>
  </si>
  <si>
    <t>2011 JAN</t>
  </si>
  <si>
    <t>2011 FEB</t>
  </si>
  <si>
    <t>2011 MAR</t>
  </si>
  <si>
    <t>2011 APR</t>
  </si>
  <si>
    <t>2011 MAY</t>
  </si>
  <si>
    <t>2011 JUN</t>
  </si>
  <si>
    <t>2011 JUL</t>
  </si>
  <si>
    <t>2011 AUG</t>
  </si>
  <si>
    <t>2011 SEP</t>
  </si>
  <si>
    <t>2011 OCT</t>
  </si>
  <si>
    <t>2011 NOV</t>
  </si>
  <si>
    <t>2011 DEC</t>
  </si>
  <si>
    <t>2012 JAN</t>
  </si>
  <si>
    <t>2012 FEB</t>
  </si>
  <si>
    <t>2012 MAR</t>
  </si>
  <si>
    <t>2012 APR</t>
  </si>
  <si>
    <t>2012 MAY</t>
  </si>
  <si>
    <t>2012 JUN</t>
  </si>
  <si>
    <t>2012 JUL</t>
  </si>
  <si>
    <t>2012 AUG</t>
  </si>
  <si>
    <t>2012 SEP</t>
  </si>
  <si>
    <t>2012 OCT</t>
  </si>
  <si>
    <t>2012 NOV</t>
  </si>
  <si>
    <t>2012 DEC</t>
  </si>
  <si>
    <t>2013 JAN</t>
  </si>
  <si>
    <t>2013 FEB</t>
  </si>
  <si>
    <t>2013 MAR</t>
  </si>
  <si>
    <t>2013 APR</t>
  </si>
  <si>
    <t>2013 MAY</t>
  </si>
  <si>
    <t>2013 JUN</t>
  </si>
  <si>
    <t>2013 JUL</t>
  </si>
  <si>
    <t>2013 AUG</t>
  </si>
  <si>
    <t>2013 SEP</t>
  </si>
  <si>
    <t>2013 OCT</t>
  </si>
  <si>
    <t>2013 NOV</t>
  </si>
  <si>
    <t>2013 DEC</t>
  </si>
  <si>
    <t>2014 JAN</t>
  </si>
  <si>
    <t>2014 FEB</t>
  </si>
  <si>
    <t>2014 MAR</t>
  </si>
  <si>
    <t>2014 APR</t>
  </si>
  <si>
    <t>2014 MAY</t>
  </si>
  <si>
    <t>2014 JUN</t>
  </si>
  <si>
    <t>2014 JUL</t>
  </si>
  <si>
    <t>2014 AUG</t>
  </si>
  <si>
    <t>2014 SEP</t>
  </si>
  <si>
    <t>2014 OCT</t>
  </si>
  <si>
    <t>2014 NOV</t>
  </si>
  <si>
    <t>2014 DEC</t>
  </si>
  <si>
    <t>2015 JAN</t>
  </si>
  <si>
    <t>2015 FEB</t>
  </si>
  <si>
    <t>2015 MAR</t>
  </si>
  <si>
    <t>2015 APR</t>
  </si>
  <si>
    <t>2015 MAY</t>
  </si>
  <si>
    <t>2015 JUN</t>
  </si>
  <si>
    <t>2015 JUL</t>
  </si>
  <si>
    <t>2015 AUG</t>
  </si>
  <si>
    <t>2015 SEP</t>
  </si>
  <si>
    <t>2015 OCT</t>
  </si>
  <si>
    <t>2015 NOV</t>
  </si>
  <si>
    <t>2015 DEC</t>
  </si>
  <si>
    <t>2016 JAN</t>
  </si>
  <si>
    <t>2016 FEB</t>
  </si>
  <si>
    <t>2016 MAR</t>
  </si>
  <si>
    <t>2016 APR</t>
  </si>
  <si>
    <t>2016 MAY</t>
  </si>
  <si>
    <t>2016 JUN</t>
  </si>
  <si>
    <t>2016 JUL</t>
  </si>
  <si>
    <t>2016 AUG</t>
  </si>
  <si>
    <t>2016 SEP</t>
  </si>
  <si>
    <t>2016 OCT</t>
  </si>
  <si>
    <t>2016 NOV</t>
  </si>
  <si>
    <t>2016 DEC</t>
  </si>
  <si>
    <t>2017 JAN</t>
  </si>
  <si>
    <t>2017 FEB</t>
  </si>
  <si>
    <t>2017 MAR</t>
  </si>
  <si>
    <t>2017 APR</t>
  </si>
  <si>
    <t>2017 MAY</t>
  </si>
  <si>
    <t>2017 JUN</t>
  </si>
  <si>
    <t>2017 JUL</t>
  </si>
  <si>
    <t>2017 AUG</t>
  </si>
  <si>
    <t>2017 SEP</t>
  </si>
  <si>
    <t>2017 OCT</t>
  </si>
  <si>
    <t>2017 NOV</t>
  </si>
  <si>
    <t>2017 DEC</t>
  </si>
  <si>
    <t>2018 JAN</t>
  </si>
  <si>
    <t>2018 FEB</t>
  </si>
  <si>
    <t>2018 MAR</t>
  </si>
  <si>
    <t>2018 APR</t>
  </si>
  <si>
    <t>2018 MAY</t>
  </si>
  <si>
    <t>2018 JUN</t>
  </si>
  <si>
    <t>2018 JUL</t>
  </si>
  <si>
    <t>2018 AUG</t>
  </si>
  <si>
    <t>2018 SEP</t>
  </si>
  <si>
    <t>2018 OCT</t>
  </si>
  <si>
    <t>2018 NOV</t>
  </si>
  <si>
    <t>2018 DEC</t>
  </si>
  <si>
    <t>2019 JAN</t>
  </si>
  <si>
    <t>2019 FEB</t>
  </si>
  <si>
    <t>2019 MAR</t>
  </si>
  <si>
    <t>2019 APR</t>
  </si>
  <si>
    <t>2019 MAY</t>
  </si>
  <si>
    <t>2019 JUN</t>
  </si>
  <si>
    <t>2019 JUL</t>
  </si>
  <si>
    <t>2019 AUG</t>
  </si>
  <si>
    <t>2019 SEP</t>
  </si>
  <si>
    <t>2019 OCT</t>
  </si>
  <si>
    <t>2019 NOV</t>
  </si>
  <si>
    <t>2019 DEC</t>
  </si>
  <si>
    <t>2020 JAN</t>
  </si>
  <si>
    <t>2020 FEB</t>
  </si>
  <si>
    <t>2020 MAR</t>
  </si>
  <si>
    <t>The Number of European Country Visitors 1986 to 2020</t>
  </si>
  <si>
    <t>Nama : Andira Yulianengtias</t>
  </si>
  <si>
    <t>NRP : 5026211038</t>
  </si>
  <si>
    <t>Single Moving Average</t>
  </si>
  <si>
    <t>Double Moving Average</t>
  </si>
  <si>
    <t>MSE</t>
  </si>
  <si>
    <t>MPE</t>
  </si>
  <si>
    <t>MAPE</t>
  </si>
  <si>
    <t>RMSE</t>
  </si>
  <si>
    <t>Periode</t>
  </si>
  <si>
    <t>Visitor</t>
  </si>
  <si>
    <t>Lt 6</t>
  </si>
  <si>
    <t>SMA (Ft)</t>
  </si>
  <si>
    <t>PE</t>
  </si>
  <si>
    <t>APE</t>
  </si>
  <si>
    <r>
      <t>(Yt-Ft)</t>
    </r>
    <r>
      <rPr>
        <b/>
        <vertAlign val="superscript"/>
        <sz val="10"/>
        <rFont val="Arial"/>
        <family val="2"/>
      </rPr>
      <t>2</t>
    </r>
  </si>
  <si>
    <t>DMA (Ft)</t>
  </si>
  <si>
    <t>2020 APR</t>
  </si>
  <si>
    <t>2020 MAY</t>
  </si>
  <si>
    <t>2020 JUN</t>
  </si>
  <si>
    <t>2020 JUL</t>
  </si>
  <si>
    <t>2020 AUG</t>
  </si>
  <si>
    <t>2020 SEP</t>
  </si>
  <si>
    <t>2020 OCT</t>
  </si>
  <si>
    <t>2020 NOV</t>
  </si>
  <si>
    <t>2020 DEC</t>
  </si>
  <si>
    <t>α =</t>
  </si>
  <si>
    <t>β=</t>
  </si>
  <si>
    <t xml:space="preserve">Holt's Double Exponential Smoothing </t>
  </si>
  <si>
    <t>Lt</t>
  </si>
  <si>
    <t>bt</t>
  </si>
  <si>
    <t xml:space="preserve">Ft </t>
  </si>
  <si>
    <t xml:space="preserve">St </t>
  </si>
  <si>
    <t>γ =</t>
  </si>
  <si>
    <t xml:space="preserve">Holt-Winter's Exponential Smoothing </t>
  </si>
  <si>
    <t>Lt 12</t>
  </si>
  <si>
    <t>Random Walk</t>
  </si>
  <si>
    <t>Naïve Model</t>
  </si>
  <si>
    <t>Mean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</si>
</sst>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4"/>
      <color theme="1"/>
      <name val="Times New Roman"/>
      <family val="1"/>
    </font>
    <font>
      <sz val="11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name val="Arial"/>
      <family val="2"/>
    </font>
    <font>
      <b/>
      <vertAlign val="superscript"/>
      <sz val="10"/>
      <name val="Arial"/>
      <family val="2"/>
    </font>
    <font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2">
    <xf numFmtId="0" fontId="0" fillId="0" borderId="0" xfId="0"/>
    <xf numFmtId="0" fontId="4" fillId="0" borderId="0" xfId="0" applyFont="1"/>
    <xf numFmtId="2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2" fontId="0" fillId="3" borderId="10" xfId="0" applyNumberFormat="1" applyFill="1" applyBorder="1" applyAlignment="1">
      <alignment horizontal="center"/>
    </xf>
    <xf numFmtId="2" fontId="0" fillId="3" borderId="11" xfId="0" applyNumberForma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2" fontId="0" fillId="3" borderId="11" xfId="0" applyNumberFormat="1" applyFill="1" applyBorder="1" applyAlignment="1">
      <alignment horizontal="right"/>
    </xf>
    <xf numFmtId="10" fontId="0" fillId="3" borderId="11" xfId="0" applyNumberFormat="1" applyFill="1" applyBorder="1" applyAlignment="1">
      <alignment horizontal="center"/>
    </xf>
    <xf numFmtId="0" fontId="2" fillId="0" borderId="11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2" fontId="8" fillId="0" borderId="14" xfId="0" applyNumberFormat="1" applyFont="1" applyBorder="1" applyAlignment="1">
      <alignment horizontal="left" vertical="center"/>
    </xf>
    <xf numFmtId="2" fontId="8" fillId="0" borderId="15" xfId="0" applyNumberFormat="1" applyFont="1" applyBorder="1" applyAlignment="1">
      <alignment horizontal="left" vertical="center"/>
    </xf>
    <xf numFmtId="2" fontId="0" fillId="0" borderId="10" xfId="0" applyNumberFormat="1" applyBorder="1" applyAlignment="1">
      <alignment horizontal="right"/>
    </xf>
    <xf numFmtId="2" fontId="0" fillId="0" borderId="11" xfId="0" applyNumberFormat="1" applyBorder="1" applyAlignment="1">
      <alignment horizontal="center"/>
    </xf>
    <xf numFmtId="0" fontId="0" fillId="0" borderId="11" xfId="0" applyBorder="1"/>
    <xf numFmtId="0" fontId="0" fillId="0" borderId="12" xfId="0" applyBorder="1"/>
    <xf numFmtId="2" fontId="0" fillId="0" borderId="11" xfId="0" applyNumberFormat="1" applyBorder="1" applyAlignment="1">
      <alignment horizontal="right"/>
    </xf>
    <xf numFmtId="10" fontId="0" fillId="0" borderId="11" xfId="0" applyNumberFormat="1" applyBorder="1"/>
    <xf numFmtId="2" fontId="0" fillId="0" borderId="12" xfId="0" applyNumberFormat="1" applyBorder="1"/>
    <xf numFmtId="10" fontId="0" fillId="0" borderId="11" xfId="0" applyNumberFormat="1" applyBorder="1" applyAlignment="1">
      <alignment horizontal="right"/>
    </xf>
    <xf numFmtId="2" fontId="0" fillId="0" borderId="12" xfId="0" applyNumberFormat="1" applyBorder="1" applyAlignment="1">
      <alignment horizontal="right"/>
    </xf>
    <xf numFmtId="0" fontId="0" fillId="4" borderId="0" xfId="0" applyFill="1"/>
    <xf numFmtId="0" fontId="0" fillId="0" borderId="16" xfId="0" applyBorder="1" applyAlignment="1">
      <alignment horizontal="right"/>
    </xf>
    <xf numFmtId="0" fontId="0" fillId="5" borderId="16" xfId="0" applyFill="1" applyBorder="1"/>
    <xf numFmtId="0" fontId="3" fillId="0" borderId="0" xfId="0" applyFont="1"/>
    <xf numFmtId="0" fontId="0" fillId="3" borderId="10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0" xfId="0" applyBorder="1"/>
    <xf numFmtId="2" fontId="0" fillId="0" borderId="11" xfId="0" applyNumberFormat="1" applyBorder="1"/>
    <xf numFmtId="2" fontId="0" fillId="0" borderId="10" xfId="0" applyNumberFormat="1" applyBorder="1"/>
    <xf numFmtId="10" fontId="0" fillId="0" borderId="11" xfId="1" applyNumberFormat="1" applyFont="1" applyBorder="1"/>
    <xf numFmtId="2" fontId="8" fillId="0" borderId="0" xfId="0" applyNumberFormat="1" applyFont="1" applyAlignment="1">
      <alignment horizontal="left" vertical="center"/>
    </xf>
    <xf numFmtId="0" fontId="0" fillId="0" borderId="11" xfId="0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10" fontId="8" fillId="0" borderId="0" xfId="0" applyNumberFormat="1" applyFont="1" applyAlignment="1">
      <alignment horizontal="left" vertical="center"/>
    </xf>
    <xf numFmtId="2" fontId="0" fillId="3" borderId="12" xfId="0" applyNumberFormat="1" applyFill="1" applyBorder="1" applyAlignment="1">
      <alignment horizontal="center"/>
    </xf>
    <xf numFmtId="2" fontId="0" fillId="3" borderId="23" xfId="0" applyNumberFormat="1" applyFill="1" applyBorder="1" applyAlignment="1">
      <alignment horizontal="center"/>
    </xf>
    <xf numFmtId="2" fontId="0" fillId="3" borderId="16" xfId="0" applyNumberFormat="1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2" fontId="0" fillId="3" borderId="24" xfId="0" applyNumberFormat="1" applyFill="1" applyBorder="1" applyAlignment="1">
      <alignment horizontal="center"/>
    </xf>
    <xf numFmtId="0" fontId="0" fillId="4" borderId="11" xfId="0" applyFill="1" applyBorder="1"/>
    <xf numFmtId="2" fontId="0" fillId="4" borderId="11" xfId="0" applyNumberFormat="1" applyFill="1" applyBorder="1"/>
    <xf numFmtId="0" fontId="2" fillId="6" borderId="11" xfId="0" applyFont="1" applyFill="1" applyBorder="1" applyAlignment="1">
      <alignment horizontal="center"/>
    </xf>
    <xf numFmtId="0" fontId="2" fillId="6" borderId="13" xfId="0" applyFont="1" applyFill="1" applyBorder="1" applyAlignment="1">
      <alignment horizontal="center"/>
    </xf>
    <xf numFmtId="2" fontId="0" fillId="6" borderId="11" xfId="0" applyNumberFormat="1" applyFill="1" applyBorder="1" applyAlignment="1">
      <alignment horizontal="center"/>
    </xf>
    <xf numFmtId="0" fontId="8" fillId="6" borderId="11" xfId="0" applyFont="1" applyFill="1" applyBorder="1" applyAlignment="1">
      <alignment horizontal="left"/>
    </xf>
    <xf numFmtId="10" fontId="8" fillId="6" borderId="11" xfId="0" applyNumberFormat="1" applyFont="1" applyFill="1" applyBorder="1" applyAlignment="1">
      <alignment horizontal="left"/>
    </xf>
    <xf numFmtId="2" fontId="8" fillId="6" borderId="12" xfId="0" applyNumberFormat="1" applyFont="1" applyFill="1" applyBorder="1" applyAlignment="1">
      <alignment horizontal="left"/>
    </xf>
    <xf numFmtId="2" fontId="0" fillId="6" borderId="10" xfId="0" applyNumberFormat="1" applyFill="1" applyBorder="1" applyAlignment="1">
      <alignment horizontal="center"/>
    </xf>
    <xf numFmtId="0" fontId="0" fillId="4" borderId="10" xfId="0" applyFill="1" applyBorder="1"/>
    <xf numFmtId="2" fontId="0" fillId="4" borderId="12" xfId="0" applyNumberFormat="1" applyFill="1" applyBorder="1"/>
    <xf numFmtId="0" fontId="0" fillId="4" borderId="20" xfId="0" applyFill="1" applyBorder="1"/>
    <xf numFmtId="0" fontId="0" fillId="4" borderId="21" xfId="0" applyFill="1" applyBorder="1"/>
    <xf numFmtId="2" fontId="0" fillId="4" borderId="22" xfId="0" applyNumberFormat="1" applyFill="1" applyBorder="1"/>
    <xf numFmtId="0" fontId="10" fillId="0" borderId="16" xfId="0" applyFont="1" applyBorder="1" applyAlignment="1">
      <alignment horizontal="right"/>
    </xf>
    <xf numFmtId="10" fontId="0" fillId="4" borderId="11" xfId="0" applyNumberFormat="1" applyFill="1" applyBorder="1" applyAlignment="1">
      <alignment horizontal="right"/>
    </xf>
    <xf numFmtId="2" fontId="0" fillId="4" borderId="11" xfId="0" applyNumberFormat="1" applyFill="1" applyBorder="1" applyAlignment="1">
      <alignment horizontal="right"/>
    </xf>
    <xf numFmtId="0" fontId="0" fillId="4" borderId="10" xfId="0" applyFill="1" applyBorder="1" applyAlignment="1">
      <alignment horizontal="right"/>
    </xf>
    <xf numFmtId="0" fontId="0" fillId="4" borderId="12" xfId="0" applyFill="1" applyBorder="1"/>
    <xf numFmtId="2" fontId="0" fillId="4" borderId="21" xfId="0" applyNumberFormat="1" applyFill="1" applyBorder="1"/>
    <xf numFmtId="0" fontId="0" fillId="4" borderId="22" xfId="0" applyFill="1" applyBorder="1"/>
    <xf numFmtId="2" fontId="0" fillId="4" borderId="21" xfId="0" applyNumberFormat="1" applyFill="1" applyBorder="1" applyAlignment="1">
      <alignment horizontal="right"/>
    </xf>
    <xf numFmtId="2" fontId="0" fillId="0" borderId="25" xfId="0" applyNumberFormat="1" applyBorder="1" applyAlignment="1">
      <alignment horizontal="center"/>
    </xf>
    <xf numFmtId="2" fontId="8" fillId="0" borderId="25" xfId="0" applyNumberFormat="1" applyFont="1" applyBorder="1" applyAlignment="1">
      <alignment horizontal="center" vertical="center"/>
    </xf>
    <xf numFmtId="2" fontId="0" fillId="4" borderId="25" xfId="0" applyNumberFormat="1" applyFill="1" applyBorder="1" applyAlignment="1">
      <alignment horizontal="center"/>
    </xf>
    <xf numFmtId="0" fontId="0" fillId="0" borderId="25" xfId="0" applyBorder="1" applyAlignment="1">
      <alignment horizontal="center" vertical="center"/>
    </xf>
    <xf numFmtId="0" fontId="0" fillId="4" borderId="25" xfId="0" applyFill="1" applyBorder="1" applyAlignment="1">
      <alignment horizontal="center" vertical="center"/>
    </xf>
    <xf numFmtId="2" fontId="0" fillId="4" borderId="26" xfId="0" applyNumberForma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3" fillId="2" borderId="17" xfId="0" applyFont="1" applyFill="1" applyBorder="1" applyAlignment="1">
      <alignment horizontal="center"/>
    </xf>
    <xf numFmtId="0" fontId="3" fillId="2" borderId="18" xfId="0" applyFont="1" applyFill="1" applyBorder="1" applyAlignment="1">
      <alignment horizontal="center"/>
    </xf>
    <xf numFmtId="0" fontId="3" fillId="2" borderId="19" xfId="0" applyFont="1" applyFill="1" applyBorder="1" applyAlignment="1">
      <alignment horizontal="center"/>
    </xf>
    <xf numFmtId="2" fontId="0" fillId="0" borderId="25" xfId="0" applyNumberFormat="1" applyBorder="1" applyAlignment="1">
      <alignment horizontal="center" vertical="center"/>
    </xf>
    <xf numFmtId="2" fontId="0" fillId="4" borderId="25" xfId="0" applyNumberForma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Data Tahunan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[1]data_raw!$A$3:$A$36</c:f>
              <c:strCache>
                <c:ptCount val="34"/>
                <c:pt idx="0">
                  <c:v>1986</c:v>
                </c:pt>
                <c:pt idx="1">
                  <c:v>1987</c:v>
                </c:pt>
                <c:pt idx="2">
                  <c:v>1988</c:v>
                </c:pt>
                <c:pt idx="3">
                  <c:v>1989</c:v>
                </c:pt>
                <c:pt idx="4">
                  <c:v>1990</c:v>
                </c:pt>
                <c:pt idx="5">
                  <c:v>1991</c:v>
                </c:pt>
                <c:pt idx="6">
                  <c:v>1992</c:v>
                </c:pt>
                <c:pt idx="7">
                  <c:v>1993</c:v>
                </c:pt>
                <c:pt idx="8">
                  <c:v>1994</c:v>
                </c:pt>
                <c:pt idx="9">
                  <c:v>1995</c:v>
                </c:pt>
                <c:pt idx="10">
                  <c:v>1996</c:v>
                </c:pt>
                <c:pt idx="11">
                  <c:v>1997</c:v>
                </c:pt>
                <c:pt idx="12">
                  <c:v>1998</c:v>
                </c:pt>
                <c:pt idx="13">
                  <c:v>1999</c:v>
                </c:pt>
                <c:pt idx="14">
                  <c:v>2000</c:v>
                </c:pt>
                <c:pt idx="15">
                  <c:v>2001</c:v>
                </c:pt>
                <c:pt idx="16">
                  <c:v>2002</c:v>
                </c:pt>
                <c:pt idx="17">
                  <c:v>2003</c:v>
                </c:pt>
                <c:pt idx="18">
                  <c:v>2004</c:v>
                </c:pt>
                <c:pt idx="19">
                  <c:v>2005</c:v>
                </c:pt>
                <c:pt idx="20">
                  <c:v>2006</c:v>
                </c:pt>
                <c:pt idx="21">
                  <c:v>2007</c:v>
                </c:pt>
                <c:pt idx="22">
                  <c:v>2008</c:v>
                </c:pt>
                <c:pt idx="23">
                  <c:v>2009</c:v>
                </c:pt>
                <c:pt idx="24">
                  <c:v>2010</c:v>
                </c:pt>
                <c:pt idx="25">
                  <c:v>2011</c:v>
                </c:pt>
                <c:pt idx="26">
                  <c:v>2012</c:v>
                </c:pt>
                <c:pt idx="27">
                  <c:v>2013</c:v>
                </c:pt>
                <c:pt idx="28">
                  <c:v>2014</c:v>
                </c:pt>
                <c:pt idx="29">
                  <c:v>2015</c:v>
                </c:pt>
                <c:pt idx="30">
                  <c:v>2016</c:v>
                </c:pt>
                <c:pt idx="31">
                  <c:v>2017</c:v>
                </c:pt>
                <c:pt idx="32">
                  <c:v>2018</c:v>
                </c:pt>
                <c:pt idx="33">
                  <c:v>2019</c:v>
                </c:pt>
              </c:strCache>
            </c:strRef>
          </c:cat>
          <c:val>
            <c:numRef>
              <c:f>[1]data_raw!$B$3:$B$36</c:f>
              <c:numCache>
                <c:formatCode>General</c:formatCode>
                <c:ptCount val="34"/>
                <c:pt idx="0">
                  <c:v>24947</c:v>
                </c:pt>
                <c:pt idx="1">
                  <c:v>27447</c:v>
                </c:pt>
                <c:pt idx="2">
                  <c:v>28830</c:v>
                </c:pt>
                <c:pt idx="3">
                  <c:v>31033</c:v>
                </c:pt>
                <c:pt idx="4">
                  <c:v>31150</c:v>
                </c:pt>
                <c:pt idx="5">
                  <c:v>30809</c:v>
                </c:pt>
                <c:pt idx="6">
                  <c:v>33831</c:v>
                </c:pt>
                <c:pt idx="7">
                  <c:v>36720</c:v>
                </c:pt>
                <c:pt idx="8">
                  <c:v>39700</c:v>
                </c:pt>
                <c:pt idx="9">
                  <c:v>41350</c:v>
                </c:pt>
                <c:pt idx="10">
                  <c:v>41850</c:v>
                </c:pt>
                <c:pt idx="11">
                  <c:v>46000</c:v>
                </c:pt>
                <c:pt idx="12">
                  <c:v>50980</c:v>
                </c:pt>
                <c:pt idx="13">
                  <c:v>53870</c:v>
                </c:pt>
                <c:pt idx="14">
                  <c:v>56620</c:v>
                </c:pt>
                <c:pt idx="15">
                  <c:v>58360</c:v>
                </c:pt>
                <c:pt idx="16">
                  <c:v>59620</c:v>
                </c:pt>
                <c:pt idx="17">
                  <c:v>61440</c:v>
                </c:pt>
                <c:pt idx="18">
                  <c:v>64040</c:v>
                </c:pt>
                <c:pt idx="19">
                  <c:v>66560</c:v>
                </c:pt>
                <c:pt idx="20">
                  <c:v>69550</c:v>
                </c:pt>
                <c:pt idx="21">
                  <c:v>69510</c:v>
                </c:pt>
                <c:pt idx="22">
                  <c:v>68790</c:v>
                </c:pt>
                <c:pt idx="23">
                  <c:v>63617</c:v>
                </c:pt>
                <c:pt idx="24">
                  <c:v>64606</c:v>
                </c:pt>
                <c:pt idx="25">
                  <c:v>67522</c:v>
                </c:pt>
                <c:pt idx="26">
                  <c:v>66674</c:v>
                </c:pt>
                <c:pt idx="27">
                  <c:v>68971</c:v>
                </c:pt>
                <c:pt idx="28">
                  <c:v>72225</c:v>
                </c:pt>
                <c:pt idx="29">
                  <c:v>77734</c:v>
                </c:pt>
                <c:pt idx="30">
                  <c:v>81458</c:v>
                </c:pt>
                <c:pt idx="31">
                  <c:v>87241</c:v>
                </c:pt>
                <c:pt idx="32">
                  <c:v>90637</c:v>
                </c:pt>
                <c:pt idx="33">
                  <c:v>93116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C0-4961-98CE-3A25C47412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8919663"/>
        <c:axId val="1"/>
      </c:lineChart>
      <c:catAx>
        <c:axId val="298919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98919663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Data Quarter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[1]data_raw!$A$37:$A$173</c:f>
              <c:strCache>
                <c:ptCount val="137"/>
                <c:pt idx="0">
                  <c:v>1986 Q1</c:v>
                </c:pt>
                <c:pt idx="1">
                  <c:v>1986 Q2</c:v>
                </c:pt>
                <c:pt idx="2">
                  <c:v>1986 Q3</c:v>
                </c:pt>
                <c:pt idx="3">
                  <c:v>1986 Q4</c:v>
                </c:pt>
                <c:pt idx="4">
                  <c:v>1987 Q1</c:v>
                </c:pt>
                <c:pt idx="5">
                  <c:v>1987 Q2</c:v>
                </c:pt>
                <c:pt idx="6">
                  <c:v>1987 Q3</c:v>
                </c:pt>
                <c:pt idx="7">
                  <c:v>1987 Q4</c:v>
                </c:pt>
                <c:pt idx="8">
                  <c:v>1988 Q1</c:v>
                </c:pt>
                <c:pt idx="9">
                  <c:v>1988 Q2</c:v>
                </c:pt>
                <c:pt idx="10">
                  <c:v>1988 Q3</c:v>
                </c:pt>
                <c:pt idx="11">
                  <c:v>1988 Q4</c:v>
                </c:pt>
                <c:pt idx="12">
                  <c:v>1989 Q1</c:v>
                </c:pt>
                <c:pt idx="13">
                  <c:v>1989 Q2</c:v>
                </c:pt>
                <c:pt idx="14">
                  <c:v>1989 Q3</c:v>
                </c:pt>
                <c:pt idx="15">
                  <c:v>1989 Q4</c:v>
                </c:pt>
                <c:pt idx="16">
                  <c:v>1990 Q1</c:v>
                </c:pt>
                <c:pt idx="17">
                  <c:v>1990 Q2</c:v>
                </c:pt>
                <c:pt idx="18">
                  <c:v>1990 Q3</c:v>
                </c:pt>
                <c:pt idx="19">
                  <c:v>1990 Q4</c:v>
                </c:pt>
                <c:pt idx="20">
                  <c:v>1991 Q1</c:v>
                </c:pt>
                <c:pt idx="21">
                  <c:v>1991 Q2</c:v>
                </c:pt>
                <c:pt idx="22">
                  <c:v>1991 Q3</c:v>
                </c:pt>
                <c:pt idx="23">
                  <c:v>1991 Q4</c:v>
                </c:pt>
                <c:pt idx="24">
                  <c:v>1992 Q1</c:v>
                </c:pt>
                <c:pt idx="25">
                  <c:v>1992 Q2</c:v>
                </c:pt>
                <c:pt idx="26">
                  <c:v>1992 Q3</c:v>
                </c:pt>
                <c:pt idx="27">
                  <c:v>1992 Q4</c:v>
                </c:pt>
                <c:pt idx="28">
                  <c:v>1993 Q1</c:v>
                </c:pt>
                <c:pt idx="29">
                  <c:v>1993 Q2</c:v>
                </c:pt>
                <c:pt idx="30">
                  <c:v>1993 Q3</c:v>
                </c:pt>
                <c:pt idx="31">
                  <c:v>1993 Q4</c:v>
                </c:pt>
                <c:pt idx="32">
                  <c:v>1994 Q1</c:v>
                </c:pt>
                <c:pt idx="33">
                  <c:v>1994 Q2</c:v>
                </c:pt>
                <c:pt idx="34">
                  <c:v>1994 Q3</c:v>
                </c:pt>
                <c:pt idx="35">
                  <c:v>1994 Q4</c:v>
                </c:pt>
                <c:pt idx="36">
                  <c:v>1995 Q1</c:v>
                </c:pt>
                <c:pt idx="37">
                  <c:v>1995 Q2</c:v>
                </c:pt>
                <c:pt idx="38">
                  <c:v>1995 Q3</c:v>
                </c:pt>
                <c:pt idx="39">
                  <c:v>1995 Q4</c:v>
                </c:pt>
                <c:pt idx="40">
                  <c:v>1996 Q1</c:v>
                </c:pt>
                <c:pt idx="41">
                  <c:v>1996 Q2</c:v>
                </c:pt>
                <c:pt idx="42">
                  <c:v>1996 Q3</c:v>
                </c:pt>
                <c:pt idx="43">
                  <c:v>1996 Q4</c:v>
                </c:pt>
                <c:pt idx="44">
                  <c:v>1997 Q1</c:v>
                </c:pt>
                <c:pt idx="45">
                  <c:v>1997 Q2</c:v>
                </c:pt>
                <c:pt idx="46">
                  <c:v>1997 Q3</c:v>
                </c:pt>
                <c:pt idx="47">
                  <c:v>1997 Q4</c:v>
                </c:pt>
                <c:pt idx="48">
                  <c:v>1998 Q1</c:v>
                </c:pt>
                <c:pt idx="49">
                  <c:v>1998 Q2</c:v>
                </c:pt>
                <c:pt idx="50">
                  <c:v>1998 Q3</c:v>
                </c:pt>
                <c:pt idx="51">
                  <c:v>1998 Q4</c:v>
                </c:pt>
                <c:pt idx="52">
                  <c:v>1999 Q1</c:v>
                </c:pt>
                <c:pt idx="53">
                  <c:v>1999 Q2</c:v>
                </c:pt>
                <c:pt idx="54">
                  <c:v>1999 Q3</c:v>
                </c:pt>
                <c:pt idx="55">
                  <c:v>1999 Q4</c:v>
                </c:pt>
                <c:pt idx="56">
                  <c:v>2000 Q1</c:v>
                </c:pt>
                <c:pt idx="57">
                  <c:v>2000 Q2</c:v>
                </c:pt>
                <c:pt idx="58">
                  <c:v>2000 Q3</c:v>
                </c:pt>
                <c:pt idx="59">
                  <c:v>2000 Q4</c:v>
                </c:pt>
                <c:pt idx="60">
                  <c:v>2001 Q1</c:v>
                </c:pt>
                <c:pt idx="61">
                  <c:v>2001 Q2</c:v>
                </c:pt>
                <c:pt idx="62">
                  <c:v>2001 Q3</c:v>
                </c:pt>
                <c:pt idx="63">
                  <c:v>2001 Q4</c:v>
                </c:pt>
                <c:pt idx="64">
                  <c:v>2002 Q1</c:v>
                </c:pt>
                <c:pt idx="65">
                  <c:v>2002 Q2</c:v>
                </c:pt>
                <c:pt idx="66">
                  <c:v>2002 Q3</c:v>
                </c:pt>
                <c:pt idx="67">
                  <c:v>2002 Q4</c:v>
                </c:pt>
                <c:pt idx="68">
                  <c:v>2003 Q1</c:v>
                </c:pt>
                <c:pt idx="69">
                  <c:v>2003 Q2</c:v>
                </c:pt>
                <c:pt idx="70">
                  <c:v>2003 Q3</c:v>
                </c:pt>
                <c:pt idx="71">
                  <c:v>2003 Q4</c:v>
                </c:pt>
                <c:pt idx="72">
                  <c:v>2004 Q1</c:v>
                </c:pt>
                <c:pt idx="73">
                  <c:v>2004 Q2</c:v>
                </c:pt>
                <c:pt idx="74">
                  <c:v>2004 Q3</c:v>
                </c:pt>
                <c:pt idx="75">
                  <c:v>2004 Q4</c:v>
                </c:pt>
                <c:pt idx="76">
                  <c:v>2005 Q1</c:v>
                </c:pt>
                <c:pt idx="77">
                  <c:v>2005 Q2</c:v>
                </c:pt>
                <c:pt idx="78">
                  <c:v>2005 Q3</c:v>
                </c:pt>
                <c:pt idx="79">
                  <c:v>2005 Q4</c:v>
                </c:pt>
                <c:pt idx="80">
                  <c:v>2006 Q1</c:v>
                </c:pt>
                <c:pt idx="81">
                  <c:v>2006 Q2</c:v>
                </c:pt>
                <c:pt idx="82">
                  <c:v>2006 Q3</c:v>
                </c:pt>
                <c:pt idx="83">
                  <c:v>2006 Q4</c:v>
                </c:pt>
                <c:pt idx="84">
                  <c:v>2007 Q1</c:v>
                </c:pt>
                <c:pt idx="85">
                  <c:v>2007 Q2</c:v>
                </c:pt>
                <c:pt idx="86">
                  <c:v>2007 Q3</c:v>
                </c:pt>
                <c:pt idx="87">
                  <c:v>2007 Q4</c:v>
                </c:pt>
                <c:pt idx="88">
                  <c:v>2008 Q1</c:v>
                </c:pt>
                <c:pt idx="89">
                  <c:v>2008 Q2</c:v>
                </c:pt>
                <c:pt idx="90">
                  <c:v>2008 Q3</c:v>
                </c:pt>
                <c:pt idx="91">
                  <c:v>2008 Q4</c:v>
                </c:pt>
                <c:pt idx="92">
                  <c:v>2009 Q1</c:v>
                </c:pt>
                <c:pt idx="93">
                  <c:v>2009 Q2</c:v>
                </c:pt>
                <c:pt idx="94">
                  <c:v>2009 Q3</c:v>
                </c:pt>
                <c:pt idx="95">
                  <c:v>2009 Q4</c:v>
                </c:pt>
                <c:pt idx="96">
                  <c:v>2010 Q1</c:v>
                </c:pt>
                <c:pt idx="97">
                  <c:v>2010 Q2</c:v>
                </c:pt>
                <c:pt idx="98">
                  <c:v>2010 Q3</c:v>
                </c:pt>
                <c:pt idx="99">
                  <c:v>2010 Q4</c:v>
                </c:pt>
                <c:pt idx="100">
                  <c:v>2011 Q1</c:v>
                </c:pt>
                <c:pt idx="101">
                  <c:v>2011 Q2</c:v>
                </c:pt>
                <c:pt idx="102">
                  <c:v>2011 Q3</c:v>
                </c:pt>
                <c:pt idx="103">
                  <c:v>2011 Q4</c:v>
                </c:pt>
                <c:pt idx="104">
                  <c:v>2012 Q1</c:v>
                </c:pt>
                <c:pt idx="105">
                  <c:v>2012 Q2</c:v>
                </c:pt>
                <c:pt idx="106">
                  <c:v>2012 Q3</c:v>
                </c:pt>
                <c:pt idx="107">
                  <c:v>2012 Q4</c:v>
                </c:pt>
                <c:pt idx="108">
                  <c:v>2013 Q1</c:v>
                </c:pt>
                <c:pt idx="109">
                  <c:v>2013 Q2</c:v>
                </c:pt>
                <c:pt idx="110">
                  <c:v>2013 Q3</c:v>
                </c:pt>
                <c:pt idx="111">
                  <c:v>2013 Q4</c:v>
                </c:pt>
                <c:pt idx="112">
                  <c:v>2014 Q1</c:v>
                </c:pt>
                <c:pt idx="113">
                  <c:v>2014 Q2</c:v>
                </c:pt>
                <c:pt idx="114">
                  <c:v>2014 Q3</c:v>
                </c:pt>
                <c:pt idx="115">
                  <c:v>2014 Q4</c:v>
                </c:pt>
                <c:pt idx="116">
                  <c:v>2015 Q1</c:v>
                </c:pt>
                <c:pt idx="117">
                  <c:v>2015 Q2</c:v>
                </c:pt>
                <c:pt idx="118">
                  <c:v>2015 Q3</c:v>
                </c:pt>
                <c:pt idx="119">
                  <c:v>2015 Q4</c:v>
                </c:pt>
                <c:pt idx="120">
                  <c:v>2016 Q1</c:v>
                </c:pt>
                <c:pt idx="121">
                  <c:v>2016 Q2</c:v>
                </c:pt>
                <c:pt idx="122">
                  <c:v>2016 Q3</c:v>
                </c:pt>
                <c:pt idx="123">
                  <c:v>2016 Q4</c:v>
                </c:pt>
                <c:pt idx="124">
                  <c:v>2017 Q1</c:v>
                </c:pt>
                <c:pt idx="125">
                  <c:v>2017 Q2</c:v>
                </c:pt>
                <c:pt idx="126">
                  <c:v>2017 Q3</c:v>
                </c:pt>
                <c:pt idx="127">
                  <c:v>2017 Q4</c:v>
                </c:pt>
                <c:pt idx="128">
                  <c:v>2018 Q1</c:v>
                </c:pt>
                <c:pt idx="129">
                  <c:v>2018 Q2</c:v>
                </c:pt>
                <c:pt idx="130">
                  <c:v>2018 Q3</c:v>
                </c:pt>
                <c:pt idx="131">
                  <c:v>2018 Q4</c:v>
                </c:pt>
                <c:pt idx="132">
                  <c:v>2019 Q1</c:v>
                </c:pt>
                <c:pt idx="133">
                  <c:v>2019 Q2</c:v>
                </c:pt>
                <c:pt idx="134">
                  <c:v>2019 Q3</c:v>
                </c:pt>
                <c:pt idx="135">
                  <c:v>2019 Q4</c:v>
                </c:pt>
                <c:pt idx="136">
                  <c:v>2020 Q1</c:v>
                </c:pt>
              </c:strCache>
            </c:strRef>
          </c:cat>
          <c:val>
            <c:numRef>
              <c:f>[1]data_raw!$B$37:$B$173</c:f>
              <c:numCache>
                <c:formatCode>General</c:formatCode>
                <c:ptCount val="137"/>
                <c:pt idx="0">
                  <c:v>5635</c:v>
                </c:pt>
                <c:pt idx="1">
                  <c:v>6216</c:v>
                </c:pt>
                <c:pt idx="2">
                  <c:v>6509</c:v>
                </c:pt>
                <c:pt idx="3">
                  <c:v>6587</c:v>
                </c:pt>
                <c:pt idx="4">
                  <c:v>6564</c:v>
                </c:pt>
                <c:pt idx="5">
                  <c:v>7007</c:v>
                </c:pt>
                <c:pt idx="6">
                  <c:v>6942</c:v>
                </c:pt>
                <c:pt idx="7">
                  <c:v>6934</c:v>
                </c:pt>
                <c:pt idx="8">
                  <c:v>6670</c:v>
                </c:pt>
                <c:pt idx="9">
                  <c:v>7106</c:v>
                </c:pt>
                <c:pt idx="10">
                  <c:v>7378</c:v>
                </c:pt>
                <c:pt idx="11">
                  <c:v>7676</c:v>
                </c:pt>
                <c:pt idx="12">
                  <c:v>7945</c:v>
                </c:pt>
                <c:pt idx="13">
                  <c:v>7630</c:v>
                </c:pt>
                <c:pt idx="14">
                  <c:v>7786</c:v>
                </c:pt>
                <c:pt idx="15">
                  <c:v>7672</c:v>
                </c:pt>
                <c:pt idx="16">
                  <c:v>7620</c:v>
                </c:pt>
                <c:pt idx="17">
                  <c:v>7851</c:v>
                </c:pt>
                <c:pt idx="18">
                  <c:v>8109</c:v>
                </c:pt>
                <c:pt idx="19">
                  <c:v>7570</c:v>
                </c:pt>
                <c:pt idx="20">
                  <c:v>7388</c:v>
                </c:pt>
                <c:pt idx="21">
                  <c:v>7565</c:v>
                </c:pt>
                <c:pt idx="22">
                  <c:v>8019</c:v>
                </c:pt>
                <c:pt idx="23">
                  <c:v>7837</c:v>
                </c:pt>
                <c:pt idx="24">
                  <c:v>8523</c:v>
                </c:pt>
                <c:pt idx="25">
                  <c:v>8602</c:v>
                </c:pt>
                <c:pt idx="26">
                  <c:v>8592</c:v>
                </c:pt>
                <c:pt idx="27">
                  <c:v>8114</c:v>
                </c:pt>
                <c:pt idx="28">
                  <c:v>9282</c:v>
                </c:pt>
                <c:pt idx="29">
                  <c:v>8853</c:v>
                </c:pt>
                <c:pt idx="30">
                  <c:v>9305</c:v>
                </c:pt>
                <c:pt idx="31">
                  <c:v>9280</c:v>
                </c:pt>
                <c:pt idx="32">
                  <c:v>9810</c:v>
                </c:pt>
                <c:pt idx="33">
                  <c:v>9920</c:v>
                </c:pt>
                <c:pt idx="34">
                  <c:v>10160</c:v>
                </c:pt>
                <c:pt idx="35">
                  <c:v>9810</c:v>
                </c:pt>
                <c:pt idx="36">
                  <c:v>10220</c:v>
                </c:pt>
                <c:pt idx="37">
                  <c:v>10460</c:v>
                </c:pt>
                <c:pt idx="38">
                  <c:v>10260</c:v>
                </c:pt>
                <c:pt idx="39">
                  <c:v>10410</c:v>
                </c:pt>
                <c:pt idx="40">
                  <c:v>10310</c:v>
                </c:pt>
                <c:pt idx="41">
                  <c:v>10220</c:v>
                </c:pt>
                <c:pt idx="42">
                  <c:v>10070</c:v>
                </c:pt>
                <c:pt idx="43">
                  <c:v>11250</c:v>
                </c:pt>
                <c:pt idx="44">
                  <c:v>11300</c:v>
                </c:pt>
                <c:pt idx="45">
                  <c:v>11330</c:v>
                </c:pt>
                <c:pt idx="46">
                  <c:v>11180</c:v>
                </c:pt>
                <c:pt idx="47">
                  <c:v>12190</c:v>
                </c:pt>
                <c:pt idx="48">
                  <c:v>12470</c:v>
                </c:pt>
                <c:pt idx="49">
                  <c:v>12620</c:v>
                </c:pt>
                <c:pt idx="50">
                  <c:v>12790</c:v>
                </c:pt>
                <c:pt idx="51">
                  <c:v>13100</c:v>
                </c:pt>
                <c:pt idx="52">
                  <c:v>13280</c:v>
                </c:pt>
                <c:pt idx="53">
                  <c:v>13880</c:v>
                </c:pt>
                <c:pt idx="54">
                  <c:v>13350</c:v>
                </c:pt>
                <c:pt idx="55">
                  <c:v>13360</c:v>
                </c:pt>
                <c:pt idx="56">
                  <c:v>13510</c:v>
                </c:pt>
                <c:pt idx="57">
                  <c:v>14030</c:v>
                </c:pt>
                <c:pt idx="58">
                  <c:v>14530</c:v>
                </c:pt>
                <c:pt idx="59">
                  <c:v>14550</c:v>
                </c:pt>
                <c:pt idx="60">
                  <c:v>14570</c:v>
                </c:pt>
                <c:pt idx="61">
                  <c:v>14830</c:v>
                </c:pt>
                <c:pt idx="62">
                  <c:v>14770</c:v>
                </c:pt>
                <c:pt idx="63">
                  <c:v>14190</c:v>
                </c:pt>
                <c:pt idx="64">
                  <c:v>14710</c:v>
                </c:pt>
                <c:pt idx="65">
                  <c:v>14790</c:v>
                </c:pt>
                <c:pt idx="66">
                  <c:v>14800</c:v>
                </c:pt>
                <c:pt idx="67">
                  <c:v>15320</c:v>
                </c:pt>
                <c:pt idx="68">
                  <c:v>15300</c:v>
                </c:pt>
                <c:pt idx="69">
                  <c:v>15330</c:v>
                </c:pt>
                <c:pt idx="70">
                  <c:v>15360</c:v>
                </c:pt>
                <c:pt idx="71">
                  <c:v>15450</c:v>
                </c:pt>
                <c:pt idx="72">
                  <c:v>15320</c:v>
                </c:pt>
                <c:pt idx="73">
                  <c:v>16070</c:v>
                </c:pt>
                <c:pt idx="74">
                  <c:v>16150</c:v>
                </c:pt>
                <c:pt idx="75">
                  <c:v>16500</c:v>
                </c:pt>
                <c:pt idx="76">
                  <c:v>16730</c:v>
                </c:pt>
                <c:pt idx="77">
                  <c:v>16500</c:v>
                </c:pt>
                <c:pt idx="78">
                  <c:v>16540</c:v>
                </c:pt>
                <c:pt idx="79">
                  <c:v>16790</c:v>
                </c:pt>
                <c:pt idx="80">
                  <c:v>17030</c:v>
                </c:pt>
                <c:pt idx="81">
                  <c:v>17760</c:v>
                </c:pt>
                <c:pt idx="82">
                  <c:v>17060</c:v>
                </c:pt>
                <c:pt idx="83">
                  <c:v>17700</c:v>
                </c:pt>
                <c:pt idx="84">
                  <c:v>17510</c:v>
                </c:pt>
                <c:pt idx="85">
                  <c:v>16940</c:v>
                </c:pt>
                <c:pt idx="86">
                  <c:v>17560</c:v>
                </c:pt>
                <c:pt idx="87">
                  <c:v>17500</c:v>
                </c:pt>
                <c:pt idx="88">
                  <c:v>18160</c:v>
                </c:pt>
                <c:pt idx="89">
                  <c:v>17500</c:v>
                </c:pt>
                <c:pt idx="90">
                  <c:v>16970</c:v>
                </c:pt>
                <c:pt idx="91">
                  <c:v>16160</c:v>
                </c:pt>
                <c:pt idx="92">
                  <c:v>15830</c:v>
                </c:pt>
                <c:pt idx="93">
                  <c:v>16080</c:v>
                </c:pt>
                <c:pt idx="94">
                  <c:v>15810</c:v>
                </c:pt>
                <c:pt idx="95">
                  <c:v>15900</c:v>
                </c:pt>
                <c:pt idx="96">
                  <c:v>16100</c:v>
                </c:pt>
                <c:pt idx="97">
                  <c:v>15860</c:v>
                </c:pt>
                <c:pt idx="98">
                  <c:v>16580</c:v>
                </c:pt>
                <c:pt idx="99">
                  <c:v>16070</c:v>
                </c:pt>
                <c:pt idx="100">
                  <c:v>16440</c:v>
                </c:pt>
                <c:pt idx="101">
                  <c:v>17320</c:v>
                </c:pt>
                <c:pt idx="102">
                  <c:v>16890</c:v>
                </c:pt>
                <c:pt idx="103">
                  <c:v>16850</c:v>
                </c:pt>
                <c:pt idx="104">
                  <c:v>16590</c:v>
                </c:pt>
                <c:pt idx="105">
                  <c:v>16770</c:v>
                </c:pt>
                <c:pt idx="106">
                  <c:v>16430</c:v>
                </c:pt>
                <c:pt idx="107">
                  <c:v>16870</c:v>
                </c:pt>
                <c:pt idx="108">
                  <c:v>17150</c:v>
                </c:pt>
                <c:pt idx="109">
                  <c:v>17200</c:v>
                </c:pt>
                <c:pt idx="110">
                  <c:v>17350</c:v>
                </c:pt>
                <c:pt idx="111">
                  <c:v>17270</c:v>
                </c:pt>
                <c:pt idx="112">
                  <c:v>17430</c:v>
                </c:pt>
                <c:pt idx="113">
                  <c:v>18090</c:v>
                </c:pt>
                <c:pt idx="114">
                  <c:v>18100</c:v>
                </c:pt>
                <c:pt idx="115">
                  <c:v>18620</c:v>
                </c:pt>
                <c:pt idx="116">
                  <c:v>18750</c:v>
                </c:pt>
                <c:pt idx="117">
                  <c:v>19290</c:v>
                </c:pt>
                <c:pt idx="118">
                  <c:v>19770</c:v>
                </c:pt>
                <c:pt idx="119">
                  <c:v>19910</c:v>
                </c:pt>
                <c:pt idx="120">
                  <c:v>19880</c:v>
                </c:pt>
                <c:pt idx="121">
                  <c:v>20240</c:v>
                </c:pt>
                <c:pt idx="122">
                  <c:v>20760</c:v>
                </c:pt>
                <c:pt idx="123">
                  <c:v>20570</c:v>
                </c:pt>
                <c:pt idx="124">
                  <c:v>21330</c:v>
                </c:pt>
                <c:pt idx="125">
                  <c:v>22100</c:v>
                </c:pt>
                <c:pt idx="126">
                  <c:v>21830</c:v>
                </c:pt>
                <c:pt idx="127">
                  <c:v>21990</c:v>
                </c:pt>
                <c:pt idx="128">
                  <c:v>22300</c:v>
                </c:pt>
                <c:pt idx="129">
                  <c:v>22860</c:v>
                </c:pt>
                <c:pt idx="130">
                  <c:v>22890</c:v>
                </c:pt>
                <c:pt idx="131">
                  <c:v>22590</c:v>
                </c:pt>
                <c:pt idx="132">
                  <c:v>23810</c:v>
                </c:pt>
                <c:pt idx="133">
                  <c:v>23890</c:v>
                </c:pt>
                <c:pt idx="134">
                  <c:v>23090</c:v>
                </c:pt>
                <c:pt idx="135">
                  <c:v>22330</c:v>
                </c:pt>
                <c:pt idx="136">
                  <c:v>19380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1B-4BC5-A433-D997316422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8918703"/>
        <c:axId val="1"/>
      </c:lineChart>
      <c:catAx>
        <c:axId val="298918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98918703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Data Bulanan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[1]data_raw!$A$174:$A$584</c:f>
              <c:strCache>
                <c:ptCount val="411"/>
                <c:pt idx="0">
                  <c:v>1986 JAN</c:v>
                </c:pt>
                <c:pt idx="1">
                  <c:v>1986 FEB</c:v>
                </c:pt>
                <c:pt idx="2">
                  <c:v>1986 MAR</c:v>
                </c:pt>
                <c:pt idx="3">
                  <c:v>1986 APR</c:v>
                </c:pt>
                <c:pt idx="4">
                  <c:v>1986 MAY</c:v>
                </c:pt>
                <c:pt idx="5">
                  <c:v>1986 JUN</c:v>
                </c:pt>
                <c:pt idx="6">
                  <c:v>1986 JUL</c:v>
                </c:pt>
                <c:pt idx="7">
                  <c:v>1986 AUG</c:v>
                </c:pt>
                <c:pt idx="8">
                  <c:v>1986 SEP</c:v>
                </c:pt>
                <c:pt idx="9">
                  <c:v>1986 OCT</c:v>
                </c:pt>
                <c:pt idx="10">
                  <c:v>1986 NOV</c:v>
                </c:pt>
                <c:pt idx="11">
                  <c:v>1986 DEC</c:v>
                </c:pt>
                <c:pt idx="12">
                  <c:v>1987 JAN</c:v>
                </c:pt>
                <c:pt idx="13">
                  <c:v>1987 FEB</c:v>
                </c:pt>
                <c:pt idx="14">
                  <c:v>1987 MAR</c:v>
                </c:pt>
                <c:pt idx="15">
                  <c:v>1987 APR</c:v>
                </c:pt>
                <c:pt idx="16">
                  <c:v>1987 MAY</c:v>
                </c:pt>
                <c:pt idx="17">
                  <c:v>1987 JUN</c:v>
                </c:pt>
                <c:pt idx="18">
                  <c:v>1987 JUL</c:v>
                </c:pt>
                <c:pt idx="19">
                  <c:v>1987 AUG</c:v>
                </c:pt>
                <c:pt idx="20">
                  <c:v>1987 SEP</c:v>
                </c:pt>
                <c:pt idx="21">
                  <c:v>1987 OCT</c:v>
                </c:pt>
                <c:pt idx="22">
                  <c:v>1987 NOV</c:v>
                </c:pt>
                <c:pt idx="23">
                  <c:v>1987 DEC</c:v>
                </c:pt>
                <c:pt idx="24">
                  <c:v>1988 JAN</c:v>
                </c:pt>
                <c:pt idx="25">
                  <c:v>1988 FEB</c:v>
                </c:pt>
                <c:pt idx="26">
                  <c:v>1988 MAR</c:v>
                </c:pt>
                <c:pt idx="27">
                  <c:v>1988 APR</c:v>
                </c:pt>
                <c:pt idx="28">
                  <c:v>1988 MAY</c:v>
                </c:pt>
                <c:pt idx="29">
                  <c:v>1988 JUN</c:v>
                </c:pt>
                <c:pt idx="30">
                  <c:v>1988 JUL</c:v>
                </c:pt>
                <c:pt idx="31">
                  <c:v>1988 AUG</c:v>
                </c:pt>
                <c:pt idx="32">
                  <c:v>1988 SEP</c:v>
                </c:pt>
                <c:pt idx="33">
                  <c:v>1988 OCT</c:v>
                </c:pt>
                <c:pt idx="34">
                  <c:v>1988 NOV</c:v>
                </c:pt>
                <c:pt idx="35">
                  <c:v>1988 DEC</c:v>
                </c:pt>
                <c:pt idx="36">
                  <c:v>1989 JAN</c:v>
                </c:pt>
                <c:pt idx="37">
                  <c:v>1989 FEB</c:v>
                </c:pt>
                <c:pt idx="38">
                  <c:v>1989 MAR</c:v>
                </c:pt>
                <c:pt idx="39">
                  <c:v>1989 APR</c:v>
                </c:pt>
                <c:pt idx="40">
                  <c:v>1989 MAY</c:v>
                </c:pt>
                <c:pt idx="41">
                  <c:v>1989 JUN</c:v>
                </c:pt>
                <c:pt idx="42">
                  <c:v>1989 JUL</c:v>
                </c:pt>
                <c:pt idx="43">
                  <c:v>1989 AUG</c:v>
                </c:pt>
                <c:pt idx="44">
                  <c:v>1989 SEP</c:v>
                </c:pt>
                <c:pt idx="45">
                  <c:v>1989 OCT</c:v>
                </c:pt>
                <c:pt idx="46">
                  <c:v>1989 NOV</c:v>
                </c:pt>
                <c:pt idx="47">
                  <c:v>1989 DEC</c:v>
                </c:pt>
                <c:pt idx="48">
                  <c:v>1990 JAN</c:v>
                </c:pt>
                <c:pt idx="49">
                  <c:v>1990 FEB</c:v>
                </c:pt>
                <c:pt idx="50">
                  <c:v>1990 MAR</c:v>
                </c:pt>
                <c:pt idx="51">
                  <c:v>1990 APR</c:v>
                </c:pt>
                <c:pt idx="52">
                  <c:v>1990 MAY</c:v>
                </c:pt>
                <c:pt idx="53">
                  <c:v>1990 JUN</c:v>
                </c:pt>
                <c:pt idx="54">
                  <c:v>1990 JUL</c:v>
                </c:pt>
                <c:pt idx="55">
                  <c:v>1990 AUG</c:v>
                </c:pt>
                <c:pt idx="56">
                  <c:v>1990 SEP</c:v>
                </c:pt>
                <c:pt idx="57">
                  <c:v>1990 OCT</c:v>
                </c:pt>
                <c:pt idx="58">
                  <c:v>1990 NOV</c:v>
                </c:pt>
                <c:pt idx="59">
                  <c:v>1990 DEC</c:v>
                </c:pt>
                <c:pt idx="60">
                  <c:v>1991 JAN</c:v>
                </c:pt>
                <c:pt idx="61">
                  <c:v>1991 FEB</c:v>
                </c:pt>
                <c:pt idx="62">
                  <c:v>1991 MAR</c:v>
                </c:pt>
                <c:pt idx="63">
                  <c:v>1991 APR</c:v>
                </c:pt>
                <c:pt idx="64">
                  <c:v>1991 MAY</c:v>
                </c:pt>
                <c:pt idx="65">
                  <c:v>1991 JUN</c:v>
                </c:pt>
                <c:pt idx="66">
                  <c:v>1991 JUL</c:v>
                </c:pt>
                <c:pt idx="67">
                  <c:v>1991 AUG</c:v>
                </c:pt>
                <c:pt idx="68">
                  <c:v>1991 SEP</c:v>
                </c:pt>
                <c:pt idx="69">
                  <c:v>1991 OCT</c:v>
                </c:pt>
                <c:pt idx="70">
                  <c:v>1991 NOV</c:v>
                </c:pt>
                <c:pt idx="71">
                  <c:v>1991 DEC</c:v>
                </c:pt>
                <c:pt idx="72">
                  <c:v>1992 JAN</c:v>
                </c:pt>
                <c:pt idx="73">
                  <c:v>1992 FEB</c:v>
                </c:pt>
                <c:pt idx="74">
                  <c:v>1992 MAR</c:v>
                </c:pt>
                <c:pt idx="75">
                  <c:v>1992 APR</c:v>
                </c:pt>
                <c:pt idx="76">
                  <c:v>1992 MAY</c:v>
                </c:pt>
                <c:pt idx="77">
                  <c:v>1992 JUN</c:v>
                </c:pt>
                <c:pt idx="78">
                  <c:v>1992 JUL</c:v>
                </c:pt>
                <c:pt idx="79">
                  <c:v>1992 AUG</c:v>
                </c:pt>
                <c:pt idx="80">
                  <c:v>1992 SEP</c:v>
                </c:pt>
                <c:pt idx="81">
                  <c:v>1992 OCT</c:v>
                </c:pt>
                <c:pt idx="82">
                  <c:v>1992 NOV</c:v>
                </c:pt>
                <c:pt idx="83">
                  <c:v>1992 DEC</c:v>
                </c:pt>
                <c:pt idx="84">
                  <c:v>1993 JAN</c:v>
                </c:pt>
                <c:pt idx="85">
                  <c:v>1993 FEB</c:v>
                </c:pt>
                <c:pt idx="86">
                  <c:v>1993 MAR</c:v>
                </c:pt>
                <c:pt idx="87">
                  <c:v>1993 APR</c:v>
                </c:pt>
                <c:pt idx="88">
                  <c:v>1993 MAY</c:v>
                </c:pt>
                <c:pt idx="89">
                  <c:v>1993 JUN</c:v>
                </c:pt>
                <c:pt idx="90">
                  <c:v>1993 JUL</c:v>
                </c:pt>
                <c:pt idx="91">
                  <c:v>1993 AUG</c:v>
                </c:pt>
                <c:pt idx="92">
                  <c:v>1993 SEP</c:v>
                </c:pt>
                <c:pt idx="93">
                  <c:v>1993 OCT</c:v>
                </c:pt>
                <c:pt idx="94">
                  <c:v>1993 NOV</c:v>
                </c:pt>
                <c:pt idx="95">
                  <c:v>1993 DEC</c:v>
                </c:pt>
                <c:pt idx="96">
                  <c:v>1994 JAN</c:v>
                </c:pt>
                <c:pt idx="97">
                  <c:v>1994 FEB</c:v>
                </c:pt>
                <c:pt idx="98">
                  <c:v>1994 MAR</c:v>
                </c:pt>
                <c:pt idx="99">
                  <c:v>1994 APR</c:v>
                </c:pt>
                <c:pt idx="100">
                  <c:v>1994 MAY</c:v>
                </c:pt>
                <c:pt idx="101">
                  <c:v>1994 JUN</c:v>
                </c:pt>
                <c:pt idx="102">
                  <c:v>1994 JUL</c:v>
                </c:pt>
                <c:pt idx="103">
                  <c:v>1994 AUG</c:v>
                </c:pt>
                <c:pt idx="104">
                  <c:v>1994 SEP</c:v>
                </c:pt>
                <c:pt idx="105">
                  <c:v>1994 OCT</c:v>
                </c:pt>
                <c:pt idx="106">
                  <c:v>1994 NOV</c:v>
                </c:pt>
                <c:pt idx="107">
                  <c:v>1994 DEC</c:v>
                </c:pt>
                <c:pt idx="108">
                  <c:v>1995 JAN</c:v>
                </c:pt>
                <c:pt idx="109">
                  <c:v>1995 FEB</c:v>
                </c:pt>
                <c:pt idx="110">
                  <c:v>1995 MAR</c:v>
                </c:pt>
                <c:pt idx="111">
                  <c:v>1995 APR</c:v>
                </c:pt>
                <c:pt idx="112">
                  <c:v>1995 MAY</c:v>
                </c:pt>
                <c:pt idx="113">
                  <c:v>1995 JUN</c:v>
                </c:pt>
                <c:pt idx="114">
                  <c:v>1995 JUL</c:v>
                </c:pt>
                <c:pt idx="115">
                  <c:v>1995 AUG</c:v>
                </c:pt>
                <c:pt idx="116">
                  <c:v>1995 SEP</c:v>
                </c:pt>
                <c:pt idx="117">
                  <c:v>1995 OCT</c:v>
                </c:pt>
                <c:pt idx="118">
                  <c:v>1995 NOV</c:v>
                </c:pt>
                <c:pt idx="119">
                  <c:v>1995 DEC</c:v>
                </c:pt>
                <c:pt idx="120">
                  <c:v>1996 JAN</c:v>
                </c:pt>
                <c:pt idx="121">
                  <c:v>1996 FEB</c:v>
                </c:pt>
                <c:pt idx="122">
                  <c:v>1996 MAR</c:v>
                </c:pt>
                <c:pt idx="123">
                  <c:v>1996 APR</c:v>
                </c:pt>
                <c:pt idx="124">
                  <c:v>1996 MAY</c:v>
                </c:pt>
                <c:pt idx="125">
                  <c:v>1996 JUN</c:v>
                </c:pt>
                <c:pt idx="126">
                  <c:v>1996 JUL</c:v>
                </c:pt>
                <c:pt idx="127">
                  <c:v>1996 AUG</c:v>
                </c:pt>
                <c:pt idx="128">
                  <c:v>1996 SEP</c:v>
                </c:pt>
                <c:pt idx="129">
                  <c:v>1996 OCT</c:v>
                </c:pt>
                <c:pt idx="130">
                  <c:v>1996 NOV</c:v>
                </c:pt>
                <c:pt idx="131">
                  <c:v>1996 DEC</c:v>
                </c:pt>
                <c:pt idx="132">
                  <c:v>1997 JAN</c:v>
                </c:pt>
                <c:pt idx="133">
                  <c:v>1997 FEB</c:v>
                </c:pt>
                <c:pt idx="134">
                  <c:v>1997 MAR</c:v>
                </c:pt>
                <c:pt idx="135">
                  <c:v>1997 APR</c:v>
                </c:pt>
                <c:pt idx="136">
                  <c:v>1997 MAY</c:v>
                </c:pt>
                <c:pt idx="137">
                  <c:v>1997 JUN</c:v>
                </c:pt>
                <c:pt idx="138">
                  <c:v>1997 JUL</c:v>
                </c:pt>
                <c:pt idx="139">
                  <c:v>1997 AUG</c:v>
                </c:pt>
                <c:pt idx="140">
                  <c:v>1997 SEP</c:v>
                </c:pt>
                <c:pt idx="141">
                  <c:v>1997 OCT</c:v>
                </c:pt>
                <c:pt idx="142">
                  <c:v>1997 NOV</c:v>
                </c:pt>
                <c:pt idx="143">
                  <c:v>1997 DEC</c:v>
                </c:pt>
                <c:pt idx="144">
                  <c:v>1998 JAN</c:v>
                </c:pt>
                <c:pt idx="145">
                  <c:v>1998 FEB</c:v>
                </c:pt>
                <c:pt idx="146">
                  <c:v>1998 MAR</c:v>
                </c:pt>
                <c:pt idx="147">
                  <c:v>1998 APR</c:v>
                </c:pt>
                <c:pt idx="148">
                  <c:v>1998 MAY</c:v>
                </c:pt>
                <c:pt idx="149">
                  <c:v>1998 JUN</c:v>
                </c:pt>
                <c:pt idx="150">
                  <c:v>1998 JUL</c:v>
                </c:pt>
                <c:pt idx="151">
                  <c:v>1998 AUG</c:v>
                </c:pt>
                <c:pt idx="152">
                  <c:v>1998 SEP</c:v>
                </c:pt>
                <c:pt idx="153">
                  <c:v>1998 OCT</c:v>
                </c:pt>
                <c:pt idx="154">
                  <c:v>1998 NOV</c:v>
                </c:pt>
                <c:pt idx="155">
                  <c:v>1998 DEC</c:v>
                </c:pt>
                <c:pt idx="156">
                  <c:v>1999 JAN</c:v>
                </c:pt>
                <c:pt idx="157">
                  <c:v>1999 FEB</c:v>
                </c:pt>
                <c:pt idx="158">
                  <c:v>1999 MAR</c:v>
                </c:pt>
                <c:pt idx="159">
                  <c:v>1999 APR</c:v>
                </c:pt>
                <c:pt idx="160">
                  <c:v>1999 MAY</c:v>
                </c:pt>
                <c:pt idx="161">
                  <c:v>1999 JUN</c:v>
                </c:pt>
                <c:pt idx="162">
                  <c:v>1999 JUL</c:v>
                </c:pt>
                <c:pt idx="163">
                  <c:v>1999 AUG</c:v>
                </c:pt>
                <c:pt idx="164">
                  <c:v>1999 SEP</c:v>
                </c:pt>
                <c:pt idx="165">
                  <c:v>1999 OCT</c:v>
                </c:pt>
                <c:pt idx="166">
                  <c:v>1999 NOV</c:v>
                </c:pt>
                <c:pt idx="167">
                  <c:v>1999 DEC</c:v>
                </c:pt>
                <c:pt idx="168">
                  <c:v>2000 JAN</c:v>
                </c:pt>
                <c:pt idx="169">
                  <c:v>2000 FEB</c:v>
                </c:pt>
                <c:pt idx="170">
                  <c:v>2000 MAR</c:v>
                </c:pt>
                <c:pt idx="171">
                  <c:v>2000 APR</c:v>
                </c:pt>
                <c:pt idx="172">
                  <c:v>2000 MAY</c:v>
                </c:pt>
                <c:pt idx="173">
                  <c:v>2000 JUN</c:v>
                </c:pt>
                <c:pt idx="174">
                  <c:v>2000 JUL</c:v>
                </c:pt>
                <c:pt idx="175">
                  <c:v>2000 AUG</c:v>
                </c:pt>
                <c:pt idx="176">
                  <c:v>2000 SEP</c:v>
                </c:pt>
                <c:pt idx="177">
                  <c:v>2000 OCT</c:v>
                </c:pt>
                <c:pt idx="178">
                  <c:v>2000 NOV</c:v>
                </c:pt>
                <c:pt idx="179">
                  <c:v>2000 DEC</c:v>
                </c:pt>
                <c:pt idx="180">
                  <c:v>2001 JAN</c:v>
                </c:pt>
                <c:pt idx="181">
                  <c:v>2001 FEB</c:v>
                </c:pt>
                <c:pt idx="182">
                  <c:v>2001 MAR</c:v>
                </c:pt>
                <c:pt idx="183">
                  <c:v>2001 APR</c:v>
                </c:pt>
                <c:pt idx="184">
                  <c:v>2001 MAY</c:v>
                </c:pt>
                <c:pt idx="185">
                  <c:v>2001 JUN</c:v>
                </c:pt>
                <c:pt idx="186">
                  <c:v>2001 JUL</c:v>
                </c:pt>
                <c:pt idx="187">
                  <c:v>2001 AUG</c:v>
                </c:pt>
                <c:pt idx="188">
                  <c:v>2001 SEP</c:v>
                </c:pt>
                <c:pt idx="189">
                  <c:v>2001 OCT</c:v>
                </c:pt>
                <c:pt idx="190">
                  <c:v>2001 NOV</c:v>
                </c:pt>
                <c:pt idx="191">
                  <c:v>2001 DEC</c:v>
                </c:pt>
                <c:pt idx="192">
                  <c:v>2002 JAN</c:v>
                </c:pt>
                <c:pt idx="193">
                  <c:v>2002 FEB</c:v>
                </c:pt>
                <c:pt idx="194">
                  <c:v>2002 MAR</c:v>
                </c:pt>
                <c:pt idx="195">
                  <c:v>2002 APR</c:v>
                </c:pt>
                <c:pt idx="196">
                  <c:v>2002 MAY</c:v>
                </c:pt>
                <c:pt idx="197">
                  <c:v>2002 JUN</c:v>
                </c:pt>
                <c:pt idx="198">
                  <c:v>2002 JUL</c:v>
                </c:pt>
                <c:pt idx="199">
                  <c:v>2002 AUG</c:v>
                </c:pt>
                <c:pt idx="200">
                  <c:v>2002 SEP</c:v>
                </c:pt>
                <c:pt idx="201">
                  <c:v>2002 OCT</c:v>
                </c:pt>
                <c:pt idx="202">
                  <c:v>2002 NOV</c:v>
                </c:pt>
                <c:pt idx="203">
                  <c:v>2002 DEC</c:v>
                </c:pt>
                <c:pt idx="204">
                  <c:v>2003 JAN</c:v>
                </c:pt>
                <c:pt idx="205">
                  <c:v>2003 FEB</c:v>
                </c:pt>
                <c:pt idx="206">
                  <c:v>2003 MAR</c:v>
                </c:pt>
                <c:pt idx="207">
                  <c:v>2003 APR</c:v>
                </c:pt>
                <c:pt idx="208">
                  <c:v>2003 MAY</c:v>
                </c:pt>
                <c:pt idx="209">
                  <c:v>2003 JUN</c:v>
                </c:pt>
                <c:pt idx="210">
                  <c:v>2003 JUL</c:v>
                </c:pt>
                <c:pt idx="211">
                  <c:v>2003 AUG</c:v>
                </c:pt>
                <c:pt idx="212">
                  <c:v>2003 SEP</c:v>
                </c:pt>
                <c:pt idx="213">
                  <c:v>2003 OCT</c:v>
                </c:pt>
                <c:pt idx="214">
                  <c:v>2003 NOV</c:v>
                </c:pt>
                <c:pt idx="215">
                  <c:v>2003 DEC</c:v>
                </c:pt>
                <c:pt idx="216">
                  <c:v>2004 JAN</c:v>
                </c:pt>
                <c:pt idx="217">
                  <c:v>2004 FEB</c:v>
                </c:pt>
                <c:pt idx="218">
                  <c:v>2004 MAR</c:v>
                </c:pt>
                <c:pt idx="219">
                  <c:v>2004 APR</c:v>
                </c:pt>
                <c:pt idx="220">
                  <c:v>2004 MAY</c:v>
                </c:pt>
                <c:pt idx="221">
                  <c:v>2004 JUN</c:v>
                </c:pt>
                <c:pt idx="222">
                  <c:v>2004 JUL</c:v>
                </c:pt>
                <c:pt idx="223">
                  <c:v>2004 AUG</c:v>
                </c:pt>
                <c:pt idx="224">
                  <c:v>2004 SEP</c:v>
                </c:pt>
                <c:pt idx="225">
                  <c:v>2004 OCT</c:v>
                </c:pt>
                <c:pt idx="226">
                  <c:v>2004 NOV</c:v>
                </c:pt>
                <c:pt idx="227">
                  <c:v>2004 DEC</c:v>
                </c:pt>
                <c:pt idx="228">
                  <c:v>2005 JAN</c:v>
                </c:pt>
                <c:pt idx="229">
                  <c:v>2005 FEB</c:v>
                </c:pt>
                <c:pt idx="230">
                  <c:v>2005 MAR</c:v>
                </c:pt>
                <c:pt idx="231">
                  <c:v>2005 APR</c:v>
                </c:pt>
                <c:pt idx="232">
                  <c:v>2005 MAY</c:v>
                </c:pt>
                <c:pt idx="233">
                  <c:v>2005 JUN</c:v>
                </c:pt>
                <c:pt idx="234">
                  <c:v>2005 JUL</c:v>
                </c:pt>
                <c:pt idx="235">
                  <c:v>2005 AUG</c:v>
                </c:pt>
                <c:pt idx="236">
                  <c:v>2005 SEP</c:v>
                </c:pt>
                <c:pt idx="237">
                  <c:v>2005 OCT</c:v>
                </c:pt>
                <c:pt idx="238">
                  <c:v>2005 NOV</c:v>
                </c:pt>
                <c:pt idx="239">
                  <c:v>2005 DEC</c:v>
                </c:pt>
                <c:pt idx="240">
                  <c:v>2006 JAN</c:v>
                </c:pt>
                <c:pt idx="241">
                  <c:v>2006 FEB</c:v>
                </c:pt>
                <c:pt idx="242">
                  <c:v>2006 MAR</c:v>
                </c:pt>
                <c:pt idx="243">
                  <c:v>2006 APR</c:v>
                </c:pt>
                <c:pt idx="244">
                  <c:v>2006 MAY</c:v>
                </c:pt>
                <c:pt idx="245">
                  <c:v>2006 JUN</c:v>
                </c:pt>
                <c:pt idx="246">
                  <c:v>2006 JUL</c:v>
                </c:pt>
                <c:pt idx="247">
                  <c:v>2006 AUG</c:v>
                </c:pt>
                <c:pt idx="248">
                  <c:v>2006 SEP</c:v>
                </c:pt>
                <c:pt idx="249">
                  <c:v>2006 OCT</c:v>
                </c:pt>
                <c:pt idx="250">
                  <c:v>2006 NOV</c:v>
                </c:pt>
                <c:pt idx="251">
                  <c:v>2006 DEC</c:v>
                </c:pt>
                <c:pt idx="252">
                  <c:v>2007 JAN</c:v>
                </c:pt>
                <c:pt idx="253">
                  <c:v>2007 FEB</c:v>
                </c:pt>
                <c:pt idx="254">
                  <c:v>2007 MAR</c:v>
                </c:pt>
                <c:pt idx="255">
                  <c:v>2007 APR</c:v>
                </c:pt>
                <c:pt idx="256">
                  <c:v>2007 MAY</c:v>
                </c:pt>
                <c:pt idx="257">
                  <c:v>2007 JUN</c:v>
                </c:pt>
                <c:pt idx="258">
                  <c:v>2007 JUL</c:v>
                </c:pt>
                <c:pt idx="259">
                  <c:v>2007 AUG</c:v>
                </c:pt>
                <c:pt idx="260">
                  <c:v>2007 SEP</c:v>
                </c:pt>
                <c:pt idx="261">
                  <c:v>2007 OCT</c:v>
                </c:pt>
                <c:pt idx="262">
                  <c:v>2007 NOV</c:v>
                </c:pt>
                <c:pt idx="263">
                  <c:v>2007 DEC</c:v>
                </c:pt>
                <c:pt idx="264">
                  <c:v>2008 JAN</c:v>
                </c:pt>
                <c:pt idx="265">
                  <c:v>2008 FEB</c:v>
                </c:pt>
                <c:pt idx="266">
                  <c:v>2008 MAR</c:v>
                </c:pt>
                <c:pt idx="267">
                  <c:v>2008 APR</c:v>
                </c:pt>
                <c:pt idx="268">
                  <c:v>2008 MAY</c:v>
                </c:pt>
                <c:pt idx="269">
                  <c:v>2008 JUN</c:v>
                </c:pt>
                <c:pt idx="270">
                  <c:v>2008 JUL</c:v>
                </c:pt>
                <c:pt idx="271">
                  <c:v>2008 AUG</c:v>
                </c:pt>
                <c:pt idx="272">
                  <c:v>2008 SEP</c:v>
                </c:pt>
                <c:pt idx="273">
                  <c:v>2008 OCT</c:v>
                </c:pt>
                <c:pt idx="274">
                  <c:v>2008 NOV</c:v>
                </c:pt>
                <c:pt idx="275">
                  <c:v>2008 DEC</c:v>
                </c:pt>
                <c:pt idx="276">
                  <c:v>2009 JAN</c:v>
                </c:pt>
                <c:pt idx="277">
                  <c:v>2009 FEB</c:v>
                </c:pt>
                <c:pt idx="278">
                  <c:v>2009 MAR</c:v>
                </c:pt>
                <c:pt idx="279">
                  <c:v>2009 APR</c:v>
                </c:pt>
                <c:pt idx="280">
                  <c:v>2009 MAY</c:v>
                </c:pt>
                <c:pt idx="281">
                  <c:v>2009 JUN</c:v>
                </c:pt>
                <c:pt idx="282">
                  <c:v>2009 JUL</c:v>
                </c:pt>
                <c:pt idx="283">
                  <c:v>2009 AUG</c:v>
                </c:pt>
                <c:pt idx="284">
                  <c:v>2009 SEP</c:v>
                </c:pt>
                <c:pt idx="285">
                  <c:v>2009 OCT</c:v>
                </c:pt>
                <c:pt idx="286">
                  <c:v>2009 NOV</c:v>
                </c:pt>
                <c:pt idx="287">
                  <c:v>2009 DEC</c:v>
                </c:pt>
                <c:pt idx="288">
                  <c:v>2010 JAN</c:v>
                </c:pt>
                <c:pt idx="289">
                  <c:v>2010 FEB</c:v>
                </c:pt>
                <c:pt idx="290">
                  <c:v>2010 MAR</c:v>
                </c:pt>
                <c:pt idx="291">
                  <c:v>2010 APR</c:v>
                </c:pt>
                <c:pt idx="292">
                  <c:v>2010 MAY</c:v>
                </c:pt>
                <c:pt idx="293">
                  <c:v>2010 JUN</c:v>
                </c:pt>
                <c:pt idx="294">
                  <c:v>2010 JUL</c:v>
                </c:pt>
                <c:pt idx="295">
                  <c:v>2010 AUG</c:v>
                </c:pt>
                <c:pt idx="296">
                  <c:v>2010 SEP</c:v>
                </c:pt>
                <c:pt idx="297">
                  <c:v>2010 OCT</c:v>
                </c:pt>
                <c:pt idx="298">
                  <c:v>2010 NOV</c:v>
                </c:pt>
                <c:pt idx="299">
                  <c:v>2010 DEC</c:v>
                </c:pt>
                <c:pt idx="300">
                  <c:v>2011 JAN</c:v>
                </c:pt>
                <c:pt idx="301">
                  <c:v>2011 FEB</c:v>
                </c:pt>
                <c:pt idx="302">
                  <c:v>2011 MAR</c:v>
                </c:pt>
                <c:pt idx="303">
                  <c:v>2011 APR</c:v>
                </c:pt>
                <c:pt idx="304">
                  <c:v>2011 MAY</c:v>
                </c:pt>
                <c:pt idx="305">
                  <c:v>2011 JUN</c:v>
                </c:pt>
                <c:pt idx="306">
                  <c:v>2011 JUL</c:v>
                </c:pt>
                <c:pt idx="307">
                  <c:v>2011 AUG</c:v>
                </c:pt>
                <c:pt idx="308">
                  <c:v>2011 SEP</c:v>
                </c:pt>
                <c:pt idx="309">
                  <c:v>2011 OCT</c:v>
                </c:pt>
                <c:pt idx="310">
                  <c:v>2011 NOV</c:v>
                </c:pt>
                <c:pt idx="311">
                  <c:v>2011 DEC</c:v>
                </c:pt>
                <c:pt idx="312">
                  <c:v>2012 JAN</c:v>
                </c:pt>
                <c:pt idx="313">
                  <c:v>2012 FEB</c:v>
                </c:pt>
                <c:pt idx="314">
                  <c:v>2012 MAR</c:v>
                </c:pt>
                <c:pt idx="315">
                  <c:v>2012 APR</c:v>
                </c:pt>
                <c:pt idx="316">
                  <c:v>2012 MAY</c:v>
                </c:pt>
                <c:pt idx="317">
                  <c:v>2012 JUN</c:v>
                </c:pt>
                <c:pt idx="318">
                  <c:v>2012 JUL</c:v>
                </c:pt>
                <c:pt idx="319">
                  <c:v>2012 AUG</c:v>
                </c:pt>
                <c:pt idx="320">
                  <c:v>2012 SEP</c:v>
                </c:pt>
                <c:pt idx="321">
                  <c:v>2012 OCT</c:v>
                </c:pt>
                <c:pt idx="322">
                  <c:v>2012 NOV</c:v>
                </c:pt>
                <c:pt idx="323">
                  <c:v>2012 DEC</c:v>
                </c:pt>
                <c:pt idx="324">
                  <c:v>2013 JAN</c:v>
                </c:pt>
                <c:pt idx="325">
                  <c:v>2013 FEB</c:v>
                </c:pt>
                <c:pt idx="326">
                  <c:v>2013 MAR</c:v>
                </c:pt>
                <c:pt idx="327">
                  <c:v>2013 APR</c:v>
                </c:pt>
                <c:pt idx="328">
                  <c:v>2013 MAY</c:v>
                </c:pt>
                <c:pt idx="329">
                  <c:v>2013 JUN</c:v>
                </c:pt>
                <c:pt idx="330">
                  <c:v>2013 JUL</c:v>
                </c:pt>
                <c:pt idx="331">
                  <c:v>2013 AUG</c:v>
                </c:pt>
                <c:pt idx="332">
                  <c:v>2013 SEP</c:v>
                </c:pt>
                <c:pt idx="333">
                  <c:v>2013 OCT</c:v>
                </c:pt>
                <c:pt idx="334">
                  <c:v>2013 NOV</c:v>
                </c:pt>
                <c:pt idx="335">
                  <c:v>2013 DEC</c:v>
                </c:pt>
                <c:pt idx="336">
                  <c:v>2014 JAN</c:v>
                </c:pt>
                <c:pt idx="337">
                  <c:v>2014 FEB</c:v>
                </c:pt>
                <c:pt idx="338">
                  <c:v>2014 MAR</c:v>
                </c:pt>
                <c:pt idx="339">
                  <c:v>2014 APR</c:v>
                </c:pt>
                <c:pt idx="340">
                  <c:v>2014 MAY</c:v>
                </c:pt>
                <c:pt idx="341">
                  <c:v>2014 JUN</c:v>
                </c:pt>
                <c:pt idx="342">
                  <c:v>2014 JUL</c:v>
                </c:pt>
                <c:pt idx="343">
                  <c:v>2014 AUG</c:v>
                </c:pt>
                <c:pt idx="344">
                  <c:v>2014 SEP</c:v>
                </c:pt>
                <c:pt idx="345">
                  <c:v>2014 OCT</c:v>
                </c:pt>
                <c:pt idx="346">
                  <c:v>2014 NOV</c:v>
                </c:pt>
                <c:pt idx="347">
                  <c:v>2014 DEC</c:v>
                </c:pt>
                <c:pt idx="348">
                  <c:v>2015 JAN</c:v>
                </c:pt>
                <c:pt idx="349">
                  <c:v>2015 FEB</c:v>
                </c:pt>
                <c:pt idx="350">
                  <c:v>2015 MAR</c:v>
                </c:pt>
                <c:pt idx="351">
                  <c:v>2015 APR</c:v>
                </c:pt>
                <c:pt idx="352">
                  <c:v>2015 MAY</c:v>
                </c:pt>
                <c:pt idx="353">
                  <c:v>2015 JUN</c:v>
                </c:pt>
                <c:pt idx="354">
                  <c:v>2015 JUL</c:v>
                </c:pt>
                <c:pt idx="355">
                  <c:v>2015 AUG</c:v>
                </c:pt>
                <c:pt idx="356">
                  <c:v>2015 SEP</c:v>
                </c:pt>
                <c:pt idx="357">
                  <c:v>2015 OCT</c:v>
                </c:pt>
                <c:pt idx="358">
                  <c:v>2015 NOV</c:v>
                </c:pt>
                <c:pt idx="359">
                  <c:v>2015 DEC</c:v>
                </c:pt>
                <c:pt idx="360">
                  <c:v>2016 JAN</c:v>
                </c:pt>
                <c:pt idx="361">
                  <c:v>2016 FEB</c:v>
                </c:pt>
                <c:pt idx="362">
                  <c:v>2016 MAR</c:v>
                </c:pt>
                <c:pt idx="363">
                  <c:v>2016 APR</c:v>
                </c:pt>
                <c:pt idx="364">
                  <c:v>2016 MAY</c:v>
                </c:pt>
                <c:pt idx="365">
                  <c:v>2016 JUN</c:v>
                </c:pt>
                <c:pt idx="366">
                  <c:v>2016 JUL</c:v>
                </c:pt>
                <c:pt idx="367">
                  <c:v>2016 AUG</c:v>
                </c:pt>
                <c:pt idx="368">
                  <c:v>2016 SEP</c:v>
                </c:pt>
                <c:pt idx="369">
                  <c:v>2016 OCT</c:v>
                </c:pt>
                <c:pt idx="370">
                  <c:v>2016 NOV</c:v>
                </c:pt>
                <c:pt idx="371">
                  <c:v>2016 DEC</c:v>
                </c:pt>
                <c:pt idx="372">
                  <c:v>2017 JAN</c:v>
                </c:pt>
                <c:pt idx="373">
                  <c:v>2017 FEB</c:v>
                </c:pt>
                <c:pt idx="374">
                  <c:v>2017 MAR</c:v>
                </c:pt>
                <c:pt idx="375">
                  <c:v>2017 APR</c:v>
                </c:pt>
                <c:pt idx="376">
                  <c:v>2017 MAY</c:v>
                </c:pt>
                <c:pt idx="377">
                  <c:v>2017 JUN</c:v>
                </c:pt>
                <c:pt idx="378">
                  <c:v>2017 JUL</c:v>
                </c:pt>
                <c:pt idx="379">
                  <c:v>2017 AUG</c:v>
                </c:pt>
                <c:pt idx="380">
                  <c:v>2017 SEP</c:v>
                </c:pt>
                <c:pt idx="381">
                  <c:v>2017 OCT</c:v>
                </c:pt>
                <c:pt idx="382">
                  <c:v>2017 NOV</c:v>
                </c:pt>
                <c:pt idx="383">
                  <c:v>2017 DEC</c:v>
                </c:pt>
                <c:pt idx="384">
                  <c:v>2018 JAN</c:v>
                </c:pt>
                <c:pt idx="385">
                  <c:v>2018 FEB</c:v>
                </c:pt>
                <c:pt idx="386">
                  <c:v>2018 MAR</c:v>
                </c:pt>
                <c:pt idx="387">
                  <c:v>2018 APR</c:v>
                </c:pt>
                <c:pt idx="388">
                  <c:v>2018 MAY</c:v>
                </c:pt>
                <c:pt idx="389">
                  <c:v>2018 JUN</c:v>
                </c:pt>
                <c:pt idx="390">
                  <c:v>2018 JUL</c:v>
                </c:pt>
                <c:pt idx="391">
                  <c:v>2018 AUG</c:v>
                </c:pt>
                <c:pt idx="392">
                  <c:v>2018 SEP</c:v>
                </c:pt>
                <c:pt idx="393">
                  <c:v>2018 OCT</c:v>
                </c:pt>
                <c:pt idx="394">
                  <c:v>2018 NOV</c:v>
                </c:pt>
                <c:pt idx="395">
                  <c:v>2018 DEC</c:v>
                </c:pt>
                <c:pt idx="396">
                  <c:v>2019 JAN</c:v>
                </c:pt>
                <c:pt idx="397">
                  <c:v>2019 FEB</c:v>
                </c:pt>
                <c:pt idx="398">
                  <c:v>2019 MAR</c:v>
                </c:pt>
                <c:pt idx="399">
                  <c:v>2019 APR</c:v>
                </c:pt>
                <c:pt idx="400">
                  <c:v>2019 MAY</c:v>
                </c:pt>
                <c:pt idx="401">
                  <c:v>2019 JUN</c:v>
                </c:pt>
                <c:pt idx="402">
                  <c:v>2019 JUL</c:v>
                </c:pt>
                <c:pt idx="403">
                  <c:v>2019 AUG</c:v>
                </c:pt>
                <c:pt idx="404">
                  <c:v>2019 SEP</c:v>
                </c:pt>
                <c:pt idx="405">
                  <c:v>2019 OCT</c:v>
                </c:pt>
                <c:pt idx="406">
                  <c:v>2019 NOV</c:v>
                </c:pt>
                <c:pt idx="407">
                  <c:v>2019 DEC</c:v>
                </c:pt>
                <c:pt idx="408">
                  <c:v>2020 JAN</c:v>
                </c:pt>
                <c:pt idx="409">
                  <c:v>2020 FEB</c:v>
                </c:pt>
                <c:pt idx="410">
                  <c:v>2020 MAR</c:v>
                </c:pt>
              </c:strCache>
            </c:strRef>
          </c:cat>
          <c:val>
            <c:numRef>
              <c:f>[1]data_raw!$B$174:$B$584</c:f>
              <c:numCache>
                <c:formatCode>General</c:formatCode>
                <c:ptCount val="411"/>
                <c:pt idx="0">
                  <c:v>1878</c:v>
                </c:pt>
                <c:pt idx="1">
                  <c:v>1743</c:v>
                </c:pt>
                <c:pt idx="2">
                  <c:v>2014</c:v>
                </c:pt>
                <c:pt idx="3">
                  <c:v>1944</c:v>
                </c:pt>
                <c:pt idx="4">
                  <c:v>2207</c:v>
                </c:pt>
                <c:pt idx="5">
                  <c:v>2065</c:v>
                </c:pt>
                <c:pt idx="6">
                  <c:v>2135</c:v>
                </c:pt>
                <c:pt idx="7">
                  <c:v>2179</c:v>
                </c:pt>
                <c:pt idx="8">
                  <c:v>2195</c:v>
                </c:pt>
                <c:pt idx="9">
                  <c:v>2184</c:v>
                </c:pt>
                <c:pt idx="10">
                  <c:v>2210</c:v>
                </c:pt>
                <c:pt idx="11">
                  <c:v>2193</c:v>
                </c:pt>
                <c:pt idx="12">
                  <c:v>2137</c:v>
                </c:pt>
                <c:pt idx="13">
                  <c:v>2225</c:v>
                </c:pt>
                <c:pt idx="14">
                  <c:v>2202</c:v>
                </c:pt>
                <c:pt idx="15">
                  <c:v>2330</c:v>
                </c:pt>
                <c:pt idx="16">
                  <c:v>2370</c:v>
                </c:pt>
                <c:pt idx="17">
                  <c:v>2307</c:v>
                </c:pt>
                <c:pt idx="18">
                  <c:v>2282</c:v>
                </c:pt>
                <c:pt idx="19">
                  <c:v>2361</c:v>
                </c:pt>
                <c:pt idx="20">
                  <c:v>2299</c:v>
                </c:pt>
                <c:pt idx="21">
                  <c:v>2265</c:v>
                </c:pt>
                <c:pt idx="22">
                  <c:v>2363</c:v>
                </c:pt>
                <c:pt idx="23">
                  <c:v>2306</c:v>
                </c:pt>
                <c:pt idx="24">
                  <c:v>2145</c:v>
                </c:pt>
                <c:pt idx="25">
                  <c:v>2261</c:v>
                </c:pt>
                <c:pt idx="26">
                  <c:v>2264</c:v>
                </c:pt>
                <c:pt idx="27">
                  <c:v>2371</c:v>
                </c:pt>
                <c:pt idx="28">
                  <c:v>2297</c:v>
                </c:pt>
                <c:pt idx="29">
                  <c:v>2438</c:v>
                </c:pt>
                <c:pt idx="30">
                  <c:v>2490</c:v>
                </c:pt>
                <c:pt idx="31">
                  <c:v>2370</c:v>
                </c:pt>
                <c:pt idx="32">
                  <c:v>2518</c:v>
                </c:pt>
                <c:pt idx="33">
                  <c:v>2655</c:v>
                </c:pt>
                <c:pt idx="34">
                  <c:v>2515</c:v>
                </c:pt>
                <c:pt idx="35">
                  <c:v>2506</c:v>
                </c:pt>
                <c:pt idx="36">
                  <c:v>2630</c:v>
                </c:pt>
                <c:pt idx="37">
                  <c:v>2721</c:v>
                </c:pt>
                <c:pt idx="38">
                  <c:v>2594</c:v>
                </c:pt>
                <c:pt idx="39">
                  <c:v>2468</c:v>
                </c:pt>
                <c:pt idx="40">
                  <c:v>2592</c:v>
                </c:pt>
                <c:pt idx="41">
                  <c:v>2570</c:v>
                </c:pt>
                <c:pt idx="42">
                  <c:v>2516</c:v>
                </c:pt>
                <c:pt idx="43">
                  <c:v>2654</c:v>
                </c:pt>
                <c:pt idx="44">
                  <c:v>2616</c:v>
                </c:pt>
                <c:pt idx="45">
                  <c:v>2550</c:v>
                </c:pt>
                <c:pt idx="46">
                  <c:v>2378</c:v>
                </c:pt>
                <c:pt idx="47">
                  <c:v>2744</c:v>
                </c:pt>
                <c:pt idx="48">
                  <c:v>2699</c:v>
                </c:pt>
                <c:pt idx="49">
                  <c:v>2597</c:v>
                </c:pt>
                <c:pt idx="50">
                  <c:v>2324</c:v>
                </c:pt>
                <c:pt idx="51">
                  <c:v>2590</c:v>
                </c:pt>
                <c:pt idx="52">
                  <c:v>2552</c:v>
                </c:pt>
                <c:pt idx="53">
                  <c:v>2709</c:v>
                </c:pt>
                <c:pt idx="54">
                  <c:v>2701</c:v>
                </c:pt>
                <c:pt idx="55">
                  <c:v>2689</c:v>
                </c:pt>
                <c:pt idx="56">
                  <c:v>2719</c:v>
                </c:pt>
                <c:pt idx="57">
                  <c:v>2718</c:v>
                </c:pt>
                <c:pt idx="58">
                  <c:v>2634</c:v>
                </c:pt>
                <c:pt idx="59">
                  <c:v>2218</c:v>
                </c:pt>
                <c:pt idx="60">
                  <c:v>2549</c:v>
                </c:pt>
                <c:pt idx="61">
                  <c:v>2389</c:v>
                </c:pt>
                <c:pt idx="62">
                  <c:v>2450</c:v>
                </c:pt>
                <c:pt idx="63">
                  <c:v>2746</c:v>
                </c:pt>
                <c:pt idx="64">
                  <c:v>2384</c:v>
                </c:pt>
                <c:pt idx="65">
                  <c:v>2435</c:v>
                </c:pt>
                <c:pt idx="66">
                  <c:v>2635</c:v>
                </c:pt>
                <c:pt idx="67">
                  <c:v>2688</c:v>
                </c:pt>
                <c:pt idx="68">
                  <c:v>2696</c:v>
                </c:pt>
                <c:pt idx="69">
                  <c:v>2662</c:v>
                </c:pt>
                <c:pt idx="70">
                  <c:v>2682</c:v>
                </c:pt>
                <c:pt idx="71">
                  <c:v>2493</c:v>
                </c:pt>
                <c:pt idx="72">
                  <c:v>2821</c:v>
                </c:pt>
                <c:pt idx="73">
                  <c:v>2816</c:v>
                </c:pt>
                <c:pt idx="74">
                  <c:v>2886</c:v>
                </c:pt>
                <c:pt idx="75">
                  <c:v>2977</c:v>
                </c:pt>
                <c:pt idx="76">
                  <c:v>3026</c:v>
                </c:pt>
                <c:pt idx="77">
                  <c:v>2599</c:v>
                </c:pt>
                <c:pt idx="78">
                  <c:v>2896</c:v>
                </c:pt>
                <c:pt idx="79">
                  <c:v>2835</c:v>
                </c:pt>
                <c:pt idx="80">
                  <c:v>2861</c:v>
                </c:pt>
                <c:pt idx="81">
                  <c:v>2683</c:v>
                </c:pt>
                <c:pt idx="82">
                  <c:v>2875</c:v>
                </c:pt>
                <c:pt idx="83">
                  <c:v>2556</c:v>
                </c:pt>
                <c:pt idx="84">
                  <c:v>3029</c:v>
                </c:pt>
                <c:pt idx="85">
                  <c:v>3171</c:v>
                </c:pt>
                <c:pt idx="86">
                  <c:v>3082</c:v>
                </c:pt>
                <c:pt idx="87">
                  <c:v>2817</c:v>
                </c:pt>
                <c:pt idx="88">
                  <c:v>2953</c:v>
                </c:pt>
                <c:pt idx="89">
                  <c:v>3083</c:v>
                </c:pt>
                <c:pt idx="90">
                  <c:v>3123</c:v>
                </c:pt>
                <c:pt idx="91">
                  <c:v>3087</c:v>
                </c:pt>
                <c:pt idx="92">
                  <c:v>3095</c:v>
                </c:pt>
                <c:pt idx="93">
                  <c:v>3214</c:v>
                </c:pt>
                <c:pt idx="94">
                  <c:v>3084</c:v>
                </c:pt>
                <c:pt idx="95">
                  <c:v>2982</c:v>
                </c:pt>
                <c:pt idx="96">
                  <c:v>3190</c:v>
                </c:pt>
                <c:pt idx="97">
                  <c:v>3330</c:v>
                </c:pt>
                <c:pt idx="98">
                  <c:v>3290</c:v>
                </c:pt>
                <c:pt idx="99">
                  <c:v>3230</c:v>
                </c:pt>
                <c:pt idx="100">
                  <c:v>3330</c:v>
                </c:pt>
                <c:pt idx="101">
                  <c:v>3360</c:v>
                </c:pt>
                <c:pt idx="102">
                  <c:v>3260</c:v>
                </c:pt>
                <c:pt idx="103">
                  <c:v>3440</c:v>
                </c:pt>
                <c:pt idx="104">
                  <c:v>3460</c:v>
                </c:pt>
                <c:pt idx="105">
                  <c:v>3310</c:v>
                </c:pt>
                <c:pt idx="106">
                  <c:v>3220</c:v>
                </c:pt>
                <c:pt idx="107">
                  <c:v>3280</c:v>
                </c:pt>
                <c:pt idx="108">
                  <c:v>3420</c:v>
                </c:pt>
                <c:pt idx="109">
                  <c:v>3430</c:v>
                </c:pt>
                <c:pt idx="110">
                  <c:v>3370</c:v>
                </c:pt>
                <c:pt idx="111">
                  <c:v>3580</c:v>
                </c:pt>
                <c:pt idx="112">
                  <c:v>3470</c:v>
                </c:pt>
                <c:pt idx="113">
                  <c:v>3410</c:v>
                </c:pt>
                <c:pt idx="114">
                  <c:v>3510</c:v>
                </c:pt>
                <c:pt idx="115">
                  <c:v>3390</c:v>
                </c:pt>
                <c:pt idx="116">
                  <c:v>3360</c:v>
                </c:pt>
                <c:pt idx="117">
                  <c:v>3510</c:v>
                </c:pt>
                <c:pt idx="118">
                  <c:v>3430</c:v>
                </c:pt>
                <c:pt idx="119">
                  <c:v>3470</c:v>
                </c:pt>
                <c:pt idx="120">
                  <c:v>3480</c:v>
                </c:pt>
                <c:pt idx="121">
                  <c:v>3300</c:v>
                </c:pt>
                <c:pt idx="122">
                  <c:v>3530</c:v>
                </c:pt>
                <c:pt idx="123">
                  <c:v>3660</c:v>
                </c:pt>
                <c:pt idx="124">
                  <c:v>3270</c:v>
                </c:pt>
                <c:pt idx="125">
                  <c:v>3290</c:v>
                </c:pt>
                <c:pt idx="126">
                  <c:v>3370</c:v>
                </c:pt>
                <c:pt idx="127">
                  <c:v>3380</c:v>
                </c:pt>
                <c:pt idx="128">
                  <c:v>3320</c:v>
                </c:pt>
                <c:pt idx="129">
                  <c:v>3750</c:v>
                </c:pt>
                <c:pt idx="130">
                  <c:v>3740</c:v>
                </c:pt>
                <c:pt idx="131">
                  <c:v>3760</c:v>
                </c:pt>
                <c:pt idx="132">
                  <c:v>3790</c:v>
                </c:pt>
                <c:pt idx="133">
                  <c:v>3810</c:v>
                </c:pt>
                <c:pt idx="134">
                  <c:v>3700</c:v>
                </c:pt>
                <c:pt idx="135">
                  <c:v>3660</c:v>
                </c:pt>
                <c:pt idx="136">
                  <c:v>3760</c:v>
                </c:pt>
                <c:pt idx="137">
                  <c:v>3910</c:v>
                </c:pt>
                <c:pt idx="138">
                  <c:v>3790</c:v>
                </c:pt>
                <c:pt idx="139">
                  <c:v>3780</c:v>
                </c:pt>
                <c:pt idx="140">
                  <c:v>3610</c:v>
                </c:pt>
                <c:pt idx="141">
                  <c:v>3880</c:v>
                </c:pt>
                <c:pt idx="142">
                  <c:v>4210</c:v>
                </c:pt>
                <c:pt idx="143">
                  <c:v>4100</c:v>
                </c:pt>
                <c:pt idx="144">
                  <c:v>4060</c:v>
                </c:pt>
                <c:pt idx="145">
                  <c:v>4360</c:v>
                </c:pt>
                <c:pt idx="146">
                  <c:v>4050</c:v>
                </c:pt>
                <c:pt idx="147">
                  <c:v>4140</c:v>
                </c:pt>
                <c:pt idx="148">
                  <c:v>4380</c:v>
                </c:pt>
                <c:pt idx="149">
                  <c:v>4100</c:v>
                </c:pt>
                <c:pt idx="150">
                  <c:v>4260</c:v>
                </c:pt>
                <c:pt idx="151">
                  <c:v>4190</c:v>
                </c:pt>
                <c:pt idx="152">
                  <c:v>4340</c:v>
                </c:pt>
                <c:pt idx="153">
                  <c:v>4180</c:v>
                </c:pt>
                <c:pt idx="154">
                  <c:v>4510</c:v>
                </c:pt>
                <c:pt idx="155">
                  <c:v>4410</c:v>
                </c:pt>
                <c:pt idx="156">
                  <c:v>4380</c:v>
                </c:pt>
                <c:pt idx="157">
                  <c:v>4410</c:v>
                </c:pt>
                <c:pt idx="158">
                  <c:v>4490</c:v>
                </c:pt>
                <c:pt idx="159">
                  <c:v>4460</c:v>
                </c:pt>
                <c:pt idx="160">
                  <c:v>4650</c:v>
                </c:pt>
                <c:pt idx="161">
                  <c:v>4770</c:v>
                </c:pt>
                <c:pt idx="162">
                  <c:v>4440</c:v>
                </c:pt>
                <c:pt idx="163">
                  <c:v>4370</c:v>
                </c:pt>
                <c:pt idx="164">
                  <c:v>4540</c:v>
                </c:pt>
                <c:pt idx="165">
                  <c:v>4570</c:v>
                </c:pt>
                <c:pt idx="166">
                  <c:v>4400</c:v>
                </c:pt>
                <c:pt idx="167">
                  <c:v>4390</c:v>
                </c:pt>
                <c:pt idx="168">
                  <c:v>4350</c:v>
                </c:pt>
                <c:pt idx="169">
                  <c:v>4510</c:v>
                </c:pt>
                <c:pt idx="170">
                  <c:v>4650</c:v>
                </c:pt>
                <c:pt idx="171">
                  <c:v>4650</c:v>
                </c:pt>
                <c:pt idx="172">
                  <c:v>4800</c:v>
                </c:pt>
                <c:pt idx="173">
                  <c:v>4580</c:v>
                </c:pt>
                <c:pt idx="174">
                  <c:v>4910</c:v>
                </c:pt>
                <c:pt idx="175">
                  <c:v>4810</c:v>
                </c:pt>
                <c:pt idx="176">
                  <c:v>4810</c:v>
                </c:pt>
                <c:pt idx="177">
                  <c:v>4970</c:v>
                </c:pt>
                <c:pt idx="178">
                  <c:v>4790</c:v>
                </c:pt>
                <c:pt idx="179">
                  <c:v>4790</c:v>
                </c:pt>
                <c:pt idx="180">
                  <c:v>4970</c:v>
                </c:pt>
                <c:pt idx="181">
                  <c:v>4810</c:v>
                </c:pt>
                <c:pt idx="182">
                  <c:v>4790</c:v>
                </c:pt>
                <c:pt idx="183">
                  <c:v>5060</c:v>
                </c:pt>
                <c:pt idx="184">
                  <c:v>4750</c:v>
                </c:pt>
                <c:pt idx="185">
                  <c:v>5020</c:v>
                </c:pt>
                <c:pt idx="186">
                  <c:v>4940</c:v>
                </c:pt>
                <c:pt idx="187">
                  <c:v>5070</c:v>
                </c:pt>
                <c:pt idx="188">
                  <c:v>4760</c:v>
                </c:pt>
                <c:pt idx="189">
                  <c:v>4640</c:v>
                </c:pt>
                <c:pt idx="190">
                  <c:v>4950</c:v>
                </c:pt>
                <c:pt idx="191">
                  <c:v>4600</c:v>
                </c:pt>
                <c:pt idx="192">
                  <c:v>4820</c:v>
                </c:pt>
                <c:pt idx="193">
                  <c:v>4990</c:v>
                </c:pt>
                <c:pt idx="194">
                  <c:v>4900</c:v>
                </c:pt>
                <c:pt idx="195">
                  <c:v>4980</c:v>
                </c:pt>
                <c:pt idx="196">
                  <c:v>4850</c:v>
                </c:pt>
                <c:pt idx="197">
                  <c:v>4960</c:v>
                </c:pt>
                <c:pt idx="198">
                  <c:v>4870</c:v>
                </c:pt>
                <c:pt idx="199">
                  <c:v>5000</c:v>
                </c:pt>
                <c:pt idx="200">
                  <c:v>4930</c:v>
                </c:pt>
                <c:pt idx="201">
                  <c:v>5210</c:v>
                </c:pt>
                <c:pt idx="202">
                  <c:v>4950</c:v>
                </c:pt>
                <c:pt idx="203">
                  <c:v>5160</c:v>
                </c:pt>
                <c:pt idx="204">
                  <c:v>4970</c:v>
                </c:pt>
                <c:pt idx="205">
                  <c:v>5170</c:v>
                </c:pt>
                <c:pt idx="206">
                  <c:v>5160</c:v>
                </c:pt>
                <c:pt idx="207">
                  <c:v>4900</c:v>
                </c:pt>
                <c:pt idx="208">
                  <c:v>5410</c:v>
                </c:pt>
                <c:pt idx="209">
                  <c:v>5020</c:v>
                </c:pt>
                <c:pt idx="210">
                  <c:v>5280</c:v>
                </c:pt>
                <c:pt idx="211">
                  <c:v>5200</c:v>
                </c:pt>
                <c:pt idx="212">
                  <c:v>4880</c:v>
                </c:pt>
                <c:pt idx="213">
                  <c:v>5000</c:v>
                </c:pt>
                <c:pt idx="214">
                  <c:v>5130</c:v>
                </c:pt>
                <c:pt idx="215">
                  <c:v>5320</c:v>
                </c:pt>
                <c:pt idx="216">
                  <c:v>5190</c:v>
                </c:pt>
                <c:pt idx="217">
                  <c:v>5170</c:v>
                </c:pt>
                <c:pt idx="218">
                  <c:v>4960</c:v>
                </c:pt>
                <c:pt idx="219">
                  <c:v>5310</c:v>
                </c:pt>
                <c:pt idx="220">
                  <c:v>5300</c:v>
                </c:pt>
                <c:pt idx="221">
                  <c:v>5460</c:v>
                </c:pt>
                <c:pt idx="222">
                  <c:v>5360</c:v>
                </c:pt>
                <c:pt idx="223">
                  <c:v>5490</c:v>
                </c:pt>
                <c:pt idx="224">
                  <c:v>5300</c:v>
                </c:pt>
                <c:pt idx="225">
                  <c:v>5360</c:v>
                </c:pt>
                <c:pt idx="226">
                  <c:v>5550</c:v>
                </c:pt>
                <c:pt idx="227">
                  <c:v>5590</c:v>
                </c:pt>
                <c:pt idx="228">
                  <c:v>5590</c:v>
                </c:pt>
                <c:pt idx="229">
                  <c:v>5530</c:v>
                </c:pt>
                <c:pt idx="230">
                  <c:v>5610</c:v>
                </c:pt>
                <c:pt idx="231">
                  <c:v>5390</c:v>
                </c:pt>
                <c:pt idx="232">
                  <c:v>5610</c:v>
                </c:pt>
                <c:pt idx="233">
                  <c:v>5500</c:v>
                </c:pt>
                <c:pt idx="234">
                  <c:v>5410</c:v>
                </c:pt>
                <c:pt idx="235">
                  <c:v>5500</c:v>
                </c:pt>
                <c:pt idx="236">
                  <c:v>5630</c:v>
                </c:pt>
                <c:pt idx="237">
                  <c:v>5710</c:v>
                </c:pt>
                <c:pt idx="238">
                  <c:v>5610</c:v>
                </c:pt>
                <c:pt idx="239">
                  <c:v>5470</c:v>
                </c:pt>
                <c:pt idx="240">
                  <c:v>5700</c:v>
                </c:pt>
                <c:pt idx="241">
                  <c:v>5740</c:v>
                </c:pt>
                <c:pt idx="242">
                  <c:v>5590</c:v>
                </c:pt>
                <c:pt idx="243">
                  <c:v>5950</c:v>
                </c:pt>
                <c:pt idx="244">
                  <c:v>5990</c:v>
                </c:pt>
                <c:pt idx="245">
                  <c:v>5820</c:v>
                </c:pt>
                <c:pt idx="246">
                  <c:v>5700</c:v>
                </c:pt>
                <c:pt idx="247">
                  <c:v>5720</c:v>
                </c:pt>
                <c:pt idx="248">
                  <c:v>5640</c:v>
                </c:pt>
                <c:pt idx="249">
                  <c:v>5940</c:v>
                </c:pt>
                <c:pt idx="250">
                  <c:v>5870</c:v>
                </c:pt>
                <c:pt idx="251">
                  <c:v>5890</c:v>
                </c:pt>
                <c:pt idx="252">
                  <c:v>5790</c:v>
                </c:pt>
                <c:pt idx="253">
                  <c:v>5780</c:v>
                </c:pt>
                <c:pt idx="254">
                  <c:v>5940</c:v>
                </c:pt>
                <c:pt idx="255">
                  <c:v>5800</c:v>
                </c:pt>
                <c:pt idx="256">
                  <c:v>5630</c:v>
                </c:pt>
                <c:pt idx="257">
                  <c:v>5510</c:v>
                </c:pt>
                <c:pt idx="258">
                  <c:v>5800</c:v>
                </c:pt>
                <c:pt idx="259">
                  <c:v>5900</c:v>
                </c:pt>
                <c:pt idx="260">
                  <c:v>5860</c:v>
                </c:pt>
                <c:pt idx="261">
                  <c:v>5980</c:v>
                </c:pt>
                <c:pt idx="262">
                  <c:v>5620</c:v>
                </c:pt>
                <c:pt idx="263">
                  <c:v>5900</c:v>
                </c:pt>
                <c:pt idx="264">
                  <c:v>6100</c:v>
                </c:pt>
                <c:pt idx="265">
                  <c:v>5930</c:v>
                </c:pt>
                <c:pt idx="266">
                  <c:v>6130</c:v>
                </c:pt>
                <c:pt idx="267">
                  <c:v>5740</c:v>
                </c:pt>
                <c:pt idx="268">
                  <c:v>5860</c:v>
                </c:pt>
                <c:pt idx="269">
                  <c:v>5900</c:v>
                </c:pt>
                <c:pt idx="270">
                  <c:v>5870</c:v>
                </c:pt>
                <c:pt idx="271">
                  <c:v>5590</c:v>
                </c:pt>
                <c:pt idx="272">
                  <c:v>5510</c:v>
                </c:pt>
                <c:pt idx="273">
                  <c:v>5220</c:v>
                </c:pt>
                <c:pt idx="274">
                  <c:v>5460</c:v>
                </c:pt>
                <c:pt idx="275">
                  <c:v>5480</c:v>
                </c:pt>
                <c:pt idx="276">
                  <c:v>5440</c:v>
                </c:pt>
                <c:pt idx="277">
                  <c:v>5250</c:v>
                </c:pt>
                <c:pt idx="278">
                  <c:v>5140</c:v>
                </c:pt>
                <c:pt idx="279">
                  <c:v>5600</c:v>
                </c:pt>
                <c:pt idx="280">
                  <c:v>5300</c:v>
                </c:pt>
                <c:pt idx="281">
                  <c:v>5180</c:v>
                </c:pt>
                <c:pt idx="282">
                  <c:v>5340</c:v>
                </c:pt>
                <c:pt idx="283">
                  <c:v>4790</c:v>
                </c:pt>
                <c:pt idx="284">
                  <c:v>5680</c:v>
                </c:pt>
                <c:pt idx="285">
                  <c:v>5140</c:v>
                </c:pt>
                <c:pt idx="286">
                  <c:v>5280</c:v>
                </c:pt>
                <c:pt idx="287">
                  <c:v>5480</c:v>
                </c:pt>
                <c:pt idx="288">
                  <c:v>5210</c:v>
                </c:pt>
                <c:pt idx="289">
                  <c:v>5460</c:v>
                </c:pt>
                <c:pt idx="290">
                  <c:v>5430</c:v>
                </c:pt>
                <c:pt idx="291">
                  <c:v>5030</c:v>
                </c:pt>
                <c:pt idx="292">
                  <c:v>5430</c:v>
                </c:pt>
                <c:pt idx="293">
                  <c:v>5400</c:v>
                </c:pt>
                <c:pt idx="294">
                  <c:v>5680</c:v>
                </c:pt>
                <c:pt idx="295">
                  <c:v>5720</c:v>
                </c:pt>
                <c:pt idx="296">
                  <c:v>5180</c:v>
                </c:pt>
                <c:pt idx="297">
                  <c:v>5540</c:v>
                </c:pt>
                <c:pt idx="298">
                  <c:v>5490</c:v>
                </c:pt>
                <c:pt idx="299">
                  <c:v>5040</c:v>
                </c:pt>
                <c:pt idx="300">
                  <c:v>5440</c:v>
                </c:pt>
                <c:pt idx="301">
                  <c:v>5470</c:v>
                </c:pt>
                <c:pt idx="302">
                  <c:v>5530</c:v>
                </c:pt>
                <c:pt idx="303">
                  <c:v>5640</c:v>
                </c:pt>
                <c:pt idx="304">
                  <c:v>6170</c:v>
                </c:pt>
                <c:pt idx="305">
                  <c:v>5510</c:v>
                </c:pt>
                <c:pt idx="306">
                  <c:v>5570</c:v>
                </c:pt>
                <c:pt idx="307">
                  <c:v>5680</c:v>
                </c:pt>
                <c:pt idx="308">
                  <c:v>5640</c:v>
                </c:pt>
                <c:pt idx="309">
                  <c:v>5680</c:v>
                </c:pt>
                <c:pt idx="310">
                  <c:v>5540</c:v>
                </c:pt>
                <c:pt idx="311">
                  <c:v>5630</c:v>
                </c:pt>
                <c:pt idx="312">
                  <c:v>5360</c:v>
                </c:pt>
                <c:pt idx="313">
                  <c:v>5550</c:v>
                </c:pt>
                <c:pt idx="314">
                  <c:v>5680</c:v>
                </c:pt>
                <c:pt idx="315">
                  <c:v>5590</c:v>
                </c:pt>
                <c:pt idx="316">
                  <c:v>5330</c:v>
                </c:pt>
                <c:pt idx="317">
                  <c:v>5850</c:v>
                </c:pt>
                <c:pt idx="318">
                  <c:v>5440</c:v>
                </c:pt>
                <c:pt idx="319">
                  <c:v>5270</c:v>
                </c:pt>
                <c:pt idx="320">
                  <c:v>5720</c:v>
                </c:pt>
                <c:pt idx="321">
                  <c:v>5660</c:v>
                </c:pt>
                <c:pt idx="322">
                  <c:v>5630</c:v>
                </c:pt>
                <c:pt idx="323">
                  <c:v>5580</c:v>
                </c:pt>
                <c:pt idx="324">
                  <c:v>5820</c:v>
                </c:pt>
                <c:pt idx="325">
                  <c:v>5770</c:v>
                </c:pt>
                <c:pt idx="326">
                  <c:v>5560</c:v>
                </c:pt>
                <c:pt idx="327">
                  <c:v>5740</c:v>
                </c:pt>
                <c:pt idx="328">
                  <c:v>5740</c:v>
                </c:pt>
                <c:pt idx="329">
                  <c:v>5720</c:v>
                </c:pt>
                <c:pt idx="330">
                  <c:v>5820</c:v>
                </c:pt>
                <c:pt idx="331">
                  <c:v>5810</c:v>
                </c:pt>
                <c:pt idx="332">
                  <c:v>5720</c:v>
                </c:pt>
                <c:pt idx="333">
                  <c:v>5470</c:v>
                </c:pt>
                <c:pt idx="334">
                  <c:v>5950</c:v>
                </c:pt>
                <c:pt idx="335">
                  <c:v>5850</c:v>
                </c:pt>
                <c:pt idx="336">
                  <c:v>5940</c:v>
                </c:pt>
                <c:pt idx="337">
                  <c:v>5910</c:v>
                </c:pt>
                <c:pt idx="338">
                  <c:v>5580</c:v>
                </c:pt>
                <c:pt idx="339">
                  <c:v>5790</c:v>
                </c:pt>
                <c:pt idx="340">
                  <c:v>6350</c:v>
                </c:pt>
                <c:pt idx="341">
                  <c:v>5950</c:v>
                </c:pt>
                <c:pt idx="342">
                  <c:v>6040</c:v>
                </c:pt>
                <c:pt idx="343">
                  <c:v>6070</c:v>
                </c:pt>
                <c:pt idx="344">
                  <c:v>5990</c:v>
                </c:pt>
                <c:pt idx="345">
                  <c:v>6120</c:v>
                </c:pt>
                <c:pt idx="346">
                  <c:v>6330</c:v>
                </c:pt>
                <c:pt idx="347">
                  <c:v>6170</c:v>
                </c:pt>
                <c:pt idx="348">
                  <c:v>6200</c:v>
                </c:pt>
                <c:pt idx="349">
                  <c:v>6090</c:v>
                </c:pt>
                <c:pt idx="350">
                  <c:v>6460</c:v>
                </c:pt>
                <c:pt idx="351">
                  <c:v>6330</c:v>
                </c:pt>
                <c:pt idx="352">
                  <c:v>6570</c:v>
                </c:pt>
                <c:pt idx="353">
                  <c:v>6390</c:v>
                </c:pt>
                <c:pt idx="354">
                  <c:v>6800</c:v>
                </c:pt>
                <c:pt idx="355">
                  <c:v>6520</c:v>
                </c:pt>
                <c:pt idx="356">
                  <c:v>6450</c:v>
                </c:pt>
                <c:pt idx="357">
                  <c:v>6500</c:v>
                </c:pt>
                <c:pt idx="358">
                  <c:v>6640</c:v>
                </c:pt>
                <c:pt idx="359">
                  <c:v>6770</c:v>
                </c:pt>
                <c:pt idx="360">
                  <c:v>6350</c:v>
                </c:pt>
                <c:pt idx="361">
                  <c:v>6760</c:v>
                </c:pt>
                <c:pt idx="362">
                  <c:v>6770</c:v>
                </c:pt>
                <c:pt idx="363">
                  <c:v>6670</c:v>
                </c:pt>
                <c:pt idx="364">
                  <c:v>6880</c:v>
                </c:pt>
                <c:pt idx="365">
                  <c:v>6690</c:v>
                </c:pt>
                <c:pt idx="366">
                  <c:v>6750</c:v>
                </c:pt>
                <c:pt idx="367">
                  <c:v>6960</c:v>
                </c:pt>
                <c:pt idx="368">
                  <c:v>7050</c:v>
                </c:pt>
                <c:pt idx="369">
                  <c:v>6870</c:v>
                </c:pt>
                <c:pt idx="370">
                  <c:v>6870</c:v>
                </c:pt>
                <c:pt idx="371">
                  <c:v>6830</c:v>
                </c:pt>
                <c:pt idx="372">
                  <c:v>6990</c:v>
                </c:pt>
                <c:pt idx="373">
                  <c:v>7090</c:v>
                </c:pt>
                <c:pt idx="374">
                  <c:v>7250</c:v>
                </c:pt>
                <c:pt idx="375">
                  <c:v>7280</c:v>
                </c:pt>
                <c:pt idx="376">
                  <c:v>7050</c:v>
                </c:pt>
                <c:pt idx="377">
                  <c:v>7770</c:v>
                </c:pt>
                <c:pt idx="378">
                  <c:v>7200</c:v>
                </c:pt>
                <c:pt idx="379">
                  <c:v>7210</c:v>
                </c:pt>
                <c:pt idx="380">
                  <c:v>7420</c:v>
                </c:pt>
                <c:pt idx="381">
                  <c:v>7380</c:v>
                </c:pt>
                <c:pt idx="382">
                  <c:v>7350</c:v>
                </c:pt>
                <c:pt idx="383">
                  <c:v>7260</c:v>
                </c:pt>
                <c:pt idx="384">
                  <c:v>7450</c:v>
                </c:pt>
                <c:pt idx="385">
                  <c:v>7250</c:v>
                </c:pt>
                <c:pt idx="386">
                  <c:v>7600</c:v>
                </c:pt>
                <c:pt idx="387">
                  <c:v>7650</c:v>
                </c:pt>
                <c:pt idx="388">
                  <c:v>7520</c:v>
                </c:pt>
                <c:pt idx="389">
                  <c:v>7690</c:v>
                </c:pt>
                <c:pt idx="390">
                  <c:v>7670</c:v>
                </c:pt>
                <c:pt idx="391">
                  <c:v>7790</c:v>
                </c:pt>
                <c:pt idx="392">
                  <c:v>7430</c:v>
                </c:pt>
                <c:pt idx="393">
                  <c:v>7720</c:v>
                </c:pt>
                <c:pt idx="394">
                  <c:v>7540</c:v>
                </c:pt>
                <c:pt idx="395">
                  <c:v>7330</c:v>
                </c:pt>
                <c:pt idx="396">
                  <c:v>7830</c:v>
                </c:pt>
                <c:pt idx="397">
                  <c:v>7680</c:v>
                </c:pt>
                <c:pt idx="398">
                  <c:v>8300</c:v>
                </c:pt>
                <c:pt idx="399">
                  <c:v>8010</c:v>
                </c:pt>
                <c:pt idx="400">
                  <c:v>8120</c:v>
                </c:pt>
                <c:pt idx="401">
                  <c:v>7760</c:v>
                </c:pt>
                <c:pt idx="402">
                  <c:v>7690</c:v>
                </c:pt>
                <c:pt idx="403">
                  <c:v>7780</c:v>
                </c:pt>
                <c:pt idx="404">
                  <c:v>7620</c:v>
                </c:pt>
                <c:pt idx="405">
                  <c:v>7520</c:v>
                </c:pt>
                <c:pt idx="406">
                  <c:v>7440</c:v>
                </c:pt>
                <c:pt idx="407">
                  <c:v>7370</c:v>
                </c:pt>
                <c:pt idx="408">
                  <c:v>7050</c:v>
                </c:pt>
                <c:pt idx="409">
                  <c:v>7090</c:v>
                </c:pt>
                <c:pt idx="410">
                  <c:v>5240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42-42B9-B022-37AD3E7E90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8920623"/>
        <c:axId val="1"/>
      </c:lineChart>
      <c:catAx>
        <c:axId val="298920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98920623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MA!$A$12:$A$59</c:f>
              <c:strCache>
                <c:ptCount val="48"/>
                <c:pt idx="0">
                  <c:v>1986 JAN</c:v>
                </c:pt>
                <c:pt idx="1">
                  <c:v>1986 FEB</c:v>
                </c:pt>
                <c:pt idx="2">
                  <c:v>1986 MAR</c:v>
                </c:pt>
                <c:pt idx="3">
                  <c:v>1986 APR</c:v>
                </c:pt>
                <c:pt idx="4">
                  <c:v>1986 MAY</c:v>
                </c:pt>
                <c:pt idx="5">
                  <c:v>1986 JUN</c:v>
                </c:pt>
                <c:pt idx="6">
                  <c:v>1986 JUL</c:v>
                </c:pt>
                <c:pt idx="7">
                  <c:v>1986 AUG</c:v>
                </c:pt>
                <c:pt idx="8">
                  <c:v>1986 SEP</c:v>
                </c:pt>
                <c:pt idx="9">
                  <c:v>1986 OCT</c:v>
                </c:pt>
                <c:pt idx="10">
                  <c:v>1986 NOV</c:v>
                </c:pt>
                <c:pt idx="11">
                  <c:v>1986 DEC</c:v>
                </c:pt>
                <c:pt idx="12">
                  <c:v>1987 JAN</c:v>
                </c:pt>
                <c:pt idx="13">
                  <c:v>1987 FEB</c:v>
                </c:pt>
                <c:pt idx="14">
                  <c:v>1987 MAR</c:v>
                </c:pt>
                <c:pt idx="15">
                  <c:v>1987 APR</c:v>
                </c:pt>
                <c:pt idx="16">
                  <c:v>1987 MAY</c:v>
                </c:pt>
                <c:pt idx="17">
                  <c:v>1987 JUN</c:v>
                </c:pt>
                <c:pt idx="18">
                  <c:v>1987 JUL</c:v>
                </c:pt>
                <c:pt idx="19">
                  <c:v>1987 AUG</c:v>
                </c:pt>
                <c:pt idx="20">
                  <c:v>1987 SEP</c:v>
                </c:pt>
                <c:pt idx="21">
                  <c:v>1987 OCT</c:v>
                </c:pt>
                <c:pt idx="22">
                  <c:v>1987 NOV</c:v>
                </c:pt>
                <c:pt idx="23">
                  <c:v>1987 DEC</c:v>
                </c:pt>
                <c:pt idx="24">
                  <c:v>1988 JAN</c:v>
                </c:pt>
                <c:pt idx="25">
                  <c:v>1988 FEB</c:v>
                </c:pt>
                <c:pt idx="26">
                  <c:v>1988 MAR</c:v>
                </c:pt>
                <c:pt idx="27">
                  <c:v>1988 APR</c:v>
                </c:pt>
                <c:pt idx="28">
                  <c:v>1988 MAY</c:v>
                </c:pt>
                <c:pt idx="29">
                  <c:v>1988 JUN</c:v>
                </c:pt>
                <c:pt idx="30">
                  <c:v>1988 JUL</c:v>
                </c:pt>
                <c:pt idx="31">
                  <c:v>1988 AUG</c:v>
                </c:pt>
                <c:pt idx="32">
                  <c:v>1988 SEP</c:v>
                </c:pt>
                <c:pt idx="33">
                  <c:v>1988 OCT</c:v>
                </c:pt>
                <c:pt idx="34">
                  <c:v>1988 NOV</c:v>
                </c:pt>
                <c:pt idx="35">
                  <c:v>1988 DEC</c:v>
                </c:pt>
                <c:pt idx="36">
                  <c:v>1989 JAN</c:v>
                </c:pt>
                <c:pt idx="37">
                  <c:v>1989 FEB</c:v>
                </c:pt>
                <c:pt idx="38">
                  <c:v>1989 MAR</c:v>
                </c:pt>
                <c:pt idx="39">
                  <c:v>1989 APR</c:v>
                </c:pt>
                <c:pt idx="40">
                  <c:v>1989 MAY</c:v>
                </c:pt>
                <c:pt idx="41">
                  <c:v>1989 JUN</c:v>
                </c:pt>
                <c:pt idx="42">
                  <c:v>1989 JUL</c:v>
                </c:pt>
                <c:pt idx="43">
                  <c:v>1989 AUG</c:v>
                </c:pt>
                <c:pt idx="44">
                  <c:v>1989 SEP</c:v>
                </c:pt>
                <c:pt idx="45">
                  <c:v>1989 OCT</c:v>
                </c:pt>
                <c:pt idx="46">
                  <c:v>1989 NOV</c:v>
                </c:pt>
                <c:pt idx="47">
                  <c:v>1989 DEC</c:v>
                </c:pt>
              </c:strCache>
            </c:strRef>
          </c:cat>
          <c:val>
            <c:numRef>
              <c:f>MA!$B$12:$B$58</c:f>
              <c:numCache>
                <c:formatCode>General</c:formatCode>
                <c:ptCount val="47"/>
                <c:pt idx="0">
                  <c:v>1878</c:v>
                </c:pt>
                <c:pt idx="1">
                  <c:v>1743</c:v>
                </c:pt>
                <c:pt idx="2">
                  <c:v>2014</c:v>
                </c:pt>
                <c:pt idx="3">
                  <c:v>1944</c:v>
                </c:pt>
                <c:pt idx="4">
                  <c:v>2207</c:v>
                </c:pt>
                <c:pt idx="5">
                  <c:v>2065</c:v>
                </c:pt>
                <c:pt idx="6">
                  <c:v>2135</c:v>
                </c:pt>
                <c:pt idx="7">
                  <c:v>2179</c:v>
                </c:pt>
                <c:pt idx="8">
                  <c:v>2195</c:v>
                </c:pt>
                <c:pt idx="9">
                  <c:v>2184</c:v>
                </c:pt>
                <c:pt idx="10">
                  <c:v>2210</c:v>
                </c:pt>
                <c:pt idx="11">
                  <c:v>2193</c:v>
                </c:pt>
                <c:pt idx="12">
                  <c:v>2137</c:v>
                </c:pt>
                <c:pt idx="13">
                  <c:v>2225</c:v>
                </c:pt>
                <c:pt idx="14">
                  <c:v>2202</c:v>
                </c:pt>
                <c:pt idx="15">
                  <c:v>2330</c:v>
                </c:pt>
                <c:pt idx="16">
                  <c:v>2370</c:v>
                </c:pt>
                <c:pt idx="17">
                  <c:v>2307</c:v>
                </c:pt>
                <c:pt idx="18">
                  <c:v>2282</c:v>
                </c:pt>
                <c:pt idx="19">
                  <c:v>2361</c:v>
                </c:pt>
                <c:pt idx="20">
                  <c:v>2299</c:v>
                </c:pt>
                <c:pt idx="21">
                  <c:v>2265</c:v>
                </c:pt>
                <c:pt idx="22">
                  <c:v>2363</c:v>
                </c:pt>
                <c:pt idx="23">
                  <c:v>2306</c:v>
                </c:pt>
                <c:pt idx="24">
                  <c:v>2145</c:v>
                </c:pt>
                <c:pt idx="25">
                  <c:v>2261</c:v>
                </c:pt>
                <c:pt idx="26">
                  <c:v>2264</c:v>
                </c:pt>
                <c:pt idx="27">
                  <c:v>2371</c:v>
                </c:pt>
                <c:pt idx="28">
                  <c:v>2297</c:v>
                </c:pt>
                <c:pt idx="29">
                  <c:v>2438</c:v>
                </c:pt>
                <c:pt idx="30">
                  <c:v>2490</c:v>
                </c:pt>
                <c:pt idx="31">
                  <c:v>2370</c:v>
                </c:pt>
                <c:pt idx="32">
                  <c:v>2518</c:v>
                </c:pt>
                <c:pt idx="33">
                  <c:v>2655</c:v>
                </c:pt>
                <c:pt idx="34">
                  <c:v>2515</c:v>
                </c:pt>
                <c:pt idx="35">
                  <c:v>2506</c:v>
                </c:pt>
                <c:pt idx="36">
                  <c:v>2630</c:v>
                </c:pt>
                <c:pt idx="37">
                  <c:v>2721</c:v>
                </c:pt>
                <c:pt idx="38">
                  <c:v>2594</c:v>
                </c:pt>
                <c:pt idx="39">
                  <c:v>2468</c:v>
                </c:pt>
                <c:pt idx="40">
                  <c:v>2592</c:v>
                </c:pt>
                <c:pt idx="41">
                  <c:v>2570</c:v>
                </c:pt>
                <c:pt idx="42">
                  <c:v>2516</c:v>
                </c:pt>
                <c:pt idx="43">
                  <c:v>2654</c:v>
                </c:pt>
                <c:pt idx="44">
                  <c:v>2616</c:v>
                </c:pt>
                <c:pt idx="45">
                  <c:v>2550</c:v>
                </c:pt>
                <c:pt idx="46">
                  <c:v>2378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DE-4BDB-BA2D-9DA702E79E0F}"/>
            </c:ext>
          </c:extLst>
        </c:ser>
        <c:ser>
          <c:idx val="1"/>
          <c:order val="1"/>
          <c:tx>
            <c:v>SMA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MA!$A$12:$A$59</c:f>
              <c:strCache>
                <c:ptCount val="48"/>
                <c:pt idx="0">
                  <c:v>1986 JAN</c:v>
                </c:pt>
                <c:pt idx="1">
                  <c:v>1986 FEB</c:v>
                </c:pt>
                <c:pt idx="2">
                  <c:v>1986 MAR</c:v>
                </c:pt>
                <c:pt idx="3">
                  <c:v>1986 APR</c:v>
                </c:pt>
                <c:pt idx="4">
                  <c:v>1986 MAY</c:v>
                </c:pt>
                <c:pt idx="5">
                  <c:v>1986 JUN</c:v>
                </c:pt>
                <c:pt idx="6">
                  <c:v>1986 JUL</c:v>
                </c:pt>
                <c:pt idx="7">
                  <c:v>1986 AUG</c:v>
                </c:pt>
                <c:pt idx="8">
                  <c:v>1986 SEP</c:v>
                </c:pt>
                <c:pt idx="9">
                  <c:v>1986 OCT</c:v>
                </c:pt>
                <c:pt idx="10">
                  <c:v>1986 NOV</c:v>
                </c:pt>
                <c:pt idx="11">
                  <c:v>1986 DEC</c:v>
                </c:pt>
                <c:pt idx="12">
                  <c:v>1987 JAN</c:v>
                </c:pt>
                <c:pt idx="13">
                  <c:v>1987 FEB</c:v>
                </c:pt>
                <c:pt idx="14">
                  <c:v>1987 MAR</c:v>
                </c:pt>
                <c:pt idx="15">
                  <c:v>1987 APR</c:v>
                </c:pt>
                <c:pt idx="16">
                  <c:v>1987 MAY</c:v>
                </c:pt>
                <c:pt idx="17">
                  <c:v>1987 JUN</c:v>
                </c:pt>
                <c:pt idx="18">
                  <c:v>1987 JUL</c:v>
                </c:pt>
                <c:pt idx="19">
                  <c:v>1987 AUG</c:v>
                </c:pt>
                <c:pt idx="20">
                  <c:v>1987 SEP</c:v>
                </c:pt>
                <c:pt idx="21">
                  <c:v>1987 OCT</c:v>
                </c:pt>
                <c:pt idx="22">
                  <c:v>1987 NOV</c:v>
                </c:pt>
                <c:pt idx="23">
                  <c:v>1987 DEC</c:v>
                </c:pt>
                <c:pt idx="24">
                  <c:v>1988 JAN</c:v>
                </c:pt>
                <c:pt idx="25">
                  <c:v>1988 FEB</c:v>
                </c:pt>
                <c:pt idx="26">
                  <c:v>1988 MAR</c:v>
                </c:pt>
                <c:pt idx="27">
                  <c:v>1988 APR</c:v>
                </c:pt>
                <c:pt idx="28">
                  <c:v>1988 MAY</c:v>
                </c:pt>
                <c:pt idx="29">
                  <c:v>1988 JUN</c:v>
                </c:pt>
                <c:pt idx="30">
                  <c:v>1988 JUL</c:v>
                </c:pt>
                <c:pt idx="31">
                  <c:v>1988 AUG</c:v>
                </c:pt>
                <c:pt idx="32">
                  <c:v>1988 SEP</c:v>
                </c:pt>
                <c:pt idx="33">
                  <c:v>1988 OCT</c:v>
                </c:pt>
                <c:pt idx="34">
                  <c:v>1988 NOV</c:v>
                </c:pt>
                <c:pt idx="35">
                  <c:v>1988 DEC</c:v>
                </c:pt>
                <c:pt idx="36">
                  <c:v>1989 JAN</c:v>
                </c:pt>
                <c:pt idx="37">
                  <c:v>1989 FEB</c:v>
                </c:pt>
                <c:pt idx="38">
                  <c:v>1989 MAR</c:v>
                </c:pt>
                <c:pt idx="39">
                  <c:v>1989 APR</c:v>
                </c:pt>
                <c:pt idx="40">
                  <c:v>1989 MAY</c:v>
                </c:pt>
                <c:pt idx="41">
                  <c:v>1989 JUN</c:v>
                </c:pt>
                <c:pt idx="42">
                  <c:v>1989 JUL</c:v>
                </c:pt>
                <c:pt idx="43">
                  <c:v>1989 AUG</c:v>
                </c:pt>
                <c:pt idx="44">
                  <c:v>1989 SEP</c:v>
                </c:pt>
                <c:pt idx="45">
                  <c:v>1989 OCT</c:v>
                </c:pt>
                <c:pt idx="46">
                  <c:v>1989 NOV</c:v>
                </c:pt>
                <c:pt idx="47">
                  <c:v>1989 DEC</c:v>
                </c:pt>
              </c:strCache>
            </c:strRef>
          </c:cat>
          <c:val>
            <c:numRef>
              <c:f>MA!$D$12:$D$58</c:f>
              <c:numCache>
                <c:formatCode>0.00</c:formatCode>
                <c:ptCount val="47"/>
                <c:pt idx="6">
                  <c:v>1975.1666666666667</c:v>
                </c:pt>
                <c:pt idx="7">
                  <c:v>2018</c:v>
                </c:pt>
                <c:pt idx="8">
                  <c:v>2090.6666666666665</c:v>
                </c:pt>
                <c:pt idx="9">
                  <c:v>2120.8333333333335</c:v>
                </c:pt>
                <c:pt idx="10">
                  <c:v>2160.8333333333335</c:v>
                </c:pt>
                <c:pt idx="11">
                  <c:v>2161.3333333333335</c:v>
                </c:pt>
                <c:pt idx="12">
                  <c:v>2182.6666666666665</c:v>
                </c:pt>
                <c:pt idx="13">
                  <c:v>2183</c:v>
                </c:pt>
                <c:pt idx="14">
                  <c:v>2190.6666666666665</c:v>
                </c:pt>
                <c:pt idx="15">
                  <c:v>2191.8333333333335</c:v>
                </c:pt>
                <c:pt idx="16">
                  <c:v>2216.1666666666665</c:v>
                </c:pt>
                <c:pt idx="17">
                  <c:v>2242.8333333333335</c:v>
                </c:pt>
                <c:pt idx="18">
                  <c:v>2261.8333333333335</c:v>
                </c:pt>
                <c:pt idx="19">
                  <c:v>2286</c:v>
                </c:pt>
                <c:pt idx="20">
                  <c:v>2308.6666666666665</c:v>
                </c:pt>
                <c:pt idx="21">
                  <c:v>2324.8333333333335</c:v>
                </c:pt>
                <c:pt idx="22">
                  <c:v>2314</c:v>
                </c:pt>
                <c:pt idx="23">
                  <c:v>2312.8333333333335</c:v>
                </c:pt>
                <c:pt idx="24">
                  <c:v>2312.6666666666665</c:v>
                </c:pt>
                <c:pt idx="25">
                  <c:v>2289.8333333333335</c:v>
                </c:pt>
                <c:pt idx="26">
                  <c:v>2273.1666666666665</c:v>
                </c:pt>
                <c:pt idx="27">
                  <c:v>2267.3333333333335</c:v>
                </c:pt>
                <c:pt idx="28">
                  <c:v>2285</c:v>
                </c:pt>
                <c:pt idx="29">
                  <c:v>2274</c:v>
                </c:pt>
                <c:pt idx="30">
                  <c:v>2296</c:v>
                </c:pt>
                <c:pt idx="31">
                  <c:v>2353.5</c:v>
                </c:pt>
                <c:pt idx="32">
                  <c:v>2371.6666666666665</c:v>
                </c:pt>
                <c:pt idx="33">
                  <c:v>2414</c:v>
                </c:pt>
                <c:pt idx="34">
                  <c:v>2461.3333333333335</c:v>
                </c:pt>
                <c:pt idx="35">
                  <c:v>2497.6666666666665</c:v>
                </c:pt>
                <c:pt idx="36">
                  <c:v>2509</c:v>
                </c:pt>
                <c:pt idx="37">
                  <c:v>2532.3333333333335</c:v>
                </c:pt>
                <c:pt idx="38">
                  <c:v>2590.8333333333335</c:v>
                </c:pt>
                <c:pt idx="39">
                  <c:v>2603.5</c:v>
                </c:pt>
                <c:pt idx="40">
                  <c:v>2572.3333333333335</c:v>
                </c:pt>
                <c:pt idx="41">
                  <c:v>2585.1666666666665</c:v>
                </c:pt>
                <c:pt idx="42">
                  <c:v>2595.8333333333335</c:v>
                </c:pt>
                <c:pt idx="43">
                  <c:v>2576.8333333333335</c:v>
                </c:pt>
                <c:pt idx="44">
                  <c:v>2565.6666666666665</c:v>
                </c:pt>
                <c:pt idx="45">
                  <c:v>2569.3333333333335</c:v>
                </c:pt>
                <c:pt idx="46">
                  <c:v>2583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DE-4BDB-BA2D-9DA702E79E0F}"/>
            </c:ext>
          </c:extLst>
        </c:ser>
        <c:ser>
          <c:idx val="2"/>
          <c:order val="2"/>
          <c:tx>
            <c:v>DMA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MA!$A$12:$A$59</c:f>
              <c:strCache>
                <c:ptCount val="48"/>
                <c:pt idx="0">
                  <c:v>1986 JAN</c:v>
                </c:pt>
                <c:pt idx="1">
                  <c:v>1986 FEB</c:v>
                </c:pt>
                <c:pt idx="2">
                  <c:v>1986 MAR</c:v>
                </c:pt>
                <c:pt idx="3">
                  <c:v>1986 APR</c:v>
                </c:pt>
                <c:pt idx="4">
                  <c:v>1986 MAY</c:v>
                </c:pt>
                <c:pt idx="5">
                  <c:v>1986 JUN</c:v>
                </c:pt>
                <c:pt idx="6">
                  <c:v>1986 JUL</c:v>
                </c:pt>
                <c:pt idx="7">
                  <c:v>1986 AUG</c:v>
                </c:pt>
                <c:pt idx="8">
                  <c:v>1986 SEP</c:v>
                </c:pt>
                <c:pt idx="9">
                  <c:v>1986 OCT</c:v>
                </c:pt>
                <c:pt idx="10">
                  <c:v>1986 NOV</c:v>
                </c:pt>
                <c:pt idx="11">
                  <c:v>1986 DEC</c:v>
                </c:pt>
                <c:pt idx="12">
                  <c:v>1987 JAN</c:v>
                </c:pt>
                <c:pt idx="13">
                  <c:v>1987 FEB</c:v>
                </c:pt>
                <c:pt idx="14">
                  <c:v>1987 MAR</c:v>
                </c:pt>
                <c:pt idx="15">
                  <c:v>1987 APR</c:v>
                </c:pt>
                <c:pt idx="16">
                  <c:v>1987 MAY</c:v>
                </c:pt>
                <c:pt idx="17">
                  <c:v>1987 JUN</c:v>
                </c:pt>
                <c:pt idx="18">
                  <c:v>1987 JUL</c:v>
                </c:pt>
                <c:pt idx="19">
                  <c:v>1987 AUG</c:v>
                </c:pt>
                <c:pt idx="20">
                  <c:v>1987 SEP</c:v>
                </c:pt>
                <c:pt idx="21">
                  <c:v>1987 OCT</c:v>
                </c:pt>
                <c:pt idx="22">
                  <c:v>1987 NOV</c:v>
                </c:pt>
                <c:pt idx="23">
                  <c:v>1987 DEC</c:v>
                </c:pt>
                <c:pt idx="24">
                  <c:v>1988 JAN</c:v>
                </c:pt>
                <c:pt idx="25">
                  <c:v>1988 FEB</c:v>
                </c:pt>
                <c:pt idx="26">
                  <c:v>1988 MAR</c:v>
                </c:pt>
                <c:pt idx="27">
                  <c:v>1988 APR</c:v>
                </c:pt>
                <c:pt idx="28">
                  <c:v>1988 MAY</c:v>
                </c:pt>
                <c:pt idx="29">
                  <c:v>1988 JUN</c:v>
                </c:pt>
                <c:pt idx="30">
                  <c:v>1988 JUL</c:v>
                </c:pt>
                <c:pt idx="31">
                  <c:v>1988 AUG</c:v>
                </c:pt>
                <c:pt idx="32">
                  <c:v>1988 SEP</c:v>
                </c:pt>
                <c:pt idx="33">
                  <c:v>1988 OCT</c:v>
                </c:pt>
                <c:pt idx="34">
                  <c:v>1988 NOV</c:v>
                </c:pt>
                <c:pt idx="35">
                  <c:v>1988 DEC</c:v>
                </c:pt>
                <c:pt idx="36">
                  <c:v>1989 JAN</c:v>
                </c:pt>
                <c:pt idx="37">
                  <c:v>1989 FEB</c:v>
                </c:pt>
                <c:pt idx="38">
                  <c:v>1989 MAR</c:v>
                </c:pt>
                <c:pt idx="39">
                  <c:v>1989 APR</c:v>
                </c:pt>
                <c:pt idx="40">
                  <c:v>1989 MAY</c:v>
                </c:pt>
                <c:pt idx="41">
                  <c:v>1989 JUN</c:v>
                </c:pt>
                <c:pt idx="42">
                  <c:v>1989 JUL</c:v>
                </c:pt>
                <c:pt idx="43">
                  <c:v>1989 AUG</c:v>
                </c:pt>
                <c:pt idx="44">
                  <c:v>1989 SEP</c:v>
                </c:pt>
                <c:pt idx="45">
                  <c:v>1989 OCT</c:v>
                </c:pt>
                <c:pt idx="46">
                  <c:v>1989 NOV</c:v>
                </c:pt>
                <c:pt idx="47">
                  <c:v>1989 DEC</c:v>
                </c:pt>
              </c:strCache>
            </c:strRef>
          </c:cat>
          <c:val>
            <c:numRef>
              <c:f>MA!$I$12:$I$58</c:f>
              <c:numCache>
                <c:formatCode>0.00</c:formatCode>
                <c:ptCount val="47"/>
                <c:pt idx="11">
                  <c:v>2264.2722222222219</c:v>
                </c:pt>
                <c:pt idx="12">
                  <c:v>2267.0555555555547</c:v>
                </c:pt>
                <c:pt idx="13">
                  <c:v>2229.3555555555554</c:v>
                </c:pt>
                <c:pt idx="14">
                  <c:v>2224.4222222222224</c:v>
                </c:pt>
                <c:pt idx="15">
                  <c:v>2210.6555555555556</c:v>
                </c:pt>
                <c:pt idx="16">
                  <c:v>2256.1444444444446</c:v>
                </c:pt>
                <c:pt idx="17">
                  <c:v>2301.1277777777782</c:v>
                </c:pt>
                <c:pt idx="18">
                  <c:v>2328.2555555555555</c:v>
                </c:pt>
                <c:pt idx="19">
                  <c:v>2362.2222222222222</c:v>
                </c:pt>
                <c:pt idx="20">
                  <c:v>2389.0888888888885</c:v>
                </c:pt>
                <c:pt idx="21">
                  <c:v>2396.8555555555554</c:v>
                </c:pt>
                <c:pt idx="22">
                  <c:v>2348.0277777777774</c:v>
                </c:pt>
                <c:pt idx="23">
                  <c:v>2328.8944444444446</c:v>
                </c:pt>
                <c:pt idx="24">
                  <c:v>2316.6333333333328</c:v>
                </c:pt>
                <c:pt idx="25">
                  <c:v>2260.9388888888893</c:v>
                </c:pt>
                <c:pt idx="26">
                  <c:v>2229.2222222222217</c:v>
                </c:pt>
                <c:pt idx="27">
                  <c:v>2228.6388888888891</c:v>
                </c:pt>
                <c:pt idx="28">
                  <c:v>2277.8055555555552</c:v>
                </c:pt>
                <c:pt idx="29">
                  <c:v>2260.4666666666667</c:v>
                </c:pt>
                <c:pt idx="30">
                  <c:v>2317.1555555555551</c:v>
                </c:pt>
                <c:pt idx="31">
                  <c:v>2440.3000000000002</c:v>
                </c:pt>
                <c:pt idx="32">
                  <c:v>2460.9166666666665</c:v>
                </c:pt>
                <c:pt idx="33">
                  <c:v>2528.2944444444447</c:v>
                </c:pt>
                <c:pt idx="34">
                  <c:v>2600.7500000000005</c:v>
                </c:pt>
                <c:pt idx="35">
                  <c:v>2635.7611111111105</c:v>
                </c:pt>
                <c:pt idx="36">
                  <c:v>2613.2611111111109</c:v>
                </c:pt>
                <c:pt idx="37">
                  <c:v>2627.5333333333333</c:v>
                </c:pt>
                <c:pt idx="38">
                  <c:v>2716.7944444444447</c:v>
                </c:pt>
                <c:pt idx="39">
                  <c:v>2702.9777777777772</c:v>
                </c:pt>
                <c:pt idx="40">
                  <c:v>2602.2777777777778</c:v>
                </c:pt>
                <c:pt idx="41">
                  <c:v>2612.6611111111106</c:v>
                </c:pt>
                <c:pt idx="42">
                  <c:v>2618.0000000000005</c:v>
                </c:pt>
                <c:pt idx="43">
                  <c:v>2562.0166666666664</c:v>
                </c:pt>
                <c:pt idx="44">
                  <c:v>2541.0888888888885</c:v>
                </c:pt>
                <c:pt idx="45">
                  <c:v>2557.8611111111113</c:v>
                </c:pt>
                <c:pt idx="46">
                  <c:v>2588.172222222222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DE-4BDB-BA2D-9DA702E79E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4247119"/>
        <c:axId val="153461071"/>
      </c:lineChart>
      <c:catAx>
        <c:axId val="304247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461071"/>
        <c:crosses val="autoZero"/>
        <c:auto val="1"/>
        <c:lblAlgn val="ctr"/>
        <c:lblOffset val="100"/>
        <c:noMultiLvlLbl val="0"/>
      </c:catAx>
      <c:valAx>
        <c:axId val="15346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247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Grafik 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ES!$A$12:$A$426</c:f>
              <c:strCache>
                <c:ptCount val="415"/>
                <c:pt idx="0">
                  <c:v>1986 JAN</c:v>
                </c:pt>
                <c:pt idx="1">
                  <c:v>1986 FEB</c:v>
                </c:pt>
                <c:pt idx="2">
                  <c:v>1986 MAR</c:v>
                </c:pt>
                <c:pt idx="3">
                  <c:v>1986 APR</c:v>
                </c:pt>
                <c:pt idx="4">
                  <c:v>1986 MAY</c:v>
                </c:pt>
                <c:pt idx="5">
                  <c:v>1986 JUN</c:v>
                </c:pt>
                <c:pt idx="6">
                  <c:v>1986 JUL</c:v>
                </c:pt>
                <c:pt idx="7">
                  <c:v>1986 AUG</c:v>
                </c:pt>
                <c:pt idx="8">
                  <c:v>1986 SEP</c:v>
                </c:pt>
                <c:pt idx="9">
                  <c:v>1986 OCT</c:v>
                </c:pt>
                <c:pt idx="10">
                  <c:v>1986 NOV</c:v>
                </c:pt>
                <c:pt idx="11">
                  <c:v>1986 DEC</c:v>
                </c:pt>
                <c:pt idx="12">
                  <c:v>1987 JAN</c:v>
                </c:pt>
                <c:pt idx="13">
                  <c:v>1987 FEB</c:v>
                </c:pt>
                <c:pt idx="14">
                  <c:v>1987 MAR</c:v>
                </c:pt>
                <c:pt idx="15">
                  <c:v>1987 APR</c:v>
                </c:pt>
                <c:pt idx="16">
                  <c:v>1987 MAY</c:v>
                </c:pt>
                <c:pt idx="17">
                  <c:v>1987 JUN</c:v>
                </c:pt>
                <c:pt idx="18">
                  <c:v>1987 JUL</c:v>
                </c:pt>
                <c:pt idx="19">
                  <c:v>1987 AUG</c:v>
                </c:pt>
                <c:pt idx="20">
                  <c:v>1987 SEP</c:v>
                </c:pt>
                <c:pt idx="21">
                  <c:v>1987 OCT</c:v>
                </c:pt>
                <c:pt idx="22">
                  <c:v>1987 NOV</c:v>
                </c:pt>
                <c:pt idx="23">
                  <c:v>1987 DEC</c:v>
                </c:pt>
                <c:pt idx="24">
                  <c:v>1988 JAN</c:v>
                </c:pt>
                <c:pt idx="25">
                  <c:v>1988 FEB</c:v>
                </c:pt>
                <c:pt idx="26">
                  <c:v>1988 MAR</c:v>
                </c:pt>
                <c:pt idx="27">
                  <c:v>1988 APR</c:v>
                </c:pt>
                <c:pt idx="28">
                  <c:v>1988 MAY</c:v>
                </c:pt>
                <c:pt idx="29">
                  <c:v>1988 JUN</c:v>
                </c:pt>
                <c:pt idx="30">
                  <c:v>1988 JUL</c:v>
                </c:pt>
                <c:pt idx="31">
                  <c:v>1988 AUG</c:v>
                </c:pt>
                <c:pt idx="32">
                  <c:v>1988 SEP</c:v>
                </c:pt>
                <c:pt idx="33">
                  <c:v>1988 OCT</c:v>
                </c:pt>
                <c:pt idx="34">
                  <c:v>1988 NOV</c:v>
                </c:pt>
                <c:pt idx="35">
                  <c:v>1988 DEC</c:v>
                </c:pt>
                <c:pt idx="36">
                  <c:v>1989 JAN</c:v>
                </c:pt>
                <c:pt idx="37">
                  <c:v>1989 FEB</c:v>
                </c:pt>
                <c:pt idx="38">
                  <c:v>1989 MAR</c:v>
                </c:pt>
                <c:pt idx="39">
                  <c:v>1989 APR</c:v>
                </c:pt>
                <c:pt idx="40">
                  <c:v>1989 MAY</c:v>
                </c:pt>
                <c:pt idx="41">
                  <c:v>1989 JUN</c:v>
                </c:pt>
                <c:pt idx="42">
                  <c:v>1989 JUL</c:v>
                </c:pt>
                <c:pt idx="43">
                  <c:v>1989 AUG</c:v>
                </c:pt>
                <c:pt idx="44">
                  <c:v>1989 SEP</c:v>
                </c:pt>
                <c:pt idx="45">
                  <c:v>1989 OCT</c:v>
                </c:pt>
                <c:pt idx="46">
                  <c:v>1989 NOV</c:v>
                </c:pt>
                <c:pt idx="47">
                  <c:v>1989 DEC</c:v>
                </c:pt>
                <c:pt idx="48">
                  <c:v>1990 JAN</c:v>
                </c:pt>
                <c:pt idx="49">
                  <c:v>1990 FEB</c:v>
                </c:pt>
                <c:pt idx="50">
                  <c:v>1990 MAR</c:v>
                </c:pt>
                <c:pt idx="51">
                  <c:v>1990 APR</c:v>
                </c:pt>
                <c:pt idx="52">
                  <c:v>1990 MAY</c:v>
                </c:pt>
                <c:pt idx="53">
                  <c:v>1990 JUN</c:v>
                </c:pt>
                <c:pt idx="54">
                  <c:v>1990 JUL</c:v>
                </c:pt>
                <c:pt idx="55">
                  <c:v>1990 AUG</c:v>
                </c:pt>
                <c:pt idx="56">
                  <c:v>1990 SEP</c:v>
                </c:pt>
                <c:pt idx="57">
                  <c:v>1990 OCT</c:v>
                </c:pt>
                <c:pt idx="58">
                  <c:v>1990 NOV</c:v>
                </c:pt>
                <c:pt idx="59">
                  <c:v>1990 DEC</c:v>
                </c:pt>
                <c:pt idx="60">
                  <c:v>1991 JAN</c:v>
                </c:pt>
                <c:pt idx="61">
                  <c:v>1991 FEB</c:v>
                </c:pt>
                <c:pt idx="62">
                  <c:v>1991 MAR</c:v>
                </c:pt>
                <c:pt idx="63">
                  <c:v>1991 APR</c:v>
                </c:pt>
                <c:pt idx="64">
                  <c:v>1991 MAY</c:v>
                </c:pt>
                <c:pt idx="65">
                  <c:v>1991 JUN</c:v>
                </c:pt>
                <c:pt idx="66">
                  <c:v>1991 JUL</c:v>
                </c:pt>
                <c:pt idx="67">
                  <c:v>1991 AUG</c:v>
                </c:pt>
                <c:pt idx="68">
                  <c:v>1991 SEP</c:v>
                </c:pt>
                <c:pt idx="69">
                  <c:v>1991 OCT</c:v>
                </c:pt>
                <c:pt idx="70">
                  <c:v>1991 NOV</c:v>
                </c:pt>
                <c:pt idx="71">
                  <c:v>1991 DEC</c:v>
                </c:pt>
                <c:pt idx="72">
                  <c:v>1992 JAN</c:v>
                </c:pt>
                <c:pt idx="73">
                  <c:v>1992 FEB</c:v>
                </c:pt>
                <c:pt idx="74">
                  <c:v>1992 MAR</c:v>
                </c:pt>
                <c:pt idx="75">
                  <c:v>1992 APR</c:v>
                </c:pt>
                <c:pt idx="76">
                  <c:v>1992 MAY</c:v>
                </c:pt>
                <c:pt idx="77">
                  <c:v>1992 JUN</c:v>
                </c:pt>
                <c:pt idx="78">
                  <c:v>1992 JUL</c:v>
                </c:pt>
                <c:pt idx="79">
                  <c:v>1992 AUG</c:v>
                </c:pt>
                <c:pt idx="80">
                  <c:v>1992 SEP</c:v>
                </c:pt>
                <c:pt idx="81">
                  <c:v>1992 OCT</c:v>
                </c:pt>
                <c:pt idx="82">
                  <c:v>1992 NOV</c:v>
                </c:pt>
                <c:pt idx="83">
                  <c:v>1992 DEC</c:v>
                </c:pt>
                <c:pt idx="84">
                  <c:v>1993 JAN</c:v>
                </c:pt>
                <c:pt idx="85">
                  <c:v>1993 FEB</c:v>
                </c:pt>
                <c:pt idx="86">
                  <c:v>1993 MAR</c:v>
                </c:pt>
                <c:pt idx="87">
                  <c:v>1993 APR</c:v>
                </c:pt>
                <c:pt idx="88">
                  <c:v>1993 MAY</c:v>
                </c:pt>
                <c:pt idx="89">
                  <c:v>1993 JUN</c:v>
                </c:pt>
                <c:pt idx="90">
                  <c:v>1993 JUL</c:v>
                </c:pt>
                <c:pt idx="91">
                  <c:v>1993 AUG</c:v>
                </c:pt>
                <c:pt idx="92">
                  <c:v>1993 SEP</c:v>
                </c:pt>
                <c:pt idx="93">
                  <c:v>1993 OCT</c:v>
                </c:pt>
                <c:pt idx="94">
                  <c:v>1993 NOV</c:v>
                </c:pt>
                <c:pt idx="95">
                  <c:v>1993 DEC</c:v>
                </c:pt>
                <c:pt idx="96">
                  <c:v>1994 JAN</c:v>
                </c:pt>
                <c:pt idx="97">
                  <c:v>1994 FEB</c:v>
                </c:pt>
                <c:pt idx="98">
                  <c:v>1994 MAR</c:v>
                </c:pt>
                <c:pt idx="99">
                  <c:v>1994 APR</c:v>
                </c:pt>
                <c:pt idx="100">
                  <c:v>1994 MAY</c:v>
                </c:pt>
                <c:pt idx="101">
                  <c:v>1994 JUN</c:v>
                </c:pt>
                <c:pt idx="102">
                  <c:v>1994 JUL</c:v>
                </c:pt>
                <c:pt idx="103">
                  <c:v>1994 AUG</c:v>
                </c:pt>
                <c:pt idx="104">
                  <c:v>1994 SEP</c:v>
                </c:pt>
                <c:pt idx="105">
                  <c:v>1994 OCT</c:v>
                </c:pt>
                <c:pt idx="106">
                  <c:v>1994 NOV</c:v>
                </c:pt>
                <c:pt idx="107">
                  <c:v>1994 DEC</c:v>
                </c:pt>
                <c:pt idx="108">
                  <c:v>1995 JAN</c:v>
                </c:pt>
                <c:pt idx="109">
                  <c:v>1995 FEB</c:v>
                </c:pt>
                <c:pt idx="110">
                  <c:v>1995 MAR</c:v>
                </c:pt>
                <c:pt idx="111">
                  <c:v>1995 APR</c:v>
                </c:pt>
                <c:pt idx="112">
                  <c:v>1995 MAY</c:v>
                </c:pt>
                <c:pt idx="113">
                  <c:v>1995 JUN</c:v>
                </c:pt>
                <c:pt idx="114">
                  <c:v>1995 JUL</c:v>
                </c:pt>
                <c:pt idx="115">
                  <c:v>1995 AUG</c:v>
                </c:pt>
                <c:pt idx="116">
                  <c:v>1995 SEP</c:v>
                </c:pt>
                <c:pt idx="117">
                  <c:v>1995 OCT</c:v>
                </c:pt>
                <c:pt idx="118">
                  <c:v>1995 NOV</c:v>
                </c:pt>
                <c:pt idx="119">
                  <c:v>1995 DEC</c:v>
                </c:pt>
                <c:pt idx="120">
                  <c:v>1996 JAN</c:v>
                </c:pt>
                <c:pt idx="121">
                  <c:v>1996 FEB</c:v>
                </c:pt>
                <c:pt idx="122">
                  <c:v>1996 MAR</c:v>
                </c:pt>
                <c:pt idx="123">
                  <c:v>1996 APR</c:v>
                </c:pt>
                <c:pt idx="124">
                  <c:v>1996 MAY</c:v>
                </c:pt>
                <c:pt idx="125">
                  <c:v>1996 JUN</c:v>
                </c:pt>
                <c:pt idx="126">
                  <c:v>1996 JUL</c:v>
                </c:pt>
                <c:pt idx="127">
                  <c:v>1996 AUG</c:v>
                </c:pt>
                <c:pt idx="128">
                  <c:v>1996 SEP</c:v>
                </c:pt>
                <c:pt idx="129">
                  <c:v>1996 OCT</c:v>
                </c:pt>
                <c:pt idx="130">
                  <c:v>1996 NOV</c:v>
                </c:pt>
                <c:pt idx="131">
                  <c:v>1996 DEC</c:v>
                </c:pt>
                <c:pt idx="132">
                  <c:v>1997 JAN</c:v>
                </c:pt>
                <c:pt idx="133">
                  <c:v>1997 FEB</c:v>
                </c:pt>
                <c:pt idx="134">
                  <c:v>1997 MAR</c:v>
                </c:pt>
                <c:pt idx="135">
                  <c:v>1997 APR</c:v>
                </c:pt>
                <c:pt idx="136">
                  <c:v>1997 MAY</c:v>
                </c:pt>
                <c:pt idx="137">
                  <c:v>1997 JUN</c:v>
                </c:pt>
                <c:pt idx="138">
                  <c:v>1997 JUL</c:v>
                </c:pt>
                <c:pt idx="139">
                  <c:v>1997 AUG</c:v>
                </c:pt>
                <c:pt idx="140">
                  <c:v>1997 SEP</c:v>
                </c:pt>
                <c:pt idx="141">
                  <c:v>1997 OCT</c:v>
                </c:pt>
                <c:pt idx="142">
                  <c:v>1997 NOV</c:v>
                </c:pt>
                <c:pt idx="143">
                  <c:v>1997 DEC</c:v>
                </c:pt>
                <c:pt idx="144">
                  <c:v>1998 JAN</c:v>
                </c:pt>
                <c:pt idx="145">
                  <c:v>1998 FEB</c:v>
                </c:pt>
                <c:pt idx="146">
                  <c:v>1998 MAR</c:v>
                </c:pt>
                <c:pt idx="147">
                  <c:v>1998 APR</c:v>
                </c:pt>
                <c:pt idx="148">
                  <c:v>1998 MAY</c:v>
                </c:pt>
                <c:pt idx="149">
                  <c:v>1998 JUN</c:v>
                </c:pt>
                <c:pt idx="150">
                  <c:v>1998 JUL</c:v>
                </c:pt>
                <c:pt idx="151">
                  <c:v>1998 AUG</c:v>
                </c:pt>
                <c:pt idx="152">
                  <c:v>1998 SEP</c:v>
                </c:pt>
                <c:pt idx="153">
                  <c:v>1998 OCT</c:v>
                </c:pt>
                <c:pt idx="154">
                  <c:v>1998 NOV</c:v>
                </c:pt>
                <c:pt idx="155">
                  <c:v>1998 DEC</c:v>
                </c:pt>
                <c:pt idx="156">
                  <c:v>1999 JAN</c:v>
                </c:pt>
                <c:pt idx="157">
                  <c:v>1999 FEB</c:v>
                </c:pt>
                <c:pt idx="158">
                  <c:v>1999 MAR</c:v>
                </c:pt>
                <c:pt idx="159">
                  <c:v>1999 APR</c:v>
                </c:pt>
                <c:pt idx="160">
                  <c:v>1999 MAY</c:v>
                </c:pt>
                <c:pt idx="161">
                  <c:v>1999 JUN</c:v>
                </c:pt>
                <c:pt idx="162">
                  <c:v>1999 JUL</c:v>
                </c:pt>
                <c:pt idx="163">
                  <c:v>1999 AUG</c:v>
                </c:pt>
                <c:pt idx="164">
                  <c:v>1999 SEP</c:v>
                </c:pt>
                <c:pt idx="165">
                  <c:v>1999 OCT</c:v>
                </c:pt>
                <c:pt idx="166">
                  <c:v>1999 NOV</c:v>
                </c:pt>
                <c:pt idx="167">
                  <c:v>1999 DEC</c:v>
                </c:pt>
                <c:pt idx="168">
                  <c:v>2000 JAN</c:v>
                </c:pt>
                <c:pt idx="169">
                  <c:v>2000 FEB</c:v>
                </c:pt>
                <c:pt idx="170">
                  <c:v>2000 MAR</c:v>
                </c:pt>
                <c:pt idx="171">
                  <c:v>2000 APR</c:v>
                </c:pt>
                <c:pt idx="172">
                  <c:v>2000 MAY</c:v>
                </c:pt>
                <c:pt idx="173">
                  <c:v>2000 JUN</c:v>
                </c:pt>
                <c:pt idx="174">
                  <c:v>2000 JUL</c:v>
                </c:pt>
                <c:pt idx="175">
                  <c:v>2000 AUG</c:v>
                </c:pt>
                <c:pt idx="176">
                  <c:v>2000 SEP</c:v>
                </c:pt>
                <c:pt idx="177">
                  <c:v>2000 OCT</c:v>
                </c:pt>
                <c:pt idx="178">
                  <c:v>2000 NOV</c:v>
                </c:pt>
                <c:pt idx="179">
                  <c:v>2000 DEC</c:v>
                </c:pt>
                <c:pt idx="180">
                  <c:v>2001 JAN</c:v>
                </c:pt>
                <c:pt idx="181">
                  <c:v>2001 FEB</c:v>
                </c:pt>
                <c:pt idx="182">
                  <c:v>2001 MAR</c:v>
                </c:pt>
                <c:pt idx="183">
                  <c:v>2001 APR</c:v>
                </c:pt>
                <c:pt idx="184">
                  <c:v>2001 MAY</c:v>
                </c:pt>
                <c:pt idx="185">
                  <c:v>2001 JUN</c:v>
                </c:pt>
                <c:pt idx="186">
                  <c:v>2001 JUL</c:v>
                </c:pt>
                <c:pt idx="187">
                  <c:v>2001 AUG</c:v>
                </c:pt>
                <c:pt idx="188">
                  <c:v>2001 SEP</c:v>
                </c:pt>
                <c:pt idx="189">
                  <c:v>2001 OCT</c:v>
                </c:pt>
                <c:pt idx="190">
                  <c:v>2001 NOV</c:v>
                </c:pt>
                <c:pt idx="191">
                  <c:v>2001 DEC</c:v>
                </c:pt>
                <c:pt idx="192">
                  <c:v>2002 JAN</c:v>
                </c:pt>
                <c:pt idx="193">
                  <c:v>2002 FEB</c:v>
                </c:pt>
                <c:pt idx="194">
                  <c:v>2002 MAR</c:v>
                </c:pt>
                <c:pt idx="195">
                  <c:v>2002 APR</c:v>
                </c:pt>
                <c:pt idx="196">
                  <c:v>2002 MAY</c:v>
                </c:pt>
                <c:pt idx="197">
                  <c:v>2002 JUN</c:v>
                </c:pt>
                <c:pt idx="198">
                  <c:v>2002 JUL</c:v>
                </c:pt>
                <c:pt idx="199">
                  <c:v>2002 AUG</c:v>
                </c:pt>
                <c:pt idx="200">
                  <c:v>2002 SEP</c:v>
                </c:pt>
                <c:pt idx="201">
                  <c:v>2002 OCT</c:v>
                </c:pt>
                <c:pt idx="202">
                  <c:v>2002 NOV</c:v>
                </c:pt>
                <c:pt idx="203">
                  <c:v>2002 DEC</c:v>
                </c:pt>
                <c:pt idx="204">
                  <c:v>2003 JAN</c:v>
                </c:pt>
                <c:pt idx="205">
                  <c:v>2003 FEB</c:v>
                </c:pt>
                <c:pt idx="206">
                  <c:v>2003 MAR</c:v>
                </c:pt>
                <c:pt idx="207">
                  <c:v>2003 APR</c:v>
                </c:pt>
                <c:pt idx="208">
                  <c:v>2003 MAY</c:v>
                </c:pt>
                <c:pt idx="209">
                  <c:v>2003 JUN</c:v>
                </c:pt>
                <c:pt idx="210">
                  <c:v>2003 JUL</c:v>
                </c:pt>
                <c:pt idx="211">
                  <c:v>2003 AUG</c:v>
                </c:pt>
                <c:pt idx="212">
                  <c:v>2003 SEP</c:v>
                </c:pt>
                <c:pt idx="213">
                  <c:v>2003 OCT</c:v>
                </c:pt>
                <c:pt idx="214">
                  <c:v>2003 NOV</c:v>
                </c:pt>
                <c:pt idx="215">
                  <c:v>2003 DEC</c:v>
                </c:pt>
                <c:pt idx="216">
                  <c:v>2004 JAN</c:v>
                </c:pt>
                <c:pt idx="217">
                  <c:v>2004 FEB</c:v>
                </c:pt>
                <c:pt idx="218">
                  <c:v>2004 MAR</c:v>
                </c:pt>
                <c:pt idx="219">
                  <c:v>2004 APR</c:v>
                </c:pt>
                <c:pt idx="220">
                  <c:v>2004 MAY</c:v>
                </c:pt>
                <c:pt idx="221">
                  <c:v>2004 JUN</c:v>
                </c:pt>
                <c:pt idx="222">
                  <c:v>2004 JUL</c:v>
                </c:pt>
                <c:pt idx="223">
                  <c:v>2004 AUG</c:v>
                </c:pt>
                <c:pt idx="224">
                  <c:v>2004 SEP</c:v>
                </c:pt>
                <c:pt idx="225">
                  <c:v>2004 OCT</c:v>
                </c:pt>
                <c:pt idx="226">
                  <c:v>2004 NOV</c:v>
                </c:pt>
                <c:pt idx="227">
                  <c:v>2004 DEC</c:v>
                </c:pt>
                <c:pt idx="228">
                  <c:v>2005 JAN</c:v>
                </c:pt>
                <c:pt idx="229">
                  <c:v>2005 FEB</c:v>
                </c:pt>
                <c:pt idx="230">
                  <c:v>2005 MAR</c:v>
                </c:pt>
                <c:pt idx="231">
                  <c:v>2005 APR</c:v>
                </c:pt>
                <c:pt idx="232">
                  <c:v>2005 MAY</c:v>
                </c:pt>
                <c:pt idx="233">
                  <c:v>2005 JUN</c:v>
                </c:pt>
                <c:pt idx="234">
                  <c:v>2005 JUL</c:v>
                </c:pt>
                <c:pt idx="235">
                  <c:v>2005 AUG</c:v>
                </c:pt>
                <c:pt idx="236">
                  <c:v>2005 SEP</c:v>
                </c:pt>
                <c:pt idx="237">
                  <c:v>2005 OCT</c:v>
                </c:pt>
                <c:pt idx="238">
                  <c:v>2005 NOV</c:v>
                </c:pt>
                <c:pt idx="239">
                  <c:v>2005 DEC</c:v>
                </c:pt>
                <c:pt idx="240">
                  <c:v>2006 JAN</c:v>
                </c:pt>
                <c:pt idx="241">
                  <c:v>2006 FEB</c:v>
                </c:pt>
                <c:pt idx="242">
                  <c:v>2006 MAR</c:v>
                </c:pt>
                <c:pt idx="243">
                  <c:v>2006 APR</c:v>
                </c:pt>
                <c:pt idx="244">
                  <c:v>2006 MAY</c:v>
                </c:pt>
                <c:pt idx="245">
                  <c:v>2006 JUN</c:v>
                </c:pt>
                <c:pt idx="246">
                  <c:v>2006 JUL</c:v>
                </c:pt>
                <c:pt idx="247">
                  <c:v>2006 AUG</c:v>
                </c:pt>
                <c:pt idx="248">
                  <c:v>2006 SEP</c:v>
                </c:pt>
                <c:pt idx="249">
                  <c:v>2006 OCT</c:v>
                </c:pt>
                <c:pt idx="250">
                  <c:v>2006 NOV</c:v>
                </c:pt>
                <c:pt idx="251">
                  <c:v>2006 DEC</c:v>
                </c:pt>
                <c:pt idx="252">
                  <c:v>2007 JAN</c:v>
                </c:pt>
                <c:pt idx="253">
                  <c:v>2007 FEB</c:v>
                </c:pt>
                <c:pt idx="254">
                  <c:v>2007 MAR</c:v>
                </c:pt>
                <c:pt idx="255">
                  <c:v>2007 APR</c:v>
                </c:pt>
                <c:pt idx="256">
                  <c:v>2007 MAY</c:v>
                </c:pt>
                <c:pt idx="257">
                  <c:v>2007 JUN</c:v>
                </c:pt>
                <c:pt idx="258">
                  <c:v>2007 JUL</c:v>
                </c:pt>
                <c:pt idx="259">
                  <c:v>2007 AUG</c:v>
                </c:pt>
                <c:pt idx="260">
                  <c:v>2007 SEP</c:v>
                </c:pt>
                <c:pt idx="261">
                  <c:v>2007 OCT</c:v>
                </c:pt>
                <c:pt idx="262">
                  <c:v>2007 NOV</c:v>
                </c:pt>
                <c:pt idx="263">
                  <c:v>2007 DEC</c:v>
                </c:pt>
                <c:pt idx="264">
                  <c:v>2008 JAN</c:v>
                </c:pt>
                <c:pt idx="265">
                  <c:v>2008 FEB</c:v>
                </c:pt>
                <c:pt idx="266">
                  <c:v>2008 MAR</c:v>
                </c:pt>
                <c:pt idx="267">
                  <c:v>2008 APR</c:v>
                </c:pt>
                <c:pt idx="268">
                  <c:v>2008 MAY</c:v>
                </c:pt>
                <c:pt idx="269">
                  <c:v>2008 JUN</c:v>
                </c:pt>
                <c:pt idx="270">
                  <c:v>2008 JUL</c:v>
                </c:pt>
                <c:pt idx="271">
                  <c:v>2008 AUG</c:v>
                </c:pt>
                <c:pt idx="272">
                  <c:v>2008 SEP</c:v>
                </c:pt>
                <c:pt idx="273">
                  <c:v>2008 OCT</c:v>
                </c:pt>
                <c:pt idx="274">
                  <c:v>2008 NOV</c:v>
                </c:pt>
                <c:pt idx="275">
                  <c:v>2008 DEC</c:v>
                </c:pt>
                <c:pt idx="276">
                  <c:v>2009 JAN</c:v>
                </c:pt>
                <c:pt idx="277">
                  <c:v>2009 FEB</c:v>
                </c:pt>
                <c:pt idx="278">
                  <c:v>2009 MAR</c:v>
                </c:pt>
                <c:pt idx="279">
                  <c:v>2009 APR</c:v>
                </c:pt>
                <c:pt idx="280">
                  <c:v>2009 MAY</c:v>
                </c:pt>
                <c:pt idx="281">
                  <c:v>2009 JUN</c:v>
                </c:pt>
                <c:pt idx="282">
                  <c:v>2009 JUL</c:v>
                </c:pt>
                <c:pt idx="283">
                  <c:v>2009 AUG</c:v>
                </c:pt>
                <c:pt idx="284">
                  <c:v>2009 SEP</c:v>
                </c:pt>
                <c:pt idx="285">
                  <c:v>2009 OCT</c:v>
                </c:pt>
                <c:pt idx="286">
                  <c:v>2009 NOV</c:v>
                </c:pt>
                <c:pt idx="287">
                  <c:v>2009 DEC</c:v>
                </c:pt>
                <c:pt idx="288">
                  <c:v>2010 JAN</c:v>
                </c:pt>
                <c:pt idx="289">
                  <c:v>2010 FEB</c:v>
                </c:pt>
                <c:pt idx="290">
                  <c:v>2010 MAR</c:v>
                </c:pt>
                <c:pt idx="291">
                  <c:v>2010 APR</c:v>
                </c:pt>
                <c:pt idx="292">
                  <c:v>2010 MAY</c:v>
                </c:pt>
                <c:pt idx="293">
                  <c:v>2010 JUN</c:v>
                </c:pt>
                <c:pt idx="294">
                  <c:v>2010 JUL</c:v>
                </c:pt>
                <c:pt idx="295">
                  <c:v>2010 AUG</c:v>
                </c:pt>
                <c:pt idx="296">
                  <c:v>2010 SEP</c:v>
                </c:pt>
                <c:pt idx="297">
                  <c:v>2010 OCT</c:v>
                </c:pt>
                <c:pt idx="298">
                  <c:v>2010 NOV</c:v>
                </c:pt>
                <c:pt idx="299">
                  <c:v>2010 DEC</c:v>
                </c:pt>
                <c:pt idx="300">
                  <c:v>2011 JAN</c:v>
                </c:pt>
                <c:pt idx="301">
                  <c:v>2011 FEB</c:v>
                </c:pt>
                <c:pt idx="302">
                  <c:v>2011 MAR</c:v>
                </c:pt>
                <c:pt idx="303">
                  <c:v>2011 APR</c:v>
                </c:pt>
                <c:pt idx="304">
                  <c:v>2011 MAY</c:v>
                </c:pt>
                <c:pt idx="305">
                  <c:v>2011 JUN</c:v>
                </c:pt>
                <c:pt idx="306">
                  <c:v>2011 JUL</c:v>
                </c:pt>
                <c:pt idx="307">
                  <c:v>2011 AUG</c:v>
                </c:pt>
                <c:pt idx="308">
                  <c:v>2011 SEP</c:v>
                </c:pt>
                <c:pt idx="309">
                  <c:v>2011 OCT</c:v>
                </c:pt>
                <c:pt idx="310">
                  <c:v>2011 NOV</c:v>
                </c:pt>
                <c:pt idx="311">
                  <c:v>2011 DEC</c:v>
                </c:pt>
                <c:pt idx="312">
                  <c:v>2012 JAN</c:v>
                </c:pt>
                <c:pt idx="313">
                  <c:v>2012 FEB</c:v>
                </c:pt>
                <c:pt idx="314">
                  <c:v>2012 MAR</c:v>
                </c:pt>
                <c:pt idx="315">
                  <c:v>2012 APR</c:v>
                </c:pt>
                <c:pt idx="316">
                  <c:v>2012 MAY</c:v>
                </c:pt>
                <c:pt idx="317">
                  <c:v>2012 JUN</c:v>
                </c:pt>
                <c:pt idx="318">
                  <c:v>2012 JUL</c:v>
                </c:pt>
                <c:pt idx="319">
                  <c:v>2012 AUG</c:v>
                </c:pt>
                <c:pt idx="320">
                  <c:v>2012 SEP</c:v>
                </c:pt>
                <c:pt idx="321">
                  <c:v>2012 OCT</c:v>
                </c:pt>
                <c:pt idx="322">
                  <c:v>2012 NOV</c:v>
                </c:pt>
                <c:pt idx="323">
                  <c:v>2012 DEC</c:v>
                </c:pt>
                <c:pt idx="324">
                  <c:v>2013 JAN</c:v>
                </c:pt>
                <c:pt idx="325">
                  <c:v>2013 FEB</c:v>
                </c:pt>
                <c:pt idx="326">
                  <c:v>2013 MAR</c:v>
                </c:pt>
                <c:pt idx="327">
                  <c:v>2013 APR</c:v>
                </c:pt>
                <c:pt idx="328">
                  <c:v>2013 MAY</c:v>
                </c:pt>
                <c:pt idx="329">
                  <c:v>2013 JUN</c:v>
                </c:pt>
                <c:pt idx="330">
                  <c:v>2013 JUL</c:v>
                </c:pt>
                <c:pt idx="331">
                  <c:v>2013 AUG</c:v>
                </c:pt>
                <c:pt idx="332">
                  <c:v>2013 SEP</c:v>
                </c:pt>
                <c:pt idx="333">
                  <c:v>2013 OCT</c:v>
                </c:pt>
                <c:pt idx="334">
                  <c:v>2013 NOV</c:v>
                </c:pt>
                <c:pt idx="335">
                  <c:v>2013 DEC</c:v>
                </c:pt>
                <c:pt idx="336">
                  <c:v>2014 JAN</c:v>
                </c:pt>
                <c:pt idx="337">
                  <c:v>2014 FEB</c:v>
                </c:pt>
                <c:pt idx="338">
                  <c:v>2014 MAR</c:v>
                </c:pt>
                <c:pt idx="339">
                  <c:v>2014 APR</c:v>
                </c:pt>
                <c:pt idx="340">
                  <c:v>2014 MAY</c:v>
                </c:pt>
                <c:pt idx="341">
                  <c:v>2014 JUN</c:v>
                </c:pt>
                <c:pt idx="342">
                  <c:v>2014 JUL</c:v>
                </c:pt>
                <c:pt idx="343">
                  <c:v>2014 AUG</c:v>
                </c:pt>
                <c:pt idx="344">
                  <c:v>2014 SEP</c:v>
                </c:pt>
                <c:pt idx="345">
                  <c:v>2014 OCT</c:v>
                </c:pt>
                <c:pt idx="346">
                  <c:v>2014 NOV</c:v>
                </c:pt>
                <c:pt idx="347">
                  <c:v>2014 DEC</c:v>
                </c:pt>
                <c:pt idx="348">
                  <c:v>2015 JAN</c:v>
                </c:pt>
                <c:pt idx="349">
                  <c:v>2015 FEB</c:v>
                </c:pt>
                <c:pt idx="350">
                  <c:v>2015 MAR</c:v>
                </c:pt>
                <c:pt idx="351">
                  <c:v>2015 APR</c:v>
                </c:pt>
                <c:pt idx="352">
                  <c:v>2015 MAY</c:v>
                </c:pt>
                <c:pt idx="353">
                  <c:v>2015 JUN</c:v>
                </c:pt>
                <c:pt idx="354">
                  <c:v>2015 JUL</c:v>
                </c:pt>
                <c:pt idx="355">
                  <c:v>2015 AUG</c:v>
                </c:pt>
                <c:pt idx="356">
                  <c:v>2015 SEP</c:v>
                </c:pt>
                <c:pt idx="357">
                  <c:v>2015 OCT</c:v>
                </c:pt>
                <c:pt idx="358">
                  <c:v>2015 NOV</c:v>
                </c:pt>
                <c:pt idx="359">
                  <c:v>2015 DEC</c:v>
                </c:pt>
                <c:pt idx="360">
                  <c:v>2016 JAN</c:v>
                </c:pt>
                <c:pt idx="361">
                  <c:v>2016 FEB</c:v>
                </c:pt>
                <c:pt idx="362">
                  <c:v>2016 MAR</c:v>
                </c:pt>
                <c:pt idx="363">
                  <c:v>2016 APR</c:v>
                </c:pt>
                <c:pt idx="364">
                  <c:v>2016 MAY</c:v>
                </c:pt>
                <c:pt idx="365">
                  <c:v>2016 JUN</c:v>
                </c:pt>
                <c:pt idx="366">
                  <c:v>2016 JUL</c:v>
                </c:pt>
                <c:pt idx="367">
                  <c:v>2016 AUG</c:v>
                </c:pt>
                <c:pt idx="368">
                  <c:v>2016 SEP</c:v>
                </c:pt>
                <c:pt idx="369">
                  <c:v>2016 OCT</c:v>
                </c:pt>
                <c:pt idx="370">
                  <c:v>2016 NOV</c:v>
                </c:pt>
                <c:pt idx="371">
                  <c:v>2016 DEC</c:v>
                </c:pt>
                <c:pt idx="372">
                  <c:v>2017 JAN</c:v>
                </c:pt>
                <c:pt idx="373">
                  <c:v>2017 FEB</c:v>
                </c:pt>
                <c:pt idx="374">
                  <c:v>2017 MAR</c:v>
                </c:pt>
                <c:pt idx="375">
                  <c:v>2017 APR</c:v>
                </c:pt>
                <c:pt idx="376">
                  <c:v>2017 MAY</c:v>
                </c:pt>
                <c:pt idx="377">
                  <c:v>2017 JUN</c:v>
                </c:pt>
                <c:pt idx="378">
                  <c:v>2017 JUL</c:v>
                </c:pt>
                <c:pt idx="379">
                  <c:v>2017 AUG</c:v>
                </c:pt>
                <c:pt idx="380">
                  <c:v>2017 SEP</c:v>
                </c:pt>
                <c:pt idx="381">
                  <c:v>2017 OCT</c:v>
                </c:pt>
                <c:pt idx="382">
                  <c:v>2017 NOV</c:v>
                </c:pt>
                <c:pt idx="383">
                  <c:v>2017 DEC</c:v>
                </c:pt>
                <c:pt idx="384">
                  <c:v>2018 JAN</c:v>
                </c:pt>
                <c:pt idx="385">
                  <c:v>2018 FEB</c:v>
                </c:pt>
                <c:pt idx="386">
                  <c:v>2018 MAR</c:v>
                </c:pt>
                <c:pt idx="387">
                  <c:v>2018 APR</c:v>
                </c:pt>
                <c:pt idx="388">
                  <c:v>2018 MAY</c:v>
                </c:pt>
                <c:pt idx="389">
                  <c:v>2018 JUN</c:v>
                </c:pt>
                <c:pt idx="390">
                  <c:v>2018 JUL</c:v>
                </c:pt>
                <c:pt idx="391">
                  <c:v>2018 AUG</c:v>
                </c:pt>
                <c:pt idx="392">
                  <c:v>2018 SEP</c:v>
                </c:pt>
                <c:pt idx="393">
                  <c:v>2018 OCT</c:v>
                </c:pt>
                <c:pt idx="394">
                  <c:v>2018 NOV</c:v>
                </c:pt>
                <c:pt idx="395">
                  <c:v>2018 DEC</c:v>
                </c:pt>
                <c:pt idx="396">
                  <c:v>2019 JAN</c:v>
                </c:pt>
                <c:pt idx="397">
                  <c:v>2019 FEB</c:v>
                </c:pt>
                <c:pt idx="398">
                  <c:v>2019 MAR</c:v>
                </c:pt>
                <c:pt idx="399">
                  <c:v>2019 APR</c:v>
                </c:pt>
                <c:pt idx="400">
                  <c:v>2019 MAY</c:v>
                </c:pt>
                <c:pt idx="401">
                  <c:v>2019 JUN</c:v>
                </c:pt>
                <c:pt idx="402">
                  <c:v>2019 JUL</c:v>
                </c:pt>
                <c:pt idx="403">
                  <c:v>2019 AUG</c:v>
                </c:pt>
                <c:pt idx="404">
                  <c:v>2019 SEP</c:v>
                </c:pt>
                <c:pt idx="405">
                  <c:v>2019 OCT</c:v>
                </c:pt>
                <c:pt idx="406">
                  <c:v>2019 NOV</c:v>
                </c:pt>
                <c:pt idx="407">
                  <c:v>2019 DEC</c:v>
                </c:pt>
                <c:pt idx="408">
                  <c:v>2020 JAN</c:v>
                </c:pt>
                <c:pt idx="409">
                  <c:v>2020 FEB</c:v>
                </c:pt>
                <c:pt idx="410">
                  <c:v>2020 MAR</c:v>
                </c:pt>
                <c:pt idx="411">
                  <c:v>2020 APR</c:v>
                </c:pt>
                <c:pt idx="412">
                  <c:v>2020 MAY</c:v>
                </c:pt>
                <c:pt idx="413">
                  <c:v>2020 JUN</c:v>
                </c:pt>
                <c:pt idx="414">
                  <c:v>2020 JUL</c:v>
                </c:pt>
              </c:strCache>
            </c:strRef>
          </c:cat>
          <c:val>
            <c:numRef>
              <c:f>ES!$B$12:$B$426</c:f>
              <c:numCache>
                <c:formatCode>General</c:formatCode>
                <c:ptCount val="415"/>
                <c:pt idx="0">
                  <c:v>1878</c:v>
                </c:pt>
                <c:pt idx="1">
                  <c:v>1743</c:v>
                </c:pt>
                <c:pt idx="2">
                  <c:v>2014</c:v>
                </c:pt>
                <c:pt idx="3">
                  <c:v>1944</c:v>
                </c:pt>
                <c:pt idx="4">
                  <c:v>2207</c:v>
                </c:pt>
                <c:pt idx="5">
                  <c:v>2065</c:v>
                </c:pt>
                <c:pt idx="6">
                  <c:v>2135</c:v>
                </c:pt>
                <c:pt idx="7">
                  <c:v>2179</c:v>
                </c:pt>
                <c:pt idx="8">
                  <c:v>2195</c:v>
                </c:pt>
                <c:pt idx="9">
                  <c:v>2184</c:v>
                </c:pt>
                <c:pt idx="10">
                  <c:v>2210</c:v>
                </c:pt>
                <c:pt idx="11">
                  <c:v>2193</c:v>
                </c:pt>
                <c:pt idx="12">
                  <c:v>2137</c:v>
                </c:pt>
                <c:pt idx="13">
                  <c:v>2225</c:v>
                </c:pt>
                <c:pt idx="14">
                  <c:v>2202</c:v>
                </c:pt>
                <c:pt idx="15">
                  <c:v>2330</c:v>
                </c:pt>
                <c:pt idx="16">
                  <c:v>2370</c:v>
                </c:pt>
                <c:pt idx="17">
                  <c:v>2307</c:v>
                </c:pt>
                <c:pt idx="18">
                  <c:v>2282</c:v>
                </c:pt>
                <c:pt idx="19">
                  <c:v>2361</c:v>
                </c:pt>
                <c:pt idx="20">
                  <c:v>2299</c:v>
                </c:pt>
                <c:pt idx="21">
                  <c:v>2265</c:v>
                </c:pt>
                <c:pt idx="22">
                  <c:v>2363</c:v>
                </c:pt>
                <c:pt idx="23">
                  <c:v>2306</c:v>
                </c:pt>
                <c:pt idx="24">
                  <c:v>2145</c:v>
                </c:pt>
                <c:pt idx="25">
                  <c:v>2261</c:v>
                </c:pt>
                <c:pt idx="26">
                  <c:v>2264</c:v>
                </c:pt>
                <c:pt idx="27">
                  <c:v>2371</c:v>
                </c:pt>
                <c:pt idx="28">
                  <c:v>2297</c:v>
                </c:pt>
                <c:pt idx="29">
                  <c:v>2438</c:v>
                </c:pt>
                <c:pt idx="30">
                  <c:v>2490</c:v>
                </c:pt>
                <c:pt idx="31">
                  <c:v>2370</c:v>
                </c:pt>
                <c:pt idx="32">
                  <c:v>2518</c:v>
                </c:pt>
                <c:pt idx="33">
                  <c:v>2655</c:v>
                </c:pt>
                <c:pt idx="34">
                  <c:v>2515</c:v>
                </c:pt>
                <c:pt idx="35">
                  <c:v>2506</c:v>
                </c:pt>
                <c:pt idx="36">
                  <c:v>2630</c:v>
                </c:pt>
                <c:pt idx="37">
                  <c:v>2721</c:v>
                </c:pt>
                <c:pt idx="38">
                  <c:v>2594</c:v>
                </c:pt>
                <c:pt idx="39">
                  <c:v>2468</c:v>
                </c:pt>
                <c:pt idx="40">
                  <c:v>2592</c:v>
                </c:pt>
                <c:pt idx="41">
                  <c:v>2570</c:v>
                </c:pt>
                <c:pt idx="42">
                  <c:v>2516</c:v>
                </c:pt>
                <c:pt idx="43">
                  <c:v>2654</c:v>
                </c:pt>
                <c:pt idx="44">
                  <c:v>2616</c:v>
                </c:pt>
                <c:pt idx="45">
                  <c:v>2550</c:v>
                </c:pt>
                <c:pt idx="46">
                  <c:v>2378</c:v>
                </c:pt>
                <c:pt idx="47">
                  <c:v>2744</c:v>
                </c:pt>
                <c:pt idx="48">
                  <c:v>2699</c:v>
                </c:pt>
                <c:pt idx="49">
                  <c:v>2597</c:v>
                </c:pt>
                <c:pt idx="50">
                  <c:v>2324</c:v>
                </c:pt>
                <c:pt idx="51">
                  <c:v>2590</c:v>
                </c:pt>
                <c:pt idx="52">
                  <c:v>2552</c:v>
                </c:pt>
                <c:pt idx="53">
                  <c:v>2709</c:v>
                </c:pt>
                <c:pt idx="54">
                  <c:v>2701</c:v>
                </c:pt>
                <c:pt idx="55">
                  <c:v>2689</c:v>
                </c:pt>
                <c:pt idx="56">
                  <c:v>2719</c:v>
                </c:pt>
                <c:pt idx="57">
                  <c:v>2718</c:v>
                </c:pt>
                <c:pt idx="58">
                  <c:v>2634</c:v>
                </c:pt>
                <c:pt idx="59">
                  <c:v>2218</c:v>
                </c:pt>
                <c:pt idx="60">
                  <c:v>2549</c:v>
                </c:pt>
                <c:pt idx="61">
                  <c:v>2389</c:v>
                </c:pt>
                <c:pt idx="62">
                  <c:v>2450</c:v>
                </c:pt>
                <c:pt idx="63">
                  <c:v>2746</c:v>
                </c:pt>
                <c:pt idx="64">
                  <c:v>2384</c:v>
                </c:pt>
                <c:pt idx="65">
                  <c:v>2435</c:v>
                </c:pt>
                <c:pt idx="66">
                  <c:v>2635</c:v>
                </c:pt>
                <c:pt idx="67">
                  <c:v>2688</c:v>
                </c:pt>
                <c:pt idx="68">
                  <c:v>2696</c:v>
                </c:pt>
                <c:pt idx="69">
                  <c:v>2662</c:v>
                </c:pt>
                <c:pt idx="70">
                  <c:v>2682</c:v>
                </c:pt>
                <c:pt idx="71">
                  <c:v>2493</c:v>
                </c:pt>
                <c:pt idx="72">
                  <c:v>2821</c:v>
                </c:pt>
                <c:pt idx="73">
                  <c:v>2816</c:v>
                </c:pt>
                <c:pt idx="74">
                  <c:v>2886</c:v>
                </c:pt>
                <c:pt idx="75">
                  <c:v>2977</c:v>
                </c:pt>
                <c:pt idx="76">
                  <c:v>3026</c:v>
                </c:pt>
                <c:pt idx="77">
                  <c:v>2599</c:v>
                </c:pt>
                <c:pt idx="78">
                  <c:v>2896</c:v>
                </c:pt>
                <c:pt idx="79">
                  <c:v>2835</c:v>
                </c:pt>
                <c:pt idx="80">
                  <c:v>2861</c:v>
                </c:pt>
                <c:pt idx="81">
                  <c:v>2683</c:v>
                </c:pt>
                <c:pt idx="82">
                  <c:v>2875</c:v>
                </c:pt>
                <c:pt idx="83">
                  <c:v>2556</c:v>
                </c:pt>
                <c:pt idx="84">
                  <c:v>3029</c:v>
                </c:pt>
                <c:pt idx="85">
                  <c:v>3171</c:v>
                </c:pt>
                <c:pt idx="86">
                  <c:v>3082</c:v>
                </c:pt>
                <c:pt idx="87">
                  <c:v>2817</c:v>
                </c:pt>
                <c:pt idx="88">
                  <c:v>2953</c:v>
                </c:pt>
                <c:pt idx="89">
                  <c:v>3083</c:v>
                </c:pt>
                <c:pt idx="90">
                  <c:v>3123</c:v>
                </c:pt>
                <c:pt idx="91">
                  <c:v>3087</c:v>
                </c:pt>
                <c:pt idx="92">
                  <c:v>3095</c:v>
                </c:pt>
                <c:pt idx="93">
                  <c:v>3214</c:v>
                </c:pt>
                <c:pt idx="94">
                  <c:v>3084</c:v>
                </c:pt>
                <c:pt idx="95">
                  <c:v>2982</c:v>
                </c:pt>
                <c:pt idx="96">
                  <c:v>3190</c:v>
                </c:pt>
                <c:pt idx="97">
                  <c:v>3330</c:v>
                </c:pt>
                <c:pt idx="98">
                  <c:v>3290</c:v>
                </c:pt>
                <c:pt idx="99">
                  <c:v>3230</c:v>
                </c:pt>
                <c:pt idx="100">
                  <c:v>3330</c:v>
                </c:pt>
                <c:pt idx="101">
                  <c:v>3360</c:v>
                </c:pt>
                <c:pt idx="102">
                  <c:v>3260</c:v>
                </c:pt>
                <c:pt idx="103">
                  <c:v>3440</c:v>
                </c:pt>
                <c:pt idx="104">
                  <c:v>3460</c:v>
                </c:pt>
                <c:pt idx="105">
                  <c:v>3310</c:v>
                </c:pt>
                <c:pt idx="106">
                  <c:v>3220</c:v>
                </c:pt>
                <c:pt idx="107">
                  <c:v>3280</c:v>
                </c:pt>
                <c:pt idx="108">
                  <c:v>3420</c:v>
                </c:pt>
                <c:pt idx="109">
                  <c:v>3430</c:v>
                </c:pt>
                <c:pt idx="110">
                  <c:v>3370</c:v>
                </c:pt>
                <c:pt idx="111">
                  <c:v>3580</c:v>
                </c:pt>
                <c:pt idx="112">
                  <c:v>3470</c:v>
                </c:pt>
                <c:pt idx="113">
                  <c:v>3410</c:v>
                </c:pt>
                <c:pt idx="114">
                  <c:v>3510</c:v>
                </c:pt>
                <c:pt idx="115">
                  <c:v>3390</c:v>
                </c:pt>
                <c:pt idx="116">
                  <c:v>3360</c:v>
                </c:pt>
                <c:pt idx="117">
                  <c:v>3510</c:v>
                </c:pt>
                <c:pt idx="118">
                  <c:v>3430</c:v>
                </c:pt>
                <c:pt idx="119">
                  <c:v>3470</c:v>
                </c:pt>
                <c:pt idx="120">
                  <c:v>3480</c:v>
                </c:pt>
                <c:pt idx="121">
                  <c:v>3300</c:v>
                </c:pt>
                <c:pt idx="122">
                  <c:v>3530</c:v>
                </c:pt>
                <c:pt idx="123">
                  <c:v>3660</c:v>
                </c:pt>
                <c:pt idx="124">
                  <c:v>3270</c:v>
                </c:pt>
                <c:pt idx="125">
                  <c:v>3290</c:v>
                </c:pt>
                <c:pt idx="126">
                  <c:v>3370</c:v>
                </c:pt>
                <c:pt idx="127">
                  <c:v>3380</c:v>
                </c:pt>
                <c:pt idx="128">
                  <c:v>3320</c:v>
                </c:pt>
                <c:pt idx="129">
                  <c:v>3750</c:v>
                </c:pt>
                <c:pt idx="130">
                  <c:v>3740</c:v>
                </c:pt>
                <c:pt idx="131">
                  <c:v>3760</c:v>
                </c:pt>
                <c:pt idx="132">
                  <c:v>3790</c:v>
                </c:pt>
                <c:pt idx="133">
                  <c:v>3810</c:v>
                </c:pt>
                <c:pt idx="134">
                  <c:v>3700</c:v>
                </c:pt>
                <c:pt idx="135">
                  <c:v>3660</c:v>
                </c:pt>
                <c:pt idx="136">
                  <c:v>3760</c:v>
                </c:pt>
                <c:pt idx="137">
                  <c:v>3910</c:v>
                </c:pt>
                <c:pt idx="138">
                  <c:v>3790</c:v>
                </c:pt>
                <c:pt idx="139">
                  <c:v>3780</c:v>
                </c:pt>
                <c:pt idx="140">
                  <c:v>3610</c:v>
                </c:pt>
                <c:pt idx="141">
                  <c:v>3880</c:v>
                </c:pt>
                <c:pt idx="142">
                  <c:v>4210</c:v>
                </c:pt>
                <c:pt idx="143">
                  <c:v>4100</c:v>
                </c:pt>
                <c:pt idx="144">
                  <c:v>4060</c:v>
                </c:pt>
                <c:pt idx="145">
                  <c:v>4360</c:v>
                </c:pt>
                <c:pt idx="146">
                  <c:v>4050</c:v>
                </c:pt>
                <c:pt idx="147">
                  <c:v>4140</c:v>
                </c:pt>
                <c:pt idx="148">
                  <c:v>4380</c:v>
                </c:pt>
                <c:pt idx="149">
                  <c:v>4100</c:v>
                </c:pt>
                <c:pt idx="150">
                  <c:v>4260</c:v>
                </c:pt>
                <c:pt idx="151">
                  <c:v>4190</c:v>
                </c:pt>
                <c:pt idx="152">
                  <c:v>4340</c:v>
                </c:pt>
                <c:pt idx="153">
                  <c:v>4180</c:v>
                </c:pt>
                <c:pt idx="154">
                  <c:v>4510</c:v>
                </c:pt>
                <c:pt idx="155">
                  <c:v>4410</c:v>
                </c:pt>
                <c:pt idx="156">
                  <c:v>4380</c:v>
                </c:pt>
                <c:pt idx="157">
                  <c:v>4410</c:v>
                </c:pt>
                <c:pt idx="158">
                  <c:v>4490</c:v>
                </c:pt>
                <c:pt idx="159">
                  <c:v>4460</c:v>
                </c:pt>
                <c:pt idx="160">
                  <c:v>4650</c:v>
                </c:pt>
                <c:pt idx="161">
                  <c:v>4770</c:v>
                </c:pt>
                <c:pt idx="162">
                  <c:v>4440</c:v>
                </c:pt>
                <c:pt idx="163">
                  <c:v>4370</c:v>
                </c:pt>
                <c:pt idx="164">
                  <c:v>4540</c:v>
                </c:pt>
                <c:pt idx="165">
                  <c:v>4570</c:v>
                </c:pt>
                <c:pt idx="166">
                  <c:v>4400</c:v>
                </c:pt>
                <c:pt idx="167">
                  <c:v>4390</c:v>
                </c:pt>
                <c:pt idx="168">
                  <c:v>4350</c:v>
                </c:pt>
                <c:pt idx="169">
                  <c:v>4510</c:v>
                </c:pt>
                <c:pt idx="170">
                  <c:v>4650</c:v>
                </c:pt>
                <c:pt idx="171">
                  <c:v>4650</c:v>
                </c:pt>
                <c:pt idx="172">
                  <c:v>4800</c:v>
                </c:pt>
                <c:pt idx="173">
                  <c:v>4580</c:v>
                </c:pt>
                <c:pt idx="174">
                  <c:v>4910</c:v>
                </c:pt>
                <c:pt idx="175">
                  <c:v>4810</c:v>
                </c:pt>
                <c:pt idx="176">
                  <c:v>4810</c:v>
                </c:pt>
                <c:pt idx="177">
                  <c:v>4970</c:v>
                </c:pt>
                <c:pt idx="178">
                  <c:v>4790</c:v>
                </c:pt>
                <c:pt idx="179">
                  <c:v>4790</c:v>
                </c:pt>
                <c:pt idx="180">
                  <c:v>4970</c:v>
                </c:pt>
                <c:pt idx="181">
                  <c:v>4810</c:v>
                </c:pt>
                <c:pt idx="182">
                  <c:v>4790</c:v>
                </c:pt>
                <c:pt idx="183">
                  <c:v>5060</c:v>
                </c:pt>
                <c:pt idx="184">
                  <c:v>4750</c:v>
                </c:pt>
                <c:pt idx="185">
                  <c:v>5020</c:v>
                </c:pt>
                <c:pt idx="186">
                  <c:v>4940</c:v>
                </c:pt>
                <c:pt idx="187">
                  <c:v>5070</c:v>
                </c:pt>
                <c:pt idx="188">
                  <c:v>4760</c:v>
                </c:pt>
                <c:pt idx="189">
                  <c:v>4640</c:v>
                </c:pt>
                <c:pt idx="190">
                  <c:v>4950</c:v>
                </c:pt>
                <c:pt idx="191">
                  <c:v>4600</c:v>
                </c:pt>
                <c:pt idx="192">
                  <c:v>4820</c:v>
                </c:pt>
                <c:pt idx="193">
                  <c:v>4990</c:v>
                </c:pt>
                <c:pt idx="194">
                  <c:v>4900</c:v>
                </c:pt>
                <c:pt idx="195">
                  <c:v>4980</c:v>
                </c:pt>
                <c:pt idx="196">
                  <c:v>4850</c:v>
                </c:pt>
                <c:pt idx="197">
                  <c:v>4960</c:v>
                </c:pt>
                <c:pt idx="198">
                  <c:v>4870</c:v>
                </c:pt>
                <c:pt idx="199">
                  <c:v>5000</c:v>
                </c:pt>
                <c:pt idx="200">
                  <c:v>4930</c:v>
                </c:pt>
                <c:pt idx="201">
                  <c:v>5210</c:v>
                </c:pt>
                <c:pt idx="202">
                  <c:v>4950</c:v>
                </c:pt>
                <c:pt idx="203">
                  <c:v>5160</c:v>
                </c:pt>
                <c:pt idx="204">
                  <c:v>4970</c:v>
                </c:pt>
                <c:pt idx="205">
                  <c:v>5170</c:v>
                </c:pt>
                <c:pt idx="206">
                  <c:v>5160</c:v>
                </c:pt>
                <c:pt idx="207">
                  <c:v>4900</c:v>
                </c:pt>
                <c:pt idx="208">
                  <c:v>5410</c:v>
                </c:pt>
                <c:pt idx="209">
                  <c:v>5020</c:v>
                </c:pt>
                <c:pt idx="210">
                  <c:v>5280</c:v>
                </c:pt>
                <c:pt idx="211">
                  <c:v>5200</c:v>
                </c:pt>
                <c:pt idx="212">
                  <c:v>4880</c:v>
                </c:pt>
                <c:pt idx="213">
                  <c:v>5000</c:v>
                </c:pt>
                <c:pt idx="214">
                  <c:v>5130</c:v>
                </c:pt>
                <c:pt idx="215">
                  <c:v>5320</c:v>
                </c:pt>
                <c:pt idx="216">
                  <c:v>5190</c:v>
                </c:pt>
                <c:pt idx="217">
                  <c:v>5170</c:v>
                </c:pt>
                <c:pt idx="218">
                  <c:v>4960</c:v>
                </c:pt>
                <c:pt idx="219">
                  <c:v>5310</c:v>
                </c:pt>
                <c:pt idx="220">
                  <c:v>5300</c:v>
                </c:pt>
                <c:pt idx="221">
                  <c:v>5460</c:v>
                </c:pt>
                <c:pt idx="222">
                  <c:v>5360</c:v>
                </c:pt>
                <c:pt idx="223">
                  <c:v>5490</c:v>
                </c:pt>
                <c:pt idx="224">
                  <c:v>5300</c:v>
                </c:pt>
                <c:pt idx="225">
                  <c:v>5360</c:v>
                </c:pt>
                <c:pt idx="226">
                  <c:v>5550</c:v>
                </c:pt>
                <c:pt idx="227">
                  <c:v>5590</c:v>
                </c:pt>
                <c:pt idx="228">
                  <c:v>5590</c:v>
                </c:pt>
                <c:pt idx="229">
                  <c:v>5530</c:v>
                </c:pt>
                <c:pt idx="230">
                  <c:v>5610</c:v>
                </c:pt>
                <c:pt idx="231">
                  <c:v>5390</c:v>
                </c:pt>
                <c:pt idx="232">
                  <c:v>5610</c:v>
                </c:pt>
                <c:pt idx="233">
                  <c:v>5500</c:v>
                </c:pt>
                <c:pt idx="234">
                  <c:v>5410</c:v>
                </c:pt>
                <c:pt idx="235">
                  <c:v>5500</c:v>
                </c:pt>
                <c:pt idx="236">
                  <c:v>5630</c:v>
                </c:pt>
                <c:pt idx="237">
                  <c:v>5710</c:v>
                </c:pt>
                <c:pt idx="238">
                  <c:v>5610</c:v>
                </c:pt>
                <c:pt idx="239">
                  <c:v>5470</c:v>
                </c:pt>
                <c:pt idx="240">
                  <c:v>5700</c:v>
                </c:pt>
                <c:pt idx="241">
                  <c:v>5740</c:v>
                </c:pt>
                <c:pt idx="242">
                  <c:v>5590</c:v>
                </c:pt>
                <c:pt idx="243">
                  <c:v>5950</c:v>
                </c:pt>
                <c:pt idx="244">
                  <c:v>5990</c:v>
                </c:pt>
                <c:pt idx="245">
                  <c:v>5820</c:v>
                </c:pt>
                <c:pt idx="246">
                  <c:v>5700</c:v>
                </c:pt>
                <c:pt idx="247">
                  <c:v>5720</c:v>
                </c:pt>
                <c:pt idx="248">
                  <c:v>5640</c:v>
                </c:pt>
                <c:pt idx="249">
                  <c:v>5940</c:v>
                </c:pt>
                <c:pt idx="250">
                  <c:v>5870</c:v>
                </c:pt>
                <c:pt idx="251">
                  <c:v>5890</c:v>
                </c:pt>
                <c:pt idx="252">
                  <c:v>5790</c:v>
                </c:pt>
                <c:pt idx="253">
                  <c:v>5780</c:v>
                </c:pt>
                <c:pt idx="254">
                  <c:v>5940</c:v>
                </c:pt>
                <c:pt idx="255">
                  <c:v>5800</c:v>
                </c:pt>
                <c:pt idx="256">
                  <c:v>5630</c:v>
                </c:pt>
                <c:pt idx="257">
                  <c:v>5510</c:v>
                </c:pt>
                <c:pt idx="258">
                  <c:v>5800</c:v>
                </c:pt>
                <c:pt idx="259">
                  <c:v>5900</c:v>
                </c:pt>
                <c:pt idx="260">
                  <c:v>5860</c:v>
                </c:pt>
                <c:pt idx="261">
                  <c:v>5980</c:v>
                </c:pt>
                <c:pt idx="262">
                  <c:v>5620</c:v>
                </c:pt>
                <c:pt idx="263">
                  <c:v>5900</c:v>
                </c:pt>
                <c:pt idx="264">
                  <c:v>6100</c:v>
                </c:pt>
                <c:pt idx="265">
                  <c:v>5930</c:v>
                </c:pt>
                <c:pt idx="266">
                  <c:v>6130</c:v>
                </c:pt>
                <c:pt idx="267">
                  <c:v>5740</c:v>
                </c:pt>
                <c:pt idx="268">
                  <c:v>5860</c:v>
                </c:pt>
                <c:pt idx="269">
                  <c:v>5900</c:v>
                </c:pt>
                <c:pt idx="270">
                  <c:v>5870</c:v>
                </c:pt>
                <c:pt idx="271">
                  <c:v>5590</c:v>
                </c:pt>
                <c:pt idx="272">
                  <c:v>5510</c:v>
                </c:pt>
                <c:pt idx="273">
                  <c:v>5220</c:v>
                </c:pt>
                <c:pt idx="274">
                  <c:v>5460</c:v>
                </c:pt>
                <c:pt idx="275">
                  <c:v>5480</c:v>
                </c:pt>
                <c:pt idx="276">
                  <c:v>5440</c:v>
                </c:pt>
                <c:pt idx="277">
                  <c:v>5250</c:v>
                </c:pt>
                <c:pt idx="278">
                  <c:v>5140</c:v>
                </c:pt>
                <c:pt idx="279">
                  <c:v>5600</c:v>
                </c:pt>
                <c:pt idx="280">
                  <c:v>5300</c:v>
                </c:pt>
                <c:pt idx="281">
                  <c:v>5180</c:v>
                </c:pt>
                <c:pt idx="282">
                  <c:v>5340</c:v>
                </c:pt>
                <c:pt idx="283">
                  <c:v>4790</c:v>
                </c:pt>
                <c:pt idx="284">
                  <c:v>5680</c:v>
                </c:pt>
                <c:pt idx="285">
                  <c:v>5140</c:v>
                </c:pt>
                <c:pt idx="286">
                  <c:v>5280</c:v>
                </c:pt>
                <c:pt idx="287">
                  <c:v>5480</c:v>
                </c:pt>
                <c:pt idx="288">
                  <c:v>5210</c:v>
                </c:pt>
                <c:pt idx="289">
                  <c:v>5460</c:v>
                </c:pt>
                <c:pt idx="290">
                  <c:v>5430</c:v>
                </c:pt>
                <c:pt idx="291">
                  <c:v>5030</c:v>
                </c:pt>
                <c:pt idx="292">
                  <c:v>5430</c:v>
                </c:pt>
                <c:pt idx="293">
                  <c:v>5400</c:v>
                </c:pt>
                <c:pt idx="294">
                  <c:v>5680</c:v>
                </c:pt>
                <c:pt idx="295">
                  <c:v>5720</c:v>
                </c:pt>
                <c:pt idx="296">
                  <c:v>5180</c:v>
                </c:pt>
                <c:pt idx="297">
                  <c:v>5540</c:v>
                </c:pt>
                <c:pt idx="298">
                  <c:v>5490</c:v>
                </c:pt>
                <c:pt idx="299">
                  <c:v>5040</c:v>
                </c:pt>
                <c:pt idx="300">
                  <c:v>5440</c:v>
                </c:pt>
                <c:pt idx="301">
                  <c:v>5470</c:v>
                </c:pt>
                <c:pt idx="302">
                  <c:v>5530</c:v>
                </c:pt>
                <c:pt idx="303">
                  <c:v>5640</c:v>
                </c:pt>
                <c:pt idx="304">
                  <c:v>6170</c:v>
                </c:pt>
                <c:pt idx="305">
                  <c:v>5510</c:v>
                </c:pt>
                <c:pt idx="306">
                  <c:v>5570</c:v>
                </c:pt>
                <c:pt idx="307">
                  <c:v>5680</c:v>
                </c:pt>
                <c:pt idx="308">
                  <c:v>5640</c:v>
                </c:pt>
                <c:pt idx="309">
                  <c:v>5680</c:v>
                </c:pt>
                <c:pt idx="310">
                  <c:v>5540</c:v>
                </c:pt>
                <c:pt idx="311">
                  <c:v>5630</c:v>
                </c:pt>
                <c:pt idx="312">
                  <c:v>5360</c:v>
                </c:pt>
                <c:pt idx="313">
                  <c:v>5550</c:v>
                </c:pt>
                <c:pt idx="314">
                  <c:v>5680</c:v>
                </c:pt>
                <c:pt idx="315">
                  <c:v>5590</c:v>
                </c:pt>
                <c:pt idx="316">
                  <c:v>5330</c:v>
                </c:pt>
                <c:pt idx="317">
                  <c:v>5850</c:v>
                </c:pt>
                <c:pt idx="318">
                  <c:v>5440</c:v>
                </c:pt>
                <c:pt idx="319">
                  <c:v>5270</c:v>
                </c:pt>
                <c:pt idx="320">
                  <c:v>5720</c:v>
                </c:pt>
                <c:pt idx="321">
                  <c:v>5660</c:v>
                </c:pt>
                <c:pt idx="322">
                  <c:v>5630</c:v>
                </c:pt>
                <c:pt idx="323">
                  <c:v>5580</c:v>
                </c:pt>
                <c:pt idx="324">
                  <c:v>5820</c:v>
                </c:pt>
                <c:pt idx="325">
                  <c:v>5770</c:v>
                </c:pt>
                <c:pt idx="326">
                  <c:v>5560</c:v>
                </c:pt>
                <c:pt idx="327">
                  <c:v>5740</c:v>
                </c:pt>
                <c:pt idx="328">
                  <c:v>5740</c:v>
                </c:pt>
                <c:pt idx="329">
                  <c:v>5720</c:v>
                </c:pt>
                <c:pt idx="330">
                  <c:v>5820</c:v>
                </c:pt>
                <c:pt idx="331">
                  <c:v>5810</c:v>
                </c:pt>
                <c:pt idx="332">
                  <c:v>5720</c:v>
                </c:pt>
                <c:pt idx="333">
                  <c:v>5470</c:v>
                </c:pt>
                <c:pt idx="334">
                  <c:v>5950</c:v>
                </c:pt>
                <c:pt idx="335">
                  <c:v>5850</c:v>
                </c:pt>
                <c:pt idx="336">
                  <c:v>5940</c:v>
                </c:pt>
                <c:pt idx="337">
                  <c:v>5910</c:v>
                </c:pt>
                <c:pt idx="338">
                  <c:v>5580</c:v>
                </c:pt>
                <c:pt idx="339">
                  <c:v>5790</c:v>
                </c:pt>
                <c:pt idx="340">
                  <c:v>6350</c:v>
                </c:pt>
                <c:pt idx="341">
                  <c:v>5950</c:v>
                </c:pt>
                <c:pt idx="342">
                  <c:v>6040</c:v>
                </c:pt>
                <c:pt idx="343">
                  <c:v>6070</c:v>
                </c:pt>
                <c:pt idx="344">
                  <c:v>5990</c:v>
                </c:pt>
                <c:pt idx="345">
                  <c:v>6120</c:v>
                </c:pt>
                <c:pt idx="346">
                  <c:v>6330</c:v>
                </c:pt>
                <c:pt idx="347">
                  <c:v>6170</c:v>
                </c:pt>
                <c:pt idx="348">
                  <c:v>6200</c:v>
                </c:pt>
                <c:pt idx="349">
                  <c:v>6090</c:v>
                </c:pt>
                <c:pt idx="350">
                  <c:v>6460</c:v>
                </c:pt>
                <c:pt idx="351">
                  <c:v>6330</c:v>
                </c:pt>
                <c:pt idx="352">
                  <c:v>6570</c:v>
                </c:pt>
                <c:pt idx="353">
                  <c:v>6390</c:v>
                </c:pt>
                <c:pt idx="354">
                  <c:v>6800</c:v>
                </c:pt>
                <c:pt idx="355">
                  <c:v>6520</c:v>
                </c:pt>
                <c:pt idx="356">
                  <c:v>6450</c:v>
                </c:pt>
                <c:pt idx="357">
                  <c:v>6500</c:v>
                </c:pt>
                <c:pt idx="358">
                  <c:v>6640</c:v>
                </c:pt>
                <c:pt idx="359">
                  <c:v>6770</c:v>
                </c:pt>
                <c:pt idx="360">
                  <c:v>6350</c:v>
                </c:pt>
                <c:pt idx="361">
                  <c:v>6760</c:v>
                </c:pt>
                <c:pt idx="362">
                  <c:v>6770</c:v>
                </c:pt>
                <c:pt idx="363">
                  <c:v>6670</c:v>
                </c:pt>
                <c:pt idx="364">
                  <c:v>6880</c:v>
                </c:pt>
                <c:pt idx="365">
                  <c:v>6690</c:v>
                </c:pt>
                <c:pt idx="366">
                  <c:v>6750</c:v>
                </c:pt>
                <c:pt idx="367">
                  <c:v>6960</c:v>
                </c:pt>
                <c:pt idx="368">
                  <c:v>7050</c:v>
                </c:pt>
                <c:pt idx="369">
                  <c:v>6870</c:v>
                </c:pt>
                <c:pt idx="370">
                  <c:v>6870</c:v>
                </c:pt>
                <c:pt idx="371">
                  <c:v>6830</c:v>
                </c:pt>
                <c:pt idx="372">
                  <c:v>6990</c:v>
                </c:pt>
                <c:pt idx="373">
                  <c:v>7090</c:v>
                </c:pt>
                <c:pt idx="374">
                  <c:v>7250</c:v>
                </c:pt>
                <c:pt idx="375">
                  <c:v>7280</c:v>
                </c:pt>
                <c:pt idx="376">
                  <c:v>7050</c:v>
                </c:pt>
                <c:pt idx="377">
                  <c:v>7770</c:v>
                </c:pt>
                <c:pt idx="378">
                  <c:v>7200</c:v>
                </c:pt>
                <c:pt idx="379">
                  <c:v>7210</c:v>
                </c:pt>
                <c:pt idx="380">
                  <c:v>7420</c:v>
                </c:pt>
                <c:pt idx="381">
                  <c:v>7380</c:v>
                </c:pt>
                <c:pt idx="382">
                  <c:v>7350</c:v>
                </c:pt>
                <c:pt idx="383">
                  <c:v>7260</c:v>
                </c:pt>
                <c:pt idx="384">
                  <c:v>7450</c:v>
                </c:pt>
                <c:pt idx="385">
                  <c:v>7250</c:v>
                </c:pt>
                <c:pt idx="386">
                  <c:v>7600</c:v>
                </c:pt>
                <c:pt idx="387">
                  <c:v>7650</c:v>
                </c:pt>
                <c:pt idx="388">
                  <c:v>7520</c:v>
                </c:pt>
                <c:pt idx="389">
                  <c:v>7690</c:v>
                </c:pt>
                <c:pt idx="390">
                  <c:v>7670</c:v>
                </c:pt>
                <c:pt idx="391">
                  <c:v>7790</c:v>
                </c:pt>
                <c:pt idx="392">
                  <c:v>7430</c:v>
                </c:pt>
                <c:pt idx="393">
                  <c:v>7720</c:v>
                </c:pt>
                <c:pt idx="394">
                  <c:v>7540</c:v>
                </c:pt>
                <c:pt idx="395">
                  <c:v>7330</c:v>
                </c:pt>
                <c:pt idx="396">
                  <c:v>7830</c:v>
                </c:pt>
                <c:pt idx="397">
                  <c:v>7680</c:v>
                </c:pt>
                <c:pt idx="398">
                  <c:v>8300</c:v>
                </c:pt>
                <c:pt idx="399">
                  <c:v>8010</c:v>
                </c:pt>
                <c:pt idx="400">
                  <c:v>8120</c:v>
                </c:pt>
                <c:pt idx="401">
                  <c:v>7760</c:v>
                </c:pt>
                <c:pt idx="402">
                  <c:v>7690</c:v>
                </c:pt>
                <c:pt idx="403">
                  <c:v>7780</c:v>
                </c:pt>
                <c:pt idx="404">
                  <c:v>7620</c:v>
                </c:pt>
                <c:pt idx="405">
                  <c:v>7520</c:v>
                </c:pt>
                <c:pt idx="406">
                  <c:v>7440</c:v>
                </c:pt>
                <c:pt idx="407">
                  <c:v>7370</c:v>
                </c:pt>
                <c:pt idx="408">
                  <c:v>7050</c:v>
                </c:pt>
                <c:pt idx="409">
                  <c:v>7090</c:v>
                </c:pt>
                <c:pt idx="410">
                  <c:v>5240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60-4758-B8EE-EF123E2CB6E7}"/>
            </c:ext>
          </c:extLst>
        </c:ser>
        <c:ser>
          <c:idx val="2"/>
          <c:order val="1"/>
          <c:tx>
            <c:v>Holt-Winter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ES!$O$12:$O$431</c:f>
              <c:numCache>
                <c:formatCode>0.00</c:formatCode>
                <c:ptCount val="420"/>
                <c:pt idx="12">
                  <c:v>1893.6832484867921</c:v>
                </c:pt>
                <c:pt idx="13">
                  <c:v>1846.4356704493673</c:v>
                </c:pt>
                <c:pt idx="14">
                  <c:v>2294.551225789638</c:v>
                </c:pt>
                <c:pt idx="15">
                  <c:v>2202.2774421548984</c:v>
                </c:pt>
                <c:pt idx="16">
                  <c:v>2567.0080011205814</c:v>
                </c:pt>
                <c:pt idx="17">
                  <c:v>2359.1459052539813</c:v>
                </c:pt>
                <c:pt idx="18">
                  <c:v>2439.7683942574045</c:v>
                </c:pt>
                <c:pt idx="19">
                  <c:v>2455.7763949513596</c:v>
                </c:pt>
                <c:pt idx="20">
                  <c:v>2461.0911605405463</c:v>
                </c:pt>
                <c:pt idx="21">
                  <c:v>2414.1972588026902</c:v>
                </c:pt>
                <c:pt idx="22">
                  <c:v>2411.8334241882294</c:v>
                </c:pt>
                <c:pt idx="23">
                  <c:v>2395.6303604061291</c:v>
                </c:pt>
                <c:pt idx="24">
                  <c:v>2088.0810132557253</c:v>
                </c:pt>
                <c:pt idx="25">
                  <c:v>1994.452824982191</c:v>
                </c:pt>
                <c:pt idx="26">
                  <c:v>2323.1901967260592</c:v>
                </c:pt>
                <c:pt idx="27">
                  <c:v>2280.4417037284593</c:v>
                </c:pt>
                <c:pt idx="28">
                  <c:v>2576.5226325908934</c:v>
                </c:pt>
                <c:pt idx="29">
                  <c:v>2366.5221777467914</c:v>
                </c:pt>
                <c:pt idx="30">
                  <c:v>2468.7283008836457</c:v>
                </c:pt>
                <c:pt idx="31">
                  <c:v>2557.5395050365123</c:v>
                </c:pt>
                <c:pt idx="32">
                  <c:v>2519.2140429585006</c:v>
                </c:pt>
                <c:pt idx="33">
                  <c:v>2526.0948845528956</c:v>
                </c:pt>
                <c:pt idx="34">
                  <c:v>2637.9830495291112</c:v>
                </c:pt>
                <c:pt idx="35">
                  <c:v>2587.4325965878857</c:v>
                </c:pt>
                <c:pt idx="36">
                  <c:v>2285.3512177784401</c:v>
                </c:pt>
                <c:pt idx="37">
                  <c:v>2310.674395149852</c:v>
                </c:pt>
                <c:pt idx="38">
                  <c:v>2651.4374519950275</c:v>
                </c:pt>
                <c:pt idx="39">
                  <c:v>2635.0430157492879</c:v>
                </c:pt>
                <c:pt idx="40">
                  <c:v>2796.4114999960684</c:v>
                </c:pt>
                <c:pt idx="41">
                  <c:v>2666.8960337870008</c:v>
                </c:pt>
                <c:pt idx="42">
                  <c:v>2709.6975535365405</c:v>
                </c:pt>
                <c:pt idx="43">
                  <c:v>2690.3292976074567</c:v>
                </c:pt>
                <c:pt idx="44">
                  <c:v>2739.285202887349</c:v>
                </c:pt>
                <c:pt idx="45">
                  <c:v>2730.383427344656</c:v>
                </c:pt>
                <c:pt idx="46">
                  <c:v>2693.9434863553529</c:v>
                </c:pt>
                <c:pt idx="47">
                  <c:v>2586.8235144830246</c:v>
                </c:pt>
                <c:pt idx="48">
                  <c:v>2430.0242261251033</c:v>
                </c:pt>
                <c:pt idx="49">
                  <c:v>2435.8140657830595</c:v>
                </c:pt>
                <c:pt idx="50">
                  <c:v>2606.9420208278452</c:v>
                </c:pt>
                <c:pt idx="51">
                  <c:v>2496.3537332954784</c:v>
                </c:pt>
                <c:pt idx="52">
                  <c:v>2733.1344300845726</c:v>
                </c:pt>
                <c:pt idx="53">
                  <c:v>2630.5310720783427</c:v>
                </c:pt>
                <c:pt idx="54">
                  <c:v>2712.3551612507649</c:v>
                </c:pt>
                <c:pt idx="55">
                  <c:v>2783.4267131326192</c:v>
                </c:pt>
                <c:pt idx="56">
                  <c:v>2797.4528882682998</c:v>
                </c:pt>
                <c:pt idx="57">
                  <c:v>2791.8096342993258</c:v>
                </c:pt>
                <c:pt idx="58">
                  <c:v>2761.8425915790267</c:v>
                </c:pt>
                <c:pt idx="59">
                  <c:v>2807.4587393100419</c:v>
                </c:pt>
                <c:pt idx="60">
                  <c:v>2427.8135247164173</c:v>
                </c:pt>
                <c:pt idx="61">
                  <c:v>2368.5012669487623</c:v>
                </c:pt>
                <c:pt idx="62">
                  <c:v>2408.0275606536275</c:v>
                </c:pt>
                <c:pt idx="63">
                  <c:v>2471.7011331901185</c:v>
                </c:pt>
                <c:pt idx="64">
                  <c:v>2717.0291251066465</c:v>
                </c:pt>
                <c:pt idx="65">
                  <c:v>2611.5520717688596</c:v>
                </c:pt>
                <c:pt idx="66">
                  <c:v>2591.2910616826507</c:v>
                </c:pt>
                <c:pt idx="67">
                  <c:v>2662.5422207831066</c:v>
                </c:pt>
                <c:pt idx="68">
                  <c:v>2717.2130793660922</c:v>
                </c:pt>
                <c:pt idx="69">
                  <c:v>2730.3010804461551</c:v>
                </c:pt>
                <c:pt idx="70">
                  <c:v>2691.707949535386</c:v>
                </c:pt>
                <c:pt idx="71">
                  <c:v>2682.8630448037857</c:v>
                </c:pt>
                <c:pt idx="72">
                  <c:v>2560.8517636319025</c:v>
                </c:pt>
                <c:pt idx="73">
                  <c:v>2520.2329837352509</c:v>
                </c:pt>
                <c:pt idx="74">
                  <c:v>2656.3113799726766</c:v>
                </c:pt>
                <c:pt idx="75">
                  <c:v>2832.1374602232968</c:v>
                </c:pt>
                <c:pt idx="76">
                  <c:v>2923.8148133823624</c:v>
                </c:pt>
                <c:pt idx="77">
                  <c:v>2992.3372670619642</c:v>
                </c:pt>
                <c:pt idx="78">
                  <c:v>2950.1474076547693</c:v>
                </c:pt>
                <c:pt idx="79">
                  <c:v>2990.808615706389</c:v>
                </c:pt>
                <c:pt idx="80">
                  <c:v>2979.6985528863343</c:v>
                </c:pt>
                <c:pt idx="81">
                  <c:v>2951.6945722441478</c:v>
                </c:pt>
                <c:pt idx="82">
                  <c:v>2856.633413966159</c:v>
                </c:pt>
                <c:pt idx="83">
                  <c:v>2819.4161042921232</c:v>
                </c:pt>
                <c:pt idx="84">
                  <c:v>2754.4630363494939</c:v>
                </c:pt>
                <c:pt idx="85">
                  <c:v>2715.3191245274629</c:v>
                </c:pt>
                <c:pt idx="86">
                  <c:v>2891.3424922762265</c:v>
                </c:pt>
                <c:pt idx="87">
                  <c:v>3042.7671885637683</c:v>
                </c:pt>
                <c:pt idx="88">
                  <c:v>3004.8182791858203</c:v>
                </c:pt>
                <c:pt idx="89">
                  <c:v>2927.8258040860969</c:v>
                </c:pt>
                <c:pt idx="90">
                  <c:v>3136.7220609925657</c:v>
                </c:pt>
                <c:pt idx="91">
                  <c:v>3173.1684486664926</c:v>
                </c:pt>
                <c:pt idx="92">
                  <c:v>3193.9411143148891</c:v>
                </c:pt>
                <c:pt idx="93">
                  <c:v>3140.6471697367247</c:v>
                </c:pt>
                <c:pt idx="94">
                  <c:v>3214.6230503457987</c:v>
                </c:pt>
                <c:pt idx="95">
                  <c:v>3063.6232417553251</c:v>
                </c:pt>
                <c:pt idx="96">
                  <c:v>3169.3791744055525</c:v>
                </c:pt>
                <c:pt idx="97">
                  <c:v>3064.7431518842627</c:v>
                </c:pt>
                <c:pt idx="98">
                  <c:v>3126.2737884697999</c:v>
                </c:pt>
                <c:pt idx="99">
                  <c:v>3191.1369156287051</c:v>
                </c:pt>
                <c:pt idx="100">
                  <c:v>3277.0587220711036</c:v>
                </c:pt>
                <c:pt idx="101">
                  <c:v>3268.2245243097691</c:v>
                </c:pt>
                <c:pt idx="102">
                  <c:v>3436.3192759200533</c:v>
                </c:pt>
                <c:pt idx="103">
                  <c:v>3406.9902315377349</c:v>
                </c:pt>
                <c:pt idx="104">
                  <c:v>3467.3629012116689</c:v>
                </c:pt>
                <c:pt idx="105">
                  <c:v>3475.3825384531215</c:v>
                </c:pt>
                <c:pt idx="106">
                  <c:v>3433.0499440442336</c:v>
                </c:pt>
                <c:pt idx="107">
                  <c:v>3256.0230461365295</c:v>
                </c:pt>
                <c:pt idx="108">
                  <c:v>3426.1290451749264</c:v>
                </c:pt>
                <c:pt idx="109">
                  <c:v>3349.9282786523604</c:v>
                </c:pt>
                <c:pt idx="110">
                  <c:v>3328.1597589176854</c:v>
                </c:pt>
                <c:pt idx="111">
                  <c:v>3328.7661900238977</c:v>
                </c:pt>
                <c:pt idx="112">
                  <c:v>3490.6373436014183</c:v>
                </c:pt>
                <c:pt idx="113">
                  <c:v>3462.6547868831731</c:v>
                </c:pt>
                <c:pt idx="114">
                  <c:v>3536.2342590250669</c:v>
                </c:pt>
                <c:pt idx="115">
                  <c:v>3597.2202164460687</c:v>
                </c:pt>
                <c:pt idx="116">
                  <c:v>3571.8484488084769</c:v>
                </c:pt>
                <c:pt idx="117">
                  <c:v>3482.421899521571</c:v>
                </c:pt>
                <c:pt idx="118">
                  <c:v>3493.1507876376654</c:v>
                </c:pt>
                <c:pt idx="119">
                  <c:v>3405.1024909014559</c:v>
                </c:pt>
                <c:pt idx="120">
                  <c:v>3589.7856444001345</c:v>
                </c:pt>
                <c:pt idx="121">
                  <c:v>3492.2153034202643</c:v>
                </c:pt>
                <c:pt idx="122">
                  <c:v>3372.7943575315621</c:v>
                </c:pt>
                <c:pt idx="123">
                  <c:v>3448.4040126302439</c:v>
                </c:pt>
                <c:pt idx="124">
                  <c:v>3547.2265551885166</c:v>
                </c:pt>
                <c:pt idx="125">
                  <c:v>3428.7934729719746</c:v>
                </c:pt>
                <c:pt idx="126">
                  <c:v>3477.0117223136112</c:v>
                </c:pt>
                <c:pt idx="127">
                  <c:v>3476.310726497039</c:v>
                </c:pt>
                <c:pt idx="128">
                  <c:v>3484.6857768825139</c:v>
                </c:pt>
                <c:pt idx="129">
                  <c:v>3453.9175678929319</c:v>
                </c:pt>
                <c:pt idx="130">
                  <c:v>3535.1573495424386</c:v>
                </c:pt>
                <c:pt idx="131">
                  <c:v>3555.8892279594997</c:v>
                </c:pt>
                <c:pt idx="132">
                  <c:v>3760.1515382660477</c:v>
                </c:pt>
                <c:pt idx="133">
                  <c:v>3686.5185345015402</c:v>
                </c:pt>
                <c:pt idx="134">
                  <c:v>3733.9731955528378</c:v>
                </c:pt>
                <c:pt idx="135">
                  <c:v>3757.6471458202277</c:v>
                </c:pt>
                <c:pt idx="136">
                  <c:v>3660.2265927313106</c:v>
                </c:pt>
                <c:pt idx="137">
                  <c:v>3689.3576502933824</c:v>
                </c:pt>
                <c:pt idx="138">
                  <c:v>3871.8882079398923</c:v>
                </c:pt>
                <c:pt idx="139">
                  <c:v>3884.4541632634</c:v>
                </c:pt>
                <c:pt idx="140">
                  <c:v>3879.2116485153033</c:v>
                </c:pt>
                <c:pt idx="141">
                  <c:v>3908.1688913484072</c:v>
                </c:pt>
                <c:pt idx="142">
                  <c:v>3861.8167567720157</c:v>
                </c:pt>
                <c:pt idx="143">
                  <c:v>3923.3267196957077</c:v>
                </c:pt>
                <c:pt idx="144">
                  <c:v>4094.769749442391</c:v>
                </c:pt>
                <c:pt idx="145">
                  <c:v>4010.4372648314393</c:v>
                </c:pt>
                <c:pt idx="146">
                  <c:v>4099.8885403571894</c:v>
                </c:pt>
                <c:pt idx="147">
                  <c:v>4107.6933364413362</c:v>
                </c:pt>
                <c:pt idx="148">
                  <c:v>4084.6068683802346</c:v>
                </c:pt>
                <c:pt idx="149">
                  <c:v>4200.3816030277239</c:v>
                </c:pt>
                <c:pt idx="150">
                  <c:v>4226.1327555985117</c:v>
                </c:pt>
                <c:pt idx="151">
                  <c:v>4275.0003431571922</c:v>
                </c:pt>
                <c:pt idx="152">
                  <c:v>4243.395421966984</c:v>
                </c:pt>
                <c:pt idx="153">
                  <c:v>4458.3228244059428</c:v>
                </c:pt>
                <c:pt idx="154">
                  <c:v>4399.5328922799908</c:v>
                </c:pt>
                <c:pt idx="155">
                  <c:v>4341.7258286988881</c:v>
                </c:pt>
                <c:pt idx="156">
                  <c:v>4444.2723015369847</c:v>
                </c:pt>
                <c:pt idx="157">
                  <c:v>4417.6233272883665</c:v>
                </c:pt>
                <c:pt idx="158">
                  <c:v>4310.3852285732137</c:v>
                </c:pt>
                <c:pt idx="159">
                  <c:v>4410.4886478265244</c:v>
                </c:pt>
                <c:pt idx="160">
                  <c:v>4440.1148386349778</c:v>
                </c:pt>
                <c:pt idx="161">
                  <c:v>4450.7253822914245</c:v>
                </c:pt>
                <c:pt idx="162">
                  <c:v>4645.9412985250228</c:v>
                </c:pt>
                <c:pt idx="163">
                  <c:v>4594.5116413634314</c:v>
                </c:pt>
                <c:pt idx="164">
                  <c:v>4551.4344747931418</c:v>
                </c:pt>
                <c:pt idx="165">
                  <c:v>4666.9108319948318</c:v>
                </c:pt>
                <c:pt idx="166">
                  <c:v>4745.5396702004227</c:v>
                </c:pt>
                <c:pt idx="167">
                  <c:v>4525.4829893114902</c:v>
                </c:pt>
                <c:pt idx="168">
                  <c:v>4537.4082820788599</c:v>
                </c:pt>
                <c:pt idx="169">
                  <c:v>4480.1469002414742</c:v>
                </c:pt>
                <c:pt idx="170">
                  <c:v>4417.229734434185</c:v>
                </c:pt>
                <c:pt idx="171">
                  <c:v>4510.5560980910877</c:v>
                </c:pt>
                <c:pt idx="172">
                  <c:v>4598.9746300830029</c:v>
                </c:pt>
                <c:pt idx="173">
                  <c:v>4623.6922236725622</c:v>
                </c:pt>
                <c:pt idx="174">
                  <c:v>4602.3045934642987</c:v>
                </c:pt>
                <c:pt idx="175">
                  <c:v>4715.0704669918032</c:v>
                </c:pt>
                <c:pt idx="176">
                  <c:v>4819.2490945033805</c:v>
                </c:pt>
                <c:pt idx="177">
                  <c:v>4924.9698693126093</c:v>
                </c:pt>
                <c:pt idx="178">
                  <c:v>5006.5568107631507</c:v>
                </c:pt>
                <c:pt idx="179">
                  <c:v>4860.7414807369587</c:v>
                </c:pt>
                <c:pt idx="180">
                  <c:v>4886.9692774606165</c:v>
                </c:pt>
                <c:pt idx="181">
                  <c:v>4962.004918690207</c:v>
                </c:pt>
                <c:pt idx="182">
                  <c:v>4871.6260910726123</c:v>
                </c:pt>
                <c:pt idx="183">
                  <c:v>4843.5323094647574</c:v>
                </c:pt>
                <c:pt idx="184">
                  <c:v>4971.026814470235</c:v>
                </c:pt>
                <c:pt idx="185">
                  <c:v>4807.98121208467</c:v>
                </c:pt>
                <c:pt idx="186">
                  <c:v>4936.3435851659206</c:v>
                </c:pt>
                <c:pt idx="187">
                  <c:v>4908.4480408098025</c:v>
                </c:pt>
                <c:pt idx="188">
                  <c:v>5016.883073678101</c:v>
                </c:pt>
                <c:pt idx="189">
                  <c:v>5053.49546585796</c:v>
                </c:pt>
                <c:pt idx="190">
                  <c:v>4935.3448277278812</c:v>
                </c:pt>
                <c:pt idx="191">
                  <c:v>4891.0339089000863</c:v>
                </c:pt>
                <c:pt idx="192">
                  <c:v>4872.0461287726794</c:v>
                </c:pt>
                <c:pt idx="193">
                  <c:v>4858.7279588120182</c:v>
                </c:pt>
                <c:pt idx="194">
                  <c:v>4873.4375530685229</c:v>
                </c:pt>
                <c:pt idx="195">
                  <c:v>4934.9099765038754</c:v>
                </c:pt>
                <c:pt idx="196">
                  <c:v>4924.7320550906716</c:v>
                </c:pt>
                <c:pt idx="197">
                  <c:v>4887.8829502784929</c:v>
                </c:pt>
                <c:pt idx="198">
                  <c:v>4931.5050133861241</c:v>
                </c:pt>
                <c:pt idx="199">
                  <c:v>4910.3164760909831</c:v>
                </c:pt>
                <c:pt idx="200">
                  <c:v>4917.2723818755358</c:v>
                </c:pt>
                <c:pt idx="201">
                  <c:v>5011.5995269647201</c:v>
                </c:pt>
                <c:pt idx="202">
                  <c:v>5176.7488012581416</c:v>
                </c:pt>
                <c:pt idx="203">
                  <c:v>4991.9867841504465</c:v>
                </c:pt>
                <c:pt idx="204">
                  <c:v>5174.4501617744299</c:v>
                </c:pt>
                <c:pt idx="205">
                  <c:v>5145.8298196545493</c:v>
                </c:pt>
                <c:pt idx="206">
                  <c:v>5103.2800124394171</c:v>
                </c:pt>
                <c:pt idx="207">
                  <c:v>5180.0224958674216</c:v>
                </c:pt>
                <c:pt idx="208">
                  <c:v>5039.2287348589934</c:v>
                </c:pt>
                <c:pt idx="209">
                  <c:v>5175.5717111866525</c:v>
                </c:pt>
                <c:pt idx="210">
                  <c:v>5119.0615219154561</c:v>
                </c:pt>
                <c:pt idx="211">
                  <c:v>5199.2947811504191</c:v>
                </c:pt>
                <c:pt idx="212">
                  <c:v>5160.4609421368759</c:v>
                </c:pt>
                <c:pt idx="213">
                  <c:v>5195.1635635192606</c:v>
                </c:pt>
                <c:pt idx="214">
                  <c:v>5152.0329363566443</c:v>
                </c:pt>
                <c:pt idx="215">
                  <c:v>5105.2979500060756</c:v>
                </c:pt>
                <c:pt idx="216">
                  <c:v>5234.763025411421</c:v>
                </c:pt>
                <c:pt idx="217">
                  <c:v>5302.2252616643145</c:v>
                </c:pt>
                <c:pt idx="218">
                  <c:v>5212.802294653794</c:v>
                </c:pt>
                <c:pt idx="219">
                  <c:v>5124.6862696493718</c:v>
                </c:pt>
                <c:pt idx="220">
                  <c:v>5255.8015093060794</c:v>
                </c:pt>
                <c:pt idx="221">
                  <c:v>5186.8885777425257</c:v>
                </c:pt>
                <c:pt idx="222">
                  <c:v>5330.0510118409793</c:v>
                </c:pt>
                <c:pt idx="223">
                  <c:v>5337.2362775984966</c:v>
                </c:pt>
                <c:pt idx="224">
                  <c:v>5291.8654309750082</c:v>
                </c:pt>
                <c:pt idx="225">
                  <c:v>5443.6792085115549</c:v>
                </c:pt>
                <c:pt idx="226">
                  <c:v>5471.5452922636741</c:v>
                </c:pt>
                <c:pt idx="227">
                  <c:v>5500.2502228883686</c:v>
                </c:pt>
                <c:pt idx="228">
                  <c:v>5541.1135129339409</c:v>
                </c:pt>
                <c:pt idx="229">
                  <c:v>5626.7600721246245</c:v>
                </c:pt>
                <c:pt idx="230">
                  <c:v>5520.7006876403402</c:v>
                </c:pt>
                <c:pt idx="231">
                  <c:v>5631.0109741911328</c:v>
                </c:pt>
                <c:pt idx="232">
                  <c:v>5598.4755223774891</c:v>
                </c:pt>
                <c:pt idx="233">
                  <c:v>5556.7464327455837</c:v>
                </c:pt>
                <c:pt idx="234">
                  <c:v>5546.7679420144668</c:v>
                </c:pt>
                <c:pt idx="235">
                  <c:v>5521.4776564811928</c:v>
                </c:pt>
                <c:pt idx="236">
                  <c:v>5389.574250129057</c:v>
                </c:pt>
                <c:pt idx="237">
                  <c:v>5604.3916356054206</c:v>
                </c:pt>
                <c:pt idx="238">
                  <c:v>5727.179927515419</c:v>
                </c:pt>
                <c:pt idx="239">
                  <c:v>5693.2167776798506</c:v>
                </c:pt>
                <c:pt idx="240">
                  <c:v>5623.3099175283287</c:v>
                </c:pt>
                <c:pt idx="241">
                  <c:v>5691.2944080551388</c:v>
                </c:pt>
                <c:pt idx="242">
                  <c:v>5665.4895403246719</c:v>
                </c:pt>
                <c:pt idx="243">
                  <c:v>5660.1666808663958</c:v>
                </c:pt>
                <c:pt idx="244">
                  <c:v>5851.7325681089633</c:v>
                </c:pt>
                <c:pt idx="245">
                  <c:v>5835.3982226697362</c:v>
                </c:pt>
                <c:pt idx="246">
                  <c:v>5823.1600273494059</c:v>
                </c:pt>
                <c:pt idx="247">
                  <c:v>5825.1569075895904</c:v>
                </c:pt>
                <c:pt idx="248">
                  <c:v>5708.6831889768964</c:v>
                </c:pt>
                <c:pt idx="249">
                  <c:v>5800.1135465939169</c:v>
                </c:pt>
                <c:pt idx="250">
                  <c:v>5894.0989599920395</c:v>
                </c:pt>
                <c:pt idx="251">
                  <c:v>5869.5054883108169</c:v>
                </c:pt>
                <c:pt idx="252">
                  <c:v>5937.050556473986</c:v>
                </c:pt>
                <c:pt idx="253">
                  <c:v>5927.363855375771</c:v>
                </c:pt>
                <c:pt idx="254">
                  <c:v>5811.9460127264156</c:v>
                </c:pt>
                <c:pt idx="255">
                  <c:v>5942.433933459246</c:v>
                </c:pt>
                <c:pt idx="256">
                  <c:v>5964.5776783262727</c:v>
                </c:pt>
                <c:pt idx="257">
                  <c:v>5765.321885663504</c:v>
                </c:pt>
                <c:pt idx="258">
                  <c:v>5654.5210620682274</c:v>
                </c:pt>
                <c:pt idx="259">
                  <c:v>5746.8289053641483</c:v>
                </c:pt>
                <c:pt idx="260">
                  <c:v>5720.8729299872348</c:v>
                </c:pt>
                <c:pt idx="261">
                  <c:v>5920.4856326798499</c:v>
                </c:pt>
                <c:pt idx="262">
                  <c:v>5957.6417826036113</c:v>
                </c:pt>
                <c:pt idx="263">
                  <c:v>5837.8092948621816</c:v>
                </c:pt>
                <c:pt idx="264">
                  <c:v>5887.394050287412</c:v>
                </c:pt>
                <c:pt idx="265">
                  <c:v>5995.5140419661329</c:v>
                </c:pt>
                <c:pt idx="266">
                  <c:v>5956.415670445278</c:v>
                </c:pt>
                <c:pt idx="267">
                  <c:v>6052.3496275537645</c:v>
                </c:pt>
                <c:pt idx="268">
                  <c:v>5982.2127829701039</c:v>
                </c:pt>
                <c:pt idx="269">
                  <c:v>5864.0152593293933</c:v>
                </c:pt>
                <c:pt idx="270">
                  <c:v>5923.5737022306621</c:v>
                </c:pt>
                <c:pt idx="271">
                  <c:v>5952.5992796811961</c:v>
                </c:pt>
                <c:pt idx="272">
                  <c:v>5753.9384553133214</c:v>
                </c:pt>
                <c:pt idx="273">
                  <c:v>5809.7741341796846</c:v>
                </c:pt>
                <c:pt idx="274">
                  <c:v>5562.3815313484956</c:v>
                </c:pt>
                <c:pt idx="275">
                  <c:v>5589.626126716109</c:v>
                </c:pt>
                <c:pt idx="276">
                  <c:v>5606.3240400851491</c:v>
                </c:pt>
                <c:pt idx="277">
                  <c:v>5539.3370612117769</c:v>
                </c:pt>
                <c:pt idx="278">
                  <c:v>5467.4585999922529</c:v>
                </c:pt>
                <c:pt idx="279">
                  <c:v>5313.9635125958075</c:v>
                </c:pt>
                <c:pt idx="280">
                  <c:v>5468.7807027144945</c:v>
                </c:pt>
                <c:pt idx="281">
                  <c:v>5367.8862111831822</c:v>
                </c:pt>
                <c:pt idx="282">
                  <c:v>5333.8126268424758</c:v>
                </c:pt>
                <c:pt idx="283">
                  <c:v>5324.8516077120112</c:v>
                </c:pt>
                <c:pt idx="284">
                  <c:v>5096.4348899382021</c:v>
                </c:pt>
                <c:pt idx="285">
                  <c:v>5351.9064818171983</c:v>
                </c:pt>
                <c:pt idx="286">
                  <c:v>5315.8243454957583</c:v>
                </c:pt>
                <c:pt idx="287">
                  <c:v>5360.6860302044843</c:v>
                </c:pt>
                <c:pt idx="288">
                  <c:v>5440.2711438909646</c:v>
                </c:pt>
                <c:pt idx="289">
                  <c:v>5329.2949475117812</c:v>
                </c:pt>
                <c:pt idx="290">
                  <c:v>5386.523238373914</c:v>
                </c:pt>
                <c:pt idx="291">
                  <c:v>5467.2033900643155</c:v>
                </c:pt>
                <c:pt idx="292">
                  <c:v>5300.9654827864015</c:v>
                </c:pt>
                <c:pt idx="293">
                  <c:v>5293.7739099716355</c:v>
                </c:pt>
                <c:pt idx="294">
                  <c:v>5392.0526464760369</c:v>
                </c:pt>
                <c:pt idx="295">
                  <c:v>5369.3507018794508</c:v>
                </c:pt>
                <c:pt idx="296">
                  <c:v>5645.2628251918422</c:v>
                </c:pt>
                <c:pt idx="297">
                  <c:v>5408.1632801333362</c:v>
                </c:pt>
                <c:pt idx="298">
                  <c:v>5519.3907082845062</c:v>
                </c:pt>
                <c:pt idx="299">
                  <c:v>5597.6740495972854</c:v>
                </c:pt>
                <c:pt idx="300">
                  <c:v>5389.9160148051351</c:v>
                </c:pt>
                <c:pt idx="301">
                  <c:v>5437.0208739523187</c:v>
                </c:pt>
                <c:pt idx="302">
                  <c:v>5445.6853332004757</c:v>
                </c:pt>
                <c:pt idx="303">
                  <c:v>5448.6849340661774</c:v>
                </c:pt>
                <c:pt idx="304">
                  <c:v>5596.1808041606337</c:v>
                </c:pt>
                <c:pt idx="305">
                  <c:v>5726.1543502617096</c:v>
                </c:pt>
                <c:pt idx="306">
                  <c:v>5756.2276027339167</c:v>
                </c:pt>
                <c:pt idx="307">
                  <c:v>5584.6583901938475</c:v>
                </c:pt>
                <c:pt idx="308">
                  <c:v>5624.3833630900544</c:v>
                </c:pt>
                <c:pt idx="309">
                  <c:v>5655.1043828563397</c:v>
                </c:pt>
                <c:pt idx="310">
                  <c:v>5702.5738948798817</c:v>
                </c:pt>
                <c:pt idx="311">
                  <c:v>5636.0348917142228</c:v>
                </c:pt>
                <c:pt idx="312">
                  <c:v>5725.7127424881737</c:v>
                </c:pt>
                <c:pt idx="313">
                  <c:v>5633.7955947850633</c:v>
                </c:pt>
                <c:pt idx="314">
                  <c:v>5613.2744897662933</c:v>
                </c:pt>
                <c:pt idx="315">
                  <c:v>5629.1825075189481</c:v>
                </c:pt>
                <c:pt idx="316">
                  <c:v>5769.2402813771532</c:v>
                </c:pt>
                <c:pt idx="317">
                  <c:v>5429.8961501881358</c:v>
                </c:pt>
                <c:pt idx="318">
                  <c:v>5672.4906055879001</c:v>
                </c:pt>
                <c:pt idx="319">
                  <c:v>5537.4789500112411</c:v>
                </c:pt>
                <c:pt idx="320">
                  <c:v>5443.1585024676942</c:v>
                </c:pt>
                <c:pt idx="321">
                  <c:v>5560.3138551144384</c:v>
                </c:pt>
                <c:pt idx="322">
                  <c:v>5597.0937708222755</c:v>
                </c:pt>
                <c:pt idx="323">
                  <c:v>5622.9314349528368</c:v>
                </c:pt>
                <c:pt idx="324">
                  <c:v>5632.5026152933988</c:v>
                </c:pt>
                <c:pt idx="325">
                  <c:v>5775.6420571240933</c:v>
                </c:pt>
                <c:pt idx="326">
                  <c:v>5809.1072718486103</c:v>
                </c:pt>
                <c:pt idx="327">
                  <c:v>5701.1488882822714</c:v>
                </c:pt>
                <c:pt idx="328">
                  <c:v>5792.3936835219292</c:v>
                </c:pt>
                <c:pt idx="329">
                  <c:v>5733.7899874532804</c:v>
                </c:pt>
                <c:pt idx="330">
                  <c:v>5713.040756243915</c:v>
                </c:pt>
                <c:pt idx="331">
                  <c:v>5679.5678870632546</c:v>
                </c:pt>
                <c:pt idx="332">
                  <c:v>5820.1115251779174</c:v>
                </c:pt>
                <c:pt idx="333">
                  <c:v>5780.3902535834904</c:v>
                </c:pt>
                <c:pt idx="334">
                  <c:v>5669.8215905139778</c:v>
                </c:pt>
                <c:pt idx="335">
                  <c:v>5762.5365698965143</c:v>
                </c:pt>
                <c:pt idx="336">
                  <c:v>5858.6916637748673</c:v>
                </c:pt>
                <c:pt idx="337">
                  <c:v>5932.4487926571919</c:v>
                </c:pt>
                <c:pt idx="338">
                  <c:v>5914.4483439099913</c:v>
                </c:pt>
                <c:pt idx="339">
                  <c:v>5831.4952342108936</c:v>
                </c:pt>
                <c:pt idx="340">
                  <c:v>5880.2479386641926</c:v>
                </c:pt>
                <c:pt idx="341">
                  <c:v>5998.1856096635311</c:v>
                </c:pt>
                <c:pt idx="342">
                  <c:v>5988.1482397681784</c:v>
                </c:pt>
                <c:pt idx="343">
                  <c:v>5937.7637980437448</c:v>
                </c:pt>
                <c:pt idx="344">
                  <c:v>6038.4538142850424</c:v>
                </c:pt>
                <c:pt idx="345">
                  <c:v>5973.7504224260601</c:v>
                </c:pt>
                <c:pt idx="346">
                  <c:v>6127.4129078429614</c:v>
                </c:pt>
                <c:pt idx="347">
                  <c:v>6156.748810117615</c:v>
                </c:pt>
                <c:pt idx="348">
                  <c:v>6231.1622080173993</c:v>
                </c:pt>
                <c:pt idx="349">
                  <c:v>6250.2387707150638</c:v>
                </c:pt>
                <c:pt idx="350">
                  <c:v>6125.1117916334179</c:v>
                </c:pt>
                <c:pt idx="351">
                  <c:v>6322.310532139898</c:v>
                </c:pt>
                <c:pt idx="352">
                  <c:v>6492.3215440754466</c:v>
                </c:pt>
                <c:pt idx="353">
                  <c:v>6377.8151632472882</c:v>
                </c:pt>
                <c:pt idx="354">
                  <c:v>6407.3685109116059</c:v>
                </c:pt>
                <c:pt idx="355">
                  <c:v>6478.6905915944581</c:v>
                </c:pt>
                <c:pt idx="356">
                  <c:v>6518.1817188981422</c:v>
                </c:pt>
                <c:pt idx="357">
                  <c:v>6481.3044715651668</c:v>
                </c:pt>
                <c:pt idx="358">
                  <c:v>6611.2560292604476</c:v>
                </c:pt>
                <c:pt idx="359">
                  <c:v>6544.0906517232152</c:v>
                </c:pt>
                <c:pt idx="360">
                  <c:v>6684.5301323408512</c:v>
                </c:pt>
                <c:pt idx="361">
                  <c:v>6580.1925981711047</c:v>
                </c:pt>
                <c:pt idx="362">
                  <c:v>6657.573861393199</c:v>
                </c:pt>
                <c:pt idx="363">
                  <c:v>6723.2446493038506</c:v>
                </c:pt>
                <c:pt idx="364">
                  <c:v>6896.6245462933812</c:v>
                </c:pt>
                <c:pt idx="365">
                  <c:v>6730.5452061295864</c:v>
                </c:pt>
                <c:pt idx="366">
                  <c:v>6815.8117464999568</c:v>
                </c:pt>
                <c:pt idx="367">
                  <c:v>6668.4111076153431</c:v>
                </c:pt>
                <c:pt idx="368">
                  <c:v>6769.8277558893533</c:v>
                </c:pt>
                <c:pt idx="369">
                  <c:v>6863.0606625650807</c:v>
                </c:pt>
                <c:pt idx="370">
                  <c:v>6998.0057474308851</c:v>
                </c:pt>
                <c:pt idx="371">
                  <c:v>6912.8053036963111</c:v>
                </c:pt>
                <c:pt idx="372">
                  <c:v>6846.4695655139167</c:v>
                </c:pt>
                <c:pt idx="373">
                  <c:v>6998.6711032485327</c:v>
                </c:pt>
                <c:pt idx="374">
                  <c:v>7034.6064498310452</c:v>
                </c:pt>
                <c:pt idx="375">
                  <c:v>7103.3257595417608</c:v>
                </c:pt>
                <c:pt idx="376">
                  <c:v>7372.4306630613519</c:v>
                </c:pt>
                <c:pt idx="377">
                  <c:v>7092.2848401504325</c:v>
                </c:pt>
                <c:pt idx="378">
                  <c:v>7416.9890342223307</c:v>
                </c:pt>
                <c:pt idx="379">
                  <c:v>7279.629356412911</c:v>
                </c:pt>
                <c:pt idx="380">
                  <c:v>7259.7210698957742</c:v>
                </c:pt>
                <c:pt idx="381">
                  <c:v>7260.433755929721</c:v>
                </c:pt>
                <c:pt idx="382">
                  <c:v>7414.0363636477787</c:v>
                </c:pt>
                <c:pt idx="383">
                  <c:v>7355.5602047084676</c:v>
                </c:pt>
                <c:pt idx="384">
                  <c:v>7326.349324616217</c:v>
                </c:pt>
                <c:pt idx="385">
                  <c:v>7468.3546046464016</c:v>
                </c:pt>
                <c:pt idx="386">
                  <c:v>7426.1747744597824</c:v>
                </c:pt>
                <c:pt idx="387">
                  <c:v>7473.1622603824426</c:v>
                </c:pt>
                <c:pt idx="388">
                  <c:v>7655.1677132460181</c:v>
                </c:pt>
                <c:pt idx="389">
                  <c:v>7616.2591186445807</c:v>
                </c:pt>
                <c:pt idx="390">
                  <c:v>7576.140287618704</c:v>
                </c:pt>
                <c:pt idx="391">
                  <c:v>7565.8615248785527</c:v>
                </c:pt>
                <c:pt idx="392">
                  <c:v>7686.5437786454522</c:v>
                </c:pt>
                <c:pt idx="393">
                  <c:v>7540.4299901077111</c:v>
                </c:pt>
                <c:pt idx="394">
                  <c:v>7682.7344606565621</c:v>
                </c:pt>
                <c:pt idx="395">
                  <c:v>7590.7335986182352</c:v>
                </c:pt>
                <c:pt idx="396">
                  <c:v>7548.1715425248158</c:v>
                </c:pt>
                <c:pt idx="397">
                  <c:v>7679.9007981360928</c:v>
                </c:pt>
                <c:pt idx="398">
                  <c:v>7785.2763286212075</c:v>
                </c:pt>
                <c:pt idx="399">
                  <c:v>7943.6660760591403</c:v>
                </c:pt>
                <c:pt idx="400">
                  <c:v>8035.3215958294941</c:v>
                </c:pt>
                <c:pt idx="401">
                  <c:v>8109.4212816626323</c:v>
                </c:pt>
                <c:pt idx="402">
                  <c:v>7931.0689474902765</c:v>
                </c:pt>
                <c:pt idx="403">
                  <c:v>7833.4847659914976</c:v>
                </c:pt>
                <c:pt idx="404">
                  <c:v>7773.1669584816009</c:v>
                </c:pt>
                <c:pt idx="405">
                  <c:v>7740.7146641622439</c:v>
                </c:pt>
                <c:pt idx="406">
                  <c:v>7691.9509301358585</c:v>
                </c:pt>
                <c:pt idx="407">
                  <c:v>7541.3671462669245</c:v>
                </c:pt>
                <c:pt idx="408">
                  <c:v>7627.0460663831909</c:v>
                </c:pt>
                <c:pt idx="409">
                  <c:v>7424.8762605856873</c:v>
                </c:pt>
                <c:pt idx="410">
                  <c:v>7502.4586973727355</c:v>
                </c:pt>
                <c:pt idx="411">
                  <c:v>6680.4217719106609</c:v>
                </c:pt>
                <c:pt idx="412">
                  <c:v>6740.0789598761048</c:v>
                </c:pt>
                <c:pt idx="413">
                  <c:v>6709.855577964333</c:v>
                </c:pt>
                <c:pt idx="414">
                  <c:v>6670.8677045244967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60-4758-B8EE-EF123E2CB6E7}"/>
            </c:ext>
          </c:extLst>
        </c:ser>
        <c:ser>
          <c:idx val="1"/>
          <c:order val="2"/>
          <c:tx>
            <c:v>Holt's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ES!$F$12:$F$431</c:f>
              <c:numCache>
                <c:formatCode>0.00</c:formatCode>
                <c:ptCount val="420"/>
                <c:pt idx="0">
                  <c:v>1878</c:v>
                </c:pt>
                <c:pt idx="1">
                  <c:v>1743</c:v>
                </c:pt>
                <c:pt idx="2">
                  <c:v>1608</c:v>
                </c:pt>
                <c:pt idx="3">
                  <c:v>1666.9996471483157</c:v>
                </c:pt>
                <c:pt idx="4">
                  <c:v>1694.3613076186396</c:v>
                </c:pt>
                <c:pt idx="5">
                  <c:v>1854.7878804138704</c:v>
                </c:pt>
                <c:pt idx="6">
                  <c:v>1908.5878585946311</c:v>
                </c:pt>
                <c:pt idx="7">
                  <c:v>1985.6627361871301</c:v>
                </c:pt>
                <c:pt idx="8">
                  <c:v>2063.6645378414173</c:v>
                </c:pt>
                <c:pt idx="9">
                  <c:v>2126.3269341757396</c:v>
                </c:pt>
                <c:pt idx="10">
                  <c:v>2163.4963853823265</c:v>
                </c:pt>
                <c:pt idx="11">
                  <c:v>2199.5905780538715</c:v>
                </c:pt>
                <c:pt idx="12">
                  <c:v>2213.7511566702046</c:v>
                </c:pt>
                <c:pt idx="13">
                  <c:v>2193.8997676681902</c:v>
                </c:pt>
                <c:pt idx="14">
                  <c:v>2219.9115153275443</c:v>
                </c:pt>
                <c:pt idx="15">
                  <c:v>2224.8021086977237</c:v>
                </c:pt>
                <c:pt idx="16">
                  <c:v>2287.194667325748</c:v>
                </c:pt>
                <c:pt idx="17">
                  <c:v>2346.6611471119213</c:v>
                </c:pt>
                <c:pt idx="18">
                  <c:v>2353.7283220109471</c:v>
                </c:pt>
                <c:pt idx="19">
                  <c:v>2342.541951649047</c:v>
                </c:pt>
                <c:pt idx="20">
                  <c:v>2369.1489847927505</c:v>
                </c:pt>
                <c:pt idx="21">
                  <c:v>2354.7807655729362</c:v>
                </c:pt>
                <c:pt idx="22">
                  <c:v>2325.848070310125</c:v>
                </c:pt>
                <c:pt idx="23">
                  <c:v>2350.9333163999395</c:v>
                </c:pt>
                <c:pt idx="24">
                  <c:v>2339.5410455537331</c:v>
                </c:pt>
                <c:pt idx="25">
                  <c:v>2253.3410364860747</c:v>
                </c:pt>
                <c:pt idx="26">
                  <c:v>2249.3826168682313</c:v>
                </c:pt>
                <c:pt idx="27">
                  <c:v>2249.3151237140851</c:v>
                </c:pt>
                <c:pt idx="28">
                  <c:v>2301.4880455195776</c:v>
                </c:pt>
                <c:pt idx="29">
                  <c:v>2302.3636834953572</c:v>
                </c:pt>
                <c:pt idx="30">
                  <c:v>2369.8635231442768</c:v>
                </c:pt>
                <c:pt idx="31">
                  <c:v>2439.9801473482075</c:v>
                </c:pt>
                <c:pt idx="32">
                  <c:v>2428.1307414698849</c:v>
                </c:pt>
                <c:pt idx="33">
                  <c:v>2487.4911264547559</c:v>
                </c:pt>
                <c:pt idx="34">
                  <c:v>2590.5912326169241</c:v>
                </c:pt>
                <c:pt idx="35">
                  <c:v>2589.9087959941066</c:v>
                </c:pt>
                <c:pt idx="36">
                  <c:v>2579.6660093756336</c:v>
                </c:pt>
                <c:pt idx="37">
                  <c:v>2627.3680772104453</c:v>
                </c:pt>
                <c:pt idx="38">
                  <c:v>2699.4787911684725</c:v>
                </c:pt>
                <c:pt idx="39">
                  <c:v>2683.3672109364234</c:v>
                </c:pt>
                <c:pt idx="40">
                  <c:v>2606.9529146530554</c:v>
                </c:pt>
                <c:pt idx="41">
                  <c:v>2610.3879494391513</c:v>
                </c:pt>
                <c:pt idx="42">
                  <c:v>2600.5643462607804</c:v>
                </c:pt>
                <c:pt idx="43">
                  <c:v>2566.6473199994925</c:v>
                </c:pt>
                <c:pt idx="44">
                  <c:v>2608.6286489184172</c:v>
                </c:pt>
                <c:pt idx="45">
                  <c:v>2618.8474571075667</c:v>
                </c:pt>
                <c:pt idx="46">
                  <c:v>2593.1912266619752</c:v>
                </c:pt>
                <c:pt idx="47">
                  <c:v>2492.5197011754703</c:v>
                </c:pt>
                <c:pt idx="48">
                  <c:v>2598.9366407943776</c:v>
                </c:pt>
                <c:pt idx="49">
                  <c:v>2651.5853807286385</c:v>
                </c:pt>
                <c:pt idx="50">
                  <c:v>2637.7324275622509</c:v>
                </c:pt>
                <c:pt idx="51">
                  <c:v>2496.0171267271194</c:v>
                </c:pt>
                <c:pt idx="52">
                  <c:v>2525.9372555945611</c:v>
                </c:pt>
                <c:pt idx="53">
                  <c:v>2530.3480372611352</c:v>
                </c:pt>
                <c:pt idx="54">
                  <c:v>2609.5967309350181</c:v>
                </c:pt>
                <c:pt idx="55">
                  <c:v>2660.3570576959432</c:v>
                </c:pt>
                <c:pt idx="56">
                  <c:v>2687.8829293145072</c:v>
                </c:pt>
                <c:pt idx="57">
                  <c:v>2718.7076413687696</c:v>
                </c:pt>
                <c:pt idx="58">
                  <c:v>2736.6249529006886</c:v>
                </c:pt>
                <c:pt idx="59">
                  <c:v>2705.7906555126642</c:v>
                </c:pt>
                <c:pt idx="60">
                  <c:v>2483.3283353678689</c:v>
                </c:pt>
                <c:pt idx="61">
                  <c:v>2489.2816254968079</c:v>
                </c:pt>
                <c:pt idx="62">
                  <c:v>2420.7901123606807</c:v>
                </c:pt>
                <c:pt idx="63">
                  <c:v>2406.7632441109431</c:v>
                </c:pt>
                <c:pt idx="64">
                  <c:v>2543.035542847952</c:v>
                </c:pt>
                <c:pt idx="65">
                  <c:v>2466.2861026457649</c:v>
                </c:pt>
                <c:pt idx="66">
                  <c:v>2438.8271595303891</c:v>
                </c:pt>
                <c:pt idx="67">
                  <c:v>2517.7433521041066</c:v>
                </c:pt>
                <c:pt idx="68">
                  <c:v>2598.772525463447</c:v>
                </c:pt>
                <c:pt idx="69">
                  <c:v>2657.4874812302351</c:v>
                </c:pt>
                <c:pt idx="70">
                  <c:v>2679.0851027730214</c:v>
                </c:pt>
                <c:pt idx="71">
                  <c:v>2700.252791173597</c:v>
                </c:pt>
                <c:pt idx="72">
                  <c:v>2621.2111094367706</c:v>
                </c:pt>
                <c:pt idx="73">
                  <c:v>2721.3514920672478</c:v>
                </c:pt>
                <c:pt idx="74">
                  <c:v>2786.0162453267421</c:v>
                </c:pt>
                <c:pt idx="75">
                  <c:v>2860.2245762007788</c:v>
                </c:pt>
                <c:pt idx="76">
                  <c:v>2949.844983824858</c:v>
                </c:pt>
                <c:pt idx="77">
                  <c:v>3028.685012910707</c:v>
                </c:pt>
                <c:pt idx="78">
                  <c:v>2871.4462865471028</c:v>
                </c:pt>
                <c:pt idx="79">
                  <c:v>2899.5048223504386</c:v>
                </c:pt>
                <c:pt idx="80">
                  <c:v>2886.8228140661618</c:v>
                </c:pt>
                <c:pt idx="81">
                  <c:v>2887.857589293229</c:v>
                </c:pt>
                <c:pt idx="82">
                  <c:v>2801.4356587061638</c:v>
                </c:pt>
                <c:pt idx="83">
                  <c:v>2832.9142033507237</c:v>
                </c:pt>
                <c:pt idx="84">
                  <c:v>2702.3591832010929</c:v>
                </c:pt>
                <c:pt idx="85">
                  <c:v>2839.7387589414261</c:v>
                </c:pt>
                <c:pt idx="86">
                  <c:v>3003.4638515415741</c:v>
                </c:pt>
                <c:pt idx="87">
                  <c:v>3070.9080646665948</c:v>
                </c:pt>
                <c:pt idx="88">
                  <c:v>2985.3034882185989</c:v>
                </c:pt>
                <c:pt idx="89">
                  <c:v>2986.8255810134765</c:v>
                </c:pt>
                <c:pt idx="90">
                  <c:v>3047.3513568575049</c:v>
                </c:pt>
                <c:pt idx="91">
                  <c:v>3105.1762554403731</c:v>
                </c:pt>
                <c:pt idx="92">
                  <c:v>3123.7588460355259</c:v>
                </c:pt>
                <c:pt idx="93">
                  <c:v>3135.9415717047691</c:v>
                </c:pt>
                <c:pt idx="94">
                  <c:v>3197.0397825641116</c:v>
                </c:pt>
                <c:pt idx="95">
                  <c:v>3172.5934943541474</c:v>
                </c:pt>
                <c:pt idx="96">
                  <c:v>3102.7363031878772</c:v>
                </c:pt>
                <c:pt idx="97">
                  <c:v>3151.5638087684356</c:v>
                </c:pt>
                <c:pt idx="98">
                  <c:v>3250.4049306902452</c:v>
                </c:pt>
                <c:pt idx="99">
                  <c:v>3296.0892460938712</c:v>
                </c:pt>
                <c:pt idx="100">
                  <c:v>3294.2002028484194</c:v>
                </c:pt>
                <c:pt idx="101">
                  <c:v>3336.1131805474938</c:v>
                </c:pt>
                <c:pt idx="102">
                  <c:v>3374.9792532703495</c:v>
                </c:pt>
                <c:pt idx="103">
                  <c:v>3349.2558833193739</c:v>
                </c:pt>
                <c:pt idx="104">
                  <c:v>3413.3370430650798</c:v>
                </c:pt>
                <c:pt idx="105">
                  <c:v>3463.0605354433769</c:v>
                </c:pt>
                <c:pt idx="106">
                  <c:v>3420.7980694405396</c:v>
                </c:pt>
                <c:pt idx="107">
                  <c:v>3344.4144055869519</c:v>
                </c:pt>
                <c:pt idx="108">
                  <c:v>3318.3608243568224</c:v>
                </c:pt>
                <c:pt idx="109">
                  <c:v>3366.8928761538373</c:v>
                </c:pt>
                <c:pt idx="110">
                  <c:v>3404.5239106409981</c:v>
                </c:pt>
                <c:pt idx="111">
                  <c:v>3400.1671660239535</c:v>
                </c:pt>
                <c:pt idx="112">
                  <c:v>3495.6856482013536</c:v>
                </c:pt>
                <c:pt idx="113">
                  <c:v>3506.289978762542</c:v>
                </c:pt>
                <c:pt idx="114">
                  <c:v>3481.2592371868627</c:v>
                </c:pt>
                <c:pt idx="115">
                  <c:v>3508.856612867778</c:v>
                </c:pt>
                <c:pt idx="116">
                  <c:v>3468.0511442262468</c:v>
                </c:pt>
                <c:pt idx="117">
                  <c:v>3423.6257394912432</c:v>
                </c:pt>
                <c:pt idx="118">
                  <c:v>3464.1183046989768</c:v>
                </c:pt>
                <c:pt idx="119">
                  <c:v>3453.4184964401798</c:v>
                </c:pt>
                <c:pt idx="120">
                  <c:v>3464.4234251580592</c:v>
                </c:pt>
                <c:pt idx="121">
                  <c:v>3476.1734882451533</c:v>
                </c:pt>
                <c:pt idx="122">
                  <c:v>3397.4503636285599</c:v>
                </c:pt>
                <c:pt idx="123">
                  <c:v>3453.2262486860773</c:v>
                </c:pt>
                <c:pt idx="124">
                  <c:v>3554.2637669761016</c:v>
                </c:pt>
                <c:pt idx="125">
                  <c:v>3435.9479527515086</c:v>
                </c:pt>
                <c:pt idx="126">
                  <c:v>3362.7176104561549</c:v>
                </c:pt>
                <c:pt idx="127">
                  <c:v>3351.9204784281237</c:v>
                </c:pt>
                <c:pt idx="128">
                  <c:v>3351.5990199194625</c:v>
                </c:pt>
                <c:pt idx="129">
                  <c:v>3324.8362544454335</c:v>
                </c:pt>
                <c:pt idx="130">
                  <c:v>3513.9941232901742</c:v>
                </c:pt>
                <c:pt idx="131">
                  <c:v>3639.406327792884</c:v>
                </c:pt>
                <c:pt idx="132">
                  <c:v>3731.1503708866917</c:v>
                </c:pt>
                <c:pt idx="133">
                  <c:v>3802.302650577406</c:v>
                </c:pt>
                <c:pt idx="134">
                  <c:v>3853.361555434924</c:v>
                </c:pt>
                <c:pt idx="135">
                  <c:v>3828.0302291105004</c:v>
                </c:pt>
                <c:pt idx="136">
                  <c:v>3784.3568083689743</c:v>
                </c:pt>
                <c:pt idx="137">
                  <c:v>3796.9181873965408</c:v>
                </c:pt>
                <c:pt idx="138">
                  <c:v>3873.3521967754759</c:v>
                </c:pt>
                <c:pt idx="139">
                  <c:v>3864.2802119698649</c:v>
                </c:pt>
                <c:pt idx="140">
                  <c:v>3848.605326208241</c:v>
                </c:pt>
                <c:pt idx="141">
                  <c:v>3752.9609741764548</c:v>
                </c:pt>
                <c:pt idx="142">
                  <c:v>3814.4008784234302</c:v>
                </c:pt>
                <c:pt idx="143">
                  <c:v>4013.5550801138675</c:v>
                </c:pt>
                <c:pt idx="144">
                  <c:v>4094.2191559994103</c:v>
                </c:pt>
                <c:pt idx="145">
                  <c:v>4123.6141266958002</c:v>
                </c:pt>
                <c:pt idx="146">
                  <c:v>4279.7840548990962</c:v>
                </c:pt>
                <c:pt idx="147">
                  <c:v>4230.6714149668023</c:v>
                </c:pt>
                <c:pt idx="148">
                  <c:v>4231.0508753630565</c:v>
                </c:pt>
                <c:pt idx="149">
                  <c:v>4339.2282787476297</c:v>
                </c:pt>
                <c:pt idx="150">
                  <c:v>4272.9291087843249</c:v>
                </c:pt>
                <c:pt idx="151">
                  <c:v>4297.084623537924</c:v>
                </c:pt>
                <c:pt idx="152">
                  <c:v>4275.2942333677447</c:v>
                </c:pt>
                <c:pt idx="153">
                  <c:v>4327.6775097840728</c:v>
                </c:pt>
                <c:pt idx="154">
                  <c:v>4283.3588894599143</c:v>
                </c:pt>
                <c:pt idx="155">
                  <c:v>4406.9886457503717</c:v>
                </c:pt>
                <c:pt idx="156">
                  <c:v>4440.509095391275</c:v>
                </c:pt>
                <c:pt idx="157">
                  <c:v>4443.8999938368097</c:v>
                </c:pt>
                <c:pt idx="158">
                  <c:v>4455.5341306233076</c:v>
                </c:pt>
                <c:pt idx="159">
                  <c:v>4497.3305369427899</c:v>
                </c:pt>
                <c:pt idx="160">
                  <c:v>4507.3672681074977</c:v>
                </c:pt>
                <c:pt idx="161">
                  <c:v>4600.6375341362236</c:v>
                </c:pt>
                <c:pt idx="162">
                  <c:v>4717.2202244303344</c:v>
                </c:pt>
                <c:pt idx="163">
                  <c:v>4632.9269290556058</c:v>
                </c:pt>
                <c:pt idx="164">
                  <c:v>4534.9777173355196</c:v>
                </c:pt>
                <c:pt idx="165">
                  <c:v>4545.6336422917248</c:v>
                </c:pt>
                <c:pt idx="166">
                  <c:v>4565.9039093506381</c:v>
                </c:pt>
                <c:pt idx="167">
                  <c:v>4497.0576194607584</c:v>
                </c:pt>
                <c:pt idx="168">
                  <c:v>4444.0701703769273</c:v>
                </c:pt>
                <c:pt idx="169">
                  <c:v>4389.3773131083663</c:v>
                </c:pt>
                <c:pt idx="170">
                  <c:v>4430.3200060506169</c:v>
                </c:pt>
                <c:pt idx="171">
                  <c:v>4527.5090530592706</c:v>
                </c:pt>
                <c:pt idx="172">
                  <c:v>4594.491760620258</c:v>
                </c:pt>
                <c:pt idx="173">
                  <c:v>4710.1944542634155</c:v>
                </c:pt>
                <c:pt idx="174">
                  <c:v>4680.67419253963</c:v>
                </c:pt>
                <c:pt idx="175">
                  <c:v>4813.3231263956886</c:v>
                </c:pt>
                <c:pt idx="176">
                  <c:v>4851.7514958481106</c:v>
                </c:pt>
                <c:pt idx="177">
                  <c:v>4871.572005760142</c:v>
                </c:pt>
                <c:pt idx="178">
                  <c:v>4955.2894071657638</c:v>
                </c:pt>
                <c:pt idx="179">
                  <c:v>4920.2678093936993</c:v>
                </c:pt>
                <c:pt idx="180">
                  <c:v>4889.7662704280065</c:v>
                </c:pt>
                <c:pt idx="181">
                  <c:v>4950.2226451616771</c:v>
                </c:pt>
                <c:pt idx="182">
                  <c:v>4911.267009082102</c:v>
                </c:pt>
                <c:pt idx="183">
                  <c:v>4871.0069620306076</c:v>
                </c:pt>
                <c:pt idx="184">
                  <c:v>4970.0377314370571</c:v>
                </c:pt>
                <c:pt idx="185">
                  <c:v>4887.5866489513573</c:v>
                </c:pt>
                <c:pt idx="186">
                  <c:v>4957.2877480992329</c:v>
                </c:pt>
                <c:pt idx="187">
                  <c:v>4965.2418564139471</c:v>
                </c:pt>
                <c:pt idx="188">
                  <c:v>5030.2358433348682</c:v>
                </c:pt>
                <c:pt idx="189">
                  <c:v>4923.7871355530751</c:v>
                </c:pt>
                <c:pt idx="190">
                  <c:v>4790.8936102399284</c:v>
                </c:pt>
                <c:pt idx="191">
                  <c:v>4848.6576466017377</c:v>
                </c:pt>
                <c:pt idx="192">
                  <c:v>4723.3365866321265</c:v>
                </c:pt>
                <c:pt idx="193">
                  <c:v>4744.6458359487433</c:v>
                </c:pt>
                <c:pt idx="194">
                  <c:v>4844.1473540863763</c:v>
                </c:pt>
                <c:pt idx="195">
                  <c:v>4871.2299536574974</c:v>
                </c:pt>
                <c:pt idx="196">
                  <c:v>4927.7254969973483</c:v>
                </c:pt>
                <c:pt idx="197">
                  <c:v>4903.1453337071898</c:v>
                </c:pt>
                <c:pt idx="198">
                  <c:v>4937.1281605233971</c:v>
                </c:pt>
                <c:pt idx="199">
                  <c:v>4916.0694510008543</c:v>
                </c:pt>
                <c:pt idx="200">
                  <c:v>4962.230812338642</c:v>
                </c:pt>
                <c:pt idx="201">
                  <c:v>4959.0888038556695</c:v>
                </c:pt>
                <c:pt idx="202">
                  <c:v>5088.859250602567</c:v>
                </c:pt>
                <c:pt idx="203">
                  <c:v>5050.9265947827816</c:v>
                </c:pt>
                <c:pt idx="204">
                  <c:v>5121.2027441757318</c:v>
                </c:pt>
                <c:pt idx="205">
                  <c:v>5075.1708959798116</c:v>
                </c:pt>
                <c:pt idx="206">
                  <c:v>5135.5274415031399</c:v>
                </c:pt>
                <c:pt idx="207">
                  <c:v>5169.2729766496022</c:v>
                </c:pt>
                <c:pt idx="208">
                  <c:v>5064.4660453693214</c:v>
                </c:pt>
                <c:pt idx="209">
                  <c:v>5233.5348918525888</c:v>
                </c:pt>
                <c:pt idx="210">
                  <c:v>5160.9968283224089</c:v>
                </c:pt>
                <c:pt idx="211">
                  <c:v>5231.5764153077143</c:v>
                </c:pt>
                <c:pt idx="212">
                  <c:v>5238.9982719747213</c:v>
                </c:pt>
                <c:pt idx="213">
                  <c:v>5087.6342067829837</c:v>
                </c:pt>
                <c:pt idx="214">
                  <c:v>5039.407632372564</c:v>
                </c:pt>
                <c:pt idx="215">
                  <c:v>5069.867461837619</c:v>
                </c:pt>
                <c:pt idx="216">
                  <c:v>5183.2551249992994</c:v>
                </c:pt>
                <c:pt idx="217">
                  <c:v>5198.8284712314771</c:v>
                </c:pt>
                <c:pt idx="218">
                  <c:v>5197.9021720877399</c:v>
                </c:pt>
                <c:pt idx="219">
                  <c:v>5094.9435092977255</c:v>
                </c:pt>
                <c:pt idx="220">
                  <c:v>5190.8426042571691</c:v>
                </c:pt>
                <c:pt idx="221">
                  <c:v>5252.0317608544456</c:v>
                </c:pt>
                <c:pt idx="222">
                  <c:v>5368.5022543266468</c:v>
                </c:pt>
                <c:pt idx="223">
                  <c:v>5396.9044968322105</c:v>
                </c:pt>
                <c:pt idx="224">
                  <c:v>5473.2250728192721</c:v>
                </c:pt>
                <c:pt idx="225">
                  <c:v>5429.1687160744505</c:v>
                </c:pt>
                <c:pt idx="226">
                  <c:v>5422.0329896516323</c:v>
                </c:pt>
                <c:pt idx="227">
                  <c:v>5503.9836001338044</c:v>
                </c:pt>
                <c:pt idx="228">
                  <c:v>5575.3452422069286</c:v>
                </c:pt>
                <c:pt idx="229">
                  <c:v>5618.9643757688145</c:v>
                </c:pt>
                <c:pt idx="230">
                  <c:v>5614.1539491118765</c:v>
                </c:pt>
                <c:pt idx="231">
                  <c:v>5643.2944396295088</c:v>
                </c:pt>
                <c:pt idx="232">
                  <c:v>5553.0807563581902</c:v>
                </c:pt>
                <c:pt idx="233">
                  <c:v>5592.3793224133833</c:v>
                </c:pt>
                <c:pt idx="234">
                  <c:v>5564.5444629134327</c:v>
                </c:pt>
                <c:pt idx="235">
                  <c:v>5500.1785899728711</c:v>
                </c:pt>
                <c:pt idx="236">
                  <c:v>5498.1532646333571</c:v>
                </c:pt>
                <c:pt idx="237">
                  <c:v>5559.2006202089033</c:v>
                </c:pt>
                <c:pt idx="238">
                  <c:v>5639.047209256205</c:v>
                </c:pt>
                <c:pt idx="239">
                  <c:v>5644.101008357361</c:v>
                </c:pt>
                <c:pt idx="240">
                  <c:v>5577.697014612806</c:v>
                </c:pt>
                <c:pt idx="241">
                  <c:v>5640.0587097586549</c:v>
                </c:pt>
                <c:pt idx="242">
                  <c:v>5700.7730864185642</c:v>
                </c:pt>
                <c:pt idx="243">
                  <c:v>5668.1868141392688</c:v>
                </c:pt>
                <c:pt idx="244">
                  <c:v>5815.0049017723877</c:v>
                </c:pt>
                <c:pt idx="245">
                  <c:v>5931.6070376723828</c:v>
                </c:pt>
                <c:pt idx="246">
                  <c:v>5924.1931929598222</c:v>
                </c:pt>
                <c:pt idx="247">
                  <c:v>5854.7347106025863</c:v>
                </c:pt>
                <c:pt idx="248">
                  <c:v>5811.4551480301125</c:v>
                </c:pt>
                <c:pt idx="249">
                  <c:v>5740.6729259461845</c:v>
                </c:pt>
                <c:pt idx="250">
                  <c:v>5834.3921846002158</c:v>
                </c:pt>
                <c:pt idx="251">
                  <c:v>5864.6108465031193</c:v>
                </c:pt>
                <c:pt idx="252">
                  <c:v>5892.5780142814647</c:v>
                </c:pt>
                <c:pt idx="253">
                  <c:v>5861.2745988191673</c:v>
                </c:pt>
                <c:pt idx="254">
                  <c:v>5832.5704358254588</c:v>
                </c:pt>
                <c:pt idx="255">
                  <c:v>5888.0291551603723</c:v>
                </c:pt>
                <c:pt idx="256">
                  <c:v>5858.0302213229015</c:v>
                </c:pt>
                <c:pt idx="257">
                  <c:v>5754.629269500686</c:v>
                </c:pt>
                <c:pt idx="258">
                  <c:v>5626.4460490093088</c:v>
                </c:pt>
                <c:pt idx="259">
                  <c:v>5680.0066681288972</c:v>
                </c:pt>
                <c:pt idx="260">
                  <c:v>5768.5825855993571</c:v>
                </c:pt>
                <c:pt idx="261">
                  <c:v>5811.9776784234937</c:v>
                </c:pt>
                <c:pt idx="262">
                  <c:v>5898.7324801413088</c:v>
                </c:pt>
                <c:pt idx="263">
                  <c:v>5784.4300234460379</c:v>
                </c:pt>
                <c:pt idx="264">
                  <c:v>5837.9403014445179</c:v>
                </c:pt>
                <c:pt idx="265">
                  <c:v>5969.9882628364576</c:v>
                </c:pt>
                <c:pt idx="266">
                  <c:v>5977.0735403504414</c:v>
                </c:pt>
                <c:pt idx="267">
                  <c:v>6073.3845695001637</c:v>
                </c:pt>
                <c:pt idx="268">
                  <c:v>5948.6215862308982</c:v>
                </c:pt>
                <c:pt idx="269">
                  <c:v>5916.1780273390632</c:v>
                </c:pt>
                <c:pt idx="270">
                  <c:v>5911.8014359478711</c:v>
                </c:pt>
                <c:pt idx="271">
                  <c:v>5893.9856636336963</c:v>
                </c:pt>
                <c:pt idx="272">
                  <c:v>5747.8009759594142</c:v>
                </c:pt>
                <c:pt idx="273">
                  <c:v>5610.7778391765933</c:v>
                </c:pt>
                <c:pt idx="274">
                  <c:v>5383.084770140862</c:v>
                </c:pt>
                <c:pt idx="275">
                  <c:v>5349.9929920570021</c:v>
                </c:pt>
                <c:pt idx="276">
                  <c:v>5347.9539397999342</c:v>
                </c:pt>
                <c:pt idx="277">
                  <c:v>5337.3830556607718</c:v>
                </c:pt>
                <c:pt idx="278">
                  <c:v>5247.8771774198103</c:v>
                </c:pt>
                <c:pt idx="279">
                  <c:v>5142.1212255416276</c:v>
                </c:pt>
                <c:pt idx="280">
                  <c:v>5298.7295847276973</c:v>
                </c:pt>
                <c:pt idx="281">
                  <c:v>5270.9918267579196</c:v>
                </c:pt>
                <c:pt idx="282">
                  <c:v>5199.2621297757732</c:v>
                </c:pt>
                <c:pt idx="283">
                  <c:v>5231.5362040591745</c:v>
                </c:pt>
                <c:pt idx="284">
                  <c:v>4995.9813878463183</c:v>
                </c:pt>
                <c:pt idx="285">
                  <c:v>5265.624138276833</c:v>
                </c:pt>
                <c:pt idx="286">
                  <c:v>5198.9407930501548</c:v>
                </c:pt>
                <c:pt idx="287">
                  <c:v>5221.7340604663405</c:v>
                </c:pt>
                <c:pt idx="288">
                  <c:v>5335.1923332770839</c:v>
                </c:pt>
                <c:pt idx="289">
                  <c:v>5284.5071524357299</c:v>
                </c:pt>
                <c:pt idx="290">
                  <c:v>5368.2475448501709</c:v>
                </c:pt>
                <c:pt idx="291">
                  <c:v>5410.6075497069824</c:v>
                </c:pt>
                <c:pt idx="292">
                  <c:v>5246.1572593133551</c:v>
                </c:pt>
                <c:pt idx="293">
                  <c:v>5323.2934744422028</c:v>
                </c:pt>
                <c:pt idx="294">
                  <c:v>5362.8220178125566</c:v>
                </c:pt>
                <c:pt idx="295">
                  <c:v>5522.9238041224035</c:v>
                </c:pt>
                <c:pt idx="296">
                  <c:v>5649.0756146690583</c:v>
                </c:pt>
                <c:pt idx="297">
                  <c:v>5471.4823237473129</c:v>
                </c:pt>
                <c:pt idx="298">
                  <c:v>5516.1049016131328</c:v>
                </c:pt>
                <c:pt idx="299">
                  <c:v>5520.5770589998356</c:v>
                </c:pt>
                <c:pt idx="300">
                  <c:v>5305.9589682651449</c:v>
                </c:pt>
                <c:pt idx="301">
                  <c:v>5349.5117123165528</c:v>
                </c:pt>
                <c:pt idx="302">
                  <c:v>5396.4937382705211</c:v>
                </c:pt>
                <c:pt idx="303">
                  <c:v>5458.5998707361614</c:v>
                </c:pt>
                <c:pt idx="304">
                  <c:v>5553.4569026626014</c:v>
                </c:pt>
                <c:pt idx="305">
                  <c:v>5869.6439147019082</c:v>
                </c:pt>
                <c:pt idx="306">
                  <c:v>5764.9384839634722</c:v>
                </c:pt>
                <c:pt idx="307">
                  <c:v>5712.3579624690101</c:v>
                </c:pt>
                <c:pt idx="308">
                  <c:v>5723.0582161216053</c:v>
                </c:pt>
                <c:pt idx="309">
                  <c:v>5707.1411323148695</c:v>
                </c:pt>
                <c:pt idx="310">
                  <c:v>5711.8052588653036</c:v>
                </c:pt>
                <c:pt idx="311">
                  <c:v>5645.3386435533412</c:v>
                </c:pt>
                <c:pt idx="312">
                  <c:v>5640.9408583345776</c:v>
                </c:pt>
                <c:pt idx="313">
                  <c:v>5508.4964527301672</c:v>
                </c:pt>
                <c:pt idx="314">
                  <c:v>5509.3655389654814</c:v>
                </c:pt>
                <c:pt idx="315">
                  <c:v>5575.0044438947079</c:v>
                </c:pt>
                <c:pt idx="316">
                  <c:v>5578.8835066552165</c:v>
                </c:pt>
                <c:pt idx="317">
                  <c:v>5457.7809278116638</c:v>
                </c:pt>
                <c:pt idx="318">
                  <c:v>5624.6257371031024</c:v>
                </c:pt>
                <c:pt idx="319">
                  <c:v>5544.819602635238</c:v>
                </c:pt>
                <c:pt idx="320">
                  <c:v>5408.2727222468848</c:v>
                </c:pt>
                <c:pt idx="321">
                  <c:v>5531.6881948019491</c:v>
                </c:pt>
                <c:pt idx="322">
                  <c:v>5590.497618893718</c:v>
                </c:pt>
                <c:pt idx="323">
                  <c:v>5616.3529299279498</c:v>
                </c:pt>
                <c:pt idx="324">
                  <c:v>5608.8812751190753</c:v>
                </c:pt>
                <c:pt idx="325">
                  <c:v>5716.9730402676751</c:v>
                </c:pt>
                <c:pt idx="326">
                  <c:v>5765.124569148963</c:v>
                </c:pt>
                <c:pt idx="327">
                  <c:v>5693.841654804437</c:v>
                </c:pt>
                <c:pt idx="328">
                  <c:v>5727.4716059908906</c:v>
                </c:pt>
                <c:pt idx="329">
                  <c:v>5748.4430592875806</c:v>
                </c:pt>
                <c:pt idx="330">
                  <c:v>5750.762864755754</c:v>
                </c:pt>
                <c:pt idx="331">
                  <c:v>5797.6555052097447</c:v>
                </c:pt>
                <c:pt idx="332">
                  <c:v>5822.4794489398873</c:v>
                </c:pt>
                <c:pt idx="333">
                  <c:v>5793.3490984061018</c:v>
                </c:pt>
                <c:pt idx="334">
                  <c:v>5651.1073304515176</c:v>
                </c:pt>
                <c:pt idx="335">
                  <c:v>5782.2978846825526</c:v>
                </c:pt>
                <c:pt idx="336">
                  <c:v>5825.1055073738307</c:v>
                </c:pt>
                <c:pt idx="337">
                  <c:v>5895.4661152552271</c:v>
                </c:pt>
                <c:pt idx="338">
                  <c:v>5926.3615916283297</c:v>
                </c:pt>
                <c:pt idx="339">
                  <c:v>5785.8837979956761</c:v>
                </c:pt>
                <c:pt idx="340">
                  <c:v>5787.2803490528868</c:v>
                </c:pt>
                <c:pt idx="341">
                  <c:v>6055.8994784469578</c:v>
                </c:pt>
                <c:pt idx="342">
                  <c:v>6046.6144479441264</c:v>
                </c:pt>
                <c:pt idx="343">
                  <c:v>6076.9453073808618</c:v>
                </c:pt>
                <c:pt idx="344">
                  <c:v>6106.6292847505702</c:v>
                </c:pt>
                <c:pt idx="345">
                  <c:v>6083.3895505451146</c:v>
                </c:pt>
                <c:pt idx="346">
                  <c:v>6124.7540719742456</c:v>
                </c:pt>
                <c:pt idx="347">
                  <c:v>6249.4033586307314</c:v>
                </c:pt>
                <c:pt idx="348">
                  <c:v>6253.2052392864261</c:v>
                </c:pt>
                <c:pt idx="349">
                  <c:v>6263.6577511814712</c:v>
                </c:pt>
                <c:pt idx="350">
                  <c:v>6212.6225410675916</c:v>
                </c:pt>
                <c:pt idx="351">
                  <c:v>6349.9385140738277</c:v>
                </c:pt>
                <c:pt idx="352">
                  <c:v>6377.8028748234437</c:v>
                </c:pt>
                <c:pt idx="353">
                  <c:v>6505.5589630036602</c:v>
                </c:pt>
                <c:pt idx="354">
                  <c:v>6500.4622186347697</c:v>
                </c:pt>
                <c:pt idx="355">
                  <c:v>6685.1723887765102</c:v>
                </c:pt>
                <c:pt idx="356">
                  <c:v>6669.9642373232482</c:v>
                </c:pt>
                <c:pt idx="357">
                  <c:v>6616.3690853303424</c:v>
                </c:pt>
                <c:pt idx="358">
                  <c:v>6596.0203077625047</c:v>
                </c:pt>
                <c:pt idx="359">
                  <c:v>6643.6919396219519</c:v>
                </c:pt>
                <c:pt idx="360">
                  <c:v>6733.9526322401098</c:v>
                </c:pt>
                <c:pt idx="361">
                  <c:v>6589.7283891645693</c:v>
                </c:pt>
                <c:pt idx="362">
                  <c:v>6681.9571315095536</c:v>
                </c:pt>
                <c:pt idx="363">
                  <c:v>6747.4769168109415</c:v>
                </c:pt>
                <c:pt idx="364">
                  <c:v>6740.4122029754326</c:v>
                </c:pt>
                <c:pt idx="365">
                  <c:v>6831.3425768700126</c:v>
                </c:pt>
                <c:pt idx="366">
                  <c:v>6798.3506289972893</c:v>
                </c:pt>
                <c:pt idx="367">
                  <c:v>6799.3484032340039</c:v>
                </c:pt>
                <c:pt idx="368">
                  <c:v>6896.6410945997295</c:v>
                </c:pt>
                <c:pt idx="369">
                  <c:v>7002.3207564286458</c:v>
                </c:pt>
                <c:pt idx="370">
                  <c:v>6982.8263781521746</c:v>
                </c:pt>
                <c:pt idx="371">
                  <c:v>6962.8689417682954</c:v>
                </c:pt>
                <c:pt idx="372">
                  <c:v>6924.9970187804201</c:v>
                </c:pt>
                <c:pt idx="373">
                  <c:v>6971.8559638112047</c:v>
                </c:pt>
                <c:pt idx="374">
                  <c:v>7048.9109029088731</c:v>
                </c:pt>
                <c:pt idx="375">
                  <c:v>7174.3300905031556</c:v>
                </c:pt>
                <c:pt idx="376">
                  <c:v>7269.0148245093606</c:v>
                </c:pt>
                <c:pt idx="377">
                  <c:v>7216.3635934436934</c:v>
                </c:pt>
                <c:pt idx="378">
                  <c:v>7516.7250611037807</c:v>
                </c:pt>
                <c:pt idx="379">
                  <c:v>7442.1122725923615</c:v>
                </c:pt>
                <c:pt idx="380">
                  <c:v>7384.5251631574165</c:v>
                </c:pt>
                <c:pt idx="381">
                  <c:v>7437.6472729398802</c:v>
                </c:pt>
                <c:pt idx="382">
                  <c:v>7448.8941711703628</c:v>
                </c:pt>
                <c:pt idx="383">
                  <c:v>7436.1720435659126</c:v>
                </c:pt>
                <c:pt idx="384">
                  <c:v>7379.2161341145147</c:v>
                </c:pt>
                <c:pt idx="385">
                  <c:v>7427.2450111748331</c:v>
                </c:pt>
                <c:pt idx="386">
                  <c:v>7361.9885480378434</c:v>
                </c:pt>
                <c:pt idx="387">
                  <c:v>7482.0569125941693</c:v>
                </c:pt>
                <c:pt idx="388">
                  <c:v>7586.2326952199664</c:v>
                </c:pt>
                <c:pt idx="389">
                  <c:v>7590.9223462833161</c:v>
                </c:pt>
                <c:pt idx="390">
                  <c:v>7669.7081245644013</c:v>
                </c:pt>
                <c:pt idx="391">
                  <c:v>7708.6124599626055</c:v>
                </c:pt>
                <c:pt idx="392">
                  <c:v>7786.2884387150079</c:v>
                </c:pt>
                <c:pt idx="393">
                  <c:v>7660.8432693005507</c:v>
                </c:pt>
                <c:pt idx="394">
                  <c:v>7707.5823496347148</c:v>
                </c:pt>
                <c:pt idx="395">
                  <c:v>7650.3498195001266</c:v>
                </c:pt>
                <c:pt idx="396">
                  <c:v>7507.7363481462025</c:v>
                </c:pt>
                <c:pt idx="397">
                  <c:v>7648.5110807931924</c:v>
                </c:pt>
                <c:pt idx="398">
                  <c:v>7674.1587183136517</c:v>
                </c:pt>
                <c:pt idx="399">
                  <c:v>7986.1336542240088</c:v>
                </c:pt>
                <c:pt idx="400">
                  <c:v>8056.7136252692244</c:v>
                </c:pt>
                <c:pt idx="401">
                  <c:v>8147.8933816284771</c:v>
                </c:pt>
                <c:pt idx="402">
                  <c:v>8028.1618382303859</c:v>
                </c:pt>
                <c:pt idx="403">
                  <c:v>7903.5294955514755</c:v>
                </c:pt>
                <c:pt idx="404">
                  <c:v>7856.4661785687713</c:v>
                </c:pt>
                <c:pt idx="405">
                  <c:v>7746.3096984544463</c:v>
                </c:pt>
                <c:pt idx="406">
                  <c:v>7623.5321969366241</c:v>
                </c:pt>
                <c:pt idx="407">
                  <c:v>7504.4715623036091</c:v>
                </c:pt>
                <c:pt idx="408">
                  <c:v>7395.2911975788602</c:v>
                </c:pt>
                <c:pt idx="409">
                  <c:v>7175.43751338537</c:v>
                </c:pt>
                <c:pt idx="410">
                  <c:v>7054.2342055161198</c:v>
                </c:pt>
                <c:pt idx="411">
                  <c:v>6100.6435691602946</c:v>
                </c:pt>
                <c:pt idx="412">
                  <c:v>5879.8852264695961</c:v>
                </c:pt>
                <c:pt idx="413">
                  <c:v>5659.1268837788975</c:v>
                </c:pt>
                <c:pt idx="414">
                  <c:v>5438.368541088199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060-4758-B8EE-EF123E2CB6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3854719"/>
        <c:axId val="484352287"/>
      </c:lineChart>
      <c:catAx>
        <c:axId val="303854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352287"/>
        <c:crosses val="autoZero"/>
        <c:auto val="1"/>
        <c:lblAlgn val="ctr"/>
        <c:lblOffset val="100"/>
        <c:noMultiLvlLbl val="0"/>
      </c:catAx>
      <c:valAx>
        <c:axId val="484352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854719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8575" cap="rnd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round/>
            </a:ln>
            <a:effectLst/>
          </c:spPr>
          <c:marker>
            <c:symbol val="none"/>
          </c:marker>
          <c:cat>
            <c:strRef>
              <c:f>ES!$A$12:$A$431</c:f>
              <c:strCache>
                <c:ptCount val="420"/>
                <c:pt idx="0">
                  <c:v>1986 JAN</c:v>
                </c:pt>
                <c:pt idx="1">
                  <c:v>1986 FEB</c:v>
                </c:pt>
                <c:pt idx="2">
                  <c:v>1986 MAR</c:v>
                </c:pt>
                <c:pt idx="3">
                  <c:v>1986 APR</c:v>
                </c:pt>
                <c:pt idx="4">
                  <c:v>1986 MAY</c:v>
                </c:pt>
                <c:pt idx="5">
                  <c:v>1986 JUN</c:v>
                </c:pt>
                <c:pt idx="6">
                  <c:v>1986 JUL</c:v>
                </c:pt>
                <c:pt idx="7">
                  <c:v>1986 AUG</c:v>
                </c:pt>
                <c:pt idx="8">
                  <c:v>1986 SEP</c:v>
                </c:pt>
                <c:pt idx="9">
                  <c:v>1986 OCT</c:v>
                </c:pt>
                <c:pt idx="10">
                  <c:v>1986 NOV</c:v>
                </c:pt>
                <c:pt idx="11">
                  <c:v>1986 DEC</c:v>
                </c:pt>
                <c:pt idx="12">
                  <c:v>1987 JAN</c:v>
                </c:pt>
                <c:pt idx="13">
                  <c:v>1987 FEB</c:v>
                </c:pt>
                <c:pt idx="14">
                  <c:v>1987 MAR</c:v>
                </c:pt>
                <c:pt idx="15">
                  <c:v>1987 APR</c:v>
                </c:pt>
                <c:pt idx="16">
                  <c:v>1987 MAY</c:v>
                </c:pt>
                <c:pt idx="17">
                  <c:v>1987 JUN</c:v>
                </c:pt>
                <c:pt idx="18">
                  <c:v>1987 JUL</c:v>
                </c:pt>
                <c:pt idx="19">
                  <c:v>1987 AUG</c:v>
                </c:pt>
                <c:pt idx="20">
                  <c:v>1987 SEP</c:v>
                </c:pt>
                <c:pt idx="21">
                  <c:v>1987 OCT</c:v>
                </c:pt>
                <c:pt idx="22">
                  <c:v>1987 NOV</c:v>
                </c:pt>
                <c:pt idx="23">
                  <c:v>1987 DEC</c:v>
                </c:pt>
                <c:pt idx="24">
                  <c:v>1988 JAN</c:v>
                </c:pt>
                <c:pt idx="25">
                  <c:v>1988 FEB</c:v>
                </c:pt>
                <c:pt idx="26">
                  <c:v>1988 MAR</c:v>
                </c:pt>
                <c:pt idx="27">
                  <c:v>1988 APR</c:v>
                </c:pt>
                <c:pt idx="28">
                  <c:v>1988 MAY</c:v>
                </c:pt>
                <c:pt idx="29">
                  <c:v>1988 JUN</c:v>
                </c:pt>
                <c:pt idx="30">
                  <c:v>1988 JUL</c:v>
                </c:pt>
                <c:pt idx="31">
                  <c:v>1988 AUG</c:v>
                </c:pt>
                <c:pt idx="32">
                  <c:v>1988 SEP</c:v>
                </c:pt>
                <c:pt idx="33">
                  <c:v>1988 OCT</c:v>
                </c:pt>
                <c:pt idx="34">
                  <c:v>1988 NOV</c:v>
                </c:pt>
                <c:pt idx="35">
                  <c:v>1988 DEC</c:v>
                </c:pt>
                <c:pt idx="36">
                  <c:v>1989 JAN</c:v>
                </c:pt>
                <c:pt idx="37">
                  <c:v>1989 FEB</c:v>
                </c:pt>
                <c:pt idx="38">
                  <c:v>1989 MAR</c:v>
                </c:pt>
                <c:pt idx="39">
                  <c:v>1989 APR</c:v>
                </c:pt>
                <c:pt idx="40">
                  <c:v>1989 MAY</c:v>
                </c:pt>
                <c:pt idx="41">
                  <c:v>1989 JUN</c:v>
                </c:pt>
                <c:pt idx="42">
                  <c:v>1989 JUL</c:v>
                </c:pt>
                <c:pt idx="43">
                  <c:v>1989 AUG</c:v>
                </c:pt>
                <c:pt idx="44">
                  <c:v>1989 SEP</c:v>
                </c:pt>
                <c:pt idx="45">
                  <c:v>1989 OCT</c:v>
                </c:pt>
                <c:pt idx="46">
                  <c:v>1989 NOV</c:v>
                </c:pt>
                <c:pt idx="47">
                  <c:v>1989 DEC</c:v>
                </c:pt>
                <c:pt idx="48">
                  <c:v>1990 JAN</c:v>
                </c:pt>
                <c:pt idx="49">
                  <c:v>1990 FEB</c:v>
                </c:pt>
                <c:pt idx="50">
                  <c:v>1990 MAR</c:v>
                </c:pt>
                <c:pt idx="51">
                  <c:v>1990 APR</c:v>
                </c:pt>
                <c:pt idx="52">
                  <c:v>1990 MAY</c:v>
                </c:pt>
                <c:pt idx="53">
                  <c:v>1990 JUN</c:v>
                </c:pt>
                <c:pt idx="54">
                  <c:v>1990 JUL</c:v>
                </c:pt>
                <c:pt idx="55">
                  <c:v>1990 AUG</c:v>
                </c:pt>
                <c:pt idx="56">
                  <c:v>1990 SEP</c:v>
                </c:pt>
                <c:pt idx="57">
                  <c:v>1990 OCT</c:v>
                </c:pt>
                <c:pt idx="58">
                  <c:v>1990 NOV</c:v>
                </c:pt>
                <c:pt idx="59">
                  <c:v>1990 DEC</c:v>
                </c:pt>
                <c:pt idx="60">
                  <c:v>1991 JAN</c:v>
                </c:pt>
                <c:pt idx="61">
                  <c:v>1991 FEB</c:v>
                </c:pt>
                <c:pt idx="62">
                  <c:v>1991 MAR</c:v>
                </c:pt>
                <c:pt idx="63">
                  <c:v>1991 APR</c:v>
                </c:pt>
                <c:pt idx="64">
                  <c:v>1991 MAY</c:v>
                </c:pt>
                <c:pt idx="65">
                  <c:v>1991 JUN</c:v>
                </c:pt>
                <c:pt idx="66">
                  <c:v>1991 JUL</c:v>
                </c:pt>
                <c:pt idx="67">
                  <c:v>1991 AUG</c:v>
                </c:pt>
                <c:pt idx="68">
                  <c:v>1991 SEP</c:v>
                </c:pt>
                <c:pt idx="69">
                  <c:v>1991 OCT</c:v>
                </c:pt>
                <c:pt idx="70">
                  <c:v>1991 NOV</c:v>
                </c:pt>
                <c:pt idx="71">
                  <c:v>1991 DEC</c:v>
                </c:pt>
                <c:pt idx="72">
                  <c:v>1992 JAN</c:v>
                </c:pt>
                <c:pt idx="73">
                  <c:v>1992 FEB</c:v>
                </c:pt>
                <c:pt idx="74">
                  <c:v>1992 MAR</c:v>
                </c:pt>
                <c:pt idx="75">
                  <c:v>1992 APR</c:v>
                </c:pt>
                <c:pt idx="76">
                  <c:v>1992 MAY</c:v>
                </c:pt>
                <c:pt idx="77">
                  <c:v>1992 JUN</c:v>
                </c:pt>
                <c:pt idx="78">
                  <c:v>1992 JUL</c:v>
                </c:pt>
                <c:pt idx="79">
                  <c:v>1992 AUG</c:v>
                </c:pt>
                <c:pt idx="80">
                  <c:v>1992 SEP</c:v>
                </c:pt>
                <c:pt idx="81">
                  <c:v>1992 OCT</c:v>
                </c:pt>
                <c:pt idx="82">
                  <c:v>1992 NOV</c:v>
                </c:pt>
                <c:pt idx="83">
                  <c:v>1992 DEC</c:v>
                </c:pt>
                <c:pt idx="84">
                  <c:v>1993 JAN</c:v>
                </c:pt>
                <c:pt idx="85">
                  <c:v>1993 FEB</c:v>
                </c:pt>
                <c:pt idx="86">
                  <c:v>1993 MAR</c:v>
                </c:pt>
                <c:pt idx="87">
                  <c:v>1993 APR</c:v>
                </c:pt>
                <c:pt idx="88">
                  <c:v>1993 MAY</c:v>
                </c:pt>
                <c:pt idx="89">
                  <c:v>1993 JUN</c:v>
                </c:pt>
                <c:pt idx="90">
                  <c:v>1993 JUL</c:v>
                </c:pt>
                <c:pt idx="91">
                  <c:v>1993 AUG</c:v>
                </c:pt>
                <c:pt idx="92">
                  <c:v>1993 SEP</c:v>
                </c:pt>
                <c:pt idx="93">
                  <c:v>1993 OCT</c:v>
                </c:pt>
                <c:pt idx="94">
                  <c:v>1993 NOV</c:v>
                </c:pt>
                <c:pt idx="95">
                  <c:v>1993 DEC</c:v>
                </c:pt>
                <c:pt idx="96">
                  <c:v>1994 JAN</c:v>
                </c:pt>
                <c:pt idx="97">
                  <c:v>1994 FEB</c:v>
                </c:pt>
                <c:pt idx="98">
                  <c:v>1994 MAR</c:v>
                </c:pt>
                <c:pt idx="99">
                  <c:v>1994 APR</c:v>
                </c:pt>
                <c:pt idx="100">
                  <c:v>1994 MAY</c:v>
                </c:pt>
                <c:pt idx="101">
                  <c:v>1994 JUN</c:v>
                </c:pt>
                <c:pt idx="102">
                  <c:v>1994 JUL</c:v>
                </c:pt>
                <c:pt idx="103">
                  <c:v>1994 AUG</c:v>
                </c:pt>
                <c:pt idx="104">
                  <c:v>1994 SEP</c:v>
                </c:pt>
                <c:pt idx="105">
                  <c:v>1994 OCT</c:v>
                </c:pt>
                <c:pt idx="106">
                  <c:v>1994 NOV</c:v>
                </c:pt>
                <c:pt idx="107">
                  <c:v>1994 DEC</c:v>
                </c:pt>
                <c:pt idx="108">
                  <c:v>1995 JAN</c:v>
                </c:pt>
                <c:pt idx="109">
                  <c:v>1995 FEB</c:v>
                </c:pt>
                <c:pt idx="110">
                  <c:v>1995 MAR</c:v>
                </c:pt>
                <c:pt idx="111">
                  <c:v>1995 APR</c:v>
                </c:pt>
                <c:pt idx="112">
                  <c:v>1995 MAY</c:v>
                </c:pt>
                <c:pt idx="113">
                  <c:v>1995 JUN</c:v>
                </c:pt>
                <c:pt idx="114">
                  <c:v>1995 JUL</c:v>
                </c:pt>
                <c:pt idx="115">
                  <c:v>1995 AUG</c:v>
                </c:pt>
                <c:pt idx="116">
                  <c:v>1995 SEP</c:v>
                </c:pt>
                <c:pt idx="117">
                  <c:v>1995 OCT</c:v>
                </c:pt>
                <c:pt idx="118">
                  <c:v>1995 NOV</c:v>
                </c:pt>
                <c:pt idx="119">
                  <c:v>1995 DEC</c:v>
                </c:pt>
                <c:pt idx="120">
                  <c:v>1996 JAN</c:v>
                </c:pt>
                <c:pt idx="121">
                  <c:v>1996 FEB</c:v>
                </c:pt>
                <c:pt idx="122">
                  <c:v>1996 MAR</c:v>
                </c:pt>
                <c:pt idx="123">
                  <c:v>1996 APR</c:v>
                </c:pt>
                <c:pt idx="124">
                  <c:v>1996 MAY</c:v>
                </c:pt>
                <c:pt idx="125">
                  <c:v>1996 JUN</c:v>
                </c:pt>
                <c:pt idx="126">
                  <c:v>1996 JUL</c:v>
                </c:pt>
                <c:pt idx="127">
                  <c:v>1996 AUG</c:v>
                </c:pt>
                <c:pt idx="128">
                  <c:v>1996 SEP</c:v>
                </c:pt>
                <c:pt idx="129">
                  <c:v>1996 OCT</c:v>
                </c:pt>
                <c:pt idx="130">
                  <c:v>1996 NOV</c:v>
                </c:pt>
                <c:pt idx="131">
                  <c:v>1996 DEC</c:v>
                </c:pt>
                <c:pt idx="132">
                  <c:v>1997 JAN</c:v>
                </c:pt>
                <c:pt idx="133">
                  <c:v>1997 FEB</c:v>
                </c:pt>
                <c:pt idx="134">
                  <c:v>1997 MAR</c:v>
                </c:pt>
                <c:pt idx="135">
                  <c:v>1997 APR</c:v>
                </c:pt>
                <c:pt idx="136">
                  <c:v>1997 MAY</c:v>
                </c:pt>
                <c:pt idx="137">
                  <c:v>1997 JUN</c:v>
                </c:pt>
                <c:pt idx="138">
                  <c:v>1997 JUL</c:v>
                </c:pt>
                <c:pt idx="139">
                  <c:v>1997 AUG</c:v>
                </c:pt>
                <c:pt idx="140">
                  <c:v>1997 SEP</c:v>
                </c:pt>
                <c:pt idx="141">
                  <c:v>1997 OCT</c:v>
                </c:pt>
                <c:pt idx="142">
                  <c:v>1997 NOV</c:v>
                </c:pt>
                <c:pt idx="143">
                  <c:v>1997 DEC</c:v>
                </c:pt>
                <c:pt idx="144">
                  <c:v>1998 JAN</c:v>
                </c:pt>
                <c:pt idx="145">
                  <c:v>1998 FEB</c:v>
                </c:pt>
                <c:pt idx="146">
                  <c:v>1998 MAR</c:v>
                </c:pt>
                <c:pt idx="147">
                  <c:v>1998 APR</c:v>
                </c:pt>
                <c:pt idx="148">
                  <c:v>1998 MAY</c:v>
                </c:pt>
                <c:pt idx="149">
                  <c:v>1998 JUN</c:v>
                </c:pt>
                <c:pt idx="150">
                  <c:v>1998 JUL</c:v>
                </c:pt>
                <c:pt idx="151">
                  <c:v>1998 AUG</c:v>
                </c:pt>
                <c:pt idx="152">
                  <c:v>1998 SEP</c:v>
                </c:pt>
                <c:pt idx="153">
                  <c:v>1998 OCT</c:v>
                </c:pt>
                <c:pt idx="154">
                  <c:v>1998 NOV</c:v>
                </c:pt>
                <c:pt idx="155">
                  <c:v>1998 DEC</c:v>
                </c:pt>
                <c:pt idx="156">
                  <c:v>1999 JAN</c:v>
                </c:pt>
                <c:pt idx="157">
                  <c:v>1999 FEB</c:v>
                </c:pt>
                <c:pt idx="158">
                  <c:v>1999 MAR</c:v>
                </c:pt>
                <c:pt idx="159">
                  <c:v>1999 APR</c:v>
                </c:pt>
                <c:pt idx="160">
                  <c:v>1999 MAY</c:v>
                </c:pt>
                <c:pt idx="161">
                  <c:v>1999 JUN</c:v>
                </c:pt>
                <c:pt idx="162">
                  <c:v>1999 JUL</c:v>
                </c:pt>
                <c:pt idx="163">
                  <c:v>1999 AUG</c:v>
                </c:pt>
                <c:pt idx="164">
                  <c:v>1999 SEP</c:v>
                </c:pt>
                <c:pt idx="165">
                  <c:v>1999 OCT</c:v>
                </c:pt>
                <c:pt idx="166">
                  <c:v>1999 NOV</c:v>
                </c:pt>
                <c:pt idx="167">
                  <c:v>1999 DEC</c:v>
                </c:pt>
                <c:pt idx="168">
                  <c:v>2000 JAN</c:v>
                </c:pt>
                <c:pt idx="169">
                  <c:v>2000 FEB</c:v>
                </c:pt>
                <c:pt idx="170">
                  <c:v>2000 MAR</c:v>
                </c:pt>
                <c:pt idx="171">
                  <c:v>2000 APR</c:v>
                </c:pt>
                <c:pt idx="172">
                  <c:v>2000 MAY</c:v>
                </c:pt>
                <c:pt idx="173">
                  <c:v>2000 JUN</c:v>
                </c:pt>
                <c:pt idx="174">
                  <c:v>2000 JUL</c:v>
                </c:pt>
                <c:pt idx="175">
                  <c:v>2000 AUG</c:v>
                </c:pt>
                <c:pt idx="176">
                  <c:v>2000 SEP</c:v>
                </c:pt>
                <c:pt idx="177">
                  <c:v>2000 OCT</c:v>
                </c:pt>
                <c:pt idx="178">
                  <c:v>2000 NOV</c:v>
                </c:pt>
                <c:pt idx="179">
                  <c:v>2000 DEC</c:v>
                </c:pt>
                <c:pt idx="180">
                  <c:v>2001 JAN</c:v>
                </c:pt>
                <c:pt idx="181">
                  <c:v>2001 FEB</c:v>
                </c:pt>
                <c:pt idx="182">
                  <c:v>2001 MAR</c:v>
                </c:pt>
                <c:pt idx="183">
                  <c:v>2001 APR</c:v>
                </c:pt>
                <c:pt idx="184">
                  <c:v>2001 MAY</c:v>
                </c:pt>
                <c:pt idx="185">
                  <c:v>2001 JUN</c:v>
                </c:pt>
                <c:pt idx="186">
                  <c:v>2001 JUL</c:v>
                </c:pt>
                <c:pt idx="187">
                  <c:v>2001 AUG</c:v>
                </c:pt>
                <c:pt idx="188">
                  <c:v>2001 SEP</c:v>
                </c:pt>
                <c:pt idx="189">
                  <c:v>2001 OCT</c:v>
                </c:pt>
                <c:pt idx="190">
                  <c:v>2001 NOV</c:v>
                </c:pt>
                <c:pt idx="191">
                  <c:v>2001 DEC</c:v>
                </c:pt>
                <c:pt idx="192">
                  <c:v>2002 JAN</c:v>
                </c:pt>
                <c:pt idx="193">
                  <c:v>2002 FEB</c:v>
                </c:pt>
                <c:pt idx="194">
                  <c:v>2002 MAR</c:v>
                </c:pt>
                <c:pt idx="195">
                  <c:v>2002 APR</c:v>
                </c:pt>
                <c:pt idx="196">
                  <c:v>2002 MAY</c:v>
                </c:pt>
                <c:pt idx="197">
                  <c:v>2002 JUN</c:v>
                </c:pt>
                <c:pt idx="198">
                  <c:v>2002 JUL</c:v>
                </c:pt>
                <c:pt idx="199">
                  <c:v>2002 AUG</c:v>
                </c:pt>
                <c:pt idx="200">
                  <c:v>2002 SEP</c:v>
                </c:pt>
                <c:pt idx="201">
                  <c:v>2002 OCT</c:v>
                </c:pt>
                <c:pt idx="202">
                  <c:v>2002 NOV</c:v>
                </c:pt>
                <c:pt idx="203">
                  <c:v>2002 DEC</c:v>
                </c:pt>
                <c:pt idx="204">
                  <c:v>2003 JAN</c:v>
                </c:pt>
                <c:pt idx="205">
                  <c:v>2003 FEB</c:v>
                </c:pt>
                <c:pt idx="206">
                  <c:v>2003 MAR</c:v>
                </c:pt>
                <c:pt idx="207">
                  <c:v>2003 APR</c:v>
                </c:pt>
                <c:pt idx="208">
                  <c:v>2003 MAY</c:v>
                </c:pt>
                <c:pt idx="209">
                  <c:v>2003 JUN</c:v>
                </c:pt>
                <c:pt idx="210">
                  <c:v>2003 JUL</c:v>
                </c:pt>
                <c:pt idx="211">
                  <c:v>2003 AUG</c:v>
                </c:pt>
                <c:pt idx="212">
                  <c:v>2003 SEP</c:v>
                </c:pt>
                <c:pt idx="213">
                  <c:v>2003 OCT</c:v>
                </c:pt>
                <c:pt idx="214">
                  <c:v>2003 NOV</c:v>
                </c:pt>
                <c:pt idx="215">
                  <c:v>2003 DEC</c:v>
                </c:pt>
                <c:pt idx="216">
                  <c:v>2004 JAN</c:v>
                </c:pt>
                <c:pt idx="217">
                  <c:v>2004 FEB</c:v>
                </c:pt>
                <c:pt idx="218">
                  <c:v>2004 MAR</c:v>
                </c:pt>
                <c:pt idx="219">
                  <c:v>2004 APR</c:v>
                </c:pt>
                <c:pt idx="220">
                  <c:v>2004 MAY</c:v>
                </c:pt>
                <c:pt idx="221">
                  <c:v>2004 JUN</c:v>
                </c:pt>
                <c:pt idx="222">
                  <c:v>2004 JUL</c:v>
                </c:pt>
                <c:pt idx="223">
                  <c:v>2004 AUG</c:v>
                </c:pt>
                <c:pt idx="224">
                  <c:v>2004 SEP</c:v>
                </c:pt>
                <c:pt idx="225">
                  <c:v>2004 OCT</c:v>
                </c:pt>
                <c:pt idx="226">
                  <c:v>2004 NOV</c:v>
                </c:pt>
                <c:pt idx="227">
                  <c:v>2004 DEC</c:v>
                </c:pt>
                <c:pt idx="228">
                  <c:v>2005 JAN</c:v>
                </c:pt>
                <c:pt idx="229">
                  <c:v>2005 FEB</c:v>
                </c:pt>
                <c:pt idx="230">
                  <c:v>2005 MAR</c:v>
                </c:pt>
                <c:pt idx="231">
                  <c:v>2005 APR</c:v>
                </c:pt>
                <c:pt idx="232">
                  <c:v>2005 MAY</c:v>
                </c:pt>
                <c:pt idx="233">
                  <c:v>2005 JUN</c:v>
                </c:pt>
                <c:pt idx="234">
                  <c:v>2005 JUL</c:v>
                </c:pt>
                <c:pt idx="235">
                  <c:v>2005 AUG</c:v>
                </c:pt>
                <c:pt idx="236">
                  <c:v>2005 SEP</c:v>
                </c:pt>
                <c:pt idx="237">
                  <c:v>2005 OCT</c:v>
                </c:pt>
                <c:pt idx="238">
                  <c:v>2005 NOV</c:v>
                </c:pt>
                <c:pt idx="239">
                  <c:v>2005 DEC</c:v>
                </c:pt>
                <c:pt idx="240">
                  <c:v>2006 JAN</c:v>
                </c:pt>
                <c:pt idx="241">
                  <c:v>2006 FEB</c:v>
                </c:pt>
                <c:pt idx="242">
                  <c:v>2006 MAR</c:v>
                </c:pt>
                <c:pt idx="243">
                  <c:v>2006 APR</c:v>
                </c:pt>
                <c:pt idx="244">
                  <c:v>2006 MAY</c:v>
                </c:pt>
                <c:pt idx="245">
                  <c:v>2006 JUN</c:v>
                </c:pt>
                <c:pt idx="246">
                  <c:v>2006 JUL</c:v>
                </c:pt>
                <c:pt idx="247">
                  <c:v>2006 AUG</c:v>
                </c:pt>
                <c:pt idx="248">
                  <c:v>2006 SEP</c:v>
                </c:pt>
                <c:pt idx="249">
                  <c:v>2006 OCT</c:v>
                </c:pt>
                <c:pt idx="250">
                  <c:v>2006 NOV</c:v>
                </c:pt>
                <c:pt idx="251">
                  <c:v>2006 DEC</c:v>
                </c:pt>
                <c:pt idx="252">
                  <c:v>2007 JAN</c:v>
                </c:pt>
                <c:pt idx="253">
                  <c:v>2007 FEB</c:v>
                </c:pt>
                <c:pt idx="254">
                  <c:v>2007 MAR</c:v>
                </c:pt>
                <c:pt idx="255">
                  <c:v>2007 APR</c:v>
                </c:pt>
                <c:pt idx="256">
                  <c:v>2007 MAY</c:v>
                </c:pt>
                <c:pt idx="257">
                  <c:v>2007 JUN</c:v>
                </c:pt>
                <c:pt idx="258">
                  <c:v>2007 JUL</c:v>
                </c:pt>
                <c:pt idx="259">
                  <c:v>2007 AUG</c:v>
                </c:pt>
                <c:pt idx="260">
                  <c:v>2007 SEP</c:v>
                </c:pt>
                <c:pt idx="261">
                  <c:v>2007 OCT</c:v>
                </c:pt>
                <c:pt idx="262">
                  <c:v>2007 NOV</c:v>
                </c:pt>
                <c:pt idx="263">
                  <c:v>2007 DEC</c:v>
                </c:pt>
                <c:pt idx="264">
                  <c:v>2008 JAN</c:v>
                </c:pt>
                <c:pt idx="265">
                  <c:v>2008 FEB</c:v>
                </c:pt>
                <c:pt idx="266">
                  <c:v>2008 MAR</c:v>
                </c:pt>
                <c:pt idx="267">
                  <c:v>2008 APR</c:v>
                </c:pt>
                <c:pt idx="268">
                  <c:v>2008 MAY</c:v>
                </c:pt>
                <c:pt idx="269">
                  <c:v>2008 JUN</c:v>
                </c:pt>
                <c:pt idx="270">
                  <c:v>2008 JUL</c:v>
                </c:pt>
                <c:pt idx="271">
                  <c:v>2008 AUG</c:v>
                </c:pt>
                <c:pt idx="272">
                  <c:v>2008 SEP</c:v>
                </c:pt>
                <c:pt idx="273">
                  <c:v>2008 OCT</c:v>
                </c:pt>
                <c:pt idx="274">
                  <c:v>2008 NOV</c:v>
                </c:pt>
                <c:pt idx="275">
                  <c:v>2008 DEC</c:v>
                </c:pt>
                <c:pt idx="276">
                  <c:v>2009 JAN</c:v>
                </c:pt>
                <c:pt idx="277">
                  <c:v>2009 FEB</c:v>
                </c:pt>
                <c:pt idx="278">
                  <c:v>2009 MAR</c:v>
                </c:pt>
                <c:pt idx="279">
                  <c:v>2009 APR</c:v>
                </c:pt>
                <c:pt idx="280">
                  <c:v>2009 MAY</c:v>
                </c:pt>
                <c:pt idx="281">
                  <c:v>2009 JUN</c:v>
                </c:pt>
                <c:pt idx="282">
                  <c:v>2009 JUL</c:v>
                </c:pt>
                <c:pt idx="283">
                  <c:v>2009 AUG</c:v>
                </c:pt>
                <c:pt idx="284">
                  <c:v>2009 SEP</c:v>
                </c:pt>
                <c:pt idx="285">
                  <c:v>2009 OCT</c:v>
                </c:pt>
                <c:pt idx="286">
                  <c:v>2009 NOV</c:v>
                </c:pt>
                <c:pt idx="287">
                  <c:v>2009 DEC</c:v>
                </c:pt>
                <c:pt idx="288">
                  <c:v>2010 JAN</c:v>
                </c:pt>
                <c:pt idx="289">
                  <c:v>2010 FEB</c:v>
                </c:pt>
                <c:pt idx="290">
                  <c:v>2010 MAR</c:v>
                </c:pt>
                <c:pt idx="291">
                  <c:v>2010 APR</c:v>
                </c:pt>
                <c:pt idx="292">
                  <c:v>2010 MAY</c:v>
                </c:pt>
                <c:pt idx="293">
                  <c:v>2010 JUN</c:v>
                </c:pt>
                <c:pt idx="294">
                  <c:v>2010 JUL</c:v>
                </c:pt>
                <c:pt idx="295">
                  <c:v>2010 AUG</c:v>
                </c:pt>
                <c:pt idx="296">
                  <c:v>2010 SEP</c:v>
                </c:pt>
                <c:pt idx="297">
                  <c:v>2010 OCT</c:v>
                </c:pt>
                <c:pt idx="298">
                  <c:v>2010 NOV</c:v>
                </c:pt>
                <c:pt idx="299">
                  <c:v>2010 DEC</c:v>
                </c:pt>
                <c:pt idx="300">
                  <c:v>2011 JAN</c:v>
                </c:pt>
                <c:pt idx="301">
                  <c:v>2011 FEB</c:v>
                </c:pt>
                <c:pt idx="302">
                  <c:v>2011 MAR</c:v>
                </c:pt>
                <c:pt idx="303">
                  <c:v>2011 APR</c:v>
                </c:pt>
                <c:pt idx="304">
                  <c:v>2011 MAY</c:v>
                </c:pt>
                <c:pt idx="305">
                  <c:v>2011 JUN</c:v>
                </c:pt>
                <c:pt idx="306">
                  <c:v>2011 JUL</c:v>
                </c:pt>
                <c:pt idx="307">
                  <c:v>2011 AUG</c:v>
                </c:pt>
                <c:pt idx="308">
                  <c:v>2011 SEP</c:v>
                </c:pt>
                <c:pt idx="309">
                  <c:v>2011 OCT</c:v>
                </c:pt>
                <c:pt idx="310">
                  <c:v>2011 NOV</c:v>
                </c:pt>
                <c:pt idx="311">
                  <c:v>2011 DEC</c:v>
                </c:pt>
                <c:pt idx="312">
                  <c:v>2012 JAN</c:v>
                </c:pt>
                <c:pt idx="313">
                  <c:v>2012 FEB</c:v>
                </c:pt>
                <c:pt idx="314">
                  <c:v>2012 MAR</c:v>
                </c:pt>
                <c:pt idx="315">
                  <c:v>2012 APR</c:v>
                </c:pt>
                <c:pt idx="316">
                  <c:v>2012 MAY</c:v>
                </c:pt>
                <c:pt idx="317">
                  <c:v>2012 JUN</c:v>
                </c:pt>
                <c:pt idx="318">
                  <c:v>2012 JUL</c:v>
                </c:pt>
                <c:pt idx="319">
                  <c:v>2012 AUG</c:v>
                </c:pt>
                <c:pt idx="320">
                  <c:v>2012 SEP</c:v>
                </c:pt>
                <c:pt idx="321">
                  <c:v>2012 OCT</c:v>
                </c:pt>
                <c:pt idx="322">
                  <c:v>2012 NOV</c:v>
                </c:pt>
                <c:pt idx="323">
                  <c:v>2012 DEC</c:v>
                </c:pt>
                <c:pt idx="324">
                  <c:v>2013 JAN</c:v>
                </c:pt>
                <c:pt idx="325">
                  <c:v>2013 FEB</c:v>
                </c:pt>
                <c:pt idx="326">
                  <c:v>2013 MAR</c:v>
                </c:pt>
                <c:pt idx="327">
                  <c:v>2013 APR</c:v>
                </c:pt>
                <c:pt idx="328">
                  <c:v>2013 MAY</c:v>
                </c:pt>
                <c:pt idx="329">
                  <c:v>2013 JUN</c:v>
                </c:pt>
                <c:pt idx="330">
                  <c:v>2013 JUL</c:v>
                </c:pt>
                <c:pt idx="331">
                  <c:v>2013 AUG</c:v>
                </c:pt>
                <c:pt idx="332">
                  <c:v>2013 SEP</c:v>
                </c:pt>
                <c:pt idx="333">
                  <c:v>2013 OCT</c:v>
                </c:pt>
                <c:pt idx="334">
                  <c:v>2013 NOV</c:v>
                </c:pt>
                <c:pt idx="335">
                  <c:v>2013 DEC</c:v>
                </c:pt>
                <c:pt idx="336">
                  <c:v>2014 JAN</c:v>
                </c:pt>
                <c:pt idx="337">
                  <c:v>2014 FEB</c:v>
                </c:pt>
                <c:pt idx="338">
                  <c:v>2014 MAR</c:v>
                </c:pt>
                <c:pt idx="339">
                  <c:v>2014 APR</c:v>
                </c:pt>
                <c:pt idx="340">
                  <c:v>2014 MAY</c:v>
                </c:pt>
                <c:pt idx="341">
                  <c:v>2014 JUN</c:v>
                </c:pt>
                <c:pt idx="342">
                  <c:v>2014 JUL</c:v>
                </c:pt>
                <c:pt idx="343">
                  <c:v>2014 AUG</c:v>
                </c:pt>
                <c:pt idx="344">
                  <c:v>2014 SEP</c:v>
                </c:pt>
                <c:pt idx="345">
                  <c:v>2014 OCT</c:v>
                </c:pt>
                <c:pt idx="346">
                  <c:v>2014 NOV</c:v>
                </c:pt>
                <c:pt idx="347">
                  <c:v>2014 DEC</c:v>
                </c:pt>
                <c:pt idx="348">
                  <c:v>2015 JAN</c:v>
                </c:pt>
                <c:pt idx="349">
                  <c:v>2015 FEB</c:v>
                </c:pt>
                <c:pt idx="350">
                  <c:v>2015 MAR</c:v>
                </c:pt>
                <c:pt idx="351">
                  <c:v>2015 APR</c:v>
                </c:pt>
                <c:pt idx="352">
                  <c:v>2015 MAY</c:v>
                </c:pt>
                <c:pt idx="353">
                  <c:v>2015 JUN</c:v>
                </c:pt>
                <c:pt idx="354">
                  <c:v>2015 JUL</c:v>
                </c:pt>
                <c:pt idx="355">
                  <c:v>2015 AUG</c:v>
                </c:pt>
                <c:pt idx="356">
                  <c:v>2015 SEP</c:v>
                </c:pt>
                <c:pt idx="357">
                  <c:v>2015 OCT</c:v>
                </c:pt>
                <c:pt idx="358">
                  <c:v>2015 NOV</c:v>
                </c:pt>
                <c:pt idx="359">
                  <c:v>2015 DEC</c:v>
                </c:pt>
                <c:pt idx="360">
                  <c:v>2016 JAN</c:v>
                </c:pt>
                <c:pt idx="361">
                  <c:v>2016 FEB</c:v>
                </c:pt>
                <c:pt idx="362">
                  <c:v>2016 MAR</c:v>
                </c:pt>
                <c:pt idx="363">
                  <c:v>2016 APR</c:v>
                </c:pt>
                <c:pt idx="364">
                  <c:v>2016 MAY</c:v>
                </c:pt>
                <c:pt idx="365">
                  <c:v>2016 JUN</c:v>
                </c:pt>
                <c:pt idx="366">
                  <c:v>2016 JUL</c:v>
                </c:pt>
                <c:pt idx="367">
                  <c:v>2016 AUG</c:v>
                </c:pt>
                <c:pt idx="368">
                  <c:v>2016 SEP</c:v>
                </c:pt>
                <c:pt idx="369">
                  <c:v>2016 OCT</c:v>
                </c:pt>
                <c:pt idx="370">
                  <c:v>2016 NOV</c:v>
                </c:pt>
                <c:pt idx="371">
                  <c:v>2016 DEC</c:v>
                </c:pt>
                <c:pt idx="372">
                  <c:v>2017 JAN</c:v>
                </c:pt>
                <c:pt idx="373">
                  <c:v>2017 FEB</c:v>
                </c:pt>
                <c:pt idx="374">
                  <c:v>2017 MAR</c:v>
                </c:pt>
                <c:pt idx="375">
                  <c:v>2017 APR</c:v>
                </c:pt>
                <c:pt idx="376">
                  <c:v>2017 MAY</c:v>
                </c:pt>
                <c:pt idx="377">
                  <c:v>2017 JUN</c:v>
                </c:pt>
                <c:pt idx="378">
                  <c:v>2017 JUL</c:v>
                </c:pt>
                <c:pt idx="379">
                  <c:v>2017 AUG</c:v>
                </c:pt>
                <c:pt idx="380">
                  <c:v>2017 SEP</c:v>
                </c:pt>
                <c:pt idx="381">
                  <c:v>2017 OCT</c:v>
                </c:pt>
                <c:pt idx="382">
                  <c:v>2017 NOV</c:v>
                </c:pt>
                <c:pt idx="383">
                  <c:v>2017 DEC</c:v>
                </c:pt>
                <c:pt idx="384">
                  <c:v>2018 JAN</c:v>
                </c:pt>
                <c:pt idx="385">
                  <c:v>2018 FEB</c:v>
                </c:pt>
                <c:pt idx="386">
                  <c:v>2018 MAR</c:v>
                </c:pt>
                <c:pt idx="387">
                  <c:v>2018 APR</c:v>
                </c:pt>
                <c:pt idx="388">
                  <c:v>2018 MAY</c:v>
                </c:pt>
                <c:pt idx="389">
                  <c:v>2018 JUN</c:v>
                </c:pt>
                <c:pt idx="390">
                  <c:v>2018 JUL</c:v>
                </c:pt>
                <c:pt idx="391">
                  <c:v>2018 AUG</c:v>
                </c:pt>
                <c:pt idx="392">
                  <c:v>2018 SEP</c:v>
                </c:pt>
                <c:pt idx="393">
                  <c:v>2018 OCT</c:v>
                </c:pt>
                <c:pt idx="394">
                  <c:v>2018 NOV</c:v>
                </c:pt>
                <c:pt idx="395">
                  <c:v>2018 DEC</c:v>
                </c:pt>
                <c:pt idx="396">
                  <c:v>2019 JAN</c:v>
                </c:pt>
                <c:pt idx="397">
                  <c:v>2019 FEB</c:v>
                </c:pt>
                <c:pt idx="398">
                  <c:v>2019 MAR</c:v>
                </c:pt>
                <c:pt idx="399">
                  <c:v>2019 APR</c:v>
                </c:pt>
                <c:pt idx="400">
                  <c:v>2019 MAY</c:v>
                </c:pt>
                <c:pt idx="401">
                  <c:v>2019 JUN</c:v>
                </c:pt>
                <c:pt idx="402">
                  <c:v>2019 JUL</c:v>
                </c:pt>
                <c:pt idx="403">
                  <c:v>2019 AUG</c:v>
                </c:pt>
                <c:pt idx="404">
                  <c:v>2019 SEP</c:v>
                </c:pt>
                <c:pt idx="405">
                  <c:v>2019 OCT</c:v>
                </c:pt>
                <c:pt idx="406">
                  <c:v>2019 NOV</c:v>
                </c:pt>
                <c:pt idx="407">
                  <c:v>2019 DEC</c:v>
                </c:pt>
                <c:pt idx="408">
                  <c:v>2020 JAN</c:v>
                </c:pt>
                <c:pt idx="409">
                  <c:v>2020 FEB</c:v>
                </c:pt>
                <c:pt idx="410">
                  <c:v>2020 MAR</c:v>
                </c:pt>
                <c:pt idx="411">
                  <c:v>2020 APR</c:v>
                </c:pt>
                <c:pt idx="412">
                  <c:v>2020 MAY</c:v>
                </c:pt>
                <c:pt idx="413">
                  <c:v>2020 JUN</c:v>
                </c:pt>
                <c:pt idx="414">
                  <c:v>2020 JUL</c:v>
                </c:pt>
                <c:pt idx="415">
                  <c:v>2020 AUG</c:v>
                </c:pt>
                <c:pt idx="416">
                  <c:v>2020 SEP</c:v>
                </c:pt>
                <c:pt idx="417">
                  <c:v>2020 OCT</c:v>
                </c:pt>
                <c:pt idx="418">
                  <c:v>2020 NOV</c:v>
                </c:pt>
                <c:pt idx="419">
                  <c:v>2020 DEC</c:v>
                </c:pt>
              </c:strCache>
            </c:strRef>
          </c:cat>
          <c:val>
            <c:numRef>
              <c:f>ES!$B$12:$B$431</c:f>
              <c:numCache>
                <c:formatCode>General</c:formatCode>
                <c:ptCount val="420"/>
                <c:pt idx="0">
                  <c:v>1878</c:v>
                </c:pt>
                <c:pt idx="1">
                  <c:v>1743</c:v>
                </c:pt>
                <c:pt idx="2">
                  <c:v>2014</c:v>
                </c:pt>
                <c:pt idx="3">
                  <c:v>1944</c:v>
                </c:pt>
                <c:pt idx="4">
                  <c:v>2207</c:v>
                </c:pt>
                <c:pt idx="5">
                  <c:v>2065</c:v>
                </c:pt>
                <c:pt idx="6">
                  <c:v>2135</c:v>
                </c:pt>
                <c:pt idx="7">
                  <c:v>2179</c:v>
                </c:pt>
                <c:pt idx="8">
                  <c:v>2195</c:v>
                </c:pt>
                <c:pt idx="9">
                  <c:v>2184</c:v>
                </c:pt>
                <c:pt idx="10">
                  <c:v>2210</c:v>
                </c:pt>
                <c:pt idx="11">
                  <c:v>2193</c:v>
                </c:pt>
                <c:pt idx="12">
                  <c:v>2137</c:v>
                </c:pt>
                <c:pt idx="13">
                  <c:v>2225</c:v>
                </c:pt>
                <c:pt idx="14">
                  <c:v>2202</c:v>
                </c:pt>
                <c:pt idx="15">
                  <c:v>2330</c:v>
                </c:pt>
                <c:pt idx="16">
                  <c:v>2370</c:v>
                </c:pt>
                <c:pt idx="17">
                  <c:v>2307</c:v>
                </c:pt>
                <c:pt idx="18">
                  <c:v>2282</c:v>
                </c:pt>
                <c:pt idx="19">
                  <c:v>2361</c:v>
                </c:pt>
                <c:pt idx="20">
                  <c:v>2299</c:v>
                </c:pt>
                <c:pt idx="21">
                  <c:v>2265</c:v>
                </c:pt>
                <c:pt idx="22">
                  <c:v>2363</c:v>
                </c:pt>
                <c:pt idx="23">
                  <c:v>2306</c:v>
                </c:pt>
                <c:pt idx="24">
                  <c:v>2145</c:v>
                </c:pt>
                <c:pt idx="25">
                  <c:v>2261</c:v>
                </c:pt>
                <c:pt idx="26">
                  <c:v>2264</c:v>
                </c:pt>
                <c:pt idx="27">
                  <c:v>2371</c:v>
                </c:pt>
                <c:pt idx="28">
                  <c:v>2297</c:v>
                </c:pt>
                <c:pt idx="29">
                  <c:v>2438</c:v>
                </c:pt>
                <c:pt idx="30">
                  <c:v>2490</c:v>
                </c:pt>
                <c:pt idx="31">
                  <c:v>2370</c:v>
                </c:pt>
                <c:pt idx="32">
                  <c:v>2518</c:v>
                </c:pt>
                <c:pt idx="33">
                  <c:v>2655</c:v>
                </c:pt>
                <c:pt idx="34">
                  <c:v>2515</c:v>
                </c:pt>
                <c:pt idx="35">
                  <c:v>2506</c:v>
                </c:pt>
                <c:pt idx="36">
                  <c:v>2630</c:v>
                </c:pt>
                <c:pt idx="37">
                  <c:v>2721</c:v>
                </c:pt>
                <c:pt idx="38">
                  <c:v>2594</c:v>
                </c:pt>
                <c:pt idx="39">
                  <c:v>2468</c:v>
                </c:pt>
                <c:pt idx="40">
                  <c:v>2592</c:v>
                </c:pt>
                <c:pt idx="41">
                  <c:v>2570</c:v>
                </c:pt>
                <c:pt idx="42">
                  <c:v>2516</c:v>
                </c:pt>
                <c:pt idx="43">
                  <c:v>2654</c:v>
                </c:pt>
                <c:pt idx="44">
                  <c:v>2616</c:v>
                </c:pt>
                <c:pt idx="45">
                  <c:v>2550</c:v>
                </c:pt>
                <c:pt idx="46">
                  <c:v>2378</c:v>
                </c:pt>
                <c:pt idx="47">
                  <c:v>2744</c:v>
                </c:pt>
                <c:pt idx="48">
                  <c:v>2699</c:v>
                </c:pt>
                <c:pt idx="49">
                  <c:v>2597</c:v>
                </c:pt>
                <c:pt idx="50">
                  <c:v>2324</c:v>
                </c:pt>
                <c:pt idx="51">
                  <c:v>2590</c:v>
                </c:pt>
                <c:pt idx="52">
                  <c:v>2552</c:v>
                </c:pt>
                <c:pt idx="53">
                  <c:v>2709</c:v>
                </c:pt>
                <c:pt idx="54">
                  <c:v>2701</c:v>
                </c:pt>
                <c:pt idx="55">
                  <c:v>2689</c:v>
                </c:pt>
                <c:pt idx="56">
                  <c:v>2719</c:v>
                </c:pt>
                <c:pt idx="57">
                  <c:v>2718</c:v>
                </c:pt>
                <c:pt idx="58">
                  <c:v>2634</c:v>
                </c:pt>
                <c:pt idx="59">
                  <c:v>2218</c:v>
                </c:pt>
                <c:pt idx="60">
                  <c:v>2549</c:v>
                </c:pt>
                <c:pt idx="61">
                  <c:v>2389</c:v>
                </c:pt>
                <c:pt idx="62">
                  <c:v>2450</c:v>
                </c:pt>
                <c:pt idx="63">
                  <c:v>2746</c:v>
                </c:pt>
                <c:pt idx="64">
                  <c:v>2384</c:v>
                </c:pt>
                <c:pt idx="65">
                  <c:v>2435</c:v>
                </c:pt>
                <c:pt idx="66">
                  <c:v>2635</c:v>
                </c:pt>
                <c:pt idx="67">
                  <c:v>2688</c:v>
                </c:pt>
                <c:pt idx="68">
                  <c:v>2696</c:v>
                </c:pt>
                <c:pt idx="69">
                  <c:v>2662</c:v>
                </c:pt>
                <c:pt idx="70">
                  <c:v>2682</c:v>
                </c:pt>
                <c:pt idx="71">
                  <c:v>2493</c:v>
                </c:pt>
                <c:pt idx="72">
                  <c:v>2821</c:v>
                </c:pt>
                <c:pt idx="73">
                  <c:v>2816</c:v>
                </c:pt>
                <c:pt idx="74">
                  <c:v>2886</c:v>
                </c:pt>
                <c:pt idx="75">
                  <c:v>2977</c:v>
                </c:pt>
                <c:pt idx="76">
                  <c:v>3026</c:v>
                </c:pt>
                <c:pt idx="77">
                  <c:v>2599</c:v>
                </c:pt>
                <c:pt idx="78">
                  <c:v>2896</c:v>
                </c:pt>
                <c:pt idx="79">
                  <c:v>2835</c:v>
                </c:pt>
                <c:pt idx="80">
                  <c:v>2861</c:v>
                </c:pt>
                <c:pt idx="81">
                  <c:v>2683</c:v>
                </c:pt>
                <c:pt idx="82">
                  <c:v>2875</c:v>
                </c:pt>
                <c:pt idx="83">
                  <c:v>2556</c:v>
                </c:pt>
                <c:pt idx="84">
                  <c:v>3029</c:v>
                </c:pt>
                <c:pt idx="85">
                  <c:v>3171</c:v>
                </c:pt>
                <c:pt idx="86">
                  <c:v>3082</c:v>
                </c:pt>
                <c:pt idx="87">
                  <c:v>2817</c:v>
                </c:pt>
                <c:pt idx="88">
                  <c:v>2953</c:v>
                </c:pt>
                <c:pt idx="89">
                  <c:v>3083</c:v>
                </c:pt>
                <c:pt idx="90">
                  <c:v>3123</c:v>
                </c:pt>
                <c:pt idx="91">
                  <c:v>3087</c:v>
                </c:pt>
                <c:pt idx="92">
                  <c:v>3095</c:v>
                </c:pt>
                <c:pt idx="93">
                  <c:v>3214</c:v>
                </c:pt>
                <c:pt idx="94">
                  <c:v>3084</c:v>
                </c:pt>
                <c:pt idx="95">
                  <c:v>2982</c:v>
                </c:pt>
                <c:pt idx="96">
                  <c:v>3190</c:v>
                </c:pt>
                <c:pt idx="97">
                  <c:v>3330</c:v>
                </c:pt>
                <c:pt idx="98">
                  <c:v>3290</c:v>
                </c:pt>
                <c:pt idx="99">
                  <c:v>3230</c:v>
                </c:pt>
                <c:pt idx="100">
                  <c:v>3330</c:v>
                </c:pt>
                <c:pt idx="101">
                  <c:v>3360</c:v>
                </c:pt>
                <c:pt idx="102">
                  <c:v>3260</c:v>
                </c:pt>
                <c:pt idx="103">
                  <c:v>3440</c:v>
                </c:pt>
                <c:pt idx="104">
                  <c:v>3460</c:v>
                </c:pt>
                <c:pt idx="105">
                  <c:v>3310</c:v>
                </c:pt>
                <c:pt idx="106">
                  <c:v>3220</c:v>
                </c:pt>
                <c:pt idx="107">
                  <c:v>3280</c:v>
                </c:pt>
                <c:pt idx="108">
                  <c:v>3420</c:v>
                </c:pt>
                <c:pt idx="109">
                  <c:v>3430</c:v>
                </c:pt>
                <c:pt idx="110">
                  <c:v>3370</c:v>
                </c:pt>
                <c:pt idx="111">
                  <c:v>3580</c:v>
                </c:pt>
                <c:pt idx="112">
                  <c:v>3470</c:v>
                </c:pt>
                <c:pt idx="113">
                  <c:v>3410</c:v>
                </c:pt>
                <c:pt idx="114">
                  <c:v>3510</c:v>
                </c:pt>
                <c:pt idx="115">
                  <c:v>3390</c:v>
                </c:pt>
                <c:pt idx="116">
                  <c:v>3360</c:v>
                </c:pt>
                <c:pt idx="117">
                  <c:v>3510</c:v>
                </c:pt>
                <c:pt idx="118">
                  <c:v>3430</c:v>
                </c:pt>
                <c:pt idx="119">
                  <c:v>3470</c:v>
                </c:pt>
                <c:pt idx="120">
                  <c:v>3480</c:v>
                </c:pt>
                <c:pt idx="121">
                  <c:v>3300</c:v>
                </c:pt>
                <c:pt idx="122">
                  <c:v>3530</c:v>
                </c:pt>
                <c:pt idx="123">
                  <c:v>3660</c:v>
                </c:pt>
                <c:pt idx="124">
                  <c:v>3270</c:v>
                </c:pt>
                <c:pt idx="125">
                  <c:v>3290</c:v>
                </c:pt>
                <c:pt idx="126">
                  <c:v>3370</c:v>
                </c:pt>
                <c:pt idx="127">
                  <c:v>3380</c:v>
                </c:pt>
                <c:pt idx="128">
                  <c:v>3320</c:v>
                </c:pt>
                <c:pt idx="129">
                  <c:v>3750</c:v>
                </c:pt>
                <c:pt idx="130">
                  <c:v>3740</c:v>
                </c:pt>
                <c:pt idx="131">
                  <c:v>3760</c:v>
                </c:pt>
                <c:pt idx="132">
                  <c:v>3790</c:v>
                </c:pt>
                <c:pt idx="133">
                  <c:v>3810</c:v>
                </c:pt>
                <c:pt idx="134">
                  <c:v>3700</c:v>
                </c:pt>
                <c:pt idx="135">
                  <c:v>3660</c:v>
                </c:pt>
                <c:pt idx="136">
                  <c:v>3760</c:v>
                </c:pt>
                <c:pt idx="137">
                  <c:v>3910</c:v>
                </c:pt>
                <c:pt idx="138">
                  <c:v>3790</c:v>
                </c:pt>
                <c:pt idx="139">
                  <c:v>3780</c:v>
                </c:pt>
                <c:pt idx="140">
                  <c:v>3610</c:v>
                </c:pt>
                <c:pt idx="141">
                  <c:v>3880</c:v>
                </c:pt>
                <c:pt idx="142">
                  <c:v>4210</c:v>
                </c:pt>
                <c:pt idx="143">
                  <c:v>4100</c:v>
                </c:pt>
                <c:pt idx="144">
                  <c:v>4060</c:v>
                </c:pt>
                <c:pt idx="145">
                  <c:v>4360</c:v>
                </c:pt>
                <c:pt idx="146">
                  <c:v>4050</c:v>
                </c:pt>
                <c:pt idx="147">
                  <c:v>4140</c:v>
                </c:pt>
                <c:pt idx="148">
                  <c:v>4380</c:v>
                </c:pt>
                <c:pt idx="149">
                  <c:v>4100</c:v>
                </c:pt>
                <c:pt idx="150">
                  <c:v>4260</c:v>
                </c:pt>
                <c:pt idx="151">
                  <c:v>4190</c:v>
                </c:pt>
                <c:pt idx="152">
                  <c:v>4340</c:v>
                </c:pt>
                <c:pt idx="153">
                  <c:v>4180</c:v>
                </c:pt>
                <c:pt idx="154">
                  <c:v>4510</c:v>
                </c:pt>
                <c:pt idx="155">
                  <c:v>4410</c:v>
                </c:pt>
                <c:pt idx="156">
                  <c:v>4380</c:v>
                </c:pt>
                <c:pt idx="157">
                  <c:v>4410</c:v>
                </c:pt>
                <c:pt idx="158">
                  <c:v>4490</c:v>
                </c:pt>
                <c:pt idx="159">
                  <c:v>4460</c:v>
                </c:pt>
                <c:pt idx="160">
                  <c:v>4650</c:v>
                </c:pt>
                <c:pt idx="161">
                  <c:v>4770</c:v>
                </c:pt>
                <c:pt idx="162">
                  <c:v>4440</c:v>
                </c:pt>
                <c:pt idx="163">
                  <c:v>4370</c:v>
                </c:pt>
                <c:pt idx="164">
                  <c:v>4540</c:v>
                </c:pt>
                <c:pt idx="165">
                  <c:v>4570</c:v>
                </c:pt>
                <c:pt idx="166">
                  <c:v>4400</c:v>
                </c:pt>
                <c:pt idx="167">
                  <c:v>4390</c:v>
                </c:pt>
                <c:pt idx="168">
                  <c:v>4350</c:v>
                </c:pt>
                <c:pt idx="169">
                  <c:v>4510</c:v>
                </c:pt>
                <c:pt idx="170">
                  <c:v>4650</c:v>
                </c:pt>
                <c:pt idx="171">
                  <c:v>4650</c:v>
                </c:pt>
                <c:pt idx="172">
                  <c:v>4800</c:v>
                </c:pt>
                <c:pt idx="173">
                  <c:v>4580</c:v>
                </c:pt>
                <c:pt idx="174">
                  <c:v>4910</c:v>
                </c:pt>
                <c:pt idx="175">
                  <c:v>4810</c:v>
                </c:pt>
                <c:pt idx="176">
                  <c:v>4810</c:v>
                </c:pt>
                <c:pt idx="177">
                  <c:v>4970</c:v>
                </c:pt>
                <c:pt idx="178">
                  <c:v>4790</c:v>
                </c:pt>
                <c:pt idx="179">
                  <c:v>4790</c:v>
                </c:pt>
                <c:pt idx="180">
                  <c:v>4970</c:v>
                </c:pt>
                <c:pt idx="181">
                  <c:v>4810</c:v>
                </c:pt>
                <c:pt idx="182">
                  <c:v>4790</c:v>
                </c:pt>
                <c:pt idx="183">
                  <c:v>5060</c:v>
                </c:pt>
                <c:pt idx="184">
                  <c:v>4750</c:v>
                </c:pt>
                <c:pt idx="185">
                  <c:v>5020</c:v>
                </c:pt>
                <c:pt idx="186">
                  <c:v>4940</c:v>
                </c:pt>
                <c:pt idx="187">
                  <c:v>5070</c:v>
                </c:pt>
                <c:pt idx="188">
                  <c:v>4760</c:v>
                </c:pt>
                <c:pt idx="189">
                  <c:v>4640</c:v>
                </c:pt>
                <c:pt idx="190">
                  <c:v>4950</c:v>
                </c:pt>
                <c:pt idx="191">
                  <c:v>4600</c:v>
                </c:pt>
                <c:pt idx="192">
                  <c:v>4820</c:v>
                </c:pt>
                <c:pt idx="193">
                  <c:v>4990</c:v>
                </c:pt>
                <c:pt idx="194">
                  <c:v>4900</c:v>
                </c:pt>
                <c:pt idx="195">
                  <c:v>4980</c:v>
                </c:pt>
                <c:pt idx="196">
                  <c:v>4850</c:v>
                </c:pt>
                <c:pt idx="197">
                  <c:v>4960</c:v>
                </c:pt>
                <c:pt idx="198">
                  <c:v>4870</c:v>
                </c:pt>
                <c:pt idx="199">
                  <c:v>5000</c:v>
                </c:pt>
                <c:pt idx="200">
                  <c:v>4930</c:v>
                </c:pt>
                <c:pt idx="201">
                  <c:v>5210</c:v>
                </c:pt>
                <c:pt idx="202">
                  <c:v>4950</c:v>
                </c:pt>
                <c:pt idx="203">
                  <c:v>5160</c:v>
                </c:pt>
                <c:pt idx="204">
                  <c:v>4970</c:v>
                </c:pt>
                <c:pt idx="205">
                  <c:v>5170</c:v>
                </c:pt>
                <c:pt idx="206">
                  <c:v>5160</c:v>
                </c:pt>
                <c:pt idx="207">
                  <c:v>4900</c:v>
                </c:pt>
                <c:pt idx="208">
                  <c:v>5410</c:v>
                </c:pt>
                <c:pt idx="209">
                  <c:v>5020</c:v>
                </c:pt>
                <c:pt idx="210">
                  <c:v>5280</c:v>
                </c:pt>
                <c:pt idx="211">
                  <c:v>5200</c:v>
                </c:pt>
                <c:pt idx="212">
                  <c:v>4880</c:v>
                </c:pt>
                <c:pt idx="213">
                  <c:v>5000</c:v>
                </c:pt>
                <c:pt idx="214">
                  <c:v>5130</c:v>
                </c:pt>
                <c:pt idx="215">
                  <c:v>5320</c:v>
                </c:pt>
                <c:pt idx="216">
                  <c:v>5190</c:v>
                </c:pt>
                <c:pt idx="217">
                  <c:v>5170</c:v>
                </c:pt>
                <c:pt idx="218">
                  <c:v>4960</c:v>
                </c:pt>
                <c:pt idx="219">
                  <c:v>5310</c:v>
                </c:pt>
                <c:pt idx="220">
                  <c:v>5300</c:v>
                </c:pt>
                <c:pt idx="221">
                  <c:v>5460</c:v>
                </c:pt>
                <c:pt idx="222">
                  <c:v>5360</c:v>
                </c:pt>
                <c:pt idx="223">
                  <c:v>5490</c:v>
                </c:pt>
                <c:pt idx="224">
                  <c:v>5300</c:v>
                </c:pt>
                <c:pt idx="225">
                  <c:v>5360</c:v>
                </c:pt>
                <c:pt idx="226">
                  <c:v>5550</c:v>
                </c:pt>
                <c:pt idx="227">
                  <c:v>5590</c:v>
                </c:pt>
                <c:pt idx="228">
                  <c:v>5590</c:v>
                </c:pt>
                <c:pt idx="229">
                  <c:v>5530</c:v>
                </c:pt>
                <c:pt idx="230">
                  <c:v>5610</c:v>
                </c:pt>
                <c:pt idx="231">
                  <c:v>5390</c:v>
                </c:pt>
                <c:pt idx="232">
                  <c:v>5610</c:v>
                </c:pt>
                <c:pt idx="233">
                  <c:v>5500</c:v>
                </c:pt>
                <c:pt idx="234">
                  <c:v>5410</c:v>
                </c:pt>
                <c:pt idx="235">
                  <c:v>5500</c:v>
                </c:pt>
                <c:pt idx="236">
                  <c:v>5630</c:v>
                </c:pt>
                <c:pt idx="237">
                  <c:v>5710</c:v>
                </c:pt>
                <c:pt idx="238">
                  <c:v>5610</c:v>
                </c:pt>
                <c:pt idx="239">
                  <c:v>5470</c:v>
                </c:pt>
                <c:pt idx="240">
                  <c:v>5700</c:v>
                </c:pt>
                <c:pt idx="241">
                  <c:v>5740</c:v>
                </c:pt>
                <c:pt idx="242">
                  <c:v>5590</c:v>
                </c:pt>
                <c:pt idx="243">
                  <c:v>5950</c:v>
                </c:pt>
                <c:pt idx="244">
                  <c:v>5990</c:v>
                </c:pt>
                <c:pt idx="245">
                  <c:v>5820</c:v>
                </c:pt>
                <c:pt idx="246">
                  <c:v>5700</c:v>
                </c:pt>
                <c:pt idx="247">
                  <c:v>5720</c:v>
                </c:pt>
                <c:pt idx="248">
                  <c:v>5640</c:v>
                </c:pt>
                <c:pt idx="249">
                  <c:v>5940</c:v>
                </c:pt>
                <c:pt idx="250">
                  <c:v>5870</c:v>
                </c:pt>
                <c:pt idx="251">
                  <c:v>5890</c:v>
                </c:pt>
                <c:pt idx="252">
                  <c:v>5790</c:v>
                </c:pt>
                <c:pt idx="253">
                  <c:v>5780</c:v>
                </c:pt>
                <c:pt idx="254">
                  <c:v>5940</c:v>
                </c:pt>
                <c:pt idx="255">
                  <c:v>5800</c:v>
                </c:pt>
                <c:pt idx="256">
                  <c:v>5630</c:v>
                </c:pt>
                <c:pt idx="257">
                  <c:v>5510</c:v>
                </c:pt>
                <c:pt idx="258">
                  <c:v>5800</c:v>
                </c:pt>
                <c:pt idx="259">
                  <c:v>5900</c:v>
                </c:pt>
                <c:pt idx="260">
                  <c:v>5860</c:v>
                </c:pt>
                <c:pt idx="261">
                  <c:v>5980</c:v>
                </c:pt>
                <c:pt idx="262">
                  <c:v>5620</c:v>
                </c:pt>
                <c:pt idx="263">
                  <c:v>5900</c:v>
                </c:pt>
                <c:pt idx="264">
                  <c:v>6100</c:v>
                </c:pt>
                <c:pt idx="265">
                  <c:v>5930</c:v>
                </c:pt>
                <c:pt idx="266">
                  <c:v>6130</c:v>
                </c:pt>
                <c:pt idx="267">
                  <c:v>5740</c:v>
                </c:pt>
                <c:pt idx="268">
                  <c:v>5860</c:v>
                </c:pt>
                <c:pt idx="269">
                  <c:v>5900</c:v>
                </c:pt>
                <c:pt idx="270">
                  <c:v>5870</c:v>
                </c:pt>
                <c:pt idx="271">
                  <c:v>5590</c:v>
                </c:pt>
                <c:pt idx="272">
                  <c:v>5510</c:v>
                </c:pt>
                <c:pt idx="273">
                  <c:v>5220</c:v>
                </c:pt>
                <c:pt idx="274">
                  <c:v>5460</c:v>
                </c:pt>
                <c:pt idx="275">
                  <c:v>5480</c:v>
                </c:pt>
                <c:pt idx="276">
                  <c:v>5440</c:v>
                </c:pt>
                <c:pt idx="277">
                  <c:v>5250</c:v>
                </c:pt>
                <c:pt idx="278">
                  <c:v>5140</c:v>
                </c:pt>
                <c:pt idx="279">
                  <c:v>5600</c:v>
                </c:pt>
                <c:pt idx="280">
                  <c:v>5300</c:v>
                </c:pt>
                <c:pt idx="281">
                  <c:v>5180</c:v>
                </c:pt>
                <c:pt idx="282">
                  <c:v>5340</c:v>
                </c:pt>
                <c:pt idx="283">
                  <c:v>4790</c:v>
                </c:pt>
                <c:pt idx="284">
                  <c:v>5680</c:v>
                </c:pt>
                <c:pt idx="285">
                  <c:v>5140</c:v>
                </c:pt>
                <c:pt idx="286">
                  <c:v>5280</c:v>
                </c:pt>
                <c:pt idx="287">
                  <c:v>5480</c:v>
                </c:pt>
                <c:pt idx="288">
                  <c:v>5210</c:v>
                </c:pt>
                <c:pt idx="289">
                  <c:v>5460</c:v>
                </c:pt>
                <c:pt idx="290">
                  <c:v>5430</c:v>
                </c:pt>
                <c:pt idx="291">
                  <c:v>5030</c:v>
                </c:pt>
                <c:pt idx="292">
                  <c:v>5430</c:v>
                </c:pt>
                <c:pt idx="293">
                  <c:v>5400</c:v>
                </c:pt>
                <c:pt idx="294">
                  <c:v>5680</c:v>
                </c:pt>
                <c:pt idx="295">
                  <c:v>5720</c:v>
                </c:pt>
                <c:pt idx="296">
                  <c:v>5180</c:v>
                </c:pt>
                <c:pt idx="297">
                  <c:v>5540</c:v>
                </c:pt>
                <c:pt idx="298">
                  <c:v>5490</c:v>
                </c:pt>
                <c:pt idx="299">
                  <c:v>5040</c:v>
                </c:pt>
                <c:pt idx="300">
                  <c:v>5440</c:v>
                </c:pt>
                <c:pt idx="301">
                  <c:v>5470</c:v>
                </c:pt>
                <c:pt idx="302">
                  <c:v>5530</c:v>
                </c:pt>
                <c:pt idx="303">
                  <c:v>5640</c:v>
                </c:pt>
                <c:pt idx="304">
                  <c:v>6170</c:v>
                </c:pt>
                <c:pt idx="305">
                  <c:v>5510</c:v>
                </c:pt>
                <c:pt idx="306">
                  <c:v>5570</c:v>
                </c:pt>
                <c:pt idx="307">
                  <c:v>5680</c:v>
                </c:pt>
                <c:pt idx="308">
                  <c:v>5640</c:v>
                </c:pt>
                <c:pt idx="309">
                  <c:v>5680</c:v>
                </c:pt>
                <c:pt idx="310">
                  <c:v>5540</c:v>
                </c:pt>
                <c:pt idx="311">
                  <c:v>5630</c:v>
                </c:pt>
                <c:pt idx="312">
                  <c:v>5360</c:v>
                </c:pt>
                <c:pt idx="313">
                  <c:v>5550</c:v>
                </c:pt>
                <c:pt idx="314">
                  <c:v>5680</c:v>
                </c:pt>
                <c:pt idx="315">
                  <c:v>5590</c:v>
                </c:pt>
                <c:pt idx="316">
                  <c:v>5330</c:v>
                </c:pt>
                <c:pt idx="317">
                  <c:v>5850</c:v>
                </c:pt>
                <c:pt idx="318">
                  <c:v>5440</c:v>
                </c:pt>
                <c:pt idx="319">
                  <c:v>5270</c:v>
                </c:pt>
                <c:pt idx="320">
                  <c:v>5720</c:v>
                </c:pt>
                <c:pt idx="321">
                  <c:v>5660</c:v>
                </c:pt>
                <c:pt idx="322">
                  <c:v>5630</c:v>
                </c:pt>
                <c:pt idx="323">
                  <c:v>5580</c:v>
                </c:pt>
                <c:pt idx="324">
                  <c:v>5820</c:v>
                </c:pt>
                <c:pt idx="325">
                  <c:v>5770</c:v>
                </c:pt>
                <c:pt idx="326">
                  <c:v>5560</c:v>
                </c:pt>
                <c:pt idx="327">
                  <c:v>5740</c:v>
                </c:pt>
                <c:pt idx="328">
                  <c:v>5740</c:v>
                </c:pt>
                <c:pt idx="329">
                  <c:v>5720</c:v>
                </c:pt>
                <c:pt idx="330">
                  <c:v>5820</c:v>
                </c:pt>
                <c:pt idx="331">
                  <c:v>5810</c:v>
                </c:pt>
                <c:pt idx="332">
                  <c:v>5720</c:v>
                </c:pt>
                <c:pt idx="333">
                  <c:v>5470</c:v>
                </c:pt>
                <c:pt idx="334">
                  <c:v>5950</c:v>
                </c:pt>
                <c:pt idx="335">
                  <c:v>5850</c:v>
                </c:pt>
                <c:pt idx="336">
                  <c:v>5940</c:v>
                </c:pt>
                <c:pt idx="337">
                  <c:v>5910</c:v>
                </c:pt>
                <c:pt idx="338">
                  <c:v>5580</c:v>
                </c:pt>
                <c:pt idx="339">
                  <c:v>5790</c:v>
                </c:pt>
                <c:pt idx="340">
                  <c:v>6350</c:v>
                </c:pt>
                <c:pt idx="341">
                  <c:v>5950</c:v>
                </c:pt>
                <c:pt idx="342">
                  <c:v>6040</c:v>
                </c:pt>
                <c:pt idx="343">
                  <c:v>6070</c:v>
                </c:pt>
                <c:pt idx="344">
                  <c:v>5990</c:v>
                </c:pt>
                <c:pt idx="345">
                  <c:v>6120</c:v>
                </c:pt>
                <c:pt idx="346">
                  <c:v>6330</c:v>
                </c:pt>
                <c:pt idx="347">
                  <c:v>6170</c:v>
                </c:pt>
                <c:pt idx="348">
                  <c:v>6200</c:v>
                </c:pt>
                <c:pt idx="349">
                  <c:v>6090</c:v>
                </c:pt>
                <c:pt idx="350">
                  <c:v>6460</c:v>
                </c:pt>
                <c:pt idx="351">
                  <c:v>6330</c:v>
                </c:pt>
                <c:pt idx="352">
                  <c:v>6570</c:v>
                </c:pt>
                <c:pt idx="353">
                  <c:v>6390</c:v>
                </c:pt>
                <c:pt idx="354">
                  <c:v>6800</c:v>
                </c:pt>
                <c:pt idx="355">
                  <c:v>6520</c:v>
                </c:pt>
                <c:pt idx="356">
                  <c:v>6450</c:v>
                </c:pt>
                <c:pt idx="357">
                  <c:v>6500</c:v>
                </c:pt>
                <c:pt idx="358">
                  <c:v>6640</c:v>
                </c:pt>
                <c:pt idx="359">
                  <c:v>6770</c:v>
                </c:pt>
                <c:pt idx="360">
                  <c:v>6350</c:v>
                </c:pt>
                <c:pt idx="361">
                  <c:v>6760</c:v>
                </c:pt>
                <c:pt idx="362">
                  <c:v>6770</c:v>
                </c:pt>
                <c:pt idx="363">
                  <c:v>6670</c:v>
                </c:pt>
                <c:pt idx="364">
                  <c:v>6880</c:v>
                </c:pt>
                <c:pt idx="365">
                  <c:v>6690</c:v>
                </c:pt>
                <c:pt idx="366">
                  <c:v>6750</c:v>
                </c:pt>
                <c:pt idx="367">
                  <c:v>6960</c:v>
                </c:pt>
                <c:pt idx="368">
                  <c:v>7050</c:v>
                </c:pt>
                <c:pt idx="369">
                  <c:v>6870</c:v>
                </c:pt>
                <c:pt idx="370">
                  <c:v>6870</c:v>
                </c:pt>
                <c:pt idx="371">
                  <c:v>6830</c:v>
                </c:pt>
                <c:pt idx="372">
                  <c:v>6990</c:v>
                </c:pt>
                <c:pt idx="373">
                  <c:v>7090</c:v>
                </c:pt>
                <c:pt idx="374">
                  <c:v>7250</c:v>
                </c:pt>
                <c:pt idx="375">
                  <c:v>7280</c:v>
                </c:pt>
                <c:pt idx="376">
                  <c:v>7050</c:v>
                </c:pt>
                <c:pt idx="377">
                  <c:v>7770</c:v>
                </c:pt>
                <c:pt idx="378">
                  <c:v>7200</c:v>
                </c:pt>
                <c:pt idx="379">
                  <c:v>7210</c:v>
                </c:pt>
                <c:pt idx="380">
                  <c:v>7420</c:v>
                </c:pt>
                <c:pt idx="381">
                  <c:v>7380</c:v>
                </c:pt>
                <c:pt idx="382">
                  <c:v>7350</c:v>
                </c:pt>
                <c:pt idx="383">
                  <c:v>7260</c:v>
                </c:pt>
                <c:pt idx="384">
                  <c:v>7450</c:v>
                </c:pt>
                <c:pt idx="385">
                  <c:v>7250</c:v>
                </c:pt>
                <c:pt idx="386">
                  <c:v>7600</c:v>
                </c:pt>
                <c:pt idx="387">
                  <c:v>7650</c:v>
                </c:pt>
                <c:pt idx="388">
                  <c:v>7520</c:v>
                </c:pt>
                <c:pt idx="389">
                  <c:v>7690</c:v>
                </c:pt>
                <c:pt idx="390">
                  <c:v>7670</c:v>
                </c:pt>
                <c:pt idx="391">
                  <c:v>7790</c:v>
                </c:pt>
                <c:pt idx="392">
                  <c:v>7430</c:v>
                </c:pt>
                <c:pt idx="393">
                  <c:v>7720</c:v>
                </c:pt>
                <c:pt idx="394">
                  <c:v>7540</c:v>
                </c:pt>
                <c:pt idx="395">
                  <c:v>7330</c:v>
                </c:pt>
                <c:pt idx="396">
                  <c:v>7830</c:v>
                </c:pt>
                <c:pt idx="397">
                  <c:v>7680</c:v>
                </c:pt>
                <c:pt idx="398">
                  <c:v>8300</c:v>
                </c:pt>
                <c:pt idx="399">
                  <c:v>8010</c:v>
                </c:pt>
                <c:pt idx="400">
                  <c:v>8120</c:v>
                </c:pt>
                <c:pt idx="401">
                  <c:v>7760</c:v>
                </c:pt>
                <c:pt idx="402">
                  <c:v>7690</c:v>
                </c:pt>
                <c:pt idx="403">
                  <c:v>7780</c:v>
                </c:pt>
                <c:pt idx="404">
                  <c:v>7620</c:v>
                </c:pt>
                <c:pt idx="405">
                  <c:v>7520</c:v>
                </c:pt>
                <c:pt idx="406">
                  <c:v>7440</c:v>
                </c:pt>
                <c:pt idx="407">
                  <c:v>7370</c:v>
                </c:pt>
                <c:pt idx="408">
                  <c:v>7050</c:v>
                </c:pt>
                <c:pt idx="409">
                  <c:v>7090</c:v>
                </c:pt>
                <c:pt idx="410">
                  <c:v>5240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04-4F1C-9B89-6C5621981939}"/>
            </c:ext>
          </c:extLst>
        </c:ser>
        <c:ser>
          <c:idx val="1"/>
          <c:order val="1"/>
          <c:tx>
            <c:v>Holt's</c:v>
          </c:tx>
          <c:spPr>
            <a:ln w="28575" cap="rnd">
              <a:solidFill>
                <a:schemeClr val="bg2">
                  <a:lumMod val="50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ES!$F$12:$F$431</c:f>
              <c:numCache>
                <c:formatCode>0.00</c:formatCode>
                <c:ptCount val="420"/>
                <c:pt idx="0">
                  <c:v>1878</c:v>
                </c:pt>
                <c:pt idx="1">
                  <c:v>1743</c:v>
                </c:pt>
                <c:pt idx="2">
                  <c:v>1608</c:v>
                </c:pt>
                <c:pt idx="3">
                  <c:v>1666.9996471483157</c:v>
                </c:pt>
                <c:pt idx="4">
                  <c:v>1694.3613076186396</c:v>
                </c:pt>
                <c:pt idx="5">
                  <c:v>1854.7878804138704</c:v>
                </c:pt>
                <c:pt idx="6">
                  <c:v>1908.5878585946311</c:v>
                </c:pt>
                <c:pt idx="7">
                  <c:v>1985.6627361871301</c:v>
                </c:pt>
                <c:pt idx="8">
                  <c:v>2063.6645378414173</c:v>
                </c:pt>
                <c:pt idx="9">
                  <c:v>2126.3269341757396</c:v>
                </c:pt>
                <c:pt idx="10">
                  <c:v>2163.4963853823265</c:v>
                </c:pt>
                <c:pt idx="11">
                  <c:v>2199.5905780538715</c:v>
                </c:pt>
                <c:pt idx="12">
                  <c:v>2213.7511566702046</c:v>
                </c:pt>
                <c:pt idx="13">
                  <c:v>2193.8997676681902</c:v>
                </c:pt>
                <c:pt idx="14">
                  <c:v>2219.9115153275443</c:v>
                </c:pt>
                <c:pt idx="15">
                  <c:v>2224.8021086977237</c:v>
                </c:pt>
                <c:pt idx="16">
                  <c:v>2287.194667325748</c:v>
                </c:pt>
                <c:pt idx="17">
                  <c:v>2346.6611471119213</c:v>
                </c:pt>
                <c:pt idx="18">
                  <c:v>2353.7283220109471</c:v>
                </c:pt>
                <c:pt idx="19">
                  <c:v>2342.541951649047</c:v>
                </c:pt>
                <c:pt idx="20">
                  <c:v>2369.1489847927505</c:v>
                </c:pt>
                <c:pt idx="21">
                  <c:v>2354.7807655729362</c:v>
                </c:pt>
                <c:pt idx="22">
                  <c:v>2325.848070310125</c:v>
                </c:pt>
                <c:pt idx="23">
                  <c:v>2350.9333163999395</c:v>
                </c:pt>
                <c:pt idx="24">
                  <c:v>2339.5410455537331</c:v>
                </c:pt>
                <c:pt idx="25">
                  <c:v>2253.3410364860747</c:v>
                </c:pt>
                <c:pt idx="26">
                  <c:v>2249.3826168682313</c:v>
                </c:pt>
                <c:pt idx="27">
                  <c:v>2249.3151237140851</c:v>
                </c:pt>
                <c:pt idx="28">
                  <c:v>2301.4880455195776</c:v>
                </c:pt>
                <c:pt idx="29">
                  <c:v>2302.3636834953572</c:v>
                </c:pt>
                <c:pt idx="30">
                  <c:v>2369.8635231442768</c:v>
                </c:pt>
                <c:pt idx="31">
                  <c:v>2439.9801473482075</c:v>
                </c:pt>
                <c:pt idx="32">
                  <c:v>2428.1307414698849</c:v>
                </c:pt>
                <c:pt idx="33">
                  <c:v>2487.4911264547559</c:v>
                </c:pt>
                <c:pt idx="34">
                  <c:v>2590.5912326169241</c:v>
                </c:pt>
                <c:pt idx="35">
                  <c:v>2589.9087959941066</c:v>
                </c:pt>
                <c:pt idx="36">
                  <c:v>2579.6660093756336</c:v>
                </c:pt>
                <c:pt idx="37">
                  <c:v>2627.3680772104453</c:v>
                </c:pt>
                <c:pt idx="38">
                  <c:v>2699.4787911684725</c:v>
                </c:pt>
                <c:pt idx="39">
                  <c:v>2683.3672109364234</c:v>
                </c:pt>
                <c:pt idx="40">
                  <c:v>2606.9529146530554</c:v>
                </c:pt>
                <c:pt idx="41">
                  <c:v>2610.3879494391513</c:v>
                </c:pt>
                <c:pt idx="42">
                  <c:v>2600.5643462607804</c:v>
                </c:pt>
                <c:pt idx="43">
                  <c:v>2566.6473199994925</c:v>
                </c:pt>
                <c:pt idx="44">
                  <c:v>2608.6286489184172</c:v>
                </c:pt>
                <c:pt idx="45">
                  <c:v>2618.8474571075667</c:v>
                </c:pt>
                <c:pt idx="46">
                  <c:v>2593.1912266619752</c:v>
                </c:pt>
                <c:pt idx="47">
                  <c:v>2492.5197011754703</c:v>
                </c:pt>
                <c:pt idx="48">
                  <c:v>2598.9366407943776</c:v>
                </c:pt>
                <c:pt idx="49">
                  <c:v>2651.5853807286385</c:v>
                </c:pt>
                <c:pt idx="50">
                  <c:v>2637.7324275622509</c:v>
                </c:pt>
                <c:pt idx="51">
                  <c:v>2496.0171267271194</c:v>
                </c:pt>
                <c:pt idx="52">
                  <c:v>2525.9372555945611</c:v>
                </c:pt>
                <c:pt idx="53">
                  <c:v>2530.3480372611352</c:v>
                </c:pt>
                <c:pt idx="54">
                  <c:v>2609.5967309350181</c:v>
                </c:pt>
                <c:pt idx="55">
                  <c:v>2660.3570576959432</c:v>
                </c:pt>
                <c:pt idx="56">
                  <c:v>2687.8829293145072</c:v>
                </c:pt>
                <c:pt idx="57">
                  <c:v>2718.7076413687696</c:v>
                </c:pt>
                <c:pt idx="58">
                  <c:v>2736.6249529006886</c:v>
                </c:pt>
                <c:pt idx="59">
                  <c:v>2705.7906555126642</c:v>
                </c:pt>
                <c:pt idx="60">
                  <c:v>2483.3283353678689</c:v>
                </c:pt>
                <c:pt idx="61">
                  <c:v>2489.2816254968079</c:v>
                </c:pt>
                <c:pt idx="62">
                  <c:v>2420.7901123606807</c:v>
                </c:pt>
                <c:pt idx="63">
                  <c:v>2406.7632441109431</c:v>
                </c:pt>
                <c:pt idx="64">
                  <c:v>2543.035542847952</c:v>
                </c:pt>
                <c:pt idx="65">
                  <c:v>2466.2861026457649</c:v>
                </c:pt>
                <c:pt idx="66">
                  <c:v>2438.8271595303891</c:v>
                </c:pt>
                <c:pt idx="67">
                  <c:v>2517.7433521041066</c:v>
                </c:pt>
                <c:pt idx="68">
                  <c:v>2598.772525463447</c:v>
                </c:pt>
                <c:pt idx="69">
                  <c:v>2657.4874812302351</c:v>
                </c:pt>
                <c:pt idx="70">
                  <c:v>2679.0851027730214</c:v>
                </c:pt>
                <c:pt idx="71">
                  <c:v>2700.252791173597</c:v>
                </c:pt>
                <c:pt idx="72">
                  <c:v>2621.2111094367706</c:v>
                </c:pt>
                <c:pt idx="73">
                  <c:v>2721.3514920672478</c:v>
                </c:pt>
                <c:pt idx="74">
                  <c:v>2786.0162453267421</c:v>
                </c:pt>
                <c:pt idx="75">
                  <c:v>2860.2245762007788</c:v>
                </c:pt>
                <c:pt idx="76">
                  <c:v>2949.844983824858</c:v>
                </c:pt>
                <c:pt idx="77">
                  <c:v>3028.685012910707</c:v>
                </c:pt>
                <c:pt idx="78">
                  <c:v>2871.4462865471028</c:v>
                </c:pt>
                <c:pt idx="79">
                  <c:v>2899.5048223504386</c:v>
                </c:pt>
                <c:pt idx="80">
                  <c:v>2886.8228140661618</c:v>
                </c:pt>
                <c:pt idx="81">
                  <c:v>2887.857589293229</c:v>
                </c:pt>
                <c:pt idx="82">
                  <c:v>2801.4356587061638</c:v>
                </c:pt>
                <c:pt idx="83">
                  <c:v>2832.9142033507237</c:v>
                </c:pt>
                <c:pt idx="84">
                  <c:v>2702.3591832010929</c:v>
                </c:pt>
                <c:pt idx="85">
                  <c:v>2839.7387589414261</c:v>
                </c:pt>
                <c:pt idx="86">
                  <c:v>3003.4638515415741</c:v>
                </c:pt>
                <c:pt idx="87">
                  <c:v>3070.9080646665948</c:v>
                </c:pt>
                <c:pt idx="88">
                  <c:v>2985.3034882185989</c:v>
                </c:pt>
                <c:pt idx="89">
                  <c:v>2986.8255810134765</c:v>
                </c:pt>
                <c:pt idx="90">
                  <c:v>3047.3513568575049</c:v>
                </c:pt>
                <c:pt idx="91">
                  <c:v>3105.1762554403731</c:v>
                </c:pt>
                <c:pt idx="92">
                  <c:v>3123.7588460355259</c:v>
                </c:pt>
                <c:pt idx="93">
                  <c:v>3135.9415717047691</c:v>
                </c:pt>
                <c:pt idx="94">
                  <c:v>3197.0397825641116</c:v>
                </c:pt>
                <c:pt idx="95">
                  <c:v>3172.5934943541474</c:v>
                </c:pt>
                <c:pt idx="96">
                  <c:v>3102.7363031878772</c:v>
                </c:pt>
                <c:pt idx="97">
                  <c:v>3151.5638087684356</c:v>
                </c:pt>
                <c:pt idx="98">
                  <c:v>3250.4049306902452</c:v>
                </c:pt>
                <c:pt idx="99">
                  <c:v>3296.0892460938712</c:v>
                </c:pt>
                <c:pt idx="100">
                  <c:v>3294.2002028484194</c:v>
                </c:pt>
                <c:pt idx="101">
                  <c:v>3336.1131805474938</c:v>
                </c:pt>
                <c:pt idx="102">
                  <c:v>3374.9792532703495</c:v>
                </c:pt>
                <c:pt idx="103">
                  <c:v>3349.2558833193739</c:v>
                </c:pt>
                <c:pt idx="104">
                  <c:v>3413.3370430650798</c:v>
                </c:pt>
                <c:pt idx="105">
                  <c:v>3463.0605354433769</c:v>
                </c:pt>
                <c:pt idx="106">
                  <c:v>3420.7980694405396</c:v>
                </c:pt>
                <c:pt idx="107">
                  <c:v>3344.4144055869519</c:v>
                </c:pt>
                <c:pt idx="108">
                  <c:v>3318.3608243568224</c:v>
                </c:pt>
                <c:pt idx="109">
                  <c:v>3366.8928761538373</c:v>
                </c:pt>
                <c:pt idx="110">
                  <c:v>3404.5239106409981</c:v>
                </c:pt>
                <c:pt idx="111">
                  <c:v>3400.1671660239535</c:v>
                </c:pt>
                <c:pt idx="112">
                  <c:v>3495.6856482013536</c:v>
                </c:pt>
                <c:pt idx="113">
                  <c:v>3506.289978762542</c:v>
                </c:pt>
                <c:pt idx="114">
                  <c:v>3481.2592371868627</c:v>
                </c:pt>
                <c:pt idx="115">
                  <c:v>3508.856612867778</c:v>
                </c:pt>
                <c:pt idx="116">
                  <c:v>3468.0511442262468</c:v>
                </c:pt>
                <c:pt idx="117">
                  <c:v>3423.6257394912432</c:v>
                </c:pt>
                <c:pt idx="118">
                  <c:v>3464.1183046989768</c:v>
                </c:pt>
                <c:pt idx="119">
                  <c:v>3453.4184964401798</c:v>
                </c:pt>
                <c:pt idx="120">
                  <c:v>3464.4234251580592</c:v>
                </c:pt>
                <c:pt idx="121">
                  <c:v>3476.1734882451533</c:v>
                </c:pt>
                <c:pt idx="122">
                  <c:v>3397.4503636285599</c:v>
                </c:pt>
                <c:pt idx="123">
                  <c:v>3453.2262486860773</c:v>
                </c:pt>
                <c:pt idx="124">
                  <c:v>3554.2637669761016</c:v>
                </c:pt>
                <c:pt idx="125">
                  <c:v>3435.9479527515086</c:v>
                </c:pt>
                <c:pt idx="126">
                  <c:v>3362.7176104561549</c:v>
                </c:pt>
                <c:pt idx="127">
                  <c:v>3351.9204784281237</c:v>
                </c:pt>
                <c:pt idx="128">
                  <c:v>3351.5990199194625</c:v>
                </c:pt>
                <c:pt idx="129">
                  <c:v>3324.8362544454335</c:v>
                </c:pt>
                <c:pt idx="130">
                  <c:v>3513.9941232901742</c:v>
                </c:pt>
                <c:pt idx="131">
                  <c:v>3639.406327792884</c:v>
                </c:pt>
                <c:pt idx="132">
                  <c:v>3731.1503708866917</c:v>
                </c:pt>
                <c:pt idx="133">
                  <c:v>3802.302650577406</c:v>
                </c:pt>
                <c:pt idx="134">
                  <c:v>3853.361555434924</c:v>
                </c:pt>
                <c:pt idx="135">
                  <c:v>3828.0302291105004</c:v>
                </c:pt>
                <c:pt idx="136">
                  <c:v>3784.3568083689743</c:v>
                </c:pt>
                <c:pt idx="137">
                  <c:v>3796.9181873965408</c:v>
                </c:pt>
                <c:pt idx="138">
                  <c:v>3873.3521967754759</c:v>
                </c:pt>
                <c:pt idx="139">
                  <c:v>3864.2802119698649</c:v>
                </c:pt>
                <c:pt idx="140">
                  <c:v>3848.605326208241</c:v>
                </c:pt>
                <c:pt idx="141">
                  <c:v>3752.9609741764548</c:v>
                </c:pt>
                <c:pt idx="142">
                  <c:v>3814.4008784234302</c:v>
                </c:pt>
                <c:pt idx="143">
                  <c:v>4013.5550801138675</c:v>
                </c:pt>
                <c:pt idx="144">
                  <c:v>4094.2191559994103</c:v>
                </c:pt>
                <c:pt idx="145">
                  <c:v>4123.6141266958002</c:v>
                </c:pt>
                <c:pt idx="146">
                  <c:v>4279.7840548990962</c:v>
                </c:pt>
                <c:pt idx="147">
                  <c:v>4230.6714149668023</c:v>
                </c:pt>
                <c:pt idx="148">
                  <c:v>4231.0508753630565</c:v>
                </c:pt>
                <c:pt idx="149">
                  <c:v>4339.2282787476297</c:v>
                </c:pt>
                <c:pt idx="150">
                  <c:v>4272.9291087843249</c:v>
                </c:pt>
                <c:pt idx="151">
                  <c:v>4297.084623537924</c:v>
                </c:pt>
                <c:pt idx="152">
                  <c:v>4275.2942333677447</c:v>
                </c:pt>
                <c:pt idx="153">
                  <c:v>4327.6775097840728</c:v>
                </c:pt>
                <c:pt idx="154">
                  <c:v>4283.3588894599143</c:v>
                </c:pt>
                <c:pt idx="155">
                  <c:v>4406.9886457503717</c:v>
                </c:pt>
                <c:pt idx="156">
                  <c:v>4440.509095391275</c:v>
                </c:pt>
                <c:pt idx="157">
                  <c:v>4443.8999938368097</c:v>
                </c:pt>
                <c:pt idx="158">
                  <c:v>4455.5341306233076</c:v>
                </c:pt>
                <c:pt idx="159">
                  <c:v>4497.3305369427899</c:v>
                </c:pt>
                <c:pt idx="160">
                  <c:v>4507.3672681074977</c:v>
                </c:pt>
                <c:pt idx="161">
                  <c:v>4600.6375341362236</c:v>
                </c:pt>
                <c:pt idx="162">
                  <c:v>4717.2202244303344</c:v>
                </c:pt>
                <c:pt idx="163">
                  <c:v>4632.9269290556058</c:v>
                </c:pt>
                <c:pt idx="164">
                  <c:v>4534.9777173355196</c:v>
                </c:pt>
                <c:pt idx="165">
                  <c:v>4545.6336422917248</c:v>
                </c:pt>
                <c:pt idx="166">
                  <c:v>4565.9039093506381</c:v>
                </c:pt>
                <c:pt idx="167">
                  <c:v>4497.0576194607584</c:v>
                </c:pt>
                <c:pt idx="168">
                  <c:v>4444.0701703769273</c:v>
                </c:pt>
                <c:pt idx="169">
                  <c:v>4389.3773131083663</c:v>
                </c:pt>
                <c:pt idx="170">
                  <c:v>4430.3200060506169</c:v>
                </c:pt>
                <c:pt idx="171">
                  <c:v>4527.5090530592706</c:v>
                </c:pt>
                <c:pt idx="172">
                  <c:v>4594.491760620258</c:v>
                </c:pt>
                <c:pt idx="173">
                  <c:v>4710.1944542634155</c:v>
                </c:pt>
                <c:pt idx="174">
                  <c:v>4680.67419253963</c:v>
                </c:pt>
                <c:pt idx="175">
                  <c:v>4813.3231263956886</c:v>
                </c:pt>
                <c:pt idx="176">
                  <c:v>4851.7514958481106</c:v>
                </c:pt>
                <c:pt idx="177">
                  <c:v>4871.572005760142</c:v>
                </c:pt>
                <c:pt idx="178">
                  <c:v>4955.2894071657638</c:v>
                </c:pt>
                <c:pt idx="179">
                  <c:v>4920.2678093936993</c:v>
                </c:pt>
                <c:pt idx="180">
                  <c:v>4889.7662704280065</c:v>
                </c:pt>
                <c:pt idx="181">
                  <c:v>4950.2226451616771</c:v>
                </c:pt>
                <c:pt idx="182">
                  <c:v>4911.267009082102</c:v>
                </c:pt>
                <c:pt idx="183">
                  <c:v>4871.0069620306076</c:v>
                </c:pt>
                <c:pt idx="184">
                  <c:v>4970.0377314370571</c:v>
                </c:pt>
                <c:pt idx="185">
                  <c:v>4887.5866489513573</c:v>
                </c:pt>
                <c:pt idx="186">
                  <c:v>4957.2877480992329</c:v>
                </c:pt>
                <c:pt idx="187">
                  <c:v>4965.2418564139471</c:v>
                </c:pt>
                <c:pt idx="188">
                  <c:v>5030.2358433348682</c:v>
                </c:pt>
                <c:pt idx="189">
                  <c:v>4923.7871355530751</c:v>
                </c:pt>
                <c:pt idx="190">
                  <c:v>4790.8936102399284</c:v>
                </c:pt>
                <c:pt idx="191">
                  <c:v>4848.6576466017377</c:v>
                </c:pt>
                <c:pt idx="192">
                  <c:v>4723.3365866321265</c:v>
                </c:pt>
                <c:pt idx="193">
                  <c:v>4744.6458359487433</c:v>
                </c:pt>
                <c:pt idx="194">
                  <c:v>4844.1473540863763</c:v>
                </c:pt>
                <c:pt idx="195">
                  <c:v>4871.2299536574974</c:v>
                </c:pt>
                <c:pt idx="196">
                  <c:v>4927.7254969973483</c:v>
                </c:pt>
                <c:pt idx="197">
                  <c:v>4903.1453337071898</c:v>
                </c:pt>
                <c:pt idx="198">
                  <c:v>4937.1281605233971</c:v>
                </c:pt>
                <c:pt idx="199">
                  <c:v>4916.0694510008543</c:v>
                </c:pt>
                <c:pt idx="200">
                  <c:v>4962.230812338642</c:v>
                </c:pt>
                <c:pt idx="201">
                  <c:v>4959.0888038556695</c:v>
                </c:pt>
                <c:pt idx="202">
                  <c:v>5088.859250602567</c:v>
                </c:pt>
                <c:pt idx="203">
                  <c:v>5050.9265947827816</c:v>
                </c:pt>
                <c:pt idx="204">
                  <c:v>5121.2027441757318</c:v>
                </c:pt>
                <c:pt idx="205">
                  <c:v>5075.1708959798116</c:v>
                </c:pt>
                <c:pt idx="206">
                  <c:v>5135.5274415031399</c:v>
                </c:pt>
                <c:pt idx="207">
                  <c:v>5169.2729766496022</c:v>
                </c:pt>
                <c:pt idx="208">
                  <c:v>5064.4660453693214</c:v>
                </c:pt>
                <c:pt idx="209">
                  <c:v>5233.5348918525888</c:v>
                </c:pt>
                <c:pt idx="210">
                  <c:v>5160.9968283224089</c:v>
                </c:pt>
                <c:pt idx="211">
                  <c:v>5231.5764153077143</c:v>
                </c:pt>
                <c:pt idx="212">
                  <c:v>5238.9982719747213</c:v>
                </c:pt>
                <c:pt idx="213">
                  <c:v>5087.6342067829837</c:v>
                </c:pt>
                <c:pt idx="214">
                  <c:v>5039.407632372564</c:v>
                </c:pt>
                <c:pt idx="215">
                  <c:v>5069.867461837619</c:v>
                </c:pt>
                <c:pt idx="216">
                  <c:v>5183.2551249992994</c:v>
                </c:pt>
                <c:pt idx="217">
                  <c:v>5198.8284712314771</c:v>
                </c:pt>
                <c:pt idx="218">
                  <c:v>5197.9021720877399</c:v>
                </c:pt>
                <c:pt idx="219">
                  <c:v>5094.9435092977255</c:v>
                </c:pt>
                <c:pt idx="220">
                  <c:v>5190.8426042571691</c:v>
                </c:pt>
                <c:pt idx="221">
                  <c:v>5252.0317608544456</c:v>
                </c:pt>
                <c:pt idx="222">
                  <c:v>5368.5022543266468</c:v>
                </c:pt>
                <c:pt idx="223">
                  <c:v>5396.9044968322105</c:v>
                </c:pt>
                <c:pt idx="224">
                  <c:v>5473.2250728192721</c:v>
                </c:pt>
                <c:pt idx="225">
                  <c:v>5429.1687160744505</c:v>
                </c:pt>
                <c:pt idx="226">
                  <c:v>5422.0329896516323</c:v>
                </c:pt>
                <c:pt idx="227">
                  <c:v>5503.9836001338044</c:v>
                </c:pt>
                <c:pt idx="228">
                  <c:v>5575.3452422069286</c:v>
                </c:pt>
                <c:pt idx="229">
                  <c:v>5618.9643757688145</c:v>
                </c:pt>
                <c:pt idx="230">
                  <c:v>5614.1539491118765</c:v>
                </c:pt>
                <c:pt idx="231">
                  <c:v>5643.2944396295088</c:v>
                </c:pt>
                <c:pt idx="232">
                  <c:v>5553.0807563581902</c:v>
                </c:pt>
                <c:pt idx="233">
                  <c:v>5592.3793224133833</c:v>
                </c:pt>
                <c:pt idx="234">
                  <c:v>5564.5444629134327</c:v>
                </c:pt>
                <c:pt idx="235">
                  <c:v>5500.1785899728711</c:v>
                </c:pt>
                <c:pt idx="236">
                  <c:v>5498.1532646333571</c:v>
                </c:pt>
                <c:pt idx="237">
                  <c:v>5559.2006202089033</c:v>
                </c:pt>
                <c:pt idx="238">
                  <c:v>5639.047209256205</c:v>
                </c:pt>
                <c:pt idx="239">
                  <c:v>5644.101008357361</c:v>
                </c:pt>
                <c:pt idx="240">
                  <c:v>5577.697014612806</c:v>
                </c:pt>
                <c:pt idx="241">
                  <c:v>5640.0587097586549</c:v>
                </c:pt>
                <c:pt idx="242">
                  <c:v>5700.7730864185642</c:v>
                </c:pt>
                <c:pt idx="243">
                  <c:v>5668.1868141392688</c:v>
                </c:pt>
                <c:pt idx="244">
                  <c:v>5815.0049017723877</c:v>
                </c:pt>
                <c:pt idx="245">
                  <c:v>5931.6070376723828</c:v>
                </c:pt>
                <c:pt idx="246">
                  <c:v>5924.1931929598222</c:v>
                </c:pt>
                <c:pt idx="247">
                  <c:v>5854.7347106025863</c:v>
                </c:pt>
                <c:pt idx="248">
                  <c:v>5811.4551480301125</c:v>
                </c:pt>
                <c:pt idx="249">
                  <c:v>5740.6729259461845</c:v>
                </c:pt>
                <c:pt idx="250">
                  <c:v>5834.3921846002158</c:v>
                </c:pt>
                <c:pt idx="251">
                  <c:v>5864.6108465031193</c:v>
                </c:pt>
                <c:pt idx="252">
                  <c:v>5892.5780142814647</c:v>
                </c:pt>
                <c:pt idx="253">
                  <c:v>5861.2745988191673</c:v>
                </c:pt>
                <c:pt idx="254">
                  <c:v>5832.5704358254588</c:v>
                </c:pt>
                <c:pt idx="255">
                  <c:v>5888.0291551603723</c:v>
                </c:pt>
                <c:pt idx="256">
                  <c:v>5858.0302213229015</c:v>
                </c:pt>
                <c:pt idx="257">
                  <c:v>5754.629269500686</c:v>
                </c:pt>
                <c:pt idx="258">
                  <c:v>5626.4460490093088</c:v>
                </c:pt>
                <c:pt idx="259">
                  <c:v>5680.0066681288972</c:v>
                </c:pt>
                <c:pt idx="260">
                  <c:v>5768.5825855993571</c:v>
                </c:pt>
                <c:pt idx="261">
                  <c:v>5811.9776784234937</c:v>
                </c:pt>
                <c:pt idx="262">
                  <c:v>5898.7324801413088</c:v>
                </c:pt>
                <c:pt idx="263">
                  <c:v>5784.4300234460379</c:v>
                </c:pt>
                <c:pt idx="264">
                  <c:v>5837.9403014445179</c:v>
                </c:pt>
                <c:pt idx="265">
                  <c:v>5969.9882628364576</c:v>
                </c:pt>
                <c:pt idx="266">
                  <c:v>5977.0735403504414</c:v>
                </c:pt>
                <c:pt idx="267">
                  <c:v>6073.3845695001637</c:v>
                </c:pt>
                <c:pt idx="268">
                  <c:v>5948.6215862308982</c:v>
                </c:pt>
                <c:pt idx="269">
                  <c:v>5916.1780273390632</c:v>
                </c:pt>
                <c:pt idx="270">
                  <c:v>5911.8014359478711</c:v>
                </c:pt>
                <c:pt idx="271">
                  <c:v>5893.9856636336963</c:v>
                </c:pt>
                <c:pt idx="272">
                  <c:v>5747.8009759594142</c:v>
                </c:pt>
                <c:pt idx="273">
                  <c:v>5610.7778391765933</c:v>
                </c:pt>
                <c:pt idx="274">
                  <c:v>5383.084770140862</c:v>
                </c:pt>
                <c:pt idx="275">
                  <c:v>5349.9929920570021</c:v>
                </c:pt>
                <c:pt idx="276">
                  <c:v>5347.9539397999342</c:v>
                </c:pt>
                <c:pt idx="277">
                  <c:v>5337.3830556607718</c:v>
                </c:pt>
                <c:pt idx="278">
                  <c:v>5247.8771774198103</c:v>
                </c:pt>
                <c:pt idx="279">
                  <c:v>5142.1212255416276</c:v>
                </c:pt>
                <c:pt idx="280">
                  <c:v>5298.7295847276973</c:v>
                </c:pt>
                <c:pt idx="281">
                  <c:v>5270.9918267579196</c:v>
                </c:pt>
                <c:pt idx="282">
                  <c:v>5199.2621297757732</c:v>
                </c:pt>
                <c:pt idx="283">
                  <c:v>5231.5362040591745</c:v>
                </c:pt>
                <c:pt idx="284">
                  <c:v>4995.9813878463183</c:v>
                </c:pt>
                <c:pt idx="285">
                  <c:v>5265.624138276833</c:v>
                </c:pt>
                <c:pt idx="286">
                  <c:v>5198.9407930501548</c:v>
                </c:pt>
                <c:pt idx="287">
                  <c:v>5221.7340604663405</c:v>
                </c:pt>
                <c:pt idx="288">
                  <c:v>5335.1923332770839</c:v>
                </c:pt>
                <c:pt idx="289">
                  <c:v>5284.5071524357299</c:v>
                </c:pt>
                <c:pt idx="290">
                  <c:v>5368.2475448501709</c:v>
                </c:pt>
                <c:pt idx="291">
                  <c:v>5410.6075497069824</c:v>
                </c:pt>
                <c:pt idx="292">
                  <c:v>5246.1572593133551</c:v>
                </c:pt>
                <c:pt idx="293">
                  <c:v>5323.2934744422028</c:v>
                </c:pt>
                <c:pt idx="294">
                  <c:v>5362.8220178125566</c:v>
                </c:pt>
                <c:pt idx="295">
                  <c:v>5522.9238041224035</c:v>
                </c:pt>
                <c:pt idx="296">
                  <c:v>5649.0756146690583</c:v>
                </c:pt>
                <c:pt idx="297">
                  <c:v>5471.4823237473129</c:v>
                </c:pt>
                <c:pt idx="298">
                  <c:v>5516.1049016131328</c:v>
                </c:pt>
                <c:pt idx="299">
                  <c:v>5520.5770589998356</c:v>
                </c:pt>
                <c:pt idx="300">
                  <c:v>5305.9589682651449</c:v>
                </c:pt>
                <c:pt idx="301">
                  <c:v>5349.5117123165528</c:v>
                </c:pt>
                <c:pt idx="302">
                  <c:v>5396.4937382705211</c:v>
                </c:pt>
                <c:pt idx="303">
                  <c:v>5458.5998707361614</c:v>
                </c:pt>
                <c:pt idx="304">
                  <c:v>5553.4569026626014</c:v>
                </c:pt>
                <c:pt idx="305">
                  <c:v>5869.6439147019082</c:v>
                </c:pt>
                <c:pt idx="306">
                  <c:v>5764.9384839634722</c:v>
                </c:pt>
                <c:pt idx="307">
                  <c:v>5712.3579624690101</c:v>
                </c:pt>
                <c:pt idx="308">
                  <c:v>5723.0582161216053</c:v>
                </c:pt>
                <c:pt idx="309">
                  <c:v>5707.1411323148695</c:v>
                </c:pt>
                <c:pt idx="310">
                  <c:v>5711.8052588653036</c:v>
                </c:pt>
                <c:pt idx="311">
                  <c:v>5645.3386435533412</c:v>
                </c:pt>
                <c:pt idx="312">
                  <c:v>5640.9408583345776</c:v>
                </c:pt>
                <c:pt idx="313">
                  <c:v>5508.4964527301672</c:v>
                </c:pt>
                <c:pt idx="314">
                  <c:v>5509.3655389654814</c:v>
                </c:pt>
                <c:pt idx="315">
                  <c:v>5575.0044438947079</c:v>
                </c:pt>
                <c:pt idx="316">
                  <c:v>5578.8835066552165</c:v>
                </c:pt>
                <c:pt idx="317">
                  <c:v>5457.7809278116638</c:v>
                </c:pt>
                <c:pt idx="318">
                  <c:v>5624.6257371031024</c:v>
                </c:pt>
                <c:pt idx="319">
                  <c:v>5544.819602635238</c:v>
                </c:pt>
                <c:pt idx="320">
                  <c:v>5408.2727222468848</c:v>
                </c:pt>
                <c:pt idx="321">
                  <c:v>5531.6881948019491</c:v>
                </c:pt>
                <c:pt idx="322">
                  <c:v>5590.497618893718</c:v>
                </c:pt>
                <c:pt idx="323">
                  <c:v>5616.3529299279498</c:v>
                </c:pt>
                <c:pt idx="324">
                  <c:v>5608.8812751190753</c:v>
                </c:pt>
                <c:pt idx="325">
                  <c:v>5716.9730402676751</c:v>
                </c:pt>
                <c:pt idx="326">
                  <c:v>5765.124569148963</c:v>
                </c:pt>
                <c:pt idx="327">
                  <c:v>5693.841654804437</c:v>
                </c:pt>
                <c:pt idx="328">
                  <c:v>5727.4716059908906</c:v>
                </c:pt>
                <c:pt idx="329">
                  <c:v>5748.4430592875806</c:v>
                </c:pt>
                <c:pt idx="330">
                  <c:v>5750.762864755754</c:v>
                </c:pt>
                <c:pt idx="331">
                  <c:v>5797.6555052097447</c:v>
                </c:pt>
                <c:pt idx="332">
                  <c:v>5822.4794489398873</c:v>
                </c:pt>
                <c:pt idx="333">
                  <c:v>5793.3490984061018</c:v>
                </c:pt>
                <c:pt idx="334">
                  <c:v>5651.1073304515176</c:v>
                </c:pt>
                <c:pt idx="335">
                  <c:v>5782.2978846825526</c:v>
                </c:pt>
                <c:pt idx="336">
                  <c:v>5825.1055073738307</c:v>
                </c:pt>
                <c:pt idx="337">
                  <c:v>5895.4661152552271</c:v>
                </c:pt>
                <c:pt idx="338">
                  <c:v>5926.3615916283297</c:v>
                </c:pt>
                <c:pt idx="339">
                  <c:v>5785.8837979956761</c:v>
                </c:pt>
                <c:pt idx="340">
                  <c:v>5787.2803490528868</c:v>
                </c:pt>
                <c:pt idx="341">
                  <c:v>6055.8994784469578</c:v>
                </c:pt>
                <c:pt idx="342">
                  <c:v>6046.6144479441264</c:v>
                </c:pt>
                <c:pt idx="343">
                  <c:v>6076.9453073808618</c:v>
                </c:pt>
                <c:pt idx="344">
                  <c:v>6106.6292847505702</c:v>
                </c:pt>
                <c:pt idx="345">
                  <c:v>6083.3895505451146</c:v>
                </c:pt>
                <c:pt idx="346">
                  <c:v>6124.7540719742456</c:v>
                </c:pt>
                <c:pt idx="347">
                  <c:v>6249.4033586307314</c:v>
                </c:pt>
                <c:pt idx="348">
                  <c:v>6253.2052392864261</c:v>
                </c:pt>
                <c:pt idx="349">
                  <c:v>6263.6577511814712</c:v>
                </c:pt>
                <c:pt idx="350">
                  <c:v>6212.6225410675916</c:v>
                </c:pt>
                <c:pt idx="351">
                  <c:v>6349.9385140738277</c:v>
                </c:pt>
                <c:pt idx="352">
                  <c:v>6377.8028748234437</c:v>
                </c:pt>
                <c:pt idx="353">
                  <c:v>6505.5589630036602</c:v>
                </c:pt>
                <c:pt idx="354">
                  <c:v>6500.4622186347697</c:v>
                </c:pt>
                <c:pt idx="355">
                  <c:v>6685.1723887765102</c:v>
                </c:pt>
                <c:pt idx="356">
                  <c:v>6669.9642373232482</c:v>
                </c:pt>
                <c:pt idx="357">
                  <c:v>6616.3690853303424</c:v>
                </c:pt>
                <c:pt idx="358">
                  <c:v>6596.0203077625047</c:v>
                </c:pt>
                <c:pt idx="359">
                  <c:v>6643.6919396219519</c:v>
                </c:pt>
                <c:pt idx="360">
                  <c:v>6733.9526322401098</c:v>
                </c:pt>
                <c:pt idx="361">
                  <c:v>6589.7283891645693</c:v>
                </c:pt>
                <c:pt idx="362">
                  <c:v>6681.9571315095536</c:v>
                </c:pt>
                <c:pt idx="363">
                  <c:v>6747.4769168109415</c:v>
                </c:pt>
                <c:pt idx="364">
                  <c:v>6740.4122029754326</c:v>
                </c:pt>
                <c:pt idx="365">
                  <c:v>6831.3425768700126</c:v>
                </c:pt>
                <c:pt idx="366">
                  <c:v>6798.3506289972893</c:v>
                </c:pt>
                <c:pt idx="367">
                  <c:v>6799.3484032340039</c:v>
                </c:pt>
                <c:pt idx="368">
                  <c:v>6896.6410945997295</c:v>
                </c:pt>
                <c:pt idx="369">
                  <c:v>7002.3207564286458</c:v>
                </c:pt>
                <c:pt idx="370">
                  <c:v>6982.8263781521746</c:v>
                </c:pt>
                <c:pt idx="371">
                  <c:v>6962.8689417682954</c:v>
                </c:pt>
                <c:pt idx="372">
                  <c:v>6924.9970187804201</c:v>
                </c:pt>
                <c:pt idx="373">
                  <c:v>6971.8559638112047</c:v>
                </c:pt>
                <c:pt idx="374">
                  <c:v>7048.9109029088731</c:v>
                </c:pt>
                <c:pt idx="375">
                  <c:v>7174.3300905031556</c:v>
                </c:pt>
                <c:pt idx="376">
                  <c:v>7269.0148245093606</c:v>
                </c:pt>
                <c:pt idx="377">
                  <c:v>7216.3635934436934</c:v>
                </c:pt>
                <c:pt idx="378">
                  <c:v>7516.7250611037807</c:v>
                </c:pt>
                <c:pt idx="379">
                  <c:v>7442.1122725923615</c:v>
                </c:pt>
                <c:pt idx="380">
                  <c:v>7384.5251631574165</c:v>
                </c:pt>
                <c:pt idx="381">
                  <c:v>7437.6472729398802</c:v>
                </c:pt>
                <c:pt idx="382">
                  <c:v>7448.8941711703628</c:v>
                </c:pt>
                <c:pt idx="383">
                  <c:v>7436.1720435659126</c:v>
                </c:pt>
                <c:pt idx="384">
                  <c:v>7379.2161341145147</c:v>
                </c:pt>
                <c:pt idx="385">
                  <c:v>7427.2450111748331</c:v>
                </c:pt>
                <c:pt idx="386">
                  <c:v>7361.9885480378434</c:v>
                </c:pt>
                <c:pt idx="387">
                  <c:v>7482.0569125941693</c:v>
                </c:pt>
                <c:pt idx="388">
                  <c:v>7586.2326952199664</c:v>
                </c:pt>
                <c:pt idx="389">
                  <c:v>7590.9223462833161</c:v>
                </c:pt>
                <c:pt idx="390">
                  <c:v>7669.7081245644013</c:v>
                </c:pt>
                <c:pt idx="391">
                  <c:v>7708.6124599626055</c:v>
                </c:pt>
                <c:pt idx="392">
                  <c:v>7786.2884387150079</c:v>
                </c:pt>
                <c:pt idx="393">
                  <c:v>7660.8432693005507</c:v>
                </c:pt>
                <c:pt idx="394">
                  <c:v>7707.5823496347148</c:v>
                </c:pt>
                <c:pt idx="395">
                  <c:v>7650.3498195001266</c:v>
                </c:pt>
                <c:pt idx="396">
                  <c:v>7507.7363481462025</c:v>
                </c:pt>
                <c:pt idx="397">
                  <c:v>7648.5110807931924</c:v>
                </c:pt>
                <c:pt idx="398">
                  <c:v>7674.1587183136517</c:v>
                </c:pt>
                <c:pt idx="399">
                  <c:v>7986.1336542240088</c:v>
                </c:pt>
                <c:pt idx="400">
                  <c:v>8056.7136252692244</c:v>
                </c:pt>
                <c:pt idx="401">
                  <c:v>8147.8933816284771</c:v>
                </c:pt>
                <c:pt idx="402">
                  <c:v>8028.1618382303859</c:v>
                </c:pt>
                <c:pt idx="403">
                  <c:v>7903.5294955514755</c:v>
                </c:pt>
                <c:pt idx="404">
                  <c:v>7856.4661785687713</c:v>
                </c:pt>
                <c:pt idx="405">
                  <c:v>7746.3096984544463</c:v>
                </c:pt>
                <c:pt idx="406">
                  <c:v>7623.5321969366241</c:v>
                </c:pt>
                <c:pt idx="407">
                  <c:v>7504.4715623036091</c:v>
                </c:pt>
                <c:pt idx="408">
                  <c:v>7395.2911975788602</c:v>
                </c:pt>
                <c:pt idx="409">
                  <c:v>7175.43751338537</c:v>
                </c:pt>
                <c:pt idx="410">
                  <c:v>7054.2342055161198</c:v>
                </c:pt>
                <c:pt idx="411">
                  <c:v>6100.6435691602946</c:v>
                </c:pt>
                <c:pt idx="412">
                  <c:v>5879.8852264695961</c:v>
                </c:pt>
                <c:pt idx="413">
                  <c:v>5659.1268837788975</c:v>
                </c:pt>
                <c:pt idx="414">
                  <c:v>5438.368541088199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04-4F1C-9B89-6C5621981939}"/>
            </c:ext>
          </c:extLst>
        </c:ser>
        <c:ser>
          <c:idx val="2"/>
          <c:order val="2"/>
          <c:tx>
            <c:v>DMA</c:v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MA!$I$12:$I$431</c:f>
              <c:numCache>
                <c:formatCode>0.00</c:formatCode>
                <c:ptCount val="420"/>
                <c:pt idx="11">
                  <c:v>2264.2722222222219</c:v>
                </c:pt>
                <c:pt idx="12">
                  <c:v>2267.0555555555547</c:v>
                </c:pt>
                <c:pt idx="13">
                  <c:v>2229.3555555555554</c:v>
                </c:pt>
                <c:pt idx="14">
                  <c:v>2224.4222222222224</c:v>
                </c:pt>
                <c:pt idx="15">
                  <c:v>2210.6555555555556</c:v>
                </c:pt>
                <c:pt idx="16">
                  <c:v>2256.1444444444446</c:v>
                </c:pt>
                <c:pt idx="17">
                  <c:v>2301.1277777777782</c:v>
                </c:pt>
                <c:pt idx="18">
                  <c:v>2328.2555555555555</c:v>
                </c:pt>
                <c:pt idx="19">
                  <c:v>2362.2222222222222</c:v>
                </c:pt>
                <c:pt idx="20">
                  <c:v>2389.0888888888885</c:v>
                </c:pt>
                <c:pt idx="21">
                  <c:v>2396.8555555555554</c:v>
                </c:pt>
                <c:pt idx="22">
                  <c:v>2348.0277777777774</c:v>
                </c:pt>
                <c:pt idx="23">
                  <c:v>2328.8944444444446</c:v>
                </c:pt>
                <c:pt idx="24">
                  <c:v>2316.6333333333328</c:v>
                </c:pt>
                <c:pt idx="25">
                  <c:v>2260.9388888888893</c:v>
                </c:pt>
                <c:pt idx="26">
                  <c:v>2229.2222222222217</c:v>
                </c:pt>
                <c:pt idx="27">
                  <c:v>2228.6388888888891</c:v>
                </c:pt>
                <c:pt idx="28">
                  <c:v>2277.8055555555552</c:v>
                </c:pt>
                <c:pt idx="29">
                  <c:v>2260.4666666666667</c:v>
                </c:pt>
                <c:pt idx="30">
                  <c:v>2317.1555555555551</c:v>
                </c:pt>
                <c:pt idx="31">
                  <c:v>2440.3000000000002</c:v>
                </c:pt>
                <c:pt idx="32">
                  <c:v>2460.9166666666665</c:v>
                </c:pt>
                <c:pt idx="33">
                  <c:v>2528.2944444444447</c:v>
                </c:pt>
                <c:pt idx="34">
                  <c:v>2600.7500000000005</c:v>
                </c:pt>
                <c:pt idx="35">
                  <c:v>2635.7611111111105</c:v>
                </c:pt>
                <c:pt idx="36">
                  <c:v>2613.2611111111109</c:v>
                </c:pt>
                <c:pt idx="37">
                  <c:v>2627.5333333333333</c:v>
                </c:pt>
                <c:pt idx="38">
                  <c:v>2716.7944444444447</c:v>
                </c:pt>
                <c:pt idx="39">
                  <c:v>2702.9777777777772</c:v>
                </c:pt>
                <c:pt idx="40">
                  <c:v>2602.2777777777778</c:v>
                </c:pt>
                <c:pt idx="41">
                  <c:v>2612.6611111111106</c:v>
                </c:pt>
                <c:pt idx="42">
                  <c:v>2618.0000000000005</c:v>
                </c:pt>
                <c:pt idx="43">
                  <c:v>2562.0166666666664</c:v>
                </c:pt>
                <c:pt idx="44">
                  <c:v>2541.0888888888885</c:v>
                </c:pt>
                <c:pt idx="45">
                  <c:v>2557.8611111111113</c:v>
                </c:pt>
                <c:pt idx="46">
                  <c:v>2588.172222222222</c:v>
                </c:pt>
                <c:pt idx="47">
                  <c:v>2511.3999999999996</c:v>
                </c:pt>
                <c:pt idx="48">
                  <c:v>2585.5499999999997</c:v>
                </c:pt>
                <c:pt idx="49">
                  <c:v>2651.7499999999995</c:v>
                </c:pt>
                <c:pt idx="50">
                  <c:v>2621.5611111111107</c:v>
                </c:pt>
                <c:pt idx="51">
                  <c:v>2509.5833333333326</c:v>
                </c:pt>
                <c:pt idx="52">
                  <c:v>2532.0388888888892</c:v>
                </c:pt>
                <c:pt idx="53">
                  <c:v>2593.0055555555555</c:v>
                </c:pt>
                <c:pt idx="54">
                  <c:v>2578.4999999999995</c:v>
                </c:pt>
                <c:pt idx="55">
                  <c:v>2585.8333333333335</c:v>
                </c:pt>
                <c:pt idx="56">
                  <c:v>2623.3722222222218</c:v>
                </c:pt>
                <c:pt idx="57">
                  <c:v>2755.3944444444446</c:v>
                </c:pt>
                <c:pt idx="58">
                  <c:v>2777.1944444444443</c:v>
                </c:pt>
                <c:pt idx="59">
                  <c:v>2784.172222222222</c:v>
                </c:pt>
                <c:pt idx="60">
                  <c:v>2579.6833333333329</c:v>
                </c:pt>
                <c:pt idx="61">
                  <c:v>2516.7833333333333</c:v>
                </c:pt>
                <c:pt idx="62">
                  <c:v>2409.9277777777775</c:v>
                </c:pt>
                <c:pt idx="63">
                  <c:v>2341.2944444444443</c:v>
                </c:pt>
                <c:pt idx="64">
                  <c:v>2395.3499999999995</c:v>
                </c:pt>
                <c:pt idx="65">
                  <c:v>2351.1166666666668</c:v>
                </c:pt>
                <c:pt idx="66">
                  <c:v>2466.1499999999996</c:v>
                </c:pt>
                <c:pt idx="67">
                  <c:v>2519.5277777777778</c:v>
                </c:pt>
                <c:pt idx="68">
                  <c:v>2634.8111111111116</c:v>
                </c:pt>
                <c:pt idx="69">
                  <c:v>2708.8666666666672</c:v>
                </c:pt>
                <c:pt idx="70">
                  <c:v>2655.2777777777778</c:v>
                </c:pt>
                <c:pt idx="71">
                  <c:v>2733.1777777777775</c:v>
                </c:pt>
                <c:pt idx="72">
                  <c:v>2721.2611111111105</c:v>
                </c:pt>
                <c:pt idx="73">
                  <c:v>2756.6555555555556</c:v>
                </c:pt>
                <c:pt idx="74">
                  <c:v>2775.5</c:v>
                </c:pt>
                <c:pt idx="75">
                  <c:v>2821.3222222222225</c:v>
                </c:pt>
                <c:pt idx="76">
                  <c:v>2901.6277777777782</c:v>
                </c:pt>
                <c:pt idx="77">
                  <c:v>2991.744444444445</c:v>
                </c:pt>
                <c:pt idx="78">
                  <c:v>2984.7944444444443</c:v>
                </c:pt>
                <c:pt idx="79">
                  <c:v>2969.7611111111114</c:v>
                </c:pt>
                <c:pt idx="80">
                  <c:v>2936.566666666668</c:v>
                </c:pt>
                <c:pt idx="81">
                  <c:v>2894.1333333333328</c:v>
                </c:pt>
                <c:pt idx="82">
                  <c:v>2767.7833333333328</c:v>
                </c:pt>
                <c:pt idx="83">
                  <c:v>2717.8833333333332</c:v>
                </c:pt>
                <c:pt idx="84">
                  <c:v>2716.977777777779</c:v>
                </c:pt>
                <c:pt idx="85">
                  <c:v>2784.2166666666667</c:v>
                </c:pt>
                <c:pt idx="86">
                  <c:v>2920.3277777777785</c:v>
                </c:pt>
                <c:pt idx="87">
                  <c:v>3000.8722222222232</c:v>
                </c:pt>
                <c:pt idx="88">
                  <c:v>3029.9722222222213</c:v>
                </c:pt>
                <c:pt idx="89">
                  <c:v>3027.7666666666664</c:v>
                </c:pt>
                <c:pt idx="90">
                  <c:v>3182.994444444445</c:v>
                </c:pt>
                <c:pt idx="91">
                  <c:v>3166.5388888888888</c:v>
                </c:pt>
                <c:pt idx="92">
                  <c:v>3095.2166666666667</c:v>
                </c:pt>
                <c:pt idx="93">
                  <c:v>3070.7833333333347</c:v>
                </c:pt>
                <c:pt idx="94">
                  <c:v>3189.7222222222226</c:v>
                </c:pt>
                <c:pt idx="95">
                  <c:v>3200.2000000000003</c:v>
                </c:pt>
                <c:pt idx="96">
                  <c:v>3142.3</c:v>
                </c:pt>
                <c:pt idx="97">
                  <c:v>3152.6499999999996</c:v>
                </c:pt>
                <c:pt idx="98">
                  <c:v>3220.6833333333329</c:v>
                </c:pt>
                <c:pt idx="99">
                  <c:v>3262.4388888888884</c:v>
                </c:pt>
                <c:pt idx="100">
                  <c:v>3247.4111111111119</c:v>
                </c:pt>
                <c:pt idx="101">
                  <c:v>3319.9111111111119</c:v>
                </c:pt>
                <c:pt idx="102">
                  <c:v>3426.5833333333335</c:v>
                </c:pt>
                <c:pt idx="103">
                  <c:v>3409.9388888888884</c:v>
                </c:pt>
                <c:pt idx="104">
                  <c:v>3414.4666666666672</c:v>
                </c:pt>
                <c:pt idx="105">
                  <c:v>3443.9666666666667</c:v>
                </c:pt>
                <c:pt idx="106">
                  <c:v>3434.9777777777772</c:v>
                </c:pt>
                <c:pt idx="107">
                  <c:v>3363.8333333333321</c:v>
                </c:pt>
                <c:pt idx="108">
                  <c:v>3322.5000000000005</c:v>
                </c:pt>
                <c:pt idx="109">
                  <c:v>3373.666666666667</c:v>
                </c:pt>
                <c:pt idx="110">
                  <c:v>3361.5000000000009</c:v>
                </c:pt>
                <c:pt idx="111">
                  <c:v>3327.4444444444453</c:v>
                </c:pt>
                <c:pt idx="112">
                  <c:v>3430.0000000000005</c:v>
                </c:pt>
                <c:pt idx="113">
                  <c:v>3510.5555555555552</c:v>
                </c:pt>
                <c:pt idx="114">
                  <c:v>3534.9444444444439</c:v>
                </c:pt>
                <c:pt idx="115">
                  <c:v>3546.0555555555547</c:v>
                </c:pt>
                <c:pt idx="116">
                  <c:v>3506.333333333333</c:v>
                </c:pt>
                <c:pt idx="117">
                  <c:v>3475.5000000000009</c:v>
                </c:pt>
                <c:pt idx="118">
                  <c:v>3433.8888888888887</c:v>
                </c:pt>
                <c:pt idx="119">
                  <c:v>3415.5555555555557</c:v>
                </c:pt>
                <c:pt idx="120">
                  <c:v>3439.9444444444448</c:v>
                </c:pt>
                <c:pt idx="121">
                  <c:v>3433</c:v>
                </c:pt>
                <c:pt idx="122">
                  <c:v>3404</c:v>
                </c:pt>
                <c:pt idx="123">
                  <c:v>3472.0000000000009</c:v>
                </c:pt>
                <c:pt idx="124">
                  <c:v>3523.4444444444453</c:v>
                </c:pt>
                <c:pt idx="125">
                  <c:v>3455.5555555555547</c:v>
                </c:pt>
                <c:pt idx="126">
                  <c:v>3388.9999999999991</c:v>
                </c:pt>
                <c:pt idx="127">
                  <c:v>3353.5555555555561</c:v>
                </c:pt>
                <c:pt idx="128">
                  <c:v>3387.4999999999995</c:v>
                </c:pt>
                <c:pt idx="129">
                  <c:v>3320.2222222222213</c:v>
                </c:pt>
                <c:pt idx="130">
                  <c:v>3375.2777777777769</c:v>
                </c:pt>
                <c:pt idx="131">
                  <c:v>3557.833333333333</c:v>
                </c:pt>
                <c:pt idx="132">
                  <c:v>3715.1111111111122</c:v>
                </c:pt>
                <c:pt idx="133">
                  <c:v>3831.7777777777787</c:v>
                </c:pt>
                <c:pt idx="134">
                  <c:v>3938.833333333333</c:v>
                </c:pt>
                <c:pt idx="135">
                  <c:v>4002.9444444444443</c:v>
                </c:pt>
                <c:pt idx="136">
                  <c:v>3886.0555555555561</c:v>
                </c:pt>
                <c:pt idx="137">
                  <c:v>3830.6666666666652</c:v>
                </c:pt>
                <c:pt idx="138">
                  <c:v>3839.7222222222213</c:v>
                </c:pt>
                <c:pt idx="139">
                  <c:v>3805.1111111111109</c:v>
                </c:pt>
                <c:pt idx="140">
                  <c:v>3776.3888888888878</c:v>
                </c:pt>
                <c:pt idx="141">
                  <c:v>3741.9444444444439</c:v>
                </c:pt>
                <c:pt idx="142">
                  <c:v>3819.4444444444453</c:v>
                </c:pt>
                <c:pt idx="143">
                  <c:v>3972.2222222222231</c:v>
                </c:pt>
                <c:pt idx="144">
                  <c:v>4019.4444444444443</c:v>
                </c:pt>
                <c:pt idx="145">
                  <c:v>4088.166666666667</c:v>
                </c:pt>
                <c:pt idx="146">
                  <c:v>4257.1666666666661</c:v>
                </c:pt>
                <c:pt idx="147">
                  <c:v>4349.5555555555557</c:v>
                </c:pt>
                <c:pt idx="148">
                  <c:v>4368.3888888888878</c:v>
                </c:pt>
                <c:pt idx="149">
                  <c:v>4362.1111111111122</c:v>
                </c:pt>
                <c:pt idx="150">
                  <c:v>4295.2222222222226</c:v>
                </c:pt>
                <c:pt idx="151">
                  <c:v>4311.0555555555547</c:v>
                </c:pt>
                <c:pt idx="152">
                  <c:v>4208.0555555555557</c:v>
                </c:pt>
                <c:pt idx="153">
                  <c:v>4294.8888888888887</c:v>
                </c:pt>
                <c:pt idx="154">
                  <c:v>4290.2777777777783</c:v>
                </c:pt>
                <c:pt idx="155">
                  <c:v>4323.2222222222217</c:v>
                </c:pt>
                <c:pt idx="156">
                  <c:v>4416.1111111111104</c:v>
                </c:pt>
                <c:pt idx="157">
                  <c:v>4436.1111111111104</c:v>
                </c:pt>
                <c:pt idx="158">
                  <c:v>4480.9444444444453</c:v>
                </c:pt>
                <c:pt idx="159">
                  <c:v>4503.2222222222226</c:v>
                </c:pt>
                <c:pt idx="160">
                  <c:v>4568.1666666666652</c:v>
                </c:pt>
                <c:pt idx="161">
                  <c:v>4576.7222222222226</c:v>
                </c:pt>
                <c:pt idx="162">
                  <c:v>4671.333333333333</c:v>
                </c:pt>
                <c:pt idx="163">
                  <c:v>4648.2777777777774</c:v>
                </c:pt>
                <c:pt idx="164">
                  <c:v>4595.3333333333321</c:v>
                </c:pt>
                <c:pt idx="165">
                  <c:v>4582.2777777777774</c:v>
                </c:pt>
                <c:pt idx="166">
                  <c:v>4599.8333333333348</c:v>
                </c:pt>
                <c:pt idx="167">
                  <c:v>4488.5555555555547</c:v>
                </c:pt>
                <c:pt idx="168">
                  <c:v>4354.0555555555557</c:v>
                </c:pt>
                <c:pt idx="169">
                  <c:v>4341.3888888888887</c:v>
                </c:pt>
                <c:pt idx="170">
                  <c:v>4413.7222222222217</c:v>
                </c:pt>
                <c:pt idx="171">
                  <c:v>4471.7222222222217</c:v>
                </c:pt>
                <c:pt idx="172">
                  <c:v>4518.8888888888887</c:v>
                </c:pt>
                <c:pt idx="173">
                  <c:v>4668.7777777777774</c:v>
                </c:pt>
                <c:pt idx="174">
                  <c:v>4712.5</c:v>
                </c:pt>
                <c:pt idx="175">
                  <c:v>4878.9444444444443</c:v>
                </c:pt>
                <c:pt idx="176">
                  <c:v>4935.166666666667</c:v>
                </c:pt>
                <c:pt idx="177">
                  <c:v>4933.4444444444453</c:v>
                </c:pt>
                <c:pt idx="178">
                  <c:v>4986.3888888888887</c:v>
                </c:pt>
                <c:pt idx="179">
                  <c:v>4923.2777777777783</c:v>
                </c:pt>
                <c:pt idx="180">
                  <c:v>4947.3888888888887</c:v>
                </c:pt>
                <c:pt idx="181">
                  <c:v>4930.9444444444453</c:v>
                </c:pt>
                <c:pt idx="182">
                  <c:v>4902.166666666667</c:v>
                </c:pt>
                <c:pt idx="183">
                  <c:v>4872.3888888888878</c:v>
                </c:pt>
                <c:pt idx="184">
                  <c:v>4895.5555555555547</c:v>
                </c:pt>
                <c:pt idx="185">
                  <c:v>4867.8888888888905</c:v>
                </c:pt>
                <c:pt idx="186">
                  <c:v>4947.4444444444443</c:v>
                </c:pt>
                <c:pt idx="187">
                  <c:v>4926.5</c:v>
                </c:pt>
                <c:pt idx="188">
                  <c:v>5011.4444444444443</c:v>
                </c:pt>
                <c:pt idx="189">
                  <c:v>4980.7777777777774</c:v>
                </c:pt>
                <c:pt idx="190">
                  <c:v>4813.9444444444443</c:v>
                </c:pt>
                <c:pt idx="191">
                  <c:v>4885.7777777777783</c:v>
                </c:pt>
                <c:pt idx="192">
                  <c:v>4734.8888888888905</c:v>
                </c:pt>
                <c:pt idx="193">
                  <c:v>4707.4999999999991</c:v>
                </c:pt>
                <c:pt idx="194">
                  <c:v>4709.333333333333</c:v>
                </c:pt>
                <c:pt idx="195">
                  <c:v>4792.5555555555557</c:v>
                </c:pt>
                <c:pt idx="196">
                  <c:v>4926.2222222222217</c:v>
                </c:pt>
                <c:pt idx="197">
                  <c:v>4895.5555555555557</c:v>
                </c:pt>
                <c:pt idx="198">
                  <c:v>5018.5555555555557</c:v>
                </c:pt>
                <c:pt idx="199">
                  <c:v>5010.9444444444443</c:v>
                </c:pt>
                <c:pt idx="200">
                  <c:v>4983.833333333333</c:v>
                </c:pt>
                <c:pt idx="201">
                  <c:v>4968.9999999999991</c:v>
                </c:pt>
                <c:pt idx="202">
                  <c:v>5038.4444444444443</c:v>
                </c:pt>
                <c:pt idx="203">
                  <c:v>5048.1111111111113</c:v>
                </c:pt>
                <c:pt idx="204">
                  <c:v>5103.9999999999991</c:v>
                </c:pt>
                <c:pt idx="205">
                  <c:v>5117.9444444444453</c:v>
                </c:pt>
                <c:pt idx="206">
                  <c:v>5153.6666666666661</c:v>
                </c:pt>
                <c:pt idx="207">
                  <c:v>5205.6111111111095</c:v>
                </c:pt>
                <c:pt idx="208">
                  <c:v>5062.5555555555557</c:v>
                </c:pt>
                <c:pt idx="209">
                  <c:v>5213.4999999999991</c:v>
                </c:pt>
                <c:pt idx="210">
                  <c:v>5137.6666666666661</c:v>
                </c:pt>
                <c:pt idx="211">
                  <c:v>5233.666666666667</c:v>
                </c:pt>
                <c:pt idx="212">
                  <c:v>5223.1111111111113</c:v>
                </c:pt>
                <c:pt idx="213">
                  <c:v>5108.3888888888887</c:v>
                </c:pt>
                <c:pt idx="214">
                  <c:v>5129.7222222222226</c:v>
                </c:pt>
                <c:pt idx="215">
                  <c:v>5027.8333333333321</c:v>
                </c:pt>
                <c:pt idx="216">
                  <c:v>5140.8333333333339</c:v>
                </c:pt>
                <c:pt idx="217">
                  <c:v>5113.3888888888887</c:v>
                </c:pt>
                <c:pt idx="218">
                  <c:v>5112.2777777777783</c:v>
                </c:pt>
                <c:pt idx="219">
                  <c:v>5141.1666666666652</c:v>
                </c:pt>
                <c:pt idx="220">
                  <c:v>5253.8888888888896</c:v>
                </c:pt>
                <c:pt idx="221">
                  <c:v>5293.1111111111113</c:v>
                </c:pt>
                <c:pt idx="222">
                  <c:v>5326.5555555555566</c:v>
                </c:pt>
                <c:pt idx="223">
                  <c:v>5361.8888888888896</c:v>
                </c:pt>
                <c:pt idx="224">
                  <c:v>5443.6111111111113</c:v>
                </c:pt>
                <c:pt idx="225">
                  <c:v>5523.2222222222217</c:v>
                </c:pt>
                <c:pt idx="226">
                  <c:v>5496.9444444444443</c:v>
                </c:pt>
                <c:pt idx="227">
                  <c:v>5547.5555555555557</c:v>
                </c:pt>
                <c:pt idx="228">
                  <c:v>5550.5555555555566</c:v>
                </c:pt>
                <c:pt idx="229">
                  <c:v>5591.2222222222217</c:v>
                </c:pt>
                <c:pt idx="230">
                  <c:v>5566.7777777777783</c:v>
                </c:pt>
                <c:pt idx="231">
                  <c:v>5651.4999999999991</c:v>
                </c:pt>
                <c:pt idx="232">
                  <c:v>5624.9999999999991</c:v>
                </c:pt>
                <c:pt idx="233">
                  <c:v>5617.8888888888878</c:v>
                </c:pt>
                <c:pt idx="234">
                  <c:v>5559.333333333333</c:v>
                </c:pt>
                <c:pt idx="235">
                  <c:v>5480.7222222222226</c:v>
                </c:pt>
                <c:pt idx="236">
                  <c:v>5464.833333333333</c:v>
                </c:pt>
                <c:pt idx="237">
                  <c:v>5480.2222222222244</c:v>
                </c:pt>
                <c:pt idx="238">
                  <c:v>5604.3333333333339</c:v>
                </c:pt>
                <c:pt idx="239">
                  <c:v>5602.7777777777765</c:v>
                </c:pt>
                <c:pt idx="240">
                  <c:v>5586.8888888888896</c:v>
                </c:pt>
                <c:pt idx="241">
                  <c:v>5680.7222222222217</c:v>
                </c:pt>
                <c:pt idx="242">
                  <c:v>5744.0555555555538</c:v>
                </c:pt>
                <c:pt idx="243">
                  <c:v>5697.7222222222244</c:v>
                </c:pt>
                <c:pt idx="244">
                  <c:v>5766.5000000000009</c:v>
                </c:pt>
                <c:pt idx="245">
                  <c:v>5876.5</c:v>
                </c:pt>
                <c:pt idx="246">
                  <c:v>5959.7222222222217</c:v>
                </c:pt>
                <c:pt idx="247">
                  <c:v>5914.2222222222217</c:v>
                </c:pt>
                <c:pt idx="248">
                  <c:v>5870.8333333333339</c:v>
                </c:pt>
                <c:pt idx="249">
                  <c:v>5851.9444444444443</c:v>
                </c:pt>
                <c:pt idx="250">
                  <c:v>5818.7777777777783</c:v>
                </c:pt>
                <c:pt idx="251">
                  <c:v>5761.0555555555575</c:v>
                </c:pt>
                <c:pt idx="252">
                  <c:v>5790.2222222222217</c:v>
                </c:pt>
                <c:pt idx="253">
                  <c:v>5823.8888888888878</c:v>
                </c:pt>
                <c:pt idx="254">
                  <c:v>5842.4444444444443</c:v>
                </c:pt>
                <c:pt idx="255">
                  <c:v>5947.2777777777774</c:v>
                </c:pt>
                <c:pt idx="256">
                  <c:v>5881.1666666666661</c:v>
                </c:pt>
                <c:pt idx="257">
                  <c:v>5779.7222222222235</c:v>
                </c:pt>
                <c:pt idx="258">
                  <c:v>5639.7777777777783</c:v>
                </c:pt>
                <c:pt idx="259">
                  <c:v>5658.9444444444443</c:v>
                </c:pt>
                <c:pt idx="260">
                  <c:v>5719.7777777777774</c:v>
                </c:pt>
                <c:pt idx="261">
                  <c:v>5715.3888888888896</c:v>
                </c:pt>
                <c:pt idx="262">
                  <c:v>5802.5555555555575</c:v>
                </c:pt>
                <c:pt idx="263">
                  <c:v>5804.7777777777774</c:v>
                </c:pt>
                <c:pt idx="264">
                  <c:v>5937.0555555555566</c:v>
                </c:pt>
                <c:pt idx="265">
                  <c:v>6022.0555555555566</c:v>
                </c:pt>
                <c:pt idx="266">
                  <c:v>6002.5555555555566</c:v>
                </c:pt>
                <c:pt idx="267">
                  <c:v>6065.4444444444443</c:v>
                </c:pt>
                <c:pt idx="268">
                  <c:v>5940.6666666666652</c:v>
                </c:pt>
                <c:pt idx="269">
                  <c:v>5998.1666666666652</c:v>
                </c:pt>
                <c:pt idx="270">
                  <c:v>5974.833333333333</c:v>
                </c:pt>
                <c:pt idx="271">
                  <c:v>5880.1111111111113</c:v>
                </c:pt>
                <c:pt idx="272">
                  <c:v>5755.7777777777774</c:v>
                </c:pt>
                <c:pt idx="273">
                  <c:v>5554.0555555555575</c:v>
                </c:pt>
                <c:pt idx="274">
                  <c:v>5403.2222222222226</c:v>
                </c:pt>
                <c:pt idx="275">
                  <c:v>5325.2777777777783</c:v>
                </c:pt>
                <c:pt idx="276">
                  <c:v>5255.666666666667</c:v>
                </c:pt>
                <c:pt idx="277">
                  <c:v>5189.8333333333339</c:v>
                </c:pt>
                <c:pt idx="278">
                  <c:v>5159.9999999999991</c:v>
                </c:pt>
                <c:pt idx="279">
                  <c:v>5108.4444444444462</c:v>
                </c:pt>
                <c:pt idx="280">
                  <c:v>5321.8888888888887</c:v>
                </c:pt>
                <c:pt idx="281">
                  <c:v>5309.9999999999991</c:v>
                </c:pt>
                <c:pt idx="282">
                  <c:v>5237.4444444444443</c:v>
                </c:pt>
                <c:pt idx="283">
                  <c:v>5232.0555555555566</c:v>
                </c:pt>
                <c:pt idx="284">
                  <c:v>5087.3333333333339</c:v>
                </c:pt>
                <c:pt idx="285">
                  <c:v>5307.2222222222217</c:v>
                </c:pt>
                <c:pt idx="286">
                  <c:v>5159.7777777777774</c:v>
                </c:pt>
                <c:pt idx="287">
                  <c:v>5182.8888888888896</c:v>
                </c:pt>
                <c:pt idx="288">
                  <c:v>5310.6666666666661</c:v>
                </c:pt>
                <c:pt idx="289">
                  <c:v>5267.6111111111113</c:v>
                </c:pt>
                <c:pt idx="290">
                  <c:v>5500.6111111111113</c:v>
                </c:pt>
                <c:pt idx="291">
                  <c:v>5396.333333333333</c:v>
                </c:pt>
                <c:pt idx="292">
                  <c:v>5334.4444444444453</c:v>
                </c:pt>
                <c:pt idx="293">
                  <c:v>5369.9444444444453</c:v>
                </c:pt>
                <c:pt idx="294">
                  <c:v>5328.2222222222226</c:v>
                </c:pt>
                <c:pt idx="295">
                  <c:v>5483.1666666666661</c:v>
                </c:pt>
                <c:pt idx="296">
                  <c:v>5570.0555555555547</c:v>
                </c:pt>
                <c:pt idx="297">
                  <c:v>5452.9444444444453</c:v>
                </c:pt>
                <c:pt idx="298">
                  <c:v>5615.7222222222226</c:v>
                </c:pt>
                <c:pt idx="299">
                  <c:v>5601.9999999999991</c:v>
                </c:pt>
                <c:pt idx="300">
                  <c:v>5431.166666666667</c:v>
                </c:pt>
                <c:pt idx="301">
                  <c:v>5335.9444444444434</c:v>
                </c:pt>
                <c:pt idx="302">
                  <c:v>5256.5555555555547</c:v>
                </c:pt>
                <c:pt idx="303">
                  <c:v>5393.833333333333</c:v>
                </c:pt>
                <c:pt idx="304">
                  <c:v>5447.0555555555557</c:v>
                </c:pt>
                <c:pt idx="305">
                  <c:v>5708.1666666666652</c:v>
                </c:pt>
                <c:pt idx="306">
                  <c:v>5853.0000000000009</c:v>
                </c:pt>
                <c:pt idx="307">
                  <c:v>5847.4444444444443</c:v>
                </c:pt>
                <c:pt idx="308">
                  <c:v>5855.9999999999991</c:v>
                </c:pt>
                <c:pt idx="309">
                  <c:v>5833.8888888888905</c:v>
                </c:pt>
                <c:pt idx="310">
                  <c:v>5786.1111111111113</c:v>
                </c:pt>
                <c:pt idx="311">
                  <c:v>5521.2777777777774</c:v>
                </c:pt>
                <c:pt idx="312">
                  <c:v>5570.0555555555566</c:v>
                </c:pt>
                <c:pt idx="313">
                  <c:v>5500.0555555555566</c:v>
                </c:pt>
                <c:pt idx="314">
                  <c:v>5475.2777777777783</c:v>
                </c:pt>
                <c:pt idx="315">
                  <c:v>5521.2222222222217</c:v>
                </c:pt>
                <c:pt idx="316">
                  <c:v>5520.2222222222217</c:v>
                </c:pt>
                <c:pt idx="317">
                  <c:v>5454.8888888888887</c:v>
                </c:pt>
                <c:pt idx="318">
                  <c:v>5557.6666666666661</c:v>
                </c:pt>
                <c:pt idx="319">
                  <c:v>5593.1666666666652</c:v>
                </c:pt>
                <c:pt idx="320">
                  <c:v>5490.5000000000009</c:v>
                </c:pt>
                <c:pt idx="321">
                  <c:v>5515.833333333333</c:v>
                </c:pt>
                <c:pt idx="322">
                  <c:v>5546.9444444444453</c:v>
                </c:pt>
                <c:pt idx="323">
                  <c:v>5650.2222222222235</c:v>
                </c:pt>
                <c:pt idx="324">
                  <c:v>5544.5555555555575</c:v>
                </c:pt>
                <c:pt idx="325">
                  <c:v>5687.2222222222217</c:v>
                </c:pt>
                <c:pt idx="326">
                  <c:v>5847.5555555555575</c:v>
                </c:pt>
                <c:pt idx="327">
                  <c:v>5751.6666666666661</c:v>
                </c:pt>
                <c:pt idx="328">
                  <c:v>5751.3888888888878</c:v>
                </c:pt>
                <c:pt idx="329">
                  <c:v>5770.5000000000009</c:v>
                </c:pt>
                <c:pt idx="330">
                  <c:v>5785.6666666666661</c:v>
                </c:pt>
                <c:pt idx="331">
                  <c:v>5759.6111111111104</c:v>
                </c:pt>
                <c:pt idx="332">
                  <c:v>5767.4444444444462</c:v>
                </c:pt>
                <c:pt idx="333">
                  <c:v>5810.833333333333</c:v>
                </c:pt>
                <c:pt idx="334">
                  <c:v>5695.833333333333</c:v>
                </c:pt>
                <c:pt idx="335">
                  <c:v>5768.9444444444443</c:v>
                </c:pt>
                <c:pt idx="336">
                  <c:v>5810.4444444444453</c:v>
                </c:pt>
                <c:pt idx="337">
                  <c:v>5843.2777777777783</c:v>
                </c:pt>
                <c:pt idx="338">
                  <c:v>5865.7777777777783</c:v>
                </c:pt>
                <c:pt idx="339">
                  <c:v>5803.9444444444443</c:v>
                </c:pt>
                <c:pt idx="340">
                  <c:v>5903.166666666667</c:v>
                </c:pt>
                <c:pt idx="341">
                  <c:v>6026.9999999999991</c:v>
                </c:pt>
                <c:pt idx="342">
                  <c:v>6032</c:v>
                </c:pt>
                <c:pt idx="343">
                  <c:v>6037.7777777777783</c:v>
                </c:pt>
                <c:pt idx="344">
                  <c:v>6065.2222222222217</c:v>
                </c:pt>
                <c:pt idx="345">
                  <c:v>6171.2777777777783</c:v>
                </c:pt>
                <c:pt idx="346">
                  <c:v>6244.9444444444462</c:v>
                </c:pt>
                <c:pt idx="347">
                  <c:v>6194.9444444444425</c:v>
                </c:pt>
                <c:pt idx="348">
                  <c:v>6236.2777777777765</c:v>
                </c:pt>
                <c:pt idx="349">
                  <c:v>6251.2777777777783</c:v>
                </c:pt>
                <c:pt idx="350">
                  <c:v>6215.7222222222217</c:v>
                </c:pt>
                <c:pt idx="351">
                  <c:v>6357.833333333333</c:v>
                </c:pt>
                <c:pt idx="352">
                  <c:v>6400.6111111111113</c:v>
                </c:pt>
                <c:pt idx="353">
                  <c:v>6445.2777777777774</c:v>
                </c:pt>
                <c:pt idx="354">
                  <c:v>6481.9444444444453</c:v>
                </c:pt>
                <c:pt idx="355">
                  <c:v>6653.5</c:v>
                </c:pt>
                <c:pt idx="356">
                  <c:v>6741.1111111111122</c:v>
                </c:pt>
                <c:pt idx="357">
                  <c:v>6671.3888888888896</c:v>
                </c:pt>
                <c:pt idx="358">
                  <c:v>6675.2222222222217</c:v>
                </c:pt>
                <c:pt idx="359">
                  <c:v>6645.6666666666661</c:v>
                </c:pt>
                <c:pt idx="360">
                  <c:v>6733.8888888888878</c:v>
                </c:pt>
                <c:pt idx="361">
                  <c:v>6530.9444444444443</c:v>
                </c:pt>
                <c:pt idx="362">
                  <c:v>6611.3888888888887</c:v>
                </c:pt>
                <c:pt idx="363">
                  <c:v>6711.0000000000018</c:v>
                </c:pt>
                <c:pt idx="364">
                  <c:v>6750.6111111111113</c:v>
                </c:pt>
                <c:pt idx="365">
                  <c:v>6811.6111111111104</c:v>
                </c:pt>
                <c:pt idx="366">
                  <c:v>6762.5000000000018</c:v>
                </c:pt>
                <c:pt idx="367">
                  <c:v>6872.333333333333</c:v>
                </c:pt>
                <c:pt idx="368">
                  <c:v>6903.7222222222226</c:v>
                </c:pt>
                <c:pt idx="369">
                  <c:v>6968.6666666666652</c:v>
                </c:pt>
                <c:pt idx="370">
                  <c:v>7000.4444444444462</c:v>
                </c:pt>
                <c:pt idx="371">
                  <c:v>6957.9444444444453</c:v>
                </c:pt>
                <c:pt idx="372">
                  <c:v>6966.8888888888878</c:v>
                </c:pt>
                <c:pt idx="373">
                  <c:v>7022.0555555555538</c:v>
                </c:pt>
                <c:pt idx="374">
                  <c:v>7035.9444444444453</c:v>
                </c:pt>
                <c:pt idx="375">
                  <c:v>7080.9444444444443</c:v>
                </c:pt>
                <c:pt idx="376">
                  <c:v>7201.7777777777783</c:v>
                </c:pt>
                <c:pt idx="377">
                  <c:v>7223.2222222222244</c:v>
                </c:pt>
                <c:pt idx="378">
                  <c:v>7517.5555555555538</c:v>
                </c:pt>
                <c:pt idx="379">
                  <c:v>7521.0555555555538</c:v>
                </c:pt>
                <c:pt idx="380">
                  <c:v>7488.9444444444425</c:v>
                </c:pt>
                <c:pt idx="381">
                  <c:v>7478.0000000000009</c:v>
                </c:pt>
                <c:pt idx="382">
                  <c:v>7451.1111111111113</c:v>
                </c:pt>
                <c:pt idx="383">
                  <c:v>7499.5555555555538</c:v>
                </c:pt>
                <c:pt idx="384">
                  <c:v>7280.3888888888878</c:v>
                </c:pt>
                <c:pt idx="385">
                  <c:v>7363.6666666666661</c:v>
                </c:pt>
                <c:pt idx="386">
                  <c:v>7366.0555555555575</c:v>
                </c:pt>
                <c:pt idx="387">
                  <c:v>7424.0555555555575</c:v>
                </c:pt>
                <c:pt idx="388">
                  <c:v>7511.4444444444462</c:v>
                </c:pt>
                <c:pt idx="389">
                  <c:v>7563.8888888888887</c:v>
                </c:pt>
                <c:pt idx="390">
                  <c:v>7683.7777777777783</c:v>
                </c:pt>
                <c:pt idx="391">
                  <c:v>7720.833333333333</c:v>
                </c:pt>
                <c:pt idx="392">
                  <c:v>7866.4444444444425</c:v>
                </c:pt>
                <c:pt idx="393">
                  <c:v>7741.6666666666661</c:v>
                </c:pt>
                <c:pt idx="394">
                  <c:v>7720.6666666666697</c:v>
                </c:pt>
                <c:pt idx="395">
                  <c:v>7685.5</c:v>
                </c:pt>
                <c:pt idx="396">
                  <c:v>7529.0555555555575</c:v>
                </c:pt>
                <c:pt idx="397">
                  <c:v>7582.9444444444462</c:v>
                </c:pt>
                <c:pt idx="398">
                  <c:v>7554.1111111111095</c:v>
                </c:pt>
                <c:pt idx="399">
                  <c:v>7876.8333333333303</c:v>
                </c:pt>
                <c:pt idx="400">
                  <c:v>7959.0000000000009</c:v>
                </c:pt>
                <c:pt idx="401">
                  <c:v>8135.3888888888878</c:v>
                </c:pt>
                <c:pt idx="402">
                  <c:v>8221.0555555555547</c:v>
                </c:pt>
                <c:pt idx="403">
                  <c:v>8090.3888888888905</c:v>
                </c:pt>
                <c:pt idx="404">
                  <c:v>8047.5555555555538</c:v>
                </c:pt>
                <c:pt idx="405">
                  <c:v>7753</c:v>
                </c:pt>
                <c:pt idx="406">
                  <c:v>7564.7777777777774</c:v>
                </c:pt>
                <c:pt idx="407">
                  <c:v>7349.5555555555547</c:v>
                </c:pt>
                <c:pt idx="408">
                  <c:v>7282.2222222222235</c:v>
                </c:pt>
                <c:pt idx="409">
                  <c:v>7134.333333333333</c:v>
                </c:pt>
                <c:pt idx="410">
                  <c:v>6997.1666666666652</c:v>
                </c:pt>
                <c:pt idx="411">
                  <c:v>6250.1111111111122</c:v>
                </c:pt>
                <c:pt idx="412">
                  <c:v>6049.6666666666679</c:v>
                </c:pt>
                <c:pt idx="413">
                  <c:v>5849.2222222222244</c:v>
                </c:pt>
                <c:pt idx="414">
                  <c:v>5648.7777777777801</c:v>
                </c:pt>
                <c:pt idx="415">
                  <c:v>5448.3333333333358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04-4F1C-9B89-6C5621981939}"/>
            </c:ext>
          </c:extLst>
        </c:ser>
        <c:ser>
          <c:idx val="3"/>
          <c:order val="3"/>
          <c:tx>
            <c:v>Holt-Winter</c:v>
          </c:tx>
          <c:spPr>
            <a:ln w="28575" cap="rnd">
              <a:solidFill>
                <a:schemeClr val="tx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ES!$O$12:$O$431</c:f>
              <c:numCache>
                <c:formatCode>0.00</c:formatCode>
                <c:ptCount val="420"/>
                <c:pt idx="12">
                  <c:v>1893.6832484867921</c:v>
                </c:pt>
                <c:pt idx="13">
                  <c:v>1846.4356704493673</c:v>
                </c:pt>
                <c:pt idx="14">
                  <c:v>2294.551225789638</c:v>
                </c:pt>
                <c:pt idx="15">
                  <c:v>2202.2774421548984</c:v>
                </c:pt>
                <c:pt idx="16">
                  <c:v>2567.0080011205814</c:v>
                </c:pt>
                <c:pt idx="17">
                  <c:v>2359.1459052539813</c:v>
                </c:pt>
                <c:pt idx="18">
                  <c:v>2439.7683942574045</c:v>
                </c:pt>
                <c:pt idx="19">
                  <c:v>2455.7763949513596</c:v>
                </c:pt>
                <c:pt idx="20">
                  <c:v>2461.0911605405463</c:v>
                </c:pt>
                <c:pt idx="21">
                  <c:v>2414.1972588026902</c:v>
                </c:pt>
                <c:pt idx="22">
                  <c:v>2411.8334241882294</c:v>
                </c:pt>
                <c:pt idx="23">
                  <c:v>2395.6303604061291</c:v>
                </c:pt>
                <c:pt idx="24">
                  <c:v>2088.0810132557253</c:v>
                </c:pt>
                <c:pt idx="25">
                  <c:v>1994.452824982191</c:v>
                </c:pt>
                <c:pt idx="26">
                  <c:v>2323.1901967260592</c:v>
                </c:pt>
                <c:pt idx="27">
                  <c:v>2280.4417037284593</c:v>
                </c:pt>
                <c:pt idx="28">
                  <c:v>2576.5226325908934</c:v>
                </c:pt>
                <c:pt idx="29">
                  <c:v>2366.5221777467914</c:v>
                </c:pt>
                <c:pt idx="30">
                  <c:v>2468.7283008836457</c:v>
                </c:pt>
                <c:pt idx="31">
                  <c:v>2557.5395050365123</c:v>
                </c:pt>
                <c:pt idx="32">
                  <c:v>2519.2140429585006</c:v>
                </c:pt>
                <c:pt idx="33">
                  <c:v>2526.0948845528956</c:v>
                </c:pt>
                <c:pt idx="34">
                  <c:v>2637.9830495291112</c:v>
                </c:pt>
                <c:pt idx="35">
                  <c:v>2587.4325965878857</c:v>
                </c:pt>
                <c:pt idx="36">
                  <c:v>2285.3512177784401</c:v>
                </c:pt>
                <c:pt idx="37">
                  <c:v>2310.674395149852</c:v>
                </c:pt>
                <c:pt idx="38">
                  <c:v>2651.4374519950275</c:v>
                </c:pt>
                <c:pt idx="39">
                  <c:v>2635.0430157492879</c:v>
                </c:pt>
                <c:pt idx="40">
                  <c:v>2796.4114999960684</c:v>
                </c:pt>
                <c:pt idx="41">
                  <c:v>2666.8960337870008</c:v>
                </c:pt>
                <c:pt idx="42">
                  <c:v>2709.6975535365405</c:v>
                </c:pt>
                <c:pt idx="43">
                  <c:v>2690.3292976074567</c:v>
                </c:pt>
                <c:pt idx="44">
                  <c:v>2739.285202887349</c:v>
                </c:pt>
                <c:pt idx="45">
                  <c:v>2730.383427344656</c:v>
                </c:pt>
                <c:pt idx="46">
                  <c:v>2693.9434863553529</c:v>
                </c:pt>
                <c:pt idx="47">
                  <c:v>2586.8235144830246</c:v>
                </c:pt>
                <c:pt idx="48">
                  <c:v>2430.0242261251033</c:v>
                </c:pt>
                <c:pt idx="49">
                  <c:v>2435.8140657830595</c:v>
                </c:pt>
                <c:pt idx="50">
                  <c:v>2606.9420208278452</c:v>
                </c:pt>
                <c:pt idx="51">
                  <c:v>2496.3537332954784</c:v>
                </c:pt>
                <c:pt idx="52">
                  <c:v>2733.1344300845726</c:v>
                </c:pt>
                <c:pt idx="53">
                  <c:v>2630.5310720783427</c:v>
                </c:pt>
                <c:pt idx="54">
                  <c:v>2712.3551612507649</c:v>
                </c:pt>
                <c:pt idx="55">
                  <c:v>2783.4267131326192</c:v>
                </c:pt>
                <c:pt idx="56">
                  <c:v>2797.4528882682998</c:v>
                </c:pt>
                <c:pt idx="57">
                  <c:v>2791.8096342993258</c:v>
                </c:pt>
                <c:pt idx="58">
                  <c:v>2761.8425915790267</c:v>
                </c:pt>
                <c:pt idx="59">
                  <c:v>2807.4587393100419</c:v>
                </c:pt>
                <c:pt idx="60">
                  <c:v>2427.8135247164173</c:v>
                </c:pt>
                <c:pt idx="61">
                  <c:v>2368.5012669487623</c:v>
                </c:pt>
                <c:pt idx="62">
                  <c:v>2408.0275606536275</c:v>
                </c:pt>
                <c:pt idx="63">
                  <c:v>2471.7011331901185</c:v>
                </c:pt>
                <c:pt idx="64">
                  <c:v>2717.0291251066465</c:v>
                </c:pt>
                <c:pt idx="65">
                  <c:v>2611.5520717688596</c:v>
                </c:pt>
                <c:pt idx="66">
                  <c:v>2591.2910616826507</c:v>
                </c:pt>
                <c:pt idx="67">
                  <c:v>2662.5422207831066</c:v>
                </c:pt>
                <c:pt idx="68">
                  <c:v>2717.2130793660922</c:v>
                </c:pt>
                <c:pt idx="69">
                  <c:v>2730.3010804461551</c:v>
                </c:pt>
                <c:pt idx="70">
                  <c:v>2691.707949535386</c:v>
                </c:pt>
                <c:pt idx="71">
                  <c:v>2682.8630448037857</c:v>
                </c:pt>
                <c:pt idx="72">
                  <c:v>2560.8517636319025</c:v>
                </c:pt>
                <c:pt idx="73">
                  <c:v>2520.2329837352509</c:v>
                </c:pt>
                <c:pt idx="74">
                  <c:v>2656.3113799726766</c:v>
                </c:pt>
                <c:pt idx="75">
                  <c:v>2832.1374602232968</c:v>
                </c:pt>
                <c:pt idx="76">
                  <c:v>2923.8148133823624</c:v>
                </c:pt>
                <c:pt idx="77">
                  <c:v>2992.3372670619642</c:v>
                </c:pt>
                <c:pt idx="78">
                  <c:v>2950.1474076547693</c:v>
                </c:pt>
                <c:pt idx="79">
                  <c:v>2990.808615706389</c:v>
                </c:pt>
                <c:pt idx="80">
                  <c:v>2979.6985528863343</c:v>
                </c:pt>
                <c:pt idx="81">
                  <c:v>2951.6945722441478</c:v>
                </c:pt>
                <c:pt idx="82">
                  <c:v>2856.633413966159</c:v>
                </c:pt>
                <c:pt idx="83">
                  <c:v>2819.4161042921232</c:v>
                </c:pt>
                <c:pt idx="84">
                  <c:v>2754.4630363494939</c:v>
                </c:pt>
                <c:pt idx="85">
                  <c:v>2715.3191245274629</c:v>
                </c:pt>
                <c:pt idx="86">
                  <c:v>2891.3424922762265</c:v>
                </c:pt>
                <c:pt idx="87">
                  <c:v>3042.7671885637683</c:v>
                </c:pt>
                <c:pt idx="88">
                  <c:v>3004.8182791858203</c:v>
                </c:pt>
                <c:pt idx="89">
                  <c:v>2927.8258040860969</c:v>
                </c:pt>
                <c:pt idx="90">
                  <c:v>3136.7220609925657</c:v>
                </c:pt>
                <c:pt idx="91">
                  <c:v>3173.1684486664926</c:v>
                </c:pt>
                <c:pt idx="92">
                  <c:v>3193.9411143148891</c:v>
                </c:pt>
                <c:pt idx="93">
                  <c:v>3140.6471697367247</c:v>
                </c:pt>
                <c:pt idx="94">
                  <c:v>3214.6230503457987</c:v>
                </c:pt>
                <c:pt idx="95">
                  <c:v>3063.6232417553251</c:v>
                </c:pt>
                <c:pt idx="96">
                  <c:v>3169.3791744055525</c:v>
                </c:pt>
                <c:pt idx="97">
                  <c:v>3064.7431518842627</c:v>
                </c:pt>
                <c:pt idx="98">
                  <c:v>3126.2737884697999</c:v>
                </c:pt>
                <c:pt idx="99">
                  <c:v>3191.1369156287051</c:v>
                </c:pt>
                <c:pt idx="100">
                  <c:v>3277.0587220711036</c:v>
                </c:pt>
                <c:pt idx="101">
                  <c:v>3268.2245243097691</c:v>
                </c:pt>
                <c:pt idx="102">
                  <c:v>3436.3192759200533</c:v>
                </c:pt>
                <c:pt idx="103">
                  <c:v>3406.9902315377349</c:v>
                </c:pt>
                <c:pt idx="104">
                  <c:v>3467.3629012116689</c:v>
                </c:pt>
                <c:pt idx="105">
                  <c:v>3475.3825384531215</c:v>
                </c:pt>
                <c:pt idx="106">
                  <c:v>3433.0499440442336</c:v>
                </c:pt>
                <c:pt idx="107">
                  <c:v>3256.0230461365295</c:v>
                </c:pt>
                <c:pt idx="108">
                  <c:v>3426.1290451749264</c:v>
                </c:pt>
                <c:pt idx="109">
                  <c:v>3349.9282786523604</c:v>
                </c:pt>
                <c:pt idx="110">
                  <c:v>3328.1597589176854</c:v>
                </c:pt>
                <c:pt idx="111">
                  <c:v>3328.7661900238977</c:v>
                </c:pt>
                <c:pt idx="112">
                  <c:v>3490.6373436014183</c:v>
                </c:pt>
                <c:pt idx="113">
                  <c:v>3462.6547868831731</c:v>
                </c:pt>
                <c:pt idx="114">
                  <c:v>3536.2342590250669</c:v>
                </c:pt>
                <c:pt idx="115">
                  <c:v>3597.2202164460687</c:v>
                </c:pt>
                <c:pt idx="116">
                  <c:v>3571.8484488084769</c:v>
                </c:pt>
                <c:pt idx="117">
                  <c:v>3482.421899521571</c:v>
                </c:pt>
                <c:pt idx="118">
                  <c:v>3493.1507876376654</c:v>
                </c:pt>
                <c:pt idx="119">
                  <c:v>3405.1024909014559</c:v>
                </c:pt>
                <c:pt idx="120">
                  <c:v>3589.7856444001345</c:v>
                </c:pt>
                <c:pt idx="121">
                  <c:v>3492.2153034202643</c:v>
                </c:pt>
                <c:pt idx="122">
                  <c:v>3372.7943575315621</c:v>
                </c:pt>
                <c:pt idx="123">
                  <c:v>3448.4040126302439</c:v>
                </c:pt>
                <c:pt idx="124">
                  <c:v>3547.2265551885166</c:v>
                </c:pt>
                <c:pt idx="125">
                  <c:v>3428.7934729719746</c:v>
                </c:pt>
                <c:pt idx="126">
                  <c:v>3477.0117223136112</c:v>
                </c:pt>
                <c:pt idx="127">
                  <c:v>3476.310726497039</c:v>
                </c:pt>
                <c:pt idx="128">
                  <c:v>3484.6857768825139</c:v>
                </c:pt>
                <c:pt idx="129">
                  <c:v>3453.9175678929319</c:v>
                </c:pt>
                <c:pt idx="130">
                  <c:v>3535.1573495424386</c:v>
                </c:pt>
                <c:pt idx="131">
                  <c:v>3555.8892279594997</c:v>
                </c:pt>
                <c:pt idx="132">
                  <c:v>3760.1515382660477</c:v>
                </c:pt>
                <c:pt idx="133">
                  <c:v>3686.5185345015402</c:v>
                </c:pt>
                <c:pt idx="134">
                  <c:v>3733.9731955528378</c:v>
                </c:pt>
                <c:pt idx="135">
                  <c:v>3757.6471458202277</c:v>
                </c:pt>
                <c:pt idx="136">
                  <c:v>3660.2265927313106</c:v>
                </c:pt>
                <c:pt idx="137">
                  <c:v>3689.3576502933824</c:v>
                </c:pt>
                <c:pt idx="138">
                  <c:v>3871.8882079398923</c:v>
                </c:pt>
                <c:pt idx="139">
                  <c:v>3884.4541632634</c:v>
                </c:pt>
                <c:pt idx="140">
                  <c:v>3879.2116485153033</c:v>
                </c:pt>
                <c:pt idx="141">
                  <c:v>3908.1688913484072</c:v>
                </c:pt>
                <c:pt idx="142">
                  <c:v>3861.8167567720157</c:v>
                </c:pt>
                <c:pt idx="143">
                  <c:v>3923.3267196957077</c:v>
                </c:pt>
                <c:pt idx="144">
                  <c:v>4094.769749442391</c:v>
                </c:pt>
                <c:pt idx="145">
                  <c:v>4010.4372648314393</c:v>
                </c:pt>
                <c:pt idx="146">
                  <c:v>4099.8885403571894</c:v>
                </c:pt>
                <c:pt idx="147">
                  <c:v>4107.6933364413362</c:v>
                </c:pt>
                <c:pt idx="148">
                  <c:v>4084.6068683802346</c:v>
                </c:pt>
                <c:pt idx="149">
                  <c:v>4200.3816030277239</c:v>
                </c:pt>
                <c:pt idx="150">
                  <c:v>4226.1327555985117</c:v>
                </c:pt>
                <c:pt idx="151">
                  <c:v>4275.0003431571922</c:v>
                </c:pt>
                <c:pt idx="152">
                  <c:v>4243.395421966984</c:v>
                </c:pt>
                <c:pt idx="153">
                  <c:v>4458.3228244059428</c:v>
                </c:pt>
                <c:pt idx="154">
                  <c:v>4399.5328922799908</c:v>
                </c:pt>
                <c:pt idx="155">
                  <c:v>4341.7258286988881</c:v>
                </c:pt>
                <c:pt idx="156">
                  <c:v>4444.2723015369847</c:v>
                </c:pt>
                <c:pt idx="157">
                  <c:v>4417.6233272883665</c:v>
                </c:pt>
                <c:pt idx="158">
                  <c:v>4310.3852285732137</c:v>
                </c:pt>
                <c:pt idx="159">
                  <c:v>4410.4886478265244</c:v>
                </c:pt>
                <c:pt idx="160">
                  <c:v>4440.1148386349778</c:v>
                </c:pt>
                <c:pt idx="161">
                  <c:v>4450.7253822914245</c:v>
                </c:pt>
                <c:pt idx="162">
                  <c:v>4645.9412985250228</c:v>
                </c:pt>
                <c:pt idx="163">
                  <c:v>4594.5116413634314</c:v>
                </c:pt>
                <c:pt idx="164">
                  <c:v>4551.4344747931418</c:v>
                </c:pt>
                <c:pt idx="165">
                  <c:v>4666.9108319948318</c:v>
                </c:pt>
                <c:pt idx="166">
                  <c:v>4745.5396702004227</c:v>
                </c:pt>
                <c:pt idx="167">
                  <c:v>4525.4829893114902</c:v>
                </c:pt>
                <c:pt idx="168">
                  <c:v>4537.4082820788599</c:v>
                </c:pt>
                <c:pt idx="169">
                  <c:v>4480.1469002414742</c:v>
                </c:pt>
                <c:pt idx="170">
                  <c:v>4417.229734434185</c:v>
                </c:pt>
                <c:pt idx="171">
                  <c:v>4510.5560980910877</c:v>
                </c:pt>
                <c:pt idx="172">
                  <c:v>4598.9746300830029</c:v>
                </c:pt>
                <c:pt idx="173">
                  <c:v>4623.6922236725622</c:v>
                </c:pt>
                <c:pt idx="174">
                  <c:v>4602.3045934642987</c:v>
                </c:pt>
                <c:pt idx="175">
                  <c:v>4715.0704669918032</c:v>
                </c:pt>
                <c:pt idx="176">
                  <c:v>4819.2490945033805</c:v>
                </c:pt>
                <c:pt idx="177">
                  <c:v>4924.9698693126093</c:v>
                </c:pt>
                <c:pt idx="178">
                  <c:v>5006.5568107631507</c:v>
                </c:pt>
                <c:pt idx="179">
                  <c:v>4860.7414807369587</c:v>
                </c:pt>
                <c:pt idx="180">
                  <c:v>4886.9692774606165</c:v>
                </c:pt>
                <c:pt idx="181">
                  <c:v>4962.004918690207</c:v>
                </c:pt>
                <c:pt idx="182">
                  <c:v>4871.6260910726123</c:v>
                </c:pt>
                <c:pt idx="183">
                  <c:v>4843.5323094647574</c:v>
                </c:pt>
                <c:pt idx="184">
                  <c:v>4971.026814470235</c:v>
                </c:pt>
                <c:pt idx="185">
                  <c:v>4807.98121208467</c:v>
                </c:pt>
                <c:pt idx="186">
                  <c:v>4936.3435851659206</c:v>
                </c:pt>
                <c:pt idx="187">
                  <c:v>4908.4480408098025</c:v>
                </c:pt>
                <c:pt idx="188">
                  <c:v>5016.883073678101</c:v>
                </c:pt>
                <c:pt idx="189">
                  <c:v>5053.49546585796</c:v>
                </c:pt>
                <c:pt idx="190">
                  <c:v>4935.3448277278812</c:v>
                </c:pt>
                <c:pt idx="191">
                  <c:v>4891.0339089000863</c:v>
                </c:pt>
                <c:pt idx="192">
                  <c:v>4872.0461287726794</c:v>
                </c:pt>
                <c:pt idx="193">
                  <c:v>4858.7279588120182</c:v>
                </c:pt>
                <c:pt idx="194">
                  <c:v>4873.4375530685229</c:v>
                </c:pt>
                <c:pt idx="195">
                  <c:v>4934.9099765038754</c:v>
                </c:pt>
                <c:pt idx="196">
                  <c:v>4924.7320550906716</c:v>
                </c:pt>
                <c:pt idx="197">
                  <c:v>4887.8829502784929</c:v>
                </c:pt>
                <c:pt idx="198">
                  <c:v>4931.5050133861241</c:v>
                </c:pt>
                <c:pt idx="199">
                  <c:v>4910.3164760909831</c:v>
                </c:pt>
                <c:pt idx="200">
                  <c:v>4917.2723818755358</c:v>
                </c:pt>
                <c:pt idx="201">
                  <c:v>5011.5995269647201</c:v>
                </c:pt>
                <c:pt idx="202">
                  <c:v>5176.7488012581416</c:v>
                </c:pt>
                <c:pt idx="203">
                  <c:v>4991.9867841504465</c:v>
                </c:pt>
                <c:pt idx="204">
                  <c:v>5174.4501617744299</c:v>
                </c:pt>
                <c:pt idx="205">
                  <c:v>5145.8298196545493</c:v>
                </c:pt>
                <c:pt idx="206">
                  <c:v>5103.2800124394171</c:v>
                </c:pt>
                <c:pt idx="207">
                  <c:v>5180.0224958674216</c:v>
                </c:pt>
                <c:pt idx="208">
                  <c:v>5039.2287348589934</c:v>
                </c:pt>
                <c:pt idx="209">
                  <c:v>5175.5717111866525</c:v>
                </c:pt>
                <c:pt idx="210">
                  <c:v>5119.0615219154561</c:v>
                </c:pt>
                <c:pt idx="211">
                  <c:v>5199.2947811504191</c:v>
                </c:pt>
                <c:pt idx="212">
                  <c:v>5160.4609421368759</c:v>
                </c:pt>
                <c:pt idx="213">
                  <c:v>5195.1635635192606</c:v>
                </c:pt>
                <c:pt idx="214">
                  <c:v>5152.0329363566443</c:v>
                </c:pt>
                <c:pt idx="215">
                  <c:v>5105.2979500060756</c:v>
                </c:pt>
                <c:pt idx="216">
                  <c:v>5234.763025411421</c:v>
                </c:pt>
                <c:pt idx="217">
                  <c:v>5302.2252616643145</c:v>
                </c:pt>
                <c:pt idx="218">
                  <c:v>5212.802294653794</c:v>
                </c:pt>
                <c:pt idx="219">
                  <c:v>5124.6862696493718</c:v>
                </c:pt>
                <c:pt idx="220">
                  <c:v>5255.8015093060794</c:v>
                </c:pt>
                <c:pt idx="221">
                  <c:v>5186.8885777425257</c:v>
                </c:pt>
                <c:pt idx="222">
                  <c:v>5330.0510118409793</c:v>
                </c:pt>
                <c:pt idx="223">
                  <c:v>5337.2362775984966</c:v>
                </c:pt>
                <c:pt idx="224">
                  <c:v>5291.8654309750082</c:v>
                </c:pt>
                <c:pt idx="225">
                  <c:v>5443.6792085115549</c:v>
                </c:pt>
                <c:pt idx="226">
                  <c:v>5471.5452922636741</c:v>
                </c:pt>
                <c:pt idx="227">
                  <c:v>5500.2502228883686</c:v>
                </c:pt>
                <c:pt idx="228">
                  <c:v>5541.1135129339409</c:v>
                </c:pt>
                <c:pt idx="229">
                  <c:v>5626.7600721246245</c:v>
                </c:pt>
                <c:pt idx="230">
                  <c:v>5520.7006876403402</c:v>
                </c:pt>
                <c:pt idx="231">
                  <c:v>5631.0109741911328</c:v>
                </c:pt>
                <c:pt idx="232">
                  <c:v>5598.4755223774891</c:v>
                </c:pt>
                <c:pt idx="233">
                  <c:v>5556.7464327455837</c:v>
                </c:pt>
                <c:pt idx="234">
                  <c:v>5546.7679420144668</c:v>
                </c:pt>
                <c:pt idx="235">
                  <c:v>5521.4776564811928</c:v>
                </c:pt>
                <c:pt idx="236">
                  <c:v>5389.574250129057</c:v>
                </c:pt>
                <c:pt idx="237">
                  <c:v>5604.3916356054206</c:v>
                </c:pt>
                <c:pt idx="238">
                  <c:v>5727.179927515419</c:v>
                </c:pt>
                <c:pt idx="239">
                  <c:v>5693.2167776798506</c:v>
                </c:pt>
                <c:pt idx="240">
                  <c:v>5623.3099175283287</c:v>
                </c:pt>
                <c:pt idx="241">
                  <c:v>5691.2944080551388</c:v>
                </c:pt>
                <c:pt idx="242">
                  <c:v>5665.4895403246719</c:v>
                </c:pt>
                <c:pt idx="243">
                  <c:v>5660.1666808663958</c:v>
                </c:pt>
                <c:pt idx="244">
                  <c:v>5851.7325681089633</c:v>
                </c:pt>
                <c:pt idx="245">
                  <c:v>5835.3982226697362</c:v>
                </c:pt>
                <c:pt idx="246">
                  <c:v>5823.1600273494059</c:v>
                </c:pt>
                <c:pt idx="247">
                  <c:v>5825.1569075895904</c:v>
                </c:pt>
                <c:pt idx="248">
                  <c:v>5708.6831889768964</c:v>
                </c:pt>
                <c:pt idx="249">
                  <c:v>5800.1135465939169</c:v>
                </c:pt>
                <c:pt idx="250">
                  <c:v>5894.0989599920395</c:v>
                </c:pt>
                <c:pt idx="251">
                  <c:v>5869.5054883108169</c:v>
                </c:pt>
                <c:pt idx="252">
                  <c:v>5937.050556473986</c:v>
                </c:pt>
                <c:pt idx="253">
                  <c:v>5927.363855375771</c:v>
                </c:pt>
                <c:pt idx="254">
                  <c:v>5811.9460127264156</c:v>
                </c:pt>
                <c:pt idx="255">
                  <c:v>5942.433933459246</c:v>
                </c:pt>
                <c:pt idx="256">
                  <c:v>5964.5776783262727</c:v>
                </c:pt>
                <c:pt idx="257">
                  <c:v>5765.321885663504</c:v>
                </c:pt>
                <c:pt idx="258">
                  <c:v>5654.5210620682274</c:v>
                </c:pt>
                <c:pt idx="259">
                  <c:v>5746.8289053641483</c:v>
                </c:pt>
                <c:pt idx="260">
                  <c:v>5720.8729299872348</c:v>
                </c:pt>
                <c:pt idx="261">
                  <c:v>5920.4856326798499</c:v>
                </c:pt>
                <c:pt idx="262">
                  <c:v>5957.6417826036113</c:v>
                </c:pt>
                <c:pt idx="263">
                  <c:v>5837.8092948621816</c:v>
                </c:pt>
                <c:pt idx="264">
                  <c:v>5887.394050287412</c:v>
                </c:pt>
                <c:pt idx="265">
                  <c:v>5995.5140419661329</c:v>
                </c:pt>
                <c:pt idx="266">
                  <c:v>5956.415670445278</c:v>
                </c:pt>
                <c:pt idx="267">
                  <c:v>6052.3496275537645</c:v>
                </c:pt>
                <c:pt idx="268">
                  <c:v>5982.2127829701039</c:v>
                </c:pt>
                <c:pt idx="269">
                  <c:v>5864.0152593293933</c:v>
                </c:pt>
                <c:pt idx="270">
                  <c:v>5923.5737022306621</c:v>
                </c:pt>
                <c:pt idx="271">
                  <c:v>5952.5992796811961</c:v>
                </c:pt>
                <c:pt idx="272">
                  <c:v>5753.9384553133214</c:v>
                </c:pt>
                <c:pt idx="273">
                  <c:v>5809.7741341796846</c:v>
                </c:pt>
                <c:pt idx="274">
                  <c:v>5562.3815313484956</c:v>
                </c:pt>
                <c:pt idx="275">
                  <c:v>5589.626126716109</c:v>
                </c:pt>
                <c:pt idx="276">
                  <c:v>5606.3240400851491</c:v>
                </c:pt>
                <c:pt idx="277">
                  <c:v>5539.3370612117769</c:v>
                </c:pt>
                <c:pt idx="278">
                  <c:v>5467.4585999922529</c:v>
                </c:pt>
                <c:pt idx="279">
                  <c:v>5313.9635125958075</c:v>
                </c:pt>
                <c:pt idx="280">
                  <c:v>5468.7807027144945</c:v>
                </c:pt>
                <c:pt idx="281">
                  <c:v>5367.8862111831822</c:v>
                </c:pt>
                <c:pt idx="282">
                  <c:v>5333.8126268424758</c:v>
                </c:pt>
                <c:pt idx="283">
                  <c:v>5324.8516077120112</c:v>
                </c:pt>
                <c:pt idx="284">
                  <c:v>5096.4348899382021</c:v>
                </c:pt>
                <c:pt idx="285">
                  <c:v>5351.9064818171983</c:v>
                </c:pt>
                <c:pt idx="286">
                  <c:v>5315.8243454957583</c:v>
                </c:pt>
                <c:pt idx="287">
                  <c:v>5360.6860302044843</c:v>
                </c:pt>
                <c:pt idx="288">
                  <c:v>5440.2711438909646</c:v>
                </c:pt>
                <c:pt idx="289">
                  <c:v>5329.2949475117812</c:v>
                </c:pt>
                <c:pt idx="290">
                  <c:v>5386.523238373914</c:v>
                </c:pt>
                <c:pt idx="291">
                  <c:v>5467.2033900643155</c:v>
                </c:pt>
                <c:pt idx="292">
                  <c:v>5300.9654827864015</c:v>
                </c:pt>
                <c:pt idx="293">
                  <c:v>5293.7739099716355</c:v>
                </c:pt>
                <c:pt idx="294">
                  <c:v>5392.0526464760369</c:v>
                </c:pt>
                <c:pt idx="295">
                  <c:v>5369.3507018794508</c:v>
                </c:pt>
                <c:pt idx="296">
                  <c:v>5645.2628251918422</c:v>
                </c:pt>
                <c:pt idx="297">
                  <c:v>5408.1632801333362</c:v>
                </c:pt>
                <c:pt idx="298">
                  <c:v>5519.3907082845062</c:v>
                </c:pt>
                <c:pt idx="299">
                  <c:v>5597.6740495972854</c:v>
                </c:pt>
                <c:pt idx="300">
                  <c:v>5389.9160148051351</c:v>
                </c:pt>
                <c:pt idx="301">
                  <c:v>5437.0208739523187</c:v>
                </c:pt>
                <c:pt idx="302">
                  <c:v>5445.6853332004757</c:v>
                </c:pt>
                <c:pt idx="303">
                  <c:v>5448.6849340661774</c:v>
                </c:pt>
                <c:pt idx="304">
                  <c:v>5596.1808041606337</c:v>
                </c:pt>
                <c:pt idx="305">
                  <c:v>5726.1543502617096</c:v>
                </c:pt>
                <c:pt idx="306">
                  <c:v>5756.2276027339167</c:v>
                </c:pt>
                <c:pt idx="307">
                  <c:v>5584.6583901938475</c:v>
                </c:pt>
                <c:pt idx="308">
                  <c:v>5624.3833630900544</c:v>
                </c:pt>
                <c:pt idx="309">
                  <c:v>5655.1043828563397</c:v>
                </c:pt>
                <c:pt idx="310">
                  <c:v>5702.5738948798817</c:v>
                </c:pt>
                <c:pt idx="311">
                  <c:v>5636.0348917142228</c:v>
                </c:pt>
                <c:pt idx="312">
                  <c:v>5725.7127424881737</c:v>
                </c:pt>
                <c:pt idx="313">
                  <c:v>5633.7955947850633</c:v>
                </c:pt>
                <c:pt idx="314">
                  <c:v>5613.2744897662933</c:v>
                </c:pt>
                <c:pt idx="315">
                  <c:v>5629.1825075189481</c:v>
                </c:pt>
                <c:pt idx="316">
                  <c:v>5769.2402813771532</c:v>
                </c:pt>
                <c:pt idx="317">
                  <c:v>5429.8961501881358</c:v>
                </c:pt>
                <c:pt idx="318">
                  <c:v>5672.4906055879001</c:v>
                </c:pt>
                <c:pt idx="319">
                  <c:v>5537.4789500112411</c:v>
                </c:pt>
                <c:pt idx="320">
                  <c:v>5443.1585024676942</c:v>
                </c:pt>
                <c:pt idx="321">
                  <c:v>5560.3138551144384</c:v>
                </c:pt>
                <c:pt idx="322">
                  <c:v>5597.0937708222755</c:v>
                </c:pt>
                <c:pt idx="323">
                  <c:v>5622.9314349528368</c:v>
                </c:pt>
                <c:pt idx="324">
                  <c:v>5632.5026152933988</c:v>
                </c:pt>
                <c:pt idx="325">
                  <c:v>5775.6420571240933</c:v>
                </c:pt>
                <c:pt idx="326">
                  <c:v>5809.1072718486103</c:v>
                </c:pt>
                <c:pt idx="327">
                  <c:v>5701.1488882822714</c:v>
                </c:pt>
                <c:pt idx="328">
                  <c:v>5792.3936835219292</c:v>
                </c:pt>
                <c:pt idx="329">
                  <c:v>5733.7899874532804</c:v>
                </c:pt>
                <c:pt idx="330">
                  <c:v>5713.040756243915</c:v>
                </c:pt>
                <c:pt idx="331">
                  <c:v>5679.5678870632546</c:v>
                </c:pt>
                <c:pt idx="332">
                  <c:v>5820.1115251779174</c:v>
                </c:pt>
                <c:pt idx="333">
                  <c:v>5780.3902535834904</c:v>
                </c:pt>
                <c:pt idx="334">
                  <c:v>5669.8215905139778</c:v>
                </c:pt>
                <c:pt idx="335">
                  <c:v>5762.5365698965143</c:v>
                </c:pt>
                <c:pt idx="336">
                  <c:v>5858.6916637748673</c:v>
                </c:pt>
                <c:pt idx="337">
                  <c:v>5932.4487926571919</c:v>
                </c:pt>
                <c:pt idx="338">
                  <c:v>5914.4483439099913</c:v>
                </c:pt>
                <c:pt idx="339">
                  <c:v>5831.4952342108936</c:v>
                </c:pt>
                <c:pt idx="340">
                  <c:v>5880.2479386641926</c:v>
                </c:pt>
                <c:pt idx="341">
                  <c:v>5998.1856096635311</c:v>
                </c:pt>
                <c:pt idx="342">
                  <c:v>5988.1482397681784</c:v>
                </c:pt>
                <c:pt idx="343">
                  <c:v>5937.7637980437448</c:v>
                </c:pt>
                <c:pt idx="344">
                  <c:v>6038.4538142850424</c:v>
                </c:pt>
                <c:pt idx="345">
                  <c:v>5973.7504224260601</c:v>
                </c:pt>
                <c:pt idx="346">
                  <c:v>6127.4129078429614</c:v>
                </c:pt>
                <c:pt idx="347">
                  <c:v>6156.748810117615</c:v>
                </c:pt>
                <c:pt idx="348">
                  <c:v>6231.1622080173993</c:v>
                </c:pt>
                <c:pt idx="349">
                  <c:v>6250.2387707150638</c:v>
                </c:pt>
                <c:pt idx="350">
                  <c:v>6125.1117916334179</c:v>
                </c:pt>
                <c:pt idx="351">
                  <c:v>6322.310532139898</c:v>
                </c:pt>
                <c:pt idx="352">
                  <c:v>6492.3215440754466</c:v>
                </c:pt>
                <c:pt idx="353">
                  <c:v>6377.8151632472882</c:v>
                </c:pt>
                <c:pt idx="354">
                  <c:v>6407.3685109116059</c:v>
                </c:pt>
                <c:pt idx="355">
                  <c:v>6478.6905915944581</c:v>
                </c:pt>
                <c:pt idx="356">
                  <c:v>6518.1817188981422</c:v>
                </c:pt>
                <c:pt idx="357">
                  <c:v>6481.3044715651668</c:v>
                </c:pt>
                <c:pt idx="358">
                  <c:v>6611.2560292604476</c:v>
                </c:pt>
                <c:pt idx="359">
                  <c:v>6544.0906517232152</c:v>
                </c:pt>
                <c:pt idx="360">
                  <c:v>6684.5301323408512</c:v>
                </c:pt>
                <c:pt idx="361">
                  <c:v>6580.1925981711047</c:v>
                </c:pt>
                <c:pt idx="362">
                  <c:v>6657.573861393199</c:v>
                </c:pt>
                <c:pt idx="363">
                  <c:v>6723.2446493038506</c:v>
                </c:pt>
                <c:pt idx="364">
                  <c:v>6896.6245462933812</c:v>
                </c:pt>
                <c:pt idx="365">
                  <c:v>6730.5452061295864</c:v>
                </c:pt>
                <c:pt idx="366">
                  <c:v>6815.8117464999568</c:v>
                </c:pt>
                <c:pt idx="367">
                  <c:v>6668.4111076153431</c:v>
                </c:pt>
                <c:pt idx="368">
                  <c:v>6769.8277558893533</c:v>
                </c:pt>
                <c:pt idx="369">
                  <c:v>6863.0606625650807</c:v>
                </c:pt>
                <c:pt idx="370">
                  <c:v>6998.0057474308851</c:v>
                </c:pt>
                <c:pt idx="371">
                  <c:v>6912.8053036963111</c:v>
                </c:pt>
                <c:pt idx="372">
                  <c:v>6846.4695655139167</c:v>
                </c:pt>
                <c:pt idx="373">
                  <c:v>6998.6711032485327</c:v>
                </c:pt>
                <c:pt idx="374">
                  <c:v>7034.6064498310452</c:v>
                </c:pt>
                <c:pt idx="375">
                  <c:v>7103.3257595417608</c:v>
                </c:pt>
                <c:pt idx="376">
                  <c:v>7372.4306630613519</c:v>
                </c:pt>
                <c:pt idx="377">
                  <c:v>7092.2848401504325</c:v>
                </c:pt>
                <c:pt idx="378">
                  <c:v>7416.9890342223307</c:v>
                </c:pt>
                <c:pt idx="379">
                  <c:v>7279.629356412911</c:v>
                </c:pt>
                <c:pt idx="380">
                  <c:v>7259.7210698957742</c:v>
                </c:pt>
                <c:pt idx="381">
                  <c:v>7260.433755929721</c:v>
                </c:pt>
                <c:pt idx="382">
                  <c:v>7414.0363636477787</c:v>
                </c:pt>
                <c:pt idx="383">
                  <c:v>7355.5602047084676</c:v>
                </c:pt>
                <c:pt idx="384">
                  <c:v>7326.349324616217</c:v>
                </c:pt>
                <c:pt idx="385">
                  <c:v>7468.3546046464016</c:v>
                </c:pt>
                <c:pt idx="386">
                  <c:v>7426.1747744597824</c:v>
                </c:pt>
                <c:pt idx="387">
                  <c:v>7473.1622603824426</c:v>
                </c:pt>
                <c:pt idx="388">
                  <c:v>7655.1677132460181</c:v>
                </c:pt>
                <c:pt idx="389">
                  <c:v>7616.2591186445807</c:v>
                </c:pt>
                <c:pt idx="390">
                  <c:v>7576.140287618704</c:v>
                </c:pt>
                <c:pt idx="391">
                  <c:v>7565.8615248785527</c:v>
                </c:pt>
                <c:pt idx="392">
                  <c:v>7686.5437786454522</c:v>
                </c:pt>
                <c:pt idx="393">
                  <c:v>7540.4299901077111</c:v>
                </c:pt>
                <c:pt idx="394">
                  <c:v>7682.7344606565621</c:v>
                </c:pt>
                <c:pt idx="395">
                  <c:v>7590.7335986182352</c:v>
                </c:pt>
                <c:pt idx="396">
                  <c:v>7548.1715425248158</c:v>
                </c:pt>
                <c:pt idx="397">
                  <c:v>7679.9007981360928</c:v>
                </c:pt>
                <c:pt idx="398">
                  <c:v>7785.2763286212075</c:v>
                </c:pt>
                <c:pt idx="399">
                  <c:v>7943.6660760591403</c:v>
                </c:pt>
                <c:pt idx="400">
                  <c:v>8035.3215958294941</c:v>
                </c:pt>
                <c:pt idx="401">
                  <c:v>8109.4212816626323</c:v>
                </c:pt>
                <c:pt idx="402">
                  <c:v>7931.0689474902765</c:v>
                </c:pt>
                <c:pt idx="403">
                  <c:v>7833.4847659914976</c:v>
                </c:pt>
                <c:pt idx="404">
                  <c:v>7773.1669584816009</c:v>
                </c:pt>
                <c:pt idx="405">
                  <c:v>7740.7146641622439</c:v>
                </c:pt>
                <c:pt idx="406">
                  <c:v>7691.9509301358585</c:v>
                </c:pt>
                <c:pt idx="407">
                  <c:v>7541.3671462669245</c:v>
                </c:pt>
                <c:pt idx="408">
                  <c:v>7627.0460663831909</c:v>
                </c:pt>
                <c:pt idx="409">
                  <c:v>7424.8762605856873</c:v>
                </c:pt>
                <c:pt idx="410">
                  <c:v>7502.4586973727355</c:v>
                </c:pt>
                <c:pt idx="411">
                  <c:v>6680.4217719106609</c:v>
                </c:pt>
                <c:pt idx="412">
                  <c:v>6740.0789598761048</c:v>
                </c:pt>
                <c:pt idx="413">
                  <c:v>6709.855577964333</c:v>
                </c:pt>
                <c:pt idx="414">
                  <c:v>6670.8677045244967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5F-4979-86F1-2D50FB88F6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8011119"/>
        <c:axId val="133025455"/>
      </c:lineChart>
      <c:catAx>
        <c:axId val="478011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025455"/>
        <c:crosses val="autoZero"/>
        <c:auto val="1"/>
        <c:lblAlgn val="ctr"/>
        <c:lblOffset val="100"/>
        <c:noMultiLvlLbl val="0"/>
      </c:catAx>
      <c:valAx>
        <c:axId val="133025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011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487680</xdr:colOff>
      <xdr:row>12</xdr:row>
      <xdr:rowOff>106680</xdr:rowOff>
    </xdr:from>
    <xdr:to>
      <xdr:col>19</xdr:col>
      <xdr:colOff>220980</xdr:colOff>
      <xdr:row>29</xdr:row>
      <xdr:rowOff>7620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15566619-6D91-45F5-80FA-C902F9961A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563880</xdr:colOff>
      <xdr:row>12</xdr:row>
      <xdr:rowOff>152400</xdr:rowOff>
    </xdr:from>
    <xdr:to>
      <xdr:col>28</xdr:col>
      <xdr:colOff>297180</xdr:colOff>
      <xdr:row>29</xdr:row>
      <xdr:rowOff>60960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1EF56103-AC6C-4437-8F16-07E57AA7D9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510540</xdr:colOff>
      <xdr:row>31</xdr:row>
      <xdr:rowOff>53340</xdr:rowOff>
    </xdr:from>
    <xdr:to>
      <xdr:col>46</xdr:col>
      <xdr:colOff>190500</xdr:colOff>
      <xdr:row>95</xdr:row>
      <xdr:rowOff>38100</xdr:rowOff>
    </xdr:to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F35ADED7-C6D9-4159-9F1D-74E4D54670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147166</xdr:colOff>
      <xdr:row>6</xdr:row>
      <xdr:rowOff>146698</xdr:rowOff>
    </xdr:from>
    <xdr:to>
      <xdr:col>31</xdr:col>
      <xdr:colOff>437930</xdr:colOff>
      <xdr:row>21</xdr:row>
      <xdr:rowOff>6260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089131D-6E63-3416-4672-84ACF2A494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435428</xdr:colOff>
      <xdr:row>14</xdr:row>
      <xdr:rowOff>43543</xdr:rowOff>
    </xdr:from>
    <xdr:to>
      <xdr:col>43</xdr:col>
      <xdr:colOff>327950</xdr:colOff>
      <xdr:row>32</xdr:row>
      <xdr:rowOff>57873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FBAEE9A-4134-3748-6168-6008801AC5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429163</xdr:colOff>
      <xdr:row>4</xdr:row>
      <xdr:rowOff>8885</xdr:rowOff>
    </xdr:from>
    <xdr:to>
      <xdr:col>29</xdr:col>
      <xdr:colOff>315686</xdr:colOff>
      <xdr:row>36</xdr:row>
      <xdr:rowOff>161214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590360-8717-4B55-9D76-1F295870A5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uts.xls" TargetMode="External"/><Relationship Id="rId1" Type="http://schemas.openxmlformats.org/officeDocument/2006/relationships/externalLinkPath" Target="/ut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ta_raw"/>
      <sheetName val="MA"/>
      <sheetName val="ES"/>
    </sheetNames>
    <sheetDataSet>
      <sheetData sheetId="0">
        <row r="3">
          <cell r="A3" t="str">
            <v>1986</v>
          </cell>
          <cell r="B3">
            <v>24947</v>
          </cell>
        </row>
        <row r="4">
          <cell r="A4" t="str">
            <v>1987</v>
          </cell>
          <cell r="B4">
            <v>27447</v>
          </cell>
        </row>
        <row r="5">
          <cell r="A5" t="str">
            <v>1988</v>
          </cell>
          <cell r="B5">
            <v>28830</v>
          </cell>
        </row>
        <row r="6">
          <cell r="A6" t="str">
            <v>1989</v>
          </cell>
          <cell r="B6">
            <v>31033</v>
          </cell>
        </row>
        <row r="7">
          <cell r="A7" t="str">
            <v>1990</v>
          </cell>
          <cell r="B7">
            <v>31150</v>
          </cell>
        </row>
        <row r="8">
          <cell r="A8" t="str">
            <v>1991</v>
          </cell>
          <cell r="B8">
            <v>30809</v>
          </cell>
        </row>
        <row r="9">
          <cell r="A9" t="str">
            <v>1992</v>
          </cell>
          <cell r="B9">
            <v>33831</v>
          </cell>
        </row>
        <row r="10">
          <cell r="A10" t="str">
            <v>1993</v>
          </cell>
          <cell r="B10">
            <v>36720</v>
          </cell>
        </row>
        <row r="11">
          <cell r="A11" t="str">
            <v>1994</v>
          </cell>
          <cell r="B11">
            <v>39700</v>
          </cell>
        </row>
        <row r="12">
          <cell r="A12" t="str">
            <v>1995</v>
          </cell>
          <cell r="B12">
            <v>41350</v>
          </cell>
        </row>
        <row r="13">
          <cell r="A13" t="str">
            <v>1996</v>
          </cell>
          <cell r="B13">
            <v>41850</v>
          </cell>
        </row>
        <row r="14">
          <cell r="A14" t="str">
            <v>1997</v>
          </cell>
          <cell r="B14">
            <v>46000</v>
          </cell>
        </row>
        <row r="15">
          <cell r="A15" t="str">
            <v>1998</v>
          </cell>
          <cell r="B15">
            <v>50980</v>
          </cell>
        </row>
        <row r="16">
          <cell r="A16" t="str">
            <v>1999</v>
          </cell>
          <cell r="B16">
            <v>53870</v>
          </cell>
        </row>
        <row r="17">
          <cell r="A17" t="str">
            <v>2000</v>
          </cell>
          <cell r="B17">
            <v>56620</v>
          </cell>
        </row>
        <row r="18">
          <cell r="A18" t="str">
            <v>2001</v>
          </cell>
          <cell r="B18">
            <v>58360</v>
          </cell>
        </row>
        <row r="19">
          <cell r="A19" t="str">
            <v>2002</v>
          </cell>
          <cell r="B19">
            <v>59620</v>
          </cell>
        </row>
        <row r="20">
          <cell r="A20" t="str">
            <v>2003</v>
          </cell>
          <cell r="B20">
            <v>61440</v>
          </cell>
        </row>
        <row r="21">
          <cell r="A21" t="str">
            <v>2004</v>
          </cell>
          <cell r="B21">
            <v>64040</v>
          </cell>
        </row>
        <row r="22">
          <cell r="A22" t="str">
            <v>2005</v>
          </cell>
          <cell r="B22">
            <v>66560</v>
          </cell>
        </row>
        <row r="23">
          <cell r="A23" t="str">
            <v>2006</v>
          </cell>
          <cell r="B23">
            <v>69550</v>
          </cell>
        </row>
        <row r="24">
          <cell r="A24" t="str">
            <v>2007</v>
          </cell>
          <cell r="B24">
            <v>69510</v>
          </cell>
        </row>
        <row r="25">
          <cell r="A25" t="str">
            <v>2008</v>
          </cell>
          <cell r="B25">
            <v>68790</v>
          </cell>
        </row>
        <row r="26">
          <cell r="A26" t="str">
            <v>2009</v>
          </cell>
          <cell r="B26">
            <v>63617</v>
          </cell>
        </row>
        <row r="27">
          <cell r="A27" t="str">
            <v>2010</v>
          </cell>
          <cell r="B27">
            <v>64606</v>
          </cell>
        </row>
        <row r="28">
          <cell r="A28" t="str">
            <v>2011</v>
          </cell>
          <cell r="B28">
            <v>67522</v>
          </cell>
        </row>
        <row r="29">
          <cell r="A29" t="str">
            <v>2012</v>
          </cell>
          <cell r="B29">
            <v>66674</v>
          </cell>
        </row>
        <row r="30">
          <cell r="A30" t="str">
            <v>2013</v>
          </cell>
          <cell r="B30">
            <v>68971</v>
          </cell>
        </row>
        <row r="31">
          <cell r="A31" t="str">
            <v>2014</v>
          </cell>
          <cell r="B31">
            <v>72225</v>
          </cell>
        </row>
        <row r="32">
          <cell r="A32" t="str">
            <v>2015</v>
          </cell>
          <cell r="B32">
            <v>77734</v>
          </cell>
        </row>
        <row r="33">
          <cell r="A33" t="str">
            <v>2016</v>
          </cell>
          <cell r="B33">
            <v>81458</v>
          </cell>
        </row>
        <row r="34">
          <cell r="A34" t="str">
            <v>2017</v>
          </cell>
          <cell r="B34">
            <v>87241</v>
          </cell>
        </row>
        <row r="35">
          <cell r="A35" t="str">
            <v>2018</v>
          </cell>
          <cell r="B35">
            <v>90637</v>
          </cell>
        </row>
        <row r="36">
          <cell r="A36" t="str">
            <v>2019</v>
          </cell>
          <cell r="B36">
            <v>93116</v>
          </cell>
        </row>
        <row r="37">
          <cell r="A37" t="str">
            <v>1986 Q1</v>
          </cell>
          <cell r="B37">
            <v>5635</v>
          </cell>
        </row>
        <row r="38">
          <cell r="A38" t="str">
            <v>1986 Q2</v>
          </cell>
          <cell r="B38">
            <v>6216</v>
          </cell>
        </row>
        <row r="39">
          <cell r="A39" t="str">
            <v>1986 Q3</v>
          </cell>
          <cell r="B39">
            <v>6509</v>
          </cell>
        </row>
        <row r="40">
          <cell r="A40" t="str">
            <v>1986 Q4</v>
          </cell>
          <cell r="B40">
            <v>6587</v>
          </cell>
        </row>
        <row r="41">
          <cell r="A41" t="str">
            <v>1987 Q1</v>
          </cell>
          <cell r="B41">
            <v>6564</v>
          </cell>
        </row>
        <row r="42">
          <cell r="A42" t="str">
            <v>1987 Q2</v>
          </cell>
          <cell r="B42">
            <v>7007</v>
          </cell>
        </row>
        <row r="43">
          <cell r="A43" t="str">
            <v>1987 Q3</v>
          </cell>
          <cell r="B43">
            <v>6942</v>
          </cell>
        </row>
        <row r="44">
          <cell r="A44" t="str">
            <v>1987 Q4</v>
          </cell>
          <cell r="B44">
            <v>6934</v>
          </cell>
        </row>
        <row r="45">
          <cell r="A45" t="str">
            <v>1988 Q1</v>
          </cell>
          <cell r="B45">
            <v>6670</v>
          </cell>
        </row>
        <row r="46">
          <cell r="A46" t="str">
            <v>1988 Q2</v>
          </cell>
          <cell r="B46">
            <v>7106</v>
          </cell>
        </row>
        <row r="47">
          <cell r="A47" t="str">
            <v>1988 Q3</v>
          </cell>
          <cell r="B47">
            <v>7378</v>
          </cell>
        </row>
        <row r="48">
          <cell r="A48" t="str">
            <v>1988 Q4</v>
          </cell>
          <cell r="B48">
            <v>7676</v>
          </cell>
        </row>
        <row r="49">
          <cell r="A49" t="str">
            <v>1989 Q1</v>
          </cell>
          <cell r="B49">
            <v>7945</v>
          </cell>
        </row>
        <row r="50">
          <cell r="A50" t="str">
            <v>1989 Q2</v>
          </cell>
          <cell r="B50">
            <v>7630</v>
          </cell>
        </row>
        <row r="51">
          <cell r="A51" t="str">
            <v>1989 Q3</v>
          </cell>
          <cell r="B51">
            <v>7786</v>
          </cell>
        </row>
        <row r="52">
          <cell r="A52" t="str">
            <v>1989 Q4</v>
          </cell>
          <cell r="B52">
            <v>7672</v>
          </cell>
        </row>
        <row r="53">
          <cell r="A53" t="str">
            <v>1990 Q1</v>
          </cell>
          <cell r="B53">
            <v>7620</v>
          </cell>
        </row>
        <row r="54">
          <cell r="A54" t="str">
            <v>1990 Q2</v>
          </cell>
          <cell r="B54">
            <v>7851</v>
          </cell>
        </row>
        <row r="55">
          <cell r="A55" t="str">
            <v>1990 Q3</v>
          </cell>
          <cell r="B55">
            <v>8109</v>
          </cell>
        </row>
        <row r="56">
          <cell r="A56" t="str">
            <v>1990 Q4</v>
          </cell>
          <cell r="B56">
            <v>7570</v>
          </cell>
        </row>
        <row r="57">
          <cell r="A57" t="str">
            <v>1991 Q1</v>
          </cell>
          <cell r="B57">
            <v>7388</v>
          </cell>
        </row>
        <row r="58">
          <cell r="A58" t="str">
            <v>1991 Q2</v>
          </cell>
          <cell r="B58">
            <v>7565</v>
          </cell>
        </row>
        <row r="59">
          <cell r="A59" t="str">
            <v>1991 Q3</v>
          </cell>
          <cell r="B59">
            <v>8019</v>
          </cell>
        </row>
        <row r="60">
          <cell r="A60" t="str">
            <v>1991 Q4</v>
          </cell>
          <cell r="B60">
            <v>7837</v>
          </cell>
        </row>
        <row r="61">
          <cell r="A61" t="str">
            <v>1992 Q1</v>
          </cell>
          <cell r="B61">
            <v>8523</v>
          </cell>
        </row>
        <row r="62">
          <cell r="A62" t="str">
            <v>1992 Q2</v>
          </cell>
          <cell r="B62">
            <v>8602</v>
          </cell>
        </row>
        <row r="63">
          <cell r="A63" t="str">
            <v>1992 Q3</v>
          </cell>
          <cell r="B63">
            <v>8592</v>
          </cell>
        </row>
        <row r="64">
          <cell r="A64" t="str">
            <v>1992 Q4</v>
          </cell>
          <cell r="B64">
            <v>8114</v>
          </cell>
        </row>
        <row r="65">
          <cell r="A65" t="str">
            <v>1993 Q1</v>
          </cell>
          <cell r="B65">
            <v>9282</v>
          </cell>
        </row>
        <row r="66">
          <cell r="A66" t="str">
            <v>1993 Q2</v>
          </cell>
          <cell r="B66">
            <v>8853</v>
          </cell>
        </row>
        <row r="67">
          <cell r="A67" t="str">
            <v>1993 Q3</v>
          </cell>
          <cell r="B67">
            <v>9305</v>
          </cell>
        </row>
        <row r="68">
          <cell r="A68" t="str">
            <v>1993 Q4</v>
          </cell>
          <cell r="B68">
            <v>9280</v>
          </cell>
        </row>
        <row r="69">
          <cell r="A69" t="str">
            <v>1994 Q1</v>
          </cell>
          <cell r="B69">
            <v>9810</v>
          </cell>
        </row>
        <row r="70">
          <cell r="A70" t="str">
            <v>1994 Q2</v>
          </cell>
          <cell r="B70">
            <v>9920</v>
          </cell>
        </row>
        <row r="71">
          <cell r="A71" t="str">
            <v>1994 Q3</v>
          </cell>
          <cell r="B71">
            <v>10160</v>
          </cell>
        </row>
        <row r="72">
          <cell r="A72" t="str">
            <v>1994 Q4</v>
          </cell>
          <cell r="B72">
            <v>9810</v>
          </cell>
        </row>
        <row r="73">
          <cell r="A73" t="str">
            <v>1995 Q1</v>
          </cell>
          <cell r="B73">
            <v>10220</v>
          </cell>
        </row>
        <row r="74">
          <cell r="A74" t="str">
            <v>1995 Q2</v>
          </cell>
          <cell r="B74">
            <v>10460</v>
          </cell>
        </row>
        <row r="75">
          <cell r="A75" t="str">
            <v>1995 Q3</v>
          </cell>
          <cell r="B75">
            <v>10260</v>
          </cell>
        </row>
        <row r="76">
          <cell r="A76" t="str">
            <v>1995 Q4</v>
          </cell>
          <cell r="B76">
            <v>10410</v>
          </cell>
        </row>
        <row r="77">
          <cell r="A77" t="str">
            <v>1996 Q1</v>
          </cell>
          <cell r="B77">
            <v>10310</v>
          </cell>
        </row>
        <row r="78">
          <cell r="A78" t="str">
            <v>1996 Q2</v>
          </cell>
          <cell r="B78">
            <v>10220</v>
          </cell>
        </row>
        <row r="79">
          <cell r="A79" t="str">
            <v>1996 Q3</v>
          </cell>
          <cell r="B79">
            <v>10070</v>
          </cell>
        </row>
        <row r="80">
          <cell r="A80" t="str">
            <v>1996 Q4</v>
          </cell>
          <cell r="B80">
            <v>11250</v>
          </cell>
        </row>
        <row r="81">
          <cell r="A81" t="str">
            <v>1997 Q1</v>
          </cell>
          <cell r="B81">
            <v>11300</v>
          </cell>
        </row>
        <row r="82">
          <cell r="A82" t="str">
            <v>1997 Q2</v>
          </cell>
          <cell r="B82">
            <v>11330</v>
          </cell>
        </row>
        <row r="83">
          <cell r="A83" t="str">
            <v>1997 Q3</v>
          </cell>
          <cell r="B83">
            <v>11180</v>
          </cell>
        </row>
        <row r="84">
          <cell r="A84" t="str">
            <v>1997 Q4</v>
          </cell>
          <cell r="B84">
            <v>12190</v>
          </cell>
        </row>
        <row r="85">
          <cell r="A85" t="str">
            <v>1998 Q1</v>
          </cell>
          <cell r="B85">
            <v>12470</v>
          </cell>
        </row>
        <row r="86">
          <cell r="A86" t="str">
            <v>1998 Q2</v>
          </cell>
          <cell r="B86">
            <v>12620</v>
          </cell>
        </row>
        <row r="87">
          <cell r="A87" t="str">
            <v>1998 Q3</v>
          </cell>
          <cell r="B87">
            <v>12790</v>
          </cell>
        </row>
        <row r="88">
          <cell r="A88" t="str">
            <v>1998 Q4</v>
          </cell>
          <cell r="B88">
            <v>13100</v>
          </cell>
        </row>
        <row r="89">
          <cell r="A89" t="str">
            <v>1999 Q1</v>
          </cell>
          <cell r="B89">
            <v>13280</v>
          </cell>
        </row>
        <row r="90">
          <cell r="A90" t="str">
            <v>1999 Q2</v>
          </cell>
          <cell r="B90">
            <v>13880</v>
          </cell>
        </row>
        <row r="91">
          <cell r="A91" t="str">
            <v>1999 Q3</v>
          </cell>
          <cell r="B91">
            <v>13350</v>
          </cell>
        </row>
        <row r="92">
          <cell r="A92" t="str">
            <v>1999 Q4</v>
          </cell>
          <cell r="B92">
            <v>13360</v>
          </cell>
        </row>
        <row r="93">
          <cell r="A93" t="str">
            <v>2000 Q1</v>
          </cell>
          <cell r="B93">
            <v>13510</v>
          </cell>
        </row>
        <row r="94">
          <cell r="A94" t="str">
            <v>2000 Q2</v>
          </cell>
          <cell r="B94">
            <v>14030</v>
          </cell>
        </row>
        <row r="95">
          <cell r="A95" t="str">
            <v>2000 Q3</v>
          </cell>
          <cell r="B95">
            <v>14530</v>
          </cell>
        </row>
        <row r="96">
          <cell r="A96" t="str">
            <v>2000 Q4</v>
          </cell>
          <cell r="B96">
            <v>14550</v>
          </cell>
        </row>
        <row r="97">
          <cell r="A97" t="str">
            <v>2001 Q1</v>
          </cell>
          <cell r="B97">
            <v>14570</v>
          </cell>
        </row>
        <row r="98">
          <cell r="A98" t="str">
            <v>2001 Q2</v>
          </cell>
          <cell r="B98">
            <v>14830</v>
          </cell>
        </row>
        <row r="99">
          <cell r="A99" t="str">
            <v>2001 Q3</v>
          </cell>
          <cell r="B99">
            <v>14770</v>
          </cell>
        </row>
        <row r="100">
          <cell r="A100" t="str">
            <v>2001 Q4</v>
          </cell>
          <cell r="B100">
            <v>14190</v>
          </cell>
        </row>
        <row r="101">
          <cell r="A101" t="str">
            <v>2002 Q1</v>
          </cell>
          <cell r="B101">
            <v>14710</v>
          </cell>
        </row>
        <row r="102">
          <cell r="A102" t="str">
            <v>2002 Q2</v>
          </cell>
          <cell r="B102">
            <v>14790</v>
          </cell>
        </row>
        <row r="103">
          <cell r="A103" t="str">
            <v>2002 Q3</v>
          </cell>
          <cell r="B103">
            <v>14800</v>
          </cell>
        </row>
        <row r="104">
          <cell r="A104" t="str">
            <v>2002 Q4</v>
          </cell>
          <cell r="B104">
            <v>15320</v>
          </cell>
        </row>
        <row r="105">
          <cell r="A105" t="str">
            <v>2003 Q1</v>
          </cell>
          <cell r="B105">
            <v>15300</v>
          </cell>
        </row>
        <row r="106">
          <cell r="A106" t="str">
            <v>2003 Q2</v>
          </cell>
          <cell r="B106">
            <v>15330</v>
          </cell>
        </row>
        <row r="107">
          <cell r="A107" t="str">
            <v>2003 Q3</v>
          </cell>
          <cell r="B107">
            <v>15360</v>
          </cell>
        </row>
        <row r="108">
          <cell r="A108" t="str">
            <v>2003 Q4</v>
          </cell>
          <cell r="B108">
            <v>15450</v>
          </cell>
        </row>
        <row r="109">
          <cell r="A109" t="str">
            <v>2004 Q1</v>
          </cell>
          <cell r="B109">
            <v>15320</v>
          </cell>
        </row>
        <row r="110">
          <cell r="A110" t="str">
            <v>2004 Q2</v>
          </cell>
          <cell r="B110">
            <v>16070</v>
          </cell>
        </row>
        <row r="111">
          <cell r="A111" t="str">
            <v>2004 Q3</v>
          </cell>
          <cell r="B111">
            <v>16150</v>
          </cell>
        </row>
        <row r="112">
          <cell r="A112" t="str">
            <v>2004 Q4</v>
          </cell>
          <cell r="B112">
            <v>16500</v>
          </cell>
        </row>
        <row r="113">
          <cell r="A113" t="str">
            <v>2005 Q1</v>
          </cell>
          <cell r="B113">
            <v>16730</v>
          </cell>
        </row>
        <row r="114">
          <cell r="A114" t="str">
            <v>2005 Q2</v>
          </cell>
          <cell r="B114">
            <v>16500</v>
          </cell>
        </row>
        <row r="115">
          <cell r="A115" t="str">
            <v>2005 Q3</v>
          </cell>
          <cell r="B115">
            <v>16540</v>
          </cell>
        </row>
        <row r="116">
          <cell r="A116" t="str">
            <v>2005 Q4</v>
          </cell>
          <cell r="B116">
            <v>16790</v>
          </cell>
        </row>
        <row r="117">
          <cell r="A117" t="str">
            <v>2006 Q1</v>
          </cell>
          <cell r="B117">
            <v>17030</v>
          </cell>
        </row>
        <row r="118">
          <cell r="A118" t="str">
            <v>2006 Q2</v>
          </cell>
          <cell r="B118">
            <v>17760</v>
          </cell>
        </row>
        <row r="119">
          <cell r="A119" t="str">
            <v>2006 Q3</v>
          </cell>
          <cell r="B119">
            <v>17060</v>
          </cell>
        </row>
        <row r="120">
          <cell r="A120" t="str">
            <v>2006 Q4</v>
          </cell>
          <cell r="B120">
            <v>17700</v>
          </cell>
        </row>
        <row r="121">
          <cell r="A121" t="str">
            <v>2007 Q1</v>
          </cell>
          <cell r="B121">
            <v>17510</v>
          </cell>
        </row>
        <row r="122">
          <cell r="A122" t="str">
            <v>2007 Q2</v>
          </cell>
          <cell r="B122">
            <v>16940</v>
          </cell>
        </row>
        <row r="123">
          <cell r="A123" t="str">
            <v>2007 Q3</v>
          </cell>
          <cell r="B123">
            <v>17560</v>
          </cell>
        </row>
        <row r="124">
          <cell r="A124" t="str">
            <v>2007 Q4</v>
          </cell>
          <cell r="B124">
            <v>17500</v>
          </cell>
        </row>
        <row r="125">
          <cell r="A125" t="str">
            <v>2008 Q1</v>
          </cell>
          <cell r="B125">
            <v>18160</v>
          </cell>
        </row>
        <row r="126">
          <cell r="A126" t="str">
            <v>2008 Q2</v>
          </cell>
          <cell r="B126">
            <v>17500</v>
          </cell>
        </row>
        <row r="127">
          <cell r="A127" t="str">
            <v>2008 Q3</v>
          </cell>
          <cell r="B127">
            <v>16970</v>
          </cell>
        </row>
        <row r="128">
          <cell r="A128" t="str">
            <v>2008 Q4</v>
          </cell>
          <cell r="B128">
            <v>16160</v>
          </cell>
        </row>
        <row r="129">
          <cell r="A129" t="str">
            <v>2009 Q1</v>
          </cell>
          <cell r="B129">
            <v>15830</v>
          </cell>
        </row>
        <row r="130">
          <cell r="A130" t="str">
            <v>2009 Q2</v>
          </cell>
          <cell r="B130">
            <v>16080</v>
          </cell>
        </row>
        <row r="131">
          <cell r="A131" t="str">
            <v>2009 Q3</v>
          </cell>
          <cell r="B131">
            <v>15810</v>
          </cell>
        </row>
        <row r="132">
          <cell r="A132" t="str">
            <v>2009 Q4</v>
          </cell>
          <cell r="B132">
            <v>15900</v>
          </cell>
        </row>
        <row r="133">
          <cell r="A133" t="str">
            <v>2010 Q1</v>
          </cell>
          <cell r="B133">
            <v>16100</v>
          </cell>
        </row>
        <row r="134">
          <cell r="A134" t="str">
            <v>2010 Q2</v>
          </cell>
          <cell r="B134">
            <v>15860</v>
          </cell>
        </row>
        <row r="135">
          <cell r="A135" t="str">
            <v>2010 Q3</v>
          </cell>
          <cell r="B135">
            <v>16580</v>
          </cell>
        </row>
        <row r="136">
          <cell r="A136" t="str">
            <v>2010 Q4</v>
          </cell>
          <cell r="B136">
            <v>16070</v>
          </cell>
        </row>
        <row r="137">
          <cell r="A137" t="str">
            <v>2011 Q1</v>
          </cell>
          <cell r="B137">
            <v>16440</v>
          </cell>
        </row>
        <row r="138">
          <cell r="A138" t="str">
            <v>2011 Q2</v>
          </cell>
          <cell r="B138">
            <v>17320</v>
          </cell>
        </row>
        <row r="139">
          <cell r="A139" t="str">
            <v>2011 Q3</v>
          </cell>
          <cell r="B139">
            <v>16890</v>
          </cell>
        </row>
        <row r="140">
          <cell r="A140" t="str">
            <v>2011 Q4</v>
          </cell>
          <cell r="B140">
            <v>16850</v>
          </cell>
        </row>
        <row r="141">
          <cell r="A141" t="str">
            <v>2012 Q1</v>
          </cell>
          <cell r="B141">
            <v>16590</v>
          </cell>
        </row>
        <row r="142">
          <cell r="A142" t="str">
            <v>2012 Q2</v>
          </cell>
          <cell r="B142">
            <v>16770</v>
          </cell>
        </row>
        <row r="143">
          <cell r="A143" t="str">
            <v>2012 Q3</v>
          </cell>
          <cell r="B143">
            <v>16430</v>
          </cell>
        </row>
        <row r="144">
          <cell r="A144" t="str">
            <v>2012 Q4</v>
          </cell>
          <cell r="B144">
            <v>16870</v>
          </cell>
        </row>
        <row r="145">
          <cell r="A145" t="str">
            <v>2013 Q1</v>
          </cell>
          <cell r="B145">
            <v>17150</v>
          </cell>
        </row>
        <row r="146">
          <cell r="A146" t="str">
            <v>2013 Q2</v>
          </cell>
          <cell r="B146">
            <v>17200</v>
          </cell>
        </row>
        <row r="147">
          <cell r="A147" t="str">
            <v>2013 Q3</v>
          </cell>
          <cell r="B147">
            <v>17350</v>
          </cell>
        </row>
        <row r="148">
          <cell r="A148" t="str">
            <v>2013 Q4</v>
          </cell>
          <cell r="B148">
            <v>17270</v>
          </cell>
        </row>
        <row r="149">
          <cell r="A149" t="str">
            <v>2014 Q1</v>
          </cell>
          <cell r="B149">
            <v>17430</v>
          </cell>
        </row>
        <row r="150">
          <cell r="A150" t="str">
            <v>2014 Q2</v>
          </cell>
          <cell r="B150">
            <v>18090</v>
          </cell>
        </row>
        <row r="151">
          <cell r="A151" t="str">
            <v>2014 Q3</v>
          </cell>
          <cell r="B151">
            <v>18100</v>
          </cell>
        </row>
        <row r="152">
          <cell r="A152" t="str">
            <v>2014 Q4</v>
          </cell>
          <cell r="B152">
            <v>18620</v>
          </cell>
        </row>
        <row r="153">
          <cell r="A153" t="str">
            <v>2015 Q1</v>
          </cell>
          <cell r="B153">
            <v>18750</v>
          </cell>
        </row>
        <row r="154">
          <cell r="A154" t="str">
            <v>2015 Q2</v>
          </cell>
          <cell r="B154">
            <v>19290</v>
          </cell>
        </row>
        <row r="155">
          <cell r="A155" t="str">
            <v>2015 Q3</v>
          </cell>
          <cell r="B155">
            <v>19770</v>
          </cell>
        </row>
        <row r="156">
          <cell r="A156" t="str">
            <v>2015 Q4</v>
          </cell>
          <cell r="B156">
            <v>19910</v>
          </cell>
        </row>
        <row r="157">
          <cell r="A157" t="str">
            <v>2016 Q1</v>
          </cell>
          <cell r="B157">
            <v>19880</v>
          </cell>
        </row>
        <row r="158">
          <cell r="A158" t="str">
            <v>2016 Q2</v>
          </cell>
          <cell r="B158">
            <v>20240</v>
          </cell>
        </row>
        <row r="159">
          <cell r="A159" t="str">
            <v>2016 Q3</v>
          </cell>
          <cell r="B159">
            <v>20760</v>
          </cell>
        </row>
        <row r="160">
          <cell r="A160" t="str">
            <v>2016 Q4</v>
          </cell>
          <cell r="B160">
            <v>20570</v>
          </cell>
        </row>
        <row r="161">
          <cell r="A161" t="str">
            <v>2017 Q1</v>
          </cell>
          <cell r="B161">
            <v>21330</v>
          </cell>
        </row>
        <row r="162">
          <cell r="A162" t="str">
            <v>2017 Q2</v>
          </cell>
          <cell r="B162">
            <v>22100</v>
          </cell>
        </row>
        <row r="163">
          <cell r="A163" t="str">
            <v>2017 Q3</v>
          </cell>
          <cell r="B163">
            <v>21830</v>
          </cell>
        </row>
        <row r="164">
          <cell r="A164" t="str">
            <v>2017 Q4</v>
          </cell>
          <cell r="B164">
            <v>21990</v>
          </cell>
        </row>
        <row r="165">
          <cell r="A165" t="str">
            <v>2018 Q1</v>
          </cell>
          <cell r="B165">
            <v>22300</v>
          </cell>
        </row>
        <row r="166">
          <cell r="A166" t="str">
            <v>2018 Q2</v>
          </cell>
          <cell r="B166">
            <v>22860</v>
          </cell>
        </row>
        <row r="167">
          <cell r="A167" t="str">
            <v>2018 Q3</v>
          </cell>
          <cell r="B167">
            <v>22890</v>
          </cell>
        </row>
        <row r="168">
          <cell r="A168" t="str">
            <v>2018 Q4</v>
          </cell>
          <cell r="B168">
            <v>22590</v>
          </cell>
        </row>
        <row r="169">
          <cell r="A169" t="str">
            <v>2019 Q1</v>
          </cell>
          <cell r="B169">
            <v>23810</v>
          </cell>
        </row>
        <row r="170">
          <cell r="A170" t="str">
            <v>2019 Q2</v>
          </cell>
          <cell r="B170">
            <v>23890</v>
          </cell>
        </row>
        <row r="171">
          <cell r="A171" t="str">
            <v>2019 Q3</v>
          </cell>
          <cell r="B171">
            <v>23090</v>
          </cell>
        </row>
        <row r="172">
          <cell r="A172" t="str">
            <v>2019 Q4</v>
          </cell>
          <cell r="B172">
            <v>22330</v>
          </cell>
        </row>
        <row r="173">
          <cell r="A173" t="str">
            <v>2020 Q1</v>
          </cell>
          <cell r="B173">
            <v>19380</v>
          </cell>
        </row>
        <row r="174">
          <cell r="A174" t="str">
            <v>1986 JAN</v>
          </cell>
          <cell r="B174">
            <v>1878</v>
          </cell>
        </row>
        <row r="175">
          <cell r="A175" t="str">
            <v>1986 FEB</v>
          </cell>
          <cell r="B175">
            <v>1743</v>
          </cell>
        </row>
        <row r="176">
          <cell r="A176" t="str">
            <v>1986 MAR</v>
          </cell>
          <cell r="B176">
            <v>2014</v>
          </cell>
        </row>
        <row r="177">
          <cell r="A177" t="str">
            <v>1986 APR</v>
          </cell>
          <cell r="B177">
            <v>1944</v>
          </cell>
        </row>
        <row r="178">
          <cell r="A178" t="str">
            <v>1986 MAY</v>
          </cell>
          <cell r="B178">
            <v>2207</v>
          </cell>
        </row>
        <row r="179">
          <cell r="A179" t="str">
            <v>1986 JUN</v>
          </cell>
          <cell r="B179">
            <v>2065</v>
          </cell>
        </row>
        <row r="180">
          <cell r="A180" t="str">
            <v>1986 JUL</v>
          </cell>
          <cell r="B180">
            <v>2135</v>
          </cell>
        </row>
        <row r="181">
          <cell r="A181" t="str">
            <v>1986 AUG</v>
          </cell>
          <cell r="B181">
            <v>2179</v>
          </cell>
        </row>
        <row r="182">
          <cell r="A182" t="str">
            <v>1986 SEP</v>
          </cell>
          <cell r="B182">
            <v>2195</v>
          </cell>
        </row>
        <row r="183">
          <cell r="A183" t="str">
            <v>1986 OCT</v>
          </cell>
          <cell r="B183">
            <v>2184</v>
          </cell>
        </row>
        <row r="184">
          <cell r="A184" t="str">
            <v>1986 NOV</v>
          </cell>
          <cell r="B184">
            <v>2210</v>
          </cell>
        </row>
        <row r="185">
          <cell r="A185" t="str">
            <v>1986 DEC</v>
          </cell>
          <cell r="B185">
            <v>2193</v>
          </cell>
        </row>
        <row r="186">
          <cell r="A186" t="str">
            <v>1987 JAN</v>
          </cell>
          <cell r="B186">
            <v>2137</v>
          </cell>
        </row>
        <row r="187">
          <cell r="A187" t="str">
            <v>1987 FEB</v>
          </cell>
          <cell r="B187">
            <v>2225</v>
          </cell>
        </row>
        <row r="188">
          <cell r="A188" t="str">
            <v>1987 MAR</v>
          </cell>
          <cell r="B188">
            <v>2202</v>
          </cell>
        </row>
        <row r="189">
          <cell r="A189" t="str">
            <v>1987 APR</v>
          </cell>
          <cell r="B189">
            <v>2330</v>
          </cell>
        </row>
        <row r="190">
          <cell r="A190" t="str">
            <v>1987 MAY</v>
          </cell>
          <cell r="B190">
            <v>2370</v>
          </cell>
        </row>
        <row r="191">
          <cell r="A191" t="str">
            <v>1987 JUN</v>
          </cell>
          <cell r="B191">
            <v>2307</v>
          </cell>
        </row>
        <row r="192">
          <cell r="A192" t="str">
            <v>1987 JUL</v>
          </cell>
          <cell r="B192">
            <v>2282</v>
          </cell>
        </row>
        <row r="193">
          <cell r="A193" t="str">
            <v>1987 AUG</v>
          </cell>
          <cell r="B193">
            <v>2361</v>
          </cell>
        </row>
        <row r="194">
          <cell r="A194" t="str">
            <v>1987 SEP</v>
          </cell>
          <cell r="B194">
            <v>2299</v>
          </cell>
        </row>
        <row r="195">
          <cell r="A195" t="str">
            <v>1987 OCT</v>
          </cell>
          <cell r="B195">
            <v>2265</v>
          </cell>
        </row>
        <row r="196">
          <cell r="A196" t="str">
            <v>1987 NOV</v>
          </cell>
          <cell r="B196">
            <v>2363</v>
          </cell>
        </row>
        <row r="197">
          <cell r="A197" t="str">
            <v>1987 DEC</v>
          </cell>
          <cell r="B197">
            <v>2306</v>
          </cell>
        </row>
        <row r="198">
          <cell r="A198" t="str">
            <v>1988 JAN</v>
          </cell>
          <cell r="B198">
            <v>2145</v>
          </cell>
        </row>
        <row r="199">
          <cell r="A199" t="str">
            <v>1988 FEB</v>
          </cell>
          <cell r="B199">
            <v>2261</v>
          </cell>
        </row>
        <row r="200">
          <cell r="A200" t="str">
            <v>1988 MAR</v>
          </cell>
          <cell r="B200">
            <v>2264</v>
          </cell>
        </row>
        <row r="201">
          <cell r="A201" t="str">
            <v>1988 APR</v>
          </cell>
          <cell r="B201">
            <v>2371</v>
          </cell>
        </row>
        <row r="202">
          <cell r="A202" t="str">
            <v>1988 MAY</v>
          </cell>
          <cell r="B202">
            <v>2297</v>
          </cell>
        </row>
        <row r="203">
          <cell r="A203" t="str">
            <v>1988 JUN</v>
          </cell>
          <cell r="B203">
            <v>2438</v>
          </cell>
        </row>
        <row r="204">
          <cell r="A204" t="str">
            <v>1988 JUL</v>
          </cell>
          <cell r="B204">
            <v>2490</v>
          </cell>
        </row>
        <row r="205">
          <cell r="A205" t="str">
            <v>1988 AUG</v>
          </cell>
          <cell r="B205">
            <v>2370</v>
          </cell>
        </row>
        <row r="206">
          <cell r="A206" t="str">
            <v>1988 SEP</v>
          </cell>
          <cell r="B206">
            <v>2518</v>
          </cell>
        </row>
        <row r="207">
          <cell r="A207" t="str">
            <v>1988 OCT</v>
          </cell>
          <cell r="B207">
            <v>2655</v>
          </cell>
        </row>
        <row r="208">
          <cell r="A208" t="str">
            <v>1988 NOV</v>
          </cell>
          <cell r="B208">
            <v>2515</v>
          </cell>
        </row>
        <row r="209">
          <cell r="A209" t="str">
            <v>1988 DEC</v>
          </cell>
          <cell r="B209">
            <v>2506</v>
          </cell>
        </row>
        <row r="210">
          <cell r="A210" t="str">
            <v>1989 JAN</v>
          </cell>
          <cell r="B210">
            <v>2630</v>
          </cell>
        </row>
        <row r="211">
          <cell r="A211" t="str">
            <v>1989 FEB</v>
          </cell>
          <cell r="B211">
            <v>2721</v>
          </cell>
        </row>
        <row r="212">
          <cell r="A212" t="str">
            <v>1989 MAR</v>
          </cell>
          <cell r="B212">
            <v>2594</v>
          </cell>
        </row>
        <row r="213">
          <cell r="A213" t="str">
            <v>1989 APR</v>
          </cell>
          <cell r="B213">
            <v>2468</v>
          </cell>
        </row>
        <row r="214">
          <cell r="A214" t="str">
            <v>1989 MAY</v>
          </cell>
          <cell r="B214">
            <v>2592</v>
          </cell>
        </row>
        <row r="215">
          <cell r="A215" t="str">
            <v>1989 JUN</v>
          </cell>
          <cell r="B215">
            <v>2570</v>
          </cell>
        </row>
        <row r="216">
          <cell r="A216" t="str">
            <v>1989 JUL</v>
          </cell>
          <cell r="B216">
            <v>2516</v>
          </cell>
        </row>
        <row r="217">
          <cell r="A217" t="str">
            <v>1989 AUG</v>
          </cell>
          <cell r="B217">
            <v>2654</v>
          </cell>
        </row>
        <row r="218">
          <cell r="A218" t="str">
            <v>1989 SEP</v>
          </cell>
          <cell r="B218">
            <v>2616</v>
          </cell>
        </row>
        <row r="219">
          <cell r="A219" t="str">
            <v>1989 OCT</v>
          </cell>
          <cell r="B219">
            <v>2550</v>
          </cell>
        </row>
        <row r="220">
          <cell r="A220" t="str">
            <v>1989 NOV</v>
          </cell>
          <cell r="B220">
            <v>2378</v>
          </cell>
        </row>
        <row r="221">
          <cell r="A221" t="str">
            <v>1989 DEC</v>
          </cell>
          <cell r="B221">
            <v>2744</v>
          </cell>
        </row>
        <row r="222">
          <cell r="A222" t="str">
            <v>1990 JAN</v>
          </cell>
          <cell r="B222">
            <v>2699</v>
          </cell>
        </row>
        <row r="223">
          <cell r="A223" t="str">
            <v>1990 FEB</v>
          </cell>
          <cell r="B223">
            <v>2597</v>
          </cell>
        </row>
        <row r="224">
          <cell r="A224" t="str">
            <v>1990 MAR</v>
          </cell>
          <cell r="B224">
            <v>2324</v>
          </cell>
        </row>
        <row r="225">
          <cell r="A225" t="str">
            <v>1990 APR</v>
          </cell>
          <cell r="B225">
            <v>2590</v>
          </cell>
        </row>
        <row r="226">
          <cell r="A226" t="str">
            <v>1990 MAY</v>
          </cell>
          <cell r="B226">
            <v>2552</v>
          </cell>
        </row>
        <row r="227">
          <cell r="A227" t="str">
            <v>1990 JUN</v>
          </cell>
          <cell r="B227">
            <v>2709</v>
          </cell>
        </row>
        <row r="228">
          <cell r="A228" t="str">
            <v>1990 JUL</v>
          </cell>
          <cell r="B228">
            <v>2701</v>
          </cell>
        </row>
        <row r="229">
          <cell r="A229" t="str">
            <v>1990 AUG</v>
          </cell>
          <cell r="B229">
            <v>2689</v>
          </cell>
        </row>
        <row r="230">
          <cell r="A230" t="str">
            <v>1990 SEP</v>
          </cell>
          <cell r="B230">
            <v>2719</v>
          </cell>
        </row>
        <row r="231">
          <cell r="A231" t="str">
            <v>1990 OCT</v>
          </cell>
          <cell r="B231">
            <v>2718</v>
          </cell>
        </row>
        <row r="232">
          <cell r="A232" t="str">
            <v>1990 NOV</v>
          </cell>
          <cell r="B232">
            <v>2634</v>
          </cell>
        </row>
        <row r="233">
          <cell r="A233" t="str">
            <v>1990 DEC</v>
          </cell>
          <cell r="B233">
            <v>2218</v>
          </cell>
        </row>
        <row r="234">
          <cell r="A234" t="str">
            <v>1991 JAN</v>
          </cell>
          <cell r="B234">
            <v>2549</v>
          </cell>
        </row>
        <row r="235">
          <cell r="A235" t="str">
            <v>1991 FEB</v>
          </cell>
          <cell r="B235">
            <v>2389</v>
          </cell>
        </row>
        <row r="236">
          <cell r="A236" t="str">
            <v>1991 MAR</v>
          </cell>
          <cell r="B236">
            <v>2450</v>
          </cell>
        </row>
        <row r="237">
          <cell r="A237" t="str">
            <v>1991 APR</v>
          </cell>
          <cell r="B237">
            <v>2746</v>
          </cell>
        </row>
        <row r="238">
          <cell r="A238" t="str">
            <v>1991 MAY</v>
          </cell>
          <cell r="B238">
            <v>2384</v>
          </cell>
        </row>
        <row r="239">
          <cell r="A239" t="str">
            <v>1991 JUN</v>
          </cell>
          <cell r="B239">
            <v>2435</v>
          </cell>
        </row>
        <row r="240">
          <cell r="A240" t="str">
            <v>1991 JUL</v>
          </cell>
          <cell r="B240">
            <v>2635</v>
          </cell>
        </row>
        <row r="241">
          <cell r="A241" t="str">
            <v>1991 AUG</v>
          </cell>
          <cell r="B241">
            <v>2688</v>
          </cell>
        </row>
        <row r="242">
          <cell r="A242" t="str">
            <v>1991 SEP</v>
          </cell>
          <cell r="B242">
            <v>2696</v>
          </cell>
        </row>
        <row r="243">
          <cell r="A243" t="str">
            <v>1991 OCT</v>
          </cell>
          <cell r="B243">
            <v>2662</v>
          </cell>
        </row>
        <row r="244">
          <cell r="A244" t="str">
            <v>1991 NOV</v>
          </cell>
          <cell r="B244">
            <v>2682</v>
          </cell>
        </row>
        <row r="245">
          <cell r="A245" t="str">
            <v>1991 DEC</v>
          </cell>
          <cell r="B245">
            <v>2493</v>
          </cell>
        </row>
        <row r="246">
          <cell r="A246" t="str">
            <v>1992 JAN</v>
          </cell>
          <cell r="B246">
            <v>2821</v>
          </cell>
        </row>
        <row r="247">
          <cell r="A247" t="str">
            <v>1992 FEB</v>
          </cell>
          <cell r="B247">
            <v>2816</v>
          </cell>
        </row>
        <row r="248">
          <cell r="A248" t="str">
            <v>1992 MAR</v>
          </cell>
          <cell r="B248">
            <v>2886</v>
          </cell>
        </row>
        <row r="249">
          <cell r="A249" t="str">
            <v>1992 APR</v>
          </cell>
          <cell r="B249">
            <v>2977</v>
          </cell>
        </row>
        <row r="250">
          <cell r="A250" t="str">
            <v>1992 MAY</v>
          </cell>
          <cell r="B250">
            <v>3026</v>
          </cell>
        </row>
        <row r="251">
          <cell r="A251" t="str">
            <v>1992 JUN</v>
          </cell>
          <cell r="B251">
            <v>2599</v>
          </cell>
        </row>
        <row r="252">
          <cell r="A252" t="str">
            <v>1992 JUL</v>
          </cell>
          <cell r="B252">
            <v>2896</v>
          </cell>
        </row>
        <row r="253">
          <cell r="A253" t="str">
            <v>1992 AUG</v>
          </cell>
          <cell r="B253">
            <v>2835</v>
          </cell>
        </row>
        <row r="254">
          <cell r="A254" t="str">
            <v>1992 SEP</v>
          </cell>
          <cell r="B254">
            <v>2861</v>
          </cell>
        </row>
        <row r="255">
          <cell r="A255" t="str">
            <v>1992 OCT</v>
          </cell>
          <cell r="B255">
            <v>2683</v>
          </cell>
        </row>
        <row r="256">
          <cell r="A256" t="str">
            <v>1992 NOV</v>
          </cell>
          <cell r="B256">
            <v>2875</v>
          </cell>
        </row>
        <row r="257">
          <cell r="A257" t="str">
            <v>1992 DEC</v>
          </cell>
          <cell r="B257">
            <v>2556</v>
          </cell>
        </row>
        <row r="258">
          <cell r="A258" t="str">
            <v>1993 JAN</v>
          </cell>
          <cell r="B258">
            <v>3029</v>
          </cell>
        </row>
        <row r="259">
          <cell r="A259" t="str">
            <v>1993 FEB</v>
          </cell>
          <cell r="B259">
            <v>3171</v>
          </cell>
        </row>
        <row r="260">
          <cell r="A260" t="str">
            <v>1993 MAR</v>
          </cell>
          <cell r="B260">
            <v>3082</v>
          </cell>
        </row>
        <row r="261">
          <cell r="A261" t="str">
            <v>1993 APR</v>
          </cell>
          <cell r="B261">
            <v>2817</v>
          </cell>
        </row>
        <row r="262">
          <cell r="A262" t="str">
            <v>1993 MAY</v>
          </cell>
          <cell r="B262">
            <v>2953</v>
          </cell>
        </row>
        <row r="263">
          <cell r="A263" t="str">
            <v>1993 JUN</v>
          </cell>
          <cell r="B263">
            <v>3083</v>
          </cell>
        </row>
        <row r="264">
          <cell r="A264" t="str">
            <v>1993 JUL</v>
          </cell>
          <cell r="B264">
            <v>3123</v>
          </cell>
        </row>
        <row r="265">
          <cell r="A265" t="str">
            <v>1993 AUG</v>
          </cell>
          <cell r="B265">
            <v>3087</v>
          </cell>
        </row>
        <row r="266">
          <cell r="A266" t="str">
            <v>1993 SEP</v>
          </cell>
          <cell r="B266">
            <v>3095</v>
          </cell>
        </row>
        <row r="267">
          <cell r="A267" t="str">
            <v>1993 OCT</v>
          </cell>
          <cell r="B267">
            <v>3214</v>
          </cell>
        </row>
        <row r="268">
          <cell r="A268" t="str">
            <v>1993 NOV</v>
          </cell>
          <cell r="B268">
            <v>3084</v>
          </cell>
        </row>
        <row r="269">
          <cell r="A269" t="str">
            <v>1993 DEC</v>
          </cell>
          <cell r="B269">
            <v>2982</v>
          </cell>
        </row>
        <row r="270">
          <cell r="A270" t="str">
            <v>1994 JAN</v>
          </cell>
          <cell r="B270">
            <v>3190</v>
          </cell>
        </row>
        <row r="271">
          <cell r="A271" t="str">
            <v>1994 FEB</v>
          </cell>
          <cell r="B271">
            <v>3330</v>
          </cell>
        </row>
        <row r="272">
          <cell r="A272" t="str">
            <v>1994 MAR</v>
          </cell>
          <cell r="B272">
            <v>3290</v>
          </cell>
        </row>
        <row r="273">
          <cell r="A273" t="str">
            <v>1994 APR</v>
          </cell>
          <cell r="B273">
            <v>3230</v>
          </cell>
        </row>
        <row r="274">
          <cell r="A274" t="str">
            <v>1994 MAY</v>
          </cell>
          <cell r="B274">
            <v>3330</v>
          </cell>
        </row>
        <row r="275">
          <cell r="A275" t="str">
            <v>1994 JUN</v>
          </cell>
          <cell r="B275">
            <v>3360</v>
          </cell>
        </row>
        <row r="276">
          <cell r="A276" t="str">
            <v>1994 JUL</v>
          </cell>
          <cell r="B276">
            <v>3260</v>
          </cell>
        </row>
        <row r="277">
          <cell r="A277" t="str">
            <v>1994 AUG</v>
          </cell>
          <cell r="B277">
            <v>3440</v>
          </cell>
        </row>
        <row r="278">
          <cell r="A278" t="str">
            <v>1994 SEP</v>
          </cell>
          <cell r="B278">
            <v>3460</v>
          </cell>
        </row>
        <row r="279">
          <cell r="A279" t="str">
            <v>1994 OCT</v>
          </cell>
          <cell r="B279">
            <v>3310</v>
          </cell>
        </row>
        <row r="280">
          <cell r="A280" t="str">
            <v>1994 NOV</v>
          </cell>
          <cell r="B280">
            <v>3220</v>
          </cell>
        </row>
        <row r="281">
          <cell r="A281" t="str">
            <v>1994 DEC</v>
          </cell>
          <cell r="B281">
            <v>3280</v>
          </cell>
        </row>
        <row r="282">
          <cell r="A282" t="str">
            <v>1995 JAN</v>
          </cell>
          <cell r="B282">
            <v>3420</v>
          </cell>
        </row>
        <row r="283">
          <cell r="A283" t="str">
            <v>1995 FEB</v>
          </cell>
          <cell r="B283">
            <v>3430</v>
          </cell>
        </row>
        <row r="284">
          <cell r="A284" t="str">
            <v>1995 MAR</v>
          </cell>
          <cell r="B284">
            <v>3370</v>
          </cell>
        </row>
        <row r="285">
          <cell r="A285" t="str">
            <v>1995 APR</v>
          </cell>
          <cell r="B285">
            <v>3580</v>
          </cell>
        </row>
        <row r="286">
          <cell r="A286" t="str">
            <v>1995 MAY</v>
          </cell>
          <cell r="B286">
            <v>3470</v>
          </cell>
        </row>
        <row r="287">
          <cell r="A287" t="str">
            <v>1995 JUN</v>
          </cell>
          <cell r="B287">
            <v>3410</v>
          </cell>
        </row>
        <row r="288">
          <cell r="A288" t="str">
            <v>1995 JUL</v>
          </cell>
          <cell r="B288">
            <v>3510</v>
          </cell>
        </row>
        <row r="289">
          <cell r="A289" t="str">
            <v>1995 AUG</v>
          </cell>
          <cell r="B289">
            <v>3390</v>
          </cell>
        </row>
        <row r="290">
          <cell r="A290" t="str">
            <v>1995 SEP</v>
          </cell>
          <cell r="B290">
            <v>3360</v>
          </cell>
        </row>
        <row r="291">
          <cell r="A291" t="str">
            <v>1995 OCT</v>
          </cell>
          <cell r="B291">
            <v>3510</v>
          </cell>
        </row>
        <row r="292">
          <cell r="A292" t="str">
            <v>1995 NOV</v>
          </cell>
          <cell r="B292">
            <v>3430</v>
          </cell>
        </row>
        <row r="293">
          <cell r="A293" t="str">
            <v>1995 DEC</v>
          </cell>
          <cell r="B293">
            <v>3470</v>
          </cell>
        </row>
        <row r="294">
          <cell r="A294" t="str">
            <v>1996 JAN</v>
          </cell>
          <cell r="B294">
            <v>3480</v>
          </cell>
        </row>
        <row r="295">
          <cell r="A295" t="str">
            <v>1996 FEB</v>
          </cell>
          <cell r="B295">
            <v>3300</v>
          </cell>
        </row>
        <row r="296">
          <cell r="A296" t="str">
            <v>1996 MAR</v>
          </cell>
          <cell r="B296">
            <v>3530</v>
          </cell>
        </row>
        <row r="297">
          <cell r="A297" t="str">
            <v>1996 APR</v>
          </cell>
          <cell r="B297">
            <v>3660</v>
          </cell>
        </row>
        <row r="298">
          <cell r="A298" t="str">
            <v>1996 MAY</v>
          </cell>
          <cell r="B298">
            <v>3270</v>
          </cell>
        </row>
        <row r="299">
          <cell r="A299" t="str">
            <v>1996 JUN</v>
          </cell>
          <cell r="B299">
            <v>3290</v>
          </cell>
        </row>
        <row r="300">
          <cell r="A300" t="str">
            <v>1996 JUL</v>
          </cell>
          <cell r="B300">
            <v>3370</v>
          </cell>
        </row>
        <row r="301">
          <cell r="A301" t="str">
            <v>1996 AUG</v>
          </cell>
          <cell r="B301">
            <v>3380</v>
          </cell>
        </row>
        <row r="302">
          <cell r="A302" t="str">
            <v>1996 SEP</v>
          </cell>
          <cell r="B302">
            <v>3320</v>
          </cell>
        </row>
        <row r="303">
          <cell r="A303" t="str">
            <v>1996 OCT</v>
          </cell>
          <cell r="B303">
            <v>3750</v>
          </cell>
        </row>
        <row r="304">
          <cell r="A304" t="str">
            <v>1996 NOV</v>
          </cell>
          <cell r="B304">
            <v>3740</v>
          </cell>
        </row>
        <row r="305">
          <cell r="A305" t="str">
            <v>1996 DEC</v>
          </cell>
          <cell r="B305">
            <v>3760</v>
          </cell>
        </row>
        <row r="306">
          <cell r="A306" t="str">
            <v>1997 JAN</v>
          </cell>
          <cell r="B306">
            <v>3790</v>
          </cell>
        </row>
        <row r="307">
          <cell r="A307" t="str">
            <v>1997 FEB</v>
          </cell>
          <cell r="B307">
            <v>3810</v>
          </cell>
        </row>
        <row r="308">
          <cell r="A308" t="str">
            <v>1997 MAR</v>
          </cell>
          <cell r="B308">
            <v>3700</v>
          </cell>
        </row>
        <row r="309">
          <cell r="A309" t="str">
            <v>1997 APR</v>
          </cell>
          <cell r="B309">
            <v>3660</v>
          </cell>
        </row>
        <row r="310">
          <cell r="A310" t="str">
            <v>1997 MAY</v>
          </cell>
          <cell r="B310">
            <v>3760</v>
          </cell>
        </row>
        <row r="311">
          <cell r="A311" t="str">
            <v>1997 JUN</v>
          </cell>
          <cell r="B311">
            <v>3910</v>
          </cell>
        </row>
        <row r="312">
          <cell r="A312" t="str">
            <v>1997 JUL</v>
          </cell>
          <cell r="B312">
            <v>3790</v>
          </cell>
        </row>
        <row r="313">
          <cell r="A313" t="str">
            <v>1997 AUG</v>
          </cell>
          <cell r="B313">
            <v>3780</v>
          </cell>
        </row>
        <row r="314">
          <cell r="A314" t="str">
            <v>1997 SEP</v>
          </cell>
          <cell r="B314">
            <v>3610</v>
          </cell>
        </row>
        <row r="315">
          <cell r="A315" t="str">
            <v>1997 OCT</v>
          </cell>
          <cell r="B315">
            <v>3880</v>
          </cell>
        </row>
        <row r="316">
          <cell r="A316" t="str">
            <v>1997 NOV</v>
          </cell>
          <cell r="B316">
            <v>4210</v>
          </cell>
        </row>
        <row r="317">
          <cell r="A317" t="str">
            <v>1997 DEC</v>
          </cell>
          <cell r="B317">
            <v>4100</v>
          </cell>
        </row>
        <row r="318">
          <cell r="A318" t="str">
            <v>1998 JAN</v>
          </cell>
          <cell r="B318">
            <v>4060</v>
          </cell>
        </row>
        <row r="319">
          <cell r="A319" t="str">
            <v>1998 FEB</v>
          </cell>
          <cell r="B319">
            <v>4360</v>
          </cell>
        </row>
        <row r="320">
          <cell r="A320" t="str">
            <v>1998 MAR</v>
          </cell>
          <cell r="B320">
            <v>4050</v>
          </cell>
        </row>
        <row r="321">
          <cell r="A321" t="str">
            <v>1998 APR</v>
          </cell>
          <cell r="B321">
            <v>4140</v>
          </cell>
        </row>
        <row r="322">
          <cell r="A322" t="str">
            <v>1998 MAY</v>
          </cell>
          <cell r="B322">
            <v>4380</v>
          </cell>
        </row>
        <row r="323">
          <cell r="A323" t="str">
            <v>1998 JUN</v>
          </cell>
          <cell r="B323">
            <v>4100</v>
          </cell>
        </row>
        <row r="324">
          <cell r="A324" t="str">
            <v>1998 JUL</v>
          </cell>
          <cell r="B324">
            <v>4260</v>
          </cell>
        </row>
        <row r="325">
          <cell r="A325" t="str">
            <v>1998 AUG</v>
          </cell>
          <cell r="B325">
            <v>4190</v>
          </cell>
        </row>
        <row r="326">
          <cell r="A326" t="str">
            <v>1998 SEP</v>
          </cell>
          <cell r="B326">
            <v>4340</v>
          </cell>
        </row>
        <row r="327">
          <cell r="A327" t="str">
            <v>1998 OCT</v>
          </cell>
          <cell r="B327">
            <v>4180</v>
          </cell>
        </row>
        <row r="328">
          <cell r="A328" t="str">
            <v>1998 NOV</v>
          </cell>
          <cell r="B328">
            <v>4510</v>
          </cell>
        </row>
        <row r="329">
          <cell r="A329" t="str">
            <v>1998 DEC</v>
          </cell>
          <cell r="B329">
            <v>4410</v>
          </cell>
        </row>
        <row r="330">
          <cell r="A330" t="str">
            <v>1999 JAN</v>
          </cell>
          <cell r="B330">
            <v>4380</v>
          </cell>
        </row>
        <row r="331">
          <cell r="A331" t="str">
            <v>1999 FEB</v>
          </cell>
          <cell r="B331">
            <v>4410</v>
          </cell>
        </row>
        <row r="332">
          <cell r="A332" t="str">
            <v>1999 MAR</v>
          </cell>
          <cell r="B332">
            <v>4490</v>
          </cell>
        </row>
        <row r="333">
          <cell r="A333" t="str">
            <v>1999 APR</v>
          </cell>
          <cell r="B333">
            <v>4460</v>
          </cell>
        </row>
        <row r="334">
          <cell r="A334" t="str">
            <v>1999 MAY</v>
          </cell>
          <cell r="B334">
            <v>4650</v>
          </cell>
        </row>
        <row r="335">
          <cell r="A335" t="str">
            <v>1999 JUN</v>
          </cell>
          <cell r="B335">
            <v>4770</v>
          </cell>
        </row>
        <row r="336">
          <cell r="A336" t="str">
            <v>1999 JUL</v>
          </cell>
          <cell r="B336">
            <v>4440</v>
          </cell>
        </row>
        <row r="337">
          <cell r="A337" t="str">
            <v>1999 AUG</v>
          </cell>
          <cell r="B337">
            <v>4370</v>
          </cell>
        </row>
        <row r="338">
          <cell r="A338" t="str">
            <v>1999 SEP</v>
          </cell>
          <cell r="B338">
            <v>4540</v>
          </cell>
        </row>
        <row r="339">
          <cell r="A339" t="str">
            <v>1999 OCT</v>
          </cell>
          <cell r="B339">
            <v>4570</v>
          </cell>
        </row>
        <row r="340">
          <cell r="A340" t="str">
            <v>1999 NOV</v>
          </cell>
          <cell r="B340">
            <v>4400</v>
          </cell>
        </row>
        <row r="341">
          <cell r="A341" t="str">
            <v>1999 DEC</v>
          </cell>
          <cell r="B341">
            <v>4390</v>
          </cell>
        </row>
        <row r="342">
          <cell r="A342" t="str">
            <v>2000 JAN</v>
          </cell>
          <cell r="B342">
            <v>4350</v>
          </cell>
        </row>
        <row r="343">
          <cell r="A343" t="str">
            <v>2000 FEB</v>
          </cell>
          <cell r="B343">
            <v>4510</v>
          </cell>
        </row>
        <row r="344">
          <cell r="A344" t="str">
            <v>2000 MAR</v>
          </cell>
          <cell r="B344">
            <v>4650</v>
          </cell>
        </row>
        <row r="345">
          <cell r="A345" t="str">
            <v>2000 APR</v>
          </cell>
          <cell r="B345">
            <v>4650</v>
          </cell>
        </row>
        <row r="346">
          <cell r="A346" t="str">
            <v>2000 MAY</v>
          </cell>
          <cell r="B346">
            <v>4800</v>
          </cell>
        </row>
        <row r="347">
          <cell r="A347" t="str">
            <v>2000 JUN</v>
          </cell>
          <cell r="B347">
            <v>4580</v>
          </cell>
        </row>
        <row r="348">
          <cell r="A348" t="str">
            <v>2000 JUL</v>
          </cell>
          <cell r="B348">
            <v>4910</v>
          </cell>
        </row>
        <row r="349">
          <cell r="A349" t="str">
            <v>2000 AUG</v>
          </cell>
          <cell r="B349">
            <v>4810</v>
          </cell>
        </row>
        <row r="350">
          <cell r="A350" t="str">
            <v>2000 SEP</v>
          </cell>
          <cell r="B350">
            <v>4810</v>
          </cell>
        </row>
        <row r="351">
          <cell r="A351" t="str">
            <v>2000 OCT</v>
          </cell>
          <cell r="B351">
            <v>4970</v>
          </cell>
        </row>
        <row r="352">
          <cell r="A352" t="str">
            <v>2000 NOV</v>
          </cell>
          <cell r="B352">
            <v>4790</v>
          </cell>
        </row>
        <row r="353">
          <cell r="A353" t="str">
            <v>2000 DEC</v>
          </cell>
          <cell r="B353">
            <v>4790</v>
          </cell>
        </row>
        <row r="354">
          <cell r="A354" t="str">
            <v>2001 JAN</v>
          </cell>
          <cell r="B354">
            <v>4970</v>
          </cell>
        </row>
        <row r="355">
          <cell r="A355" t="str">
            <v>2001 FEB</v>
          </cell>
          <cell r="B355">
            <v>4810</v>
          </cell>
        </row>
        <row r="356">
          <cell r="A356" t="str">
            <v>2001 MAR</v>
          </cell>
          <cell r="B356">
            <v>4790</v>
          </cell>
        </row>
        <row r="357">
          <cell r="A357" t="str">
            <v>2001 APR</v>
          </cell>
          <cell r="B357">
            <v>5060</v>
          </cell>
        </row>
        <row r="358">
          <cell r="A358" t="str">
            <v>2001 MAY</v>
          </cell>
          <cell r="B358">
            <v>4750</v>
          </cell>
        </row>
        <row r="359">
          <cell r="A359" t="str">
            <v>2001 JUN</v>
          </cell>
          <cell r="B359">
            <v>5020</v>
          </cell>
        </row>
        <row r="360">
          <cell r="A360" t="str">
            <v>2001 JUL</v>
          </cell>
          <cell r="B360">
            <v>4940</v>
          </cell>
        </row>
        <row r="361">
          <cell r="A361" t="str">
            <v>2001 AUG</v>
          </cell>
          <cell r="B361">
            <v>5070</v>
          </cell>
        </row>
        <row r="362">
          <cell r="A362" t="str">
            <v>2001 SEP</v>
          </cell>
          <cell r="B362">
            <v>4760</v>
          </cell>
        </row>
        <row r="363">
          <cell r="A363" t="str">
            <v>2001 OCT</v>
          </cell>
          <cell r="B363">
            <v>4640</v>
          </cell>
        </row>
        <row r="364">
          <cell r="A364" t="str">
            <v>2001 NOV</v>
          </cell>
          <cell r="B364">
            <v>4950</v>
          </cell>
        </row>
        <row r="365">
          <cell r="A365" t="str">
            <v>2001 DEC</v>
          </cell>
          <cell r="B365">
            <v>4600</v>
          </cell>
        </row>
        <row r="366">
          <cell r="A366" t="str">
            <v>2002 JAN</v>
          </cell>
          <cell r="B366">
            <v>4820</v>
          </cell>
        </row>
        <row r="367">
          <cell r="A367" t="str">
            <v>2002 FEB</v>
          </cell>
          <cell r="B367">
            <v>4990</v>
          </cell>
        </row>
        <row r="368">
          <cell r="A368" t="str">
            <v>2002 MAR</v>
          </cell>
          <cell r="B368">
            <v>4900</v>
          </cell>
        </row>
        <row r="369">
          <cell r="A369" t="str">
            <v>2002 APR</v>
          </cell>
          <cell r="B369">
            <v>4980</v>
          </cell>
        </row>
        <row r="370">
          <cell r="A370" t="str">
            <v>2002 MAY</v>
          </cell>
          <cell r="B370">
            <v>4850</v>
          </cell>
        </row>
        <row r="371">
          <cell r="A371" t="str">
            <v>2002 JUN</v>
          </cell>
          <cell r="B371">
            <v>4960</v>
          </cell>
        </row>
        <row r="372">
          <cell r="A372" t="str">
            <v>2002 JUL</v>
          </cell>
          <cell r="B372">
            <v>4870</v>
          </cell>
        </row>
        <row r="373">
          <cell r="A373" t="str">
            <v>2002 AUG</v>
          </cell>
          <cell r="B373">
            <v>5000</v>
          </cell>
        </row>
        <row r="374">
          <cell r="A374" t="str">
            <v>2002 SEP</v>
          </cell>
          <cell r="B374">
            <v>4930</v>
          </cell>
        </row>
        <row r="375">
          <cell r="A375" t="str">
            <v>2002 OCT</v>
          </cell>
          <cell r="B375">
            <v>5210</v>
          </cell>
        </row>
        <row r="376">
          <cell r="A376" t="str">
            <v>2002 NOV</v>
          </cell>
          <cell r="B376">
            <v>4950</v>
          </cell>
        </row>
        <row r="377">
          <cell r="A377" t="str">
            <v>2002 DEC</v>
          </cell>
          <cell r="B377">
            <v>5160</v>
          </cell>
        </row>
        <row r="378">
          <cell r="A378" t="str">
            <v>2003 JAN</v>
          </cell>
          <cell r="B378">
            <v>4970</v>
          </cell>
        </row>
        <row r="379">
          <cell r="A379" t="str">
            <v>2003 FEB</v>
          </cell>
          <cell r="B379">
            <v>5170</v>
          </cell>
        </row>
        <row r="380">
          <cell r="A380" t="str">
            <v>2003 MAR</v>
          </cell>
          <cell r="B380">
            <v>5160</v>
          </cell>
        </row>
        <row r="381">
          <cell r="A381" t="str">
            <v>2003 APR</v>
          </cell>
          <cell r="B381">
            <v>4900</v>
          </cell>
        </row>
        <row r="382">
          <cell r="A382" t="str">
            <v>2003 MAY</v>
          </cell>
          <cell r="B382">
            <v>5410</v>
          </cell>
        </row>
        <row r="383">
          <cell r="A383" t="str">
            <v>2003 JUN</v>
          </cell>
          <cell r="B383">
            <v>5020</v>
          </cell>
        </row>
        <row r="384">
          <cell r="A384" t="str">
            <v>2003 JUL</v>
          </cell>
          <cell r="B384">
            <v>5280</v>
          </cell>
        </row>
        <row r="385">
          <cell r="A385" t="str">
            <v>2003 AUG</v>
          </cell>
          <cell r="B385">
            <v>5200</v>
          </cell>
        </row>
        <row r="386">
          <cell r="A386" t="str">
            <v>2003 SEP</v>
          </cell>
          <cell r="B386">
            <v>4880</v>
          </cell>
        </row>
        <row r="387">
          <cell r="A387" t="str">
            <v>2003 OCT</v>
          </cell>
          <cell r="B387">
            <v>5000</v>
          </cell>
        </row>
        <row r="388">
          <cell r="A388" t="str">
            <v>2003 NOV</v>
          </cell>
          <cell r="B388">
            <v>5130</v>
          </cell>
        </row>
        <row r="389">
          <cell r="A389" t="str">
            <v>2003 DEC</v>
          </cell>
          <cell r="B389">
            <v>5320</v>
          </cell>
        </row>
        <row r="390">
          <cell r="A390" t="str">
            <v>2004 JAN</v>
          </cell>
          <cell r="B390">
            <v>5190</v>
          </cell>
        </row>
        <row r="391">
          <cell r="A391" t="str">
            <v>2004 FEB</v>
          </cell>
          <cell r="B391">
            <v>5170</v>
          </cell>
        </row>
        <row r="392">
          <cell r="A392" t="str">
            <v>2004 MAR</v>
          </cell>
          <cell r="B392">
            <v>4960</v>
          </cell>
        </row>
        <row r="393">
          <cell r="A393" t="str">
            <v>2004 APR</v>
          </cell>
          <cell r="B393">
            <v>5310</v>
          </cell>
        </row>
        <row r="394">
          <cell r="A394" t="str">
            <v>2004 MAY</v>
          </cell>
          <cell r="B394">
            <v>5300</v>
          </cell>
        </row>
        <row r="395">
          <cell r="A395" t="str">
            <v>2004 JUN</v>
          </cell>
          <cell r="B395">
            <v>5460</v>
          </cell>
        </row>
        <row r="396">
          <cell r="A396" t="str">
            <v>2004 JUL</v>
          </cell>
          <cell r="B396">
            <v>5360</v>
          </cell>
        </row>
        <row r="397">
          <cell r="A397" t="str">
            <v>2004 AUG</v>
          </cell>
          <cell r="B397">
            <v>5490</v>
          </cell>
        </row>
        <row r="398">
          <cell r="A398" t="str">
            <v>2004 SEP</v>
          </cell>
          <cell r="B398">
            <v>5300</v>
          </cell>
        </row>
        <row r="399">
          <cell r="A399" t="str">
            <v>2004 OCT</v>
          </cell>
          <cell r="B399">
            <v>5360</v>
          </cell>
        </row>
        <row r="400">
          <cell r="A400" t="str">
            <v>2004 NOV</v>
          </cell>
          <cell r="B400">
            <v>5550</v>
          </cell>
        </row>
        <row r="401">
          <cell r="A401" t="str">
            <v>2004 DEC</v>
          </cell>
          <cell r="B401">
            <v>5590</v>
          </cell>
        </row>
        <row r="402">
          <cell r="A402" t="str">
            <v>2005 JAN</v>
          </cell>
          <cell r="B402">
            <v>5590</v>
          </cell>
        </row>
        <row r="403">
          <cell r="A403" t="str">
            <v>2005 FEB</v>
          </cell>
          <cell r="B403">
            <v>5530</v>
          </cell>
        </row>
        <row r="404">
          <cell r="A404" t="str">
            <v>2005 MAR</v>
          </cell>
          <cell r="B404">
            <v>5610</v>
          </cell>
        </row>
        <row r="405">
          <cell r="A405" t="str">
            <v>2005 APR</v>
          </cell>
          <cell r="B405">
            <v>5390</v>
          </cell>
        </row>
        <row r="406">
          <cell r="A406" t="str">
            <v>2005 MAY</v>
          </cell>
          <cell r="B406">
            <v>5610</v>
          </cell>
        </row>
        <row r="407">
          <cell r="A407" t="str">
            <v>2005 JUN</v>
          </cell>
          <cell r="B407">
            <v>5500</v>
          </cell>
        </row>
        <row r="408">
          <cell r="A408" t="str">
            <v>2005 JUL</v>
          </cell>
          <cell r="B408">
            <v>5410</v>
          </cell>
        </row>
        <row r="409">
          <cell r="A409" t="str">
            <v>2005 AUG</v>
          </cell>
          <cell r="B409">
            <v>5500</v>
          </cell>
        </row>
        <row r="410">
          <cell r="A410" t="str">
            <v>2005 SEP</v>
          </cell>
          <cell r="B410">
            <v>5630</v>
          </cell>
        </row>
        <row r="411">
          <cell r="A411" t="str">
            <v>2005 OCT</v>
          </cell>
          <cell r="B411">
            <v>5710</v>
          </cell>
        </row>
        <row r="412">
          <cell r="A412" t="str">
            <v>2005 NOV</v>
          </cell>
          <cell r="B412">
            <v>5610</v>
          </cell>
        </row>
        <row r="413">
          <cell r="A413" t="str">
            <v>2005 DEC</v>
          </cell>
          <cell r="B413">
            <v>5470</v>
          </cell>
        </row>
        <row r="414">
          <cell r="A414" t="str">
            <v>2006 JAN</v>
          </cell>
          <cell r="B414">
            <v>5700</v>
          </cell>
        </row>
        <row r="415">
          <cell r="A415" t="str">
            <v>2006 FEB</v>
          </cell>
          <cell r="B415">
            <v>5740</v>
          </cell>
        </row>
        <row r="416">
          <cell r="A416" t="str">
            <v>2006 MAR</v>
          </cell>
          <cell r="B416">
            <v>5590</v>
          </cell>
        </row>
        <row r="417">
          <cell r="A417" t="str">
            <v>2006 APR</v>
          </cell>
          <cell r="B417">
            <v>5950</v>
          </cell>
        </row>
        <row r="418">
          <cell r="A418" t="str">
            <v>2006 MAY</v>
          </cell>
          <cell r="B418">
            <v>5990</v>
          </cell>
        </row>
        <row r="419">
          <cell r="A419" t="str">
            <v>2006 JUN</v>
          </cell>
          <cell r="B419">
            <v>5820</v>
          </cell>
        </row>
        <row r="420">
          <cell r="A420" t="str">
            <v>2006 JUL</v>
          </cell>
          <cell r="B420">
            <v>5700</v>
          </cell>
        </row>
        <row r="421">
          <cell r="A421" t="str">
            <v>2006 AUG</v>
          </cell>
          <cell r="B421">
            <v>5720</v>
          </cell>
        </row>
        <row r="422">
          <cell r="A422" t="str">
            <v>2006 SEP</v>
          </cell>
          <cell r="B422">
            <v>5640</v>
          </cell>
        </row>
        <row r="423">
          <cell r="A423" t="str">
            <v>2006 OCT</v>
          </cell>
          <cell r="B423">
            <v>5940</v>
          </cell>
        </row>
        <row r="424">
          <cell r="A424" t="str">
            <v>2006 NOV</v>
          </cell>
          <cell r="B424">
            <v>5870</v>
          </cell>
        </row>
        <row r="425">
          <cell r="A425" t="str">
            <v>2006 DEC</v>
          </cell>
          <cell r="B425">
            <v>5890</v>
          </cell>
        </row>
        <row r="426">
          <cell r="A426" t="str">
            <v>2007 JAN</v>
          </cell>
          <cell r="B426">
            <v>5790</v>
          </cell>
        </row>
        <row r="427">
          <cell r="A427" t="str">
            <v>2007 FEB</v>
          </cell>
          <cell r="B427">
            <v>5780</v>
          </cell>
        </row>
        <row r="428">
          <cell r="A428" t="str">
            <v>2007 MAR</v>
          </cell>
          <cell r="B428">
            <v>5940</v>
          </cell>
        </row>
        <row r="429">
          <cell r="A429" t="str">
            <v>2007 APR</v>
          </cell>
          <cell r="B429">
            <v>5800</v>
          </cell>
        </row>
        <row r="430">
          <cell r="A430" t="str">
            <v>2007 MAY</v>
          </cell>
          <cell r="B430">
            <v>5630</v>
          </cell>
        </row>
        <row r="431">
          <cell r="A431" t="str">
            <v>2007 JUN</v>
          </cell>
          <cell r="B431">
            <v>5510</v>
          </cell>
        </row>
        <row r="432">
          <cell r="A432" t="str">
            <v>2007 JUL</v>
          </cell>
          <cell r="B432">
            <v>5800</v>
          </cell>
        </row>
        <row r="433">
          <cell r="A433" t="str">
            <v>2007 AUG</v>
          </cell>
          <cell r="B433">
            <v>5900</v>
          </cell>
        </row>
        <row r="434">
          <cell r="A434" t="str">
            <v>2007 SEP</v>
          </cell>
          <cell r="B434">
            <v>5860</v>
          </cell>
        </row>
        <row r="435">
          <cell r="A435" t="str">
            <v>2007 OCT</v>
          </cell>
          <cell r="B435">
            <v>5980</v>
          </cell>
        </row>
        <row r="436">
          <cell r="A436" t="str">
            <v>2007 NOV</v>
          </cell>
          <cell r="B436">
            <v>5620</v>
          </cell>
        </row>
        <row r="437">
          <cell r="A437" t="str">
            <v>2007 DEC</v>
          </cell>
          <cell r="B437">
            <v>5900</v>
          </cell>
        </row>
        <row r="438">
          <cell r="A438" t="str">
            <v>2008 JAN</v>
          </cell>
          <cell r="B438">
            <v>6100</v>
          </cell>
        </row>
        <row r="439">
          <cell r="A439" t="str">
            <v>2008 FEB</v>
          </cell>
          <cell r="B439">
            <v>5930</v>
          </cell>
        </row>
        <row r="440">
          <cell r="A440" t="str">
            <v>2008 MAR</v>
          </cell>
          <cell r="B440">
            <v>6130</v>
          </cell>
        </row>
        <row r="441">
          <cell r="A441" t="str">
            <v>2008 APR</v>
          </cell>
          <cell r="B441">
            <v>5740</v>
          </cell>
        </row>
        <row r="442">
          <cell r="A442" t="str">
            <v>2008 MAY</v>
          </cell>
          <cell r="B442">
            <v>5860</v>
          </cell>
        </row>
        <row r="443">
          <cell r="A443" t="str">
            <v>2008 JUN</v>
          </cell>
          <cell r="B443">
            <v>5900</v>
          </cell>
        </row>
        <row r="444">
          <cell r="A444" t="str">
            <v>2008 JUL</v>
          </cell>
          <cell r="B444">
            <v>5870</v>
          </cell>
        </row>
        <row r="445">
          <cell r="A445" t="str">
            <v>2008 AUG</v>
          </cell>
          <cell r="B445">
            <v>5590</v>
          </cell>
        </row>
        <row r="446">
          <cell r="A446" t="str">
            <v>2008 SEP</v>
          </cell>
          <cell r="B446">
            <v>5510</v>
          </cell>
        </row>
        <row r="447">
          <cell r="A447" t="str">
            <v>2008 OCT</v>
          </cell>
          <cell r="B447">
            <v>5220</v>
          </cell>
        </row>
        <row r="448">
          <cell r="A448" t="str">
            <v>2008 NOV</v>
          </cell>
          <cell r="B448">
            <v>5460</v>
          </cell>
        </row>
        <row r="449">
          <cell r="A449" t="str">
            <v>2008 DEC</v>
          </cell>
          <cell r="B449">
            <v>5480</v>
          </cell>
        </row>
        <row r="450">
          <cell r="A450" t="str">
            <v>2009 JAN</v>
          </cell>
          <cell r="B450">
            <v>5440</v>
          </cell>
        </row>
        <row r="451">
          <cell r="A451" t="str">
            <v>2009 FEB</v>
          </cell>
          <cell r="B451">
            <v>5250</v>
          </cell>
        </row>
        <row r="452">
          <cell r="A452" t="str">
            <v>2009 MAR</v>
          </cell>
          <cell r="B452">
            <v>5140</v>
          </cell>
        </row>
        <row r="453">
          <cell r="A453" t="str">
            <v>2009 APR</v>
          </cell>
          <cell r="B453">
            <v>5600</v>
          </cell>
        </row>
        <row r="454">
          <cell r="A454" t="str">
            <v>2009 MAY</v>
          </cell>
          <cell r="B454">
            <v>5300</v>
          </cell>
        </row>
        <row r="455">
          <cell r="A455" t="str">
            <v>2009 JUN</v>
          </cell>
          <cell r="B455">
            <v>5180</v>
          </cell>
        </row>
        <row r="456">
          <cell r="A456" t="str">
            <v>2009 JUL</v>
          </cell>
          <cell r="B456">
            <v>5340</v>
          </cell>
        </row>
        <row r="457">
          <cell r="A457" t="str">
            <v>2009 AUG</v>
          </cell>
          <cell r="B457">
            <v>4790</v>
          </cell>
        </row>
        <row r="458">
          <cell r="A458" t="str">
            <v>2009 SEP</v>
          </cell>
          <cell r="B458">
            <v>5680</v>
          </cell>
        </row>
        <row r="459">
          <cell r="A459" t="str">
            <v>2009 OCT</v>
          </cell>
          <cell r="B459">
            <v>5140</v>
          </cell>
        </row>
        <row r="460">
          <cell r="A460" t="str">
            <v>2009 NOV</v>
          </cell>
          <cell r="B460">
            <v>5280</v>
          </cell>
        </row>
        <row r="461">
          <cell r="A461" t="str">
            <v>2009 DEC</v>
          </cell>
          <cell r="B461">
            <v>5480</v>
          </cell>
        </row>
        <row r="462">
          <cell r="A462" t="str">
            <v>2010 JAN</v>
          </cell>
          <cell r="B462">
            <v>5210</v>
          </cell>
        </row>
        <row r="463">
          <cell r="A463" t="str">
            <v>2010 FEB</v>
          </cell>
          <cell r="B463">
            <v>5460</v>
          </cell>
        </row>
        <row r="464">
          <cell r="A464" t="str">
            <v>2010 MAR</v>
          </cell>
          <cell r="B464">
            <v>5430</v>
          </cell>
        </row>
        <row r="465">
          <cell r="A465" t="str">
            <v>2010 APR</v>
          </cell>
          <cell r="B465">
            <v>5030</v>
          </cell>
        </row>
        <row r="466">
          <cell r="A466" t="str">
            <v>2010 MAY</v>
          </cell>
          <cell r="B466">
            <v>5430</v>
          </cell>
        </row>
        <row r="467">
          <cell r="A467" t="str">
            <v>2010 JUN</v>
          </cell>
          <cell r="B467">
            <v>5400</v>
          </cell>
        </row>
        <row r="468">
          <cell r="A468" t="str">
            <v>2010 JUL</v>
          </cell>
          <cell r="B468">
            <v>5680</v>
          </cell>
        </row>
        <row r="469">
          <cell r="A469" t="str">
            <v>2010 AUG</v>
          </cell>
          <cell r="B469">
            <v>5720</v>
          </cell>
        </row>
        <row r="470">
          <cell r="A470" t="str">
            <v>2010 SEP</v>
          </cell>
          <cell r="B470">
            <v>5180</v>
          </cell>
        </row>
        <row r="471">
          <cell r="A471" t="str">
            <v>2010 OCT</v>
          </cell>
          <cell r="B471">
            <v>5540</v>
          </cell>
        </row>
        <row r="472">
          <cell r="A472" t="str">
            <v>2010 NOV</v>
          </cell>
          <cell r="B472">
            <v>5490</v>
          </cell>
        </row>
        <row r="473">
          <cell r="A473" t="str">
            <v>2010 DEC</v>
          </cell>
          <cell r="B473">
            <v>5040</v>
          </cell>
        </row>
        <row r="474">
          <cell r="A474" t="str">
            <v>2011 JAN</v>
          </cell>
          <cell r="B474">
            <v>5440</v>
          </cell>
        </row>
        <row r="475">
          <cell r="A475" t="str">
            <v>2011 FEB</v>
          </cell>
          <cell r="B475">
            <v>5470</v>
          </cell>
        </row>
        <row r="476">
          <cell r="A476" t="str">
            <v>2011 MAR</v>
          </cell>
          <cell r="B476">
            <v>5530</v>
          </cell>
        </row>
        <row r="477">
          <cell r="A477" t="str">
            <v>2011 APR</v>
          </cell>
          <cell r="B477">
            <v>5640</v>
          </cell>
        </row>
        <row r="478">
          <cell r="A478" t="str">
            <v>2011 MAY</v>
          </cell>
          <cell r="B478">
            <v>6170</v>
          </cell>
        </row>
        <row r="479">
          <cell r="A479" t="str">
            <v>2011 JUN</v>
          </cell>
          <cell r="B479">
            <v>5510</v>
          </cell>
        </row>
        <row r="480">
          <cell r="A480" t="str">
            <v>2011 JUL</v>
          </cell>
          <cell r="B480">
            <v>5570</v>
          </cell>
        </row>
        <row r="481">
          <cell r="A481" t="str">
            <v>2011 AUG</v>
          </cell>
          <cell r="B481">
            <v>5680</v>
          </cell>
        </row>
        <row r="482">
          <cell r="A482" t="str">
            <v>2011 SEP</v>
          </cell>
          <cell r="B482">
            <v>5640</v>
          </cell>
        </row>
        <row r="483">
          <cell r="A483" t="str">
            <v>2011 OCT</v>
          </cell>
          <cell r="B483">
            <v>5680</v>
          </cell>
        </row>
        <row r="484">
          <cell r="A484" t="str">
            <v>2011 NOV</v>
          </cell>
          <cell r="B484">
            <v>5540</v>
          </cell>
        </row>
        <row r="485">
          <cell r="A485" t="str">
            <v>2011 DEC</v>
          </cell>
          <cell r="B485">
            <v>5630</v>
          </cell>
        </row>
        <row r="486">
          <cell r="A486" t="str">
            <v>2012 JAN</v>
          </cell>
          <cell r="B486">
            <v>5360</v>
          </cell>
        </row>
        <row r="487">
          <cell r="A487" t="str">
            <v>2012 FEB</v>
          </cell>
          <cell r="B487">
            <v>5550</v>
          </cell>
        </row>
        <row r="488">
          <cell r="A488" t="str">
            <v>2012 MAR</v>
          </cell>
          <cell r="B488">
            <v>5680</v>
          </cell>
        </row>
        <row r="489">
          <cell r="A489" t="str">
            <v>2012 APR</v>
          </cell>
          <cell r="B489">
            <v>5590</v>
          </cell>
        </row>
        <row r="490">
          <cell r="A490" t="str">
            <v>2012 MAY</v>
          </cell>
          <cell r="B490">
            <v>5330</v>
          </cell>
        </row>
        <row r="491">
          <cell r="A491" t="str">
            <v>2012 JUN</v>
          </cell>
          <cell r="B491">
            <v>5850</v>
          </cell>
        </row>
        <row r="492">
          <cell r="A492" t="str">
            <v>2012 JUL</v>
          </cell>
          <cell r="B492">
            <v>5440</v>
          </cell>
        </row>
        <row r="493">
          <cell r="A493" t="str">
            <v>2012 AUG</v>
          </cell>
          <cell r="B493">
            <v>5270</v>
          </cell>
        </row>
        <row r="494">
          <cell r="A494" t="str">
            <v>2012 SEP</v>
          </cell>
          <cell r="B494">
            <v>5720</v>
          </cell>
        </row>
        <row r="495">
          <cell r="A495" t="str">
            <v>2012 OCT</v>
          </cell>
          <cell r="B495">
            <v>5660</v>
          </cell>
        </row>
        <row r="496">
          <cell r="A496" t="str">
            <v>2012 NOV</v>
          </cell>
          <cell r="B496">
            <v>5630</v>
          </cell>
        </row>
        <row r="497">
          <cell r="A497" t="str">
            <v>2012 DEC</v>
          </cell>
          <cell r="B497">
            <v>5580</v>
          </cell>
        </row>
        <row r="498">
          <cell r="A498" t="str">
            <v>2013 JAN</v>
          </cell>
          <cell r="B498">
            <v>5820</v>
          </cell>
        </row>
        <row r="499">
          <cell r="A499" t="str">
            <v>2013 FEB</v>
          </cell>
          <cell r="B499">
            <v>5770</v>
          </cell>
        </row>
        <row r="500">
          <cell r="A500" t="str">
            <v>2013 MAR</v>
          </cell>
          <cell r="B500">
            <v>5560</v>
          </cell>
        </row>
        <row r="501">
          <cell r="A501" t="str">
            <v>2013 APR</v>
          </cell>
          <cell r="B501">
            <v>5740</v>
          </cell>
        </row>
        <row r="502">
          <cell r="A502" t="str">
            <v>2013 MAY</v>
          </cell>
          <cell r="B502">
            <v>5740</v>
          </cell>
        </row>
        <row r="503">
          <cell r="A503" t="str">
            <v>2013 JUN</v>
          </cell>
          <cell r="B503">
            <v>5720</v>
          </cell>
        </row>
        <row r="504">
          <cell r="A504" t="str">
            <v>2013 JUL</v>
          </cell>
          <cell r="B504">
            <v>5820</v>
          </cell>
        </row>
        <row r="505">
          <cell r="A505" t="str">
            <v>2013 AUG</v>
          </cell>
          <cell r="B505">
            <v>5810</v>
          </cell>
        </row>
        <row r="506">
          <cell r="A506" t="str">
            <v>2013 SEP</v>
          </cell>
          <cell r="B506">
            <v>5720</v>
          </cell>
        </row>
        <row r="507">
          <cell r="A507" t="str">
            <v>2013 OCT</v>
          </cell>
          <cell r="B507">
            <v>5470</v>
          </cell>
        </row>
        <row r="508">
          <cell r="A508" t="str">
            <v>2013 NOV</v>
          </cell>
          <cell r="B508">
            <v>5950</v>
          </cell>
        </row>
        <row r="509">
          <cell r="A509" t="str">
            <v>2013 DEC</v>
          </cell>
          <cell r="B509">
            <v>5850</v>
          </cell>
        </row>
        <row r="510">
          <cell r="A510" t="str">
            <v>2014 JAN</v>
          </cell>
          <cell r="B510">
            <v>5940</v>
          </cell>
        </row>
        <row r="511">
          <cell r="A511" t="str">
            <v>2014 FEB</v>
          </cell>
          <cell r="B511">
            <v>5910</v>
          </cell>
        </row>
        <row r="512">
          <cell r="A512" t="str">
            <v>2014 MAR</v>
          </cell>
          <cell r="B512">
            <v>5580</v>
          </cell>
        </row>
        <row r="513">
          <cell r="A513" t="str">
            <v>2014 APR</v>
          </cell>
          <cell r="B513">
            <v>5790</v>
          </cell>
        </row>
        <row r="514">
          <cell r="A514" t="str">
            <v>2014 MAY</v>
          </cell>
          <cell r="B514">
            <v>6350</v>
          </cell>
        </row>
        <row r="515">
          <cell r="A515" t="str">
            <v>2014 JUN</v>
          </cell>
          <cell r="B515">
            <v>5950</v>
          </cell>
        </row>
        <row r="516">
          <cell r="A516" t="str">
            <v>2014 JUL</v>
          </cell>
          <cell r="B516">
            <v>6040</v>
          </cell>
        </row>
        <row r="517">
          <cell r="A517" t="str">
            <v>2014 AUG</v>
          </cell>
          <cell r="B517">
            <v>6070</v>
          </cell>
        </row>
        <row r="518">
          <cell r="A518" t="str">
            <v>2014 SEP</v>
          </cell>
          <cell r="B518">
            <v>5990</v>
          </cell>
        </row>
        <row r="519">
          <cell r="A519" t="str">
            <v>2014 OCT</v>
          </cell>
          <cell r="B519">
            <v>6120</v>
          </cell>
        </row>
        <row r="520">
          <cell r="A520" t="str">
            <v>2014 NOV</v>
          </cell>
          <cell r="B520">
            <v>6330</v>
          </cell>
        </row>
        <row r="521">
          <cell r="A521" t="str">
            <v>2014 DEC</v>
          </cell>
          <cell r="B521">
            <v>6170</v>
          </cell>
        </row>
        <row r="522">
          <cell r="A522" t="str">
            <v>2015 JAN</v>
          </cell>
          <cell r="B522">
            <v>6200</v>
          </cell>
        </row>
        <row r="523">
          <cell r="A523" t="str">
            <v>2015 FEB</v>
          </cell>
          <cell r="B523">
            <v>6090</v>
          </cell>
        </row>
        <row r="524">
          <cell r="A524" t="str">
            <v>2015 MAR</v>
          </cell>
          <cell r="B524">
            <v>6460</v>
          </cell>
        </row>
        <row r="525">
          <cell r="A525" t="str">
            <v>2015 APR</v>
          </cell>
          <cell r="B525">
            <v>6330</v>
          </cell>
        </row>
        <row r="526">
          <cell r="A526" t="str">
            <v>2015 MAY</v>
          </cell>
          <cell r="B526">
            <v>6570</v>
          </cell>
        </row>
        <row r="527">
          <cell r="A527" t="str">
            <v>2015 JUN</v>
          </cell>
          <cell r="B527">
            <v>6390</v>
          </cell>
        </row>
        <row r="528">
          <cell r="A528" t="str">
            <v>2015 JUL</v>
          </cell>
          <cell r="B528">
            <v>6800</v>
          </cell>
        </row>
        <row r="529">
          <cell r="A529" t="str">
            <v>2015 AUG</v>
          </cell>
          <cell r="B529">
            <v>6520</v>
          </cell>
        </row>
        <row r="530">
          <cell r="A530" t="str">
            <v>2015 SEP</v>
          </cell>
          <cell r="B530">
            <v>6450</v>
          </cell>
        </row>
        <row r="531">
          <cell r="A531" t="str">
            <v>2015 OCT</v>
          </cell>
          <cell r="B531">
            <v>6500</v>
          </cell>
        </row>
        <row r="532">
          <cell r="A532" t="str">
            <v>2015 NOV</v>
          </cell>
          <cell r="B532">
            <v>6640</v>
          </cell>
        </row>
        <row r="533">
          <cell r="A533" t="str">
            <v>2015 DEC</v>
          </cell>
          <cell r="B533">
            <v>6770</v>
          </cell>
        </row>
        <row r="534">
          <cell r="A534" t="str">
            <v>2016 JAN</v>
          </cell>
          <cell r="B534">
            <v>6350</v>
          </cell>
        </row>
        <row r="535">
          <cell r="A535" t="str">
            <v>2016 FEB</v>
          </cell>
          <cell r="B535">
            <v>6760</v>
          </cell>
        </row>
        <row r="536">
          <cell r="A536" t="str">
            <v>2016 MAR</v>
          </cell>
          <cell r="B536">
            <v>6770</v>
          </cell>
        </row>
        <row r="537">
          <cell r="A537" t="str">
            <v>2016 APR</v>
          </cell>
          <cell r="B537">
            <v>6670</v>
          </cell>
        </row>
        <row r="538">
          <cell r="A538" t="str">
            <v>2016 MAY</v>
          </cell>
          <cell r="B538">
            <v>6880</v>
          </cell>
        </row>
        <row r="539">
          <cell r="A539" t="str">
            <v>2016 JUN</v>
          </cell>
          <cell r="B539">
            <v>6690</v>
          </cell>
        </row>
        <row r="540">
          <cell r="A540" t="str">
            <v>2016 JUL</v>
          </cell>
          <cell r="B540">
            <v>6750</v>
          </cell>
        </row>
        <row r="541">
          <cell r="A541" t="str">
            <v>2016 AUG</v>
          </cell>
          <cell r="B541">
            <v>6960</v>
          </cell>
        </row>
        <row r="542">
          <cell r="A542" t="str">
            <v>2016 SEP</v>
          </cell>
          <cell r="B542">
            <v>7050</v>
          </cell>
        </row>
        <row r="543">
          <cell r="A543" t="str">
            <v>2016 OCT</v>
          </cell>
          <cell r="B543">
            <v>6870</v>
          </cell>
        </row>
        <row r="544">
          <cell r="A544" t="str">
            <v>2016 NOV</v>
          </cell>
          <cell r="B544">
            <v>6870</v>
          </cell>
        </row>
        <row r="545">
          <cell r="A545" t="str">
            <v>2016 DEC</v>
          </cell>
          <cell r="B545">
            <v>6830</v>
          </cell>
        </row>
        <row r="546">
          <cell r="A546" t="str">
            <v>2017 JAN</v>
          </cell>
          <cell r="B546">
            <v>6990</v>
          </cell>
        </row>
        <row r="547">
          <cell r="A547" t="str">
            <v>2017 FEB</v>
          </cell>
          <cell r="B547">
            <v>7090</v>
          </cell>
        </row>
        <row r="548">
          <cell r="A548" t="str">
            <v>2017 MAR</v>
          </cell>
          <cell r="B548">
            <v>7250</v>
          </cell>
        </row>
        <row r="549">
          <cell r="A549" t="str">
            <v>2017 APR</v>
          </cell>
          <cell r="B549">
            <v>7280</v>
          </cell>
        </row>
        <row r="550">
          <cell r="A550" t="str">
            <v>2017 MAY</v>
          </cell>
          <cell r="B550">
            <v>7050</v>
          </cell>
        </row>
        <row r="551">
          <cell r="A551" t="str">
            <v>2017 JUN</v>
          </cell>
          <cell r="B551">
            <v>7770</v>
          </cell>
        </row>
        <row r="552">
          <cell r="A552" t="str">
            <v>2017 JUL</v>
          </cell>
          <cell r="B552">
            <v>7200</v>
          </cell>
        </row>
        <row r="553">
          <cell r="A553" t="str">
            <v>2017 AUG</v>
          </cell>
          <cell r="B553">
            <v>7210</v>
          </cell>
        </row>
        <row r="554">
          <cell r="A554" t="str">
            <v>2017 SEP</v>
          </cell>
          <cell r="B554">
            <v>7420</v>
          </cell>
        </row>
        <row r="555">
          <cell r="A555" t="str">
            <v>2017 OCT</v>
          </cell>
          <cell r="B555">
            <v>7380</v>
          </cell>
        </row>
        <row r="556">
          <cell r="A556" t="str">
            <v>2017 NOV</v>
          </cell>
          <cell r="B556">
            <v>7350</v>
          </cell>
        </row>
        <row r="557">
          <cell r="A557" t="str">
            <v>2017 DEC</v>
          </cell>
          <cell r="B557">
            <v>7260</v>
          </cell>
        </row>
        <row r="558">
          <cell r="A558" t="str">
            <v>2018 JAN</v>
          </cell>
          <cell r="B558">
            <v>7450</v>
          </cell>
        </row>
        <row r="559">
          <cell r="A559" t="str">
            <v>2018 FEB</v>
          </cell>
          <cell r="B559">
            <v>7250</v>
          </cell>
        </row>
        <row r="560">
          <cell r="A560" t="str">
            <v>2018 MAR</v>
          </cell>
          <cell r="B560">
            <v>7600</v>
          </cell>
        </row>
        <row r="561">
          <cell r="A561" t="str">
            <v>2018 APR</v>
          </cell>
          <cell r="B561">
            <v>7650</v>
          </cell>
        </row>
        <row r="562">
          <cell r="A562" t="str">
            <v>2018 MAY</v>
          </cell>
          <cell r="B562">
            <v>7520</v>
          </cell>
        </row>
        <row r="563">
          <cell r="A563" t="str">
            <v>2018 JUN</v>
          </cell>
          <cell r="B563">
            <v>7690</v>
          </cell>
        </row>
        <row r="564">
          <cell r="A564" t="str">
            <v>2018 JUL</v>
          </cell>
          <cell r="B564">
            <v>7670</v>
          </cell>
        </row>
        <row r="565">
          <cell r="A565" t="str">
            <v>2018 AUG</v>
          </cell>
          <cell r="B565">
            <v>7790</v>
          </cell>
        </row>
        <row r="566">
          <cell r="A566" t="str">
            <v>2018 SEP</v>
          </cell>
          <cell r="B566">
            <v>7430</v>
          </cell>
        </row>
        <row r="567">
          <cell r="A567" t="str">
            <v>2018 OCT</v>
          </cell>
          <cell r="B567">
            <v>7720</v>
          </cell>
        </row>
        <row r="568">
          <cell r="A568" t="str">
            <v>2018 NOV</v>
          </cell>
          <cell r="B568">
            <v>7540</v>
          </cell>
        </row>
        <row r="569">
          <cell r="A569" t="str">
            <v>2018 DEC</v>
          </cell>
          <cell r="B569">
            <v>7330</v>
          </cell>
        </row>
        <row r="570">
          <cell r="A570" t="str">
            <v>2019 JAN</v>
          </cell>
          <cell r="B570">
            <v>7830</v>
          </cell>
        </row>
        <row r="571">
          <cell r="A571" t="str">
            <v>2019 FEB</v>
          </cell>
          <cell r="B571">
            <v>7680</v>
          </cell>
        </row>
        <row r="572">
          <cell r="A572" t="str">
            <v>2019 MAR</v>
          </cell>
          <cell r="B572">
            <v>8300</v>
          </cell>
        </row>
        <row r="573">
          <cell r="A573" t="str">
            <v>2019 APR</v>
          </cell>
          <cell r="B573">
            <v>8010</v>
          </cell>
        </row>
        <row r="574">
          <cell r="A574" t="str">
            <v>2019 MAY</v>
          </cell>
          <cell r="B574">
            <v>8120</v>
          </cell>
        </row>
        <row r="575">
          <cell r="A575" t="str">
            <v>2019 JUN</v>
          </cell>
          <cell r="B575">
            <v>7760</v>
          </cell>
        </row>
        <row r="576">
          <cell r="A576" t="str">
            <v>2019 JUL</v>
          </cell>
          <cell r="B576">
            <v>7690</v>
          </cell>
        </row>
        <row r="577">
          <cell r="A577" t="str">
            <v>2019 AUG</v>
          </cell>
          <cell r="B577">
            <v>7780</v>
          </cell>
        </row>
        <row r="578">
          <cell r="A578" t="str">
            <v>2019 SEP</v>
          </cell>
          <cell r="B578">
            <v>7620</v>
          </cell>
        </row>
        <row r="579">
          <cell r="A579" t="str">
            <v>2019 OCT</v>
          </cell>
          <cell r="B579">
            <v>7520</v>
          </cell>
        </row>
        <row r="580">
          <cell r="A580" t="str">
            <v>2019 NOV</v>
          </cell>
          <cell r="B580">
            <v>7440</v>
          </cell>
        </row>
        <row r="581">
          <cell r="A581" t="str">
            <v>2019 DEC</v>
          </cell>
          <cell r="B581">
            <v>7370</v>
          </cell>
        </row>
        <row r="582">
          <cell r="A582" t="str">
            <v>2020 JAN</v>
          </cell>
          <cell r="B582">
            <v>7050</v>
          </cell>
        </row>
        <row r="583">
          <cell r="A583" t="str">
            <v>2020 FEB</v>
          </cell>
          <cell r="B583">
            <v>7090</v>
          </cell>
        </row>
        <row r="584">
          <cell r="A584" t="str">
            <v>2020 MAR</v>
          </cell>
          <cell r="B584">
            <v>5240</v>
          </cell>
        </row>
      </sheetData>
      <sheetData sheetId="1">
        <row r="12">
          <cell r="A12" t="str">
            <v>1986 JAN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EA7AA-1038-4857-B3A9-7898D4EF5649}">
  <dimension ref="A1:B584"/>
  <sheetViews>
    <sheetView zoomScale="71" workbookViewId="0">
      <selection activeCell="I14" sqref="I14"/>
    </sheetView>
  </sheetViews>
  <sheetFormatPr defaultColWidth="8.77734375" defaultRowHeight="14.4" x14ac:dyDescent="0.3"/>
  <cols>
    <col min="1" max="1" width="13.33203125" bestFit="1" customWidth="1"/>
    <col min="257" max="257" width="13.33203125" bestFit="1" customWidth="1"/>
    <col min="513" max="513" width="13.33203125" bestFit="1" customWidth="1"/>
    <col min="769" max="769" width="13.33203125" bestFit="1" customWidth="1"/>
    <col min="1025" max="1025" width="13.33203125" bestFit="1" customWidth="1"/>
    <col min="1281" max="1281" width="13.33203125" bestFit="1" customWidth="1"/>
    <col min="1537" max="1537" width="13.33203125" bestFit="1" customWidth="1"/>
    <col min="1793" max="1793" width="13.33203125" bestFit="1" customWidth="1"/>
    <col min="2049" max="2049" width="13.33203125" bestFit="1" customWidth="1"/>
    <col min="2305" max="2305" width="13.33203125" bestFit="1" customWidth="1"/>
    <col min="2561" max="2561" width="13.33203125" bestFit="1" customWidth="1"/>
    <col min="2817" max="2817" width="13.33203125" bestFit="1" customWidth="1"/>
    <col min="3073" max="3073" width="13.33203125" bestFit="1" customWidth="1"/>
    <col min="3329" max="3329" width="13.33203125" bestFit="1" customWidth="1"/>
    <col min="3585" max="3585" width="13.33203125" bestFit="1" customWidth="1"/>
    <col min="3841" max="3841" width="13.33203125" bestFit="1" customWidth="1"/>
    <col min="4097" max="4097" width="13.33203125" bestFit="1" customWidth="1"/>
    <col min="4353" max="4353" width="13.33203125" bestFit="1" customWidth="1"/>
    <col min="4609" max="4609" width="13.33203125" bestFit="1" customWidth="1"/>
    <col min="4865" max="4865" width="13.33203125" bestFit="1" customWidth="1"/>
    <col min="5121" max="5121" width="13.33203125" bestFit="1" customWidth="1"/>
    <col min="5377" max="5377" width="13.33203125" bestFit="1" customWidth="1"/>
    <col min="5633" max="5633" width="13.33203125" bestFit="1" customWidth="1"/>
    <col min="5889" max="5889" width="13.33203125" bestFit="1" customWidth="1"/>
    <col min="6145" max="6145" width="13.33203125" bestFit="1" customWidth="1"/>
    <col min="6401" max="6401" width="13.33203125" bestFit="1" customWidth="1"/>
    <col min="6657" max="6657" width="13.33203125" bestFit="1" customWidth="1"/>
    <col min="6913" max="6913" width="13.33203125" bestFit="1" customWidth="1"/>
    <col min="7169" max="7169" width="13.33203125" bestFit="1" customWidth="1"/>
    <col min="7425" max="7425" width="13.33203125" bestFit="1" customWidth="1"/>
    <col min="7681" max="7681" width="13.33203125" bestFit="1" customWidth="1"/>
    <col min="7937" max="7937" width="13.33203125" bestFit="1" customWidth="1"/>
    <col min="8193" max="8193" width="13.33203125" bestFit="1" customWidth="1"/>
    <col min="8449" max="8449" width="13.33203125" bestFit="1" customWidth="1"/>
    <col min="8705" max="8705" width="13.33203125" bestFit="1" customWidth="1"/>
    <col min="8961" max="8961" width="13.33203125" bestFit="1" customWidth="1"/>
    <col min="9217" max="9217" width="13.33203125" bestFit="1" customWidth="1"/>
    <col min="9473" max="9473" width="13.33203125" bestFit="1" customWidth="1"/>
    <col min="9729" max="9729" width="13.33203125" bestFit="1" customWidth="1"/>
    <col min="9985" max="9985" width="13.33203125" bestFit="1" customWidth="1"/>
    <col min="10241" max="10241" width="13.33203125" bestFit="1" customWidth="1"/>
    <col min="10497" max="10497" width="13.33203125" bestFit="1" customWidth="1"/>
    <col min="10753" max="10753" width="13.33203125" bestFit="1" customWidth="1"/>
    <col min="11009" max="11009" width="13.33203125" bestFit="1" customWidth="1"/>
    <col min="11265" max="11265" width="13.33203125" bestFit="1" customWidth="1"/>
    <col min="11521" max="11521" width="13.33203125" bestFit="1" customWidth="1"/>
    <col min="11777" max="11777" width="13.33203125" bestFit="1" customWidth="1"/>
    <col min="12033" max="12033" width="13.33203125" bestFit="1" customWidth="1"/>
    <col min="12289" max="12289" width="13.33203125" bestFit="1" customWidth="1"/>
    <col min="12545" max="12545" width="13.33203125" bestFit="1" customWidth="1"/>
    <col min="12801" max="12801" width="13.33203125" bestFit="1" customWidth="1"/>
    <col min="13057" max="13057" width="13.33203125" bestFit="1" customWidth="1"/>
    <col min="13313" max="13313" width="13.33203125" bestFit="1" customWidth="1"/>
    <col min="13569" max="13569" width="13.33203125" bestFit="1" customWidth="1"/>
    <col min="13825" max="13825" width="13.33203125" bestFit="1" customWidth="1"/>
    <col min="14081" max="14081" width="13.33203125" bestFit="1" customWidth="1"/>
    <col min="14337" max="14337" width="13.33203125" bestFit="1" customWidth="1"/>
    <col min="14593" max="14593" width="13.33203125" bestFit="1" customWidth="1"/>
    <col min="14849" max="14849" width="13.33203125" bestFit="1" customWidth="1"/>
    <col min="15105" max="15105" width="13.33203125" bestFit="1" customWidth="1"/>
    <col min="15361" max="15361" width="13.33203125" bestFit="1" customWidth="1"/>
    <col min="15617" max="15617" width="13.33203125" bestFit="1" customWidth="1"/>
    <col min="15873" max="15873" width="13.33203125" bestFit="1" customWidth="1"/>
    <col min="16129" max="16129" width="13.33203125" bestFit="1" customWidth="1"/>
  </cols>
  <sheetData>
    <row r="1" spans="1:2" x14ac:dyDescent="0.3">
      <c r="A1" s="1" t="s">
        <v>0</v>
      </c>
      <c r="B1" s="1" t="s">
        <v>1</v>
      </c>
    </row>
    <row r="2" spans="1:2" x14ac:dyDescent="0.3">
      <c r="A2" t="s">
        <v>2</v>
      </c>
      <c r="B2" t="s">
        <v>3</v>
      </c>
    </row>
    <row r="3" spans="1:2" x14ac:dyDescent="0.3">
      <c r="A3" t="s">
        <v>4</v>
      </c>
      <c r="B3">
        <v>24947</v>
      </c>
    </row>
    <row r="4" spans="1:2" x14ac:dyDescent="0.3">
      <c r="A4" t="s">
        <v>5</v>
      </c>
      <c r="B4">
        <v>27447</v>
      </c>
    </row>
    <row r="5" spans="1:2" x14ac:dyDescent="0.3">
      <c r="A5" t="s">
        <v>6</v>
      </c>
      <c r="B5">
        <v>28830</v>
      </c>
    </row>
    <row r="6" spans="1:2" x14ac:dyDescent="0.3">
      <c r="A6" t="s">
        <v>7</v>
      </c>
      <c r="B6">
        <v>31033</v>
      </c>
    </row>
    <row r="7" spans="1:2" x14ac:dyDescent="0.3">
      <c r="A7" t="s">
        <v>8</v>
      </c>
      <c r="B7">
        <v>31150</v>
      </c>
    </row>
    <row r="8" spans="1:2" x14ac:dyDescent="0.3">
      <c r="A8" t="s">
        <v>9</v>
      </c>
      <c r="B8">
        <v>30809</v>
      </c>
    </row>
    <row r="9" spans="1:2" x14ac:dyDescent="0.3">
      <c r="A9" t="s">
        <v>10</v>
      </c>
      <c r="B9">
        <v>33831</v>
      </c>
    </row>
    <row r="10" spans="1:2" x14ac:dyDescent="0.3">
      <c r="A10" t="s">
        <v>11</v>
      </c>
      <c r="B10">
        <v>36720</v>
      </c>
    </row>
    <row r="11" spans="1:2" x14ac:dyDescent="0.3">
      <c r="A11" t="s">
        <v>12</v>
      </c>
      <c r="B11">
        <v>39700</v>
      </c>
    </row>
    <row r="12" spans="1:2" x14ac:dyDescent="0.3">
      <c r="A12" t="s">
        <v>13</v>
      </c>
      <c r="B12">
        <v>41350</v>
      </c>
    </row>
    <row r="13" spans="1:2" x14ac:dyDescent="0.3">
      <c r="A13" t="s">
        <v>14</v>
      </c>
      <c r="B13">
        <v>41850</v>
      </c>
    </row>
    <row r="14" spans="1:2" x14ac:dyDescent="0.3">
      <c r="A14" t="s">
        <v>15</v>
      </c>
      <c r="B14">
        <v>46000</v>
      </c>
    </row>
    <row r="15" spans="1:2" x14ac:dyDescent="0.3">
      <c r="A15" t="s">
        <v>16</v>
      </c>
      <c r="B15">
        <v>50980</v>
      </c>
    </row>
    <row r="16" spans="1:2" x14ac:dyDescent="0.3">
      <c r="A16" t="s">
        <v>17</v>
      </c>
      <c r="B16">
        <v>53870</v>
      </c>
    </row>
    <row r="17" spans="1:2" x14ac:dyDescent="0.3">
      <c r="A17" t="s">
        <v>18</v>
      </c>
      <c r="B17">
        <v>56620</v>
      </c>
    </row>
    <row r="18" spans="1:2" x14ac:dyDescent="0.3">
      <c r="A18" t="s">
        <v>19</v>
      </c>
      <c r="B18">
        <v>58360</v>
      </c>
    </row>
    <row r="19" spans="1:2" x14ac:dyDescent="0.3">
      <c r="A19" t="s">
        <v>20</v>
      </c>
      <c r="B19">
        <v>59620</v>
      </c>
    </row>
    <row r="20" spans="1:2" x14ac:dyDescent="0.3">
      <c r="A20" t="s">
        <v>21</v>
      </c>
      <c r="B20">
        <v>61440</v>
      </c>
    </row>
    <row r="21" spans="1:2" x14ac:dyDescent="0.3">
      <c r="A21" t="s">
        <v>22</v>
      </c>
      <c r="B21">
        <v>64040</v>
      </c>
    </row>
    <row r="22" spans="1:2" x14ac:dyDescent="0.3">
      <c r="A22" t="s">
        <v>23</v>
      </c>
      <c r="B22">
        <v>66560</v>
      </c>
    </row>
    <row r="23" spans="1:2" x14ac:dyDescent="0.3">
      <c r="A23" t="s">
        <v>24</v>
      </c>
      <c r="B23">
        <v>69550</v>
      </c>
    </row>
    <row r="24" spans="1:2" x14ac:dyDescent="0.3">
      <c r="A24" t="s">
        <v>25</v>
      </c>
      <c r="B24">
        <v>69510</v>
      </c>
    </row>
    <row r="25" spans="1:2" x14ac:dyDescent="0.3">
      <c r="A25" t="s">
        <v>26</v>
      </c>
      <c r="B25">
        <v>68790</v>
      </c>
    </row>
    <row r="26" spans="1:2" x14ac:dyDescent="0.3">
      <c r="A26" t="s">
        <v>27</v>
      </c>
      <c r="B26">
        <v>63617</v>
      </c>
    </row>
    <row r="27" spans="1:2" x14ac:dyDescent="0.3">
      <c r="A27" t="s">
        <v>28</v>
      </c>
      <c r="B27">
        <v>64606</v>
      </c>
    </row>
    <row r="28" spans="1:2" x14ac:dyDescent="0.3">
      <c r="A28" t="s">
        <v>29</v>
      </c>
      <c r="B28">
        <v>67522</v>
      </c>
    </row>
    <row r="29" spans="1:2" x14ac:dyDescent="0.3">
      <c r="A29" t="s">
        <v>30</v>
      </c>
      <c r="B29">
        <v>66674</v>
      </c>
    </row>
    <row r="30" spans="1:2" x14ac:dyDescent="0.3">
      <c r="A30" t="s">
        <v>31</v>
      </c>
      <c r="B30">
        <v>68971</v>
      </c>
    </row>
    <row r="31" spans="1:2" x14ac:dyDescent="0.3">
      <c r="A31" t="s">
        <v>32</v>
      </c>
      <c r="B31">
        <v>72225</v>
      </c>
    </row>
    <row r="32" spans="1:2" x14ac:dyDescent="0.3">
      <c r="A32" t="s">
        <v>33</v>
      </c>
      <c r="B32">
        <v>77734</v>
      </c>
    </row>
    <row r="33" spans="1:2" x14ac:dyDescent="0.3">
      <c r="A33" t="s">
        <v>34</v>
      </c>
      <c r="B33">
        <v>81458</v>
      </c>
    </row>
    <row r="34" spans="1:2" x14ac:dyDescent="0.3">
      <c r="A34" t="s">
        <v>35</v>
      </c>
      <c r="B34">
        <v>87241</v>
      </c>
    </row>
    <row r="35" spans="1:2" x14ac:dyDescent="0.3">
      <c r="A35" t="s">
        <v>36</v>
      </c>
      <c r="B35">
        <v>90637</v>
      </c>
    </row>
    <row r="36" spans="1:2" x14ac:dyDescent="0.3">
      <c r="A36" t="s">
        <v>37</v>
      </c>
      <c r="B36">
        <v>93116</v>
      </c>
    </row>
    <row r="37" spans="1:2" x14ac:dyDescent="0.3">
      <c r="A37" t="s">
        <v>38</v>
      </c>
      <c r="B37">
        <v>5635</v>
      </c>
    </row>
    <row r="38" spans="1:2" x14ac:dyDescent="0.3">
      <c r="A38" t="s">
        <v>39</v>
      </c>
      <c r="B38">
        <v>6216</v>
      </c>
    </row>
    <row r="39" spans="1:2" x14ac:dyDescent="0.3">
      <c r="A39" t="s">
        <v>40</v>
      </c>
      <c r="B39">
        <v>6509</v>
      </c>
    </row>
    <row r="40" spans="1:2" x14ac:dyDescent="0.3">
      <c r="A40" t="s">
        <v>41</v>
      </c>
      <c r="B40">
        <v>6587</v>
      </c>
    </row>
    <row r="41" spans="1:2" x14ac:dyDescent="0.3">
      <c r="A41" t="s">
        <v>42</v>
      </c>
      <c r="B41">
        <v>6564</v>
      </c>
    </row>
    <row r="42" spans="1:2" x14ac:dyDescent="0.3">
      <c r="A42" t="s">
        <v>43</v>
      </c>
      <c r="B42">
        <v>7007</v>
      </c>
    </row>
    <row r="43" spans="1:2" x14ac:dyDescent="0.3">
      <c r="A43" t="s">
        <v>44</v>
      </c>
      <c r="B43">
        <v>6942</v>
      </c>
    </row>
    <row r="44" spans="1:2" x14ac:dyDescent="0.3">
      <c r="A44" t="s">
        <v>45</v>
      </c>
      <c r="B44">
        <v>6934</v>
      </c>
    </row>
    <row r="45" spans="1:2" x14ac:dyDescent="0.3">
      <c r="A45" t="s">
        <v>46</v>
      </c>
      <c r="B45">
        <v>6670</v>
      </c>
    </row>
    <row r="46" spans="1:2" x14ac:dyDescent="0.3">
      <c r="A46" t="s">
        <v>47</v>
      </c>
      <c r="B46">
        <v>7106</v>
      </c>
    </row>
    <row r="47" spans="1:2" x14ac:dyDescent="0.3">
      <c r="A47" t="s">
        <v>48</v>
      </c>
      <c r="B47">
        <v>7378</v>
      </c>
    </row>
    <row r="48" spans="1:2" x14ac:dyDescent="0.3">
      <c r="A48" t="s">
        <v>49</v>
      </c>
      <c r="B48">
        <v>7676</v>
      </c>
    </row>
    <row r="49" spans="1:2" x14ac:dyDescent="0.3">
      <c r="A49" t="s">
        <v>50</v>
      </c>
      <c r="B49">
        <v>7945</v>
      </c>
    </row>
    <row r="50" spans="1:2" x14ac:dyDescent="0.3">
      <c r="A50" t="s">
        <v>51</v>
      </c>
      <c r="B50">
        <v>7630</v>
      </c>
    </row>
    <row r="51" spans="1:2" x14ac:dyDescent="0.3">
      <c r="A51" t="s">
        <v>52</v>
      </c>
      <c r="B51">
        <v>7786</v>
      </c>
    </row>
    <row r="52" spans="1:2" x14ac:dyDescent="0.3">
      <c r="A52" t="s">
        <v>53</v>
      </c>
      <c r="B52">
        <v>7672</v>
      </c>
    </row>
    <row r="53" spans="1:2" x14ac:dyDescent="0.3">
      <c r="A53" t="s">
        <v>54</v>
      </c>
      <c r="B53">
        <v>7620</v>
      </c>
    </row>
    <row r="54" spans="1:2" x14ac:dyDescent="0.3">
      <c r="A54" t="s">
        <v>55</v>
      </c>
      <c r="B54">
        <v>7851</v>
      </c>
    </row>
    <row r="55" spans="1:2" x14ac:dyDescent="0.3">
      <c r="A55" t="s">
        <v>56</v>
      </c>
      <c r="B55">
        <v>8109</v>
      </c>
    </row>
    <row r="56" spans="1:2" x14ac:dyDescent="0.3">
      <c r="A56" t="s">
        <v>57</v>
      </c>
      <c r="B56">
        <v>7570</v>
      </c>
    </row>
    <row r="57" spans="1:2" x14ac:dyDescent="0.3">
      <c r="A57" t="s">
        <v>58</v>
      </c>
      <c r="B57">
        <v>7388</v>
      </c>
    </row>
    <row r="58" spans="1:2" x14ac:dyDescent="0.3">
      <c r="A58" t="s">
        <v>59</v>
      </c>
      <c r="B58">
        <v>7565</v>
      </c>
    </row>
    <row r="59" spans="1:2" x14ac:dyDescent="0.3">
      <c r="A59" t="s">
        <v>60</v>
      </c>
      <c r="B59">
        <v>8019</v>
      </c>
    </row>
    <row r="60" spans="1:2" x14ac:dyDescent="0.3">
      <c r="A60" t="s">
        <v>61</v>
      </c>
      <c r="B60">
        <v>7837</v>
      </c>
    </row>
    <row r="61" spans="1:2" x14ac:dyDescent="0.3">
      <c r="A61" t="s">
        <v>62</v>
      </c>
      <c r="B61">
        <v>8523</v>
      </c>
    </row>
    <row r="62" spans="1:2" x14ac:dyDescent="0.3">
      <c r="A62" t="s">
        <v>63</v>
      </c>
      <c r="B62">
        <v>8602</v>
      </c>
    </row>
    <row r="63" spans="1:2" x14ac:dyDescent="0.3">
      <c r="A63" t="s">
        <v>64</v>
      </c>
      <c r="B63">
        <v>8592</v>
      </c>
    </row>
    <row r="64" spans="1:2" x14ac:dyDescent="0.3">
      <c r="A64" t="s">
        <v>65</v>
      </c>
      <c r="B64">
        <v>8114</v>
      </c>
    </row>
    <row r="65" spans="1:2" x14ac:dyDescent="0.3">
      <c r="A65" t="s">
        <v>66</v>
      </c>
      <c r="B65">
        <v>9282</v>
      </c>
    </row>
    <row r="66" spans="1:2" x14ac:dyDescent="0.3">
      <c r="A66" t="s">
        <v>67</v>
      </c>
      <c r="B66">
        <v>8853</v>
      </c>
    </row>
    <row r="67" spans="1:2" x14ac:dyDescent="0.3">
      <c r="A67" t="s">
        <v>68</v>
      </c>
      <c r="B67">
        <v>9305</v>
      </c>
    </row>
    <row r="68" spans="1:2" x14ac:dyDescent="0.3">
      <c r="A68" t="s">
        <v>69</v>
      </c>
      <c r="B68">
        <v>9280</v>
      </c>
    </row>
    <row r="69" spans="1:2" x14ac:dyDescent="0.3">
      <c r="A69" t="s">
        <v>70</v>
      </c>
      <c r="B69">
        <v>9810</v>
      </c>
    </row>
    <row r="70" spans="1:2" x14ac:dyDescent="0.3">
      <c r="A70" t="s">
        <v>71</v>
      </c>
      <c r="B70">
        <v>9920</v>
      </c>
    </row>
    <row r="71" spans="1:2" x14ac:dyDescent="0.3">
      <c r="A71" t="s">
        <v>72</v>
      </c>
      <c r="B71">
        <v>10160</v>
      </c>
    </row>
    <row r="72" spans="1:2" x14ac:dyDescent="0.3">
      <c r="A72" t="s">
        <v>73</v>
      </c>
      <c r="B72">
        <v>9810</v>
      </c>
    </row>
    <row r="73" spans="1:2" x14ac:dyDescent="0.3">
      <c r="A73" t="s">
        <v>74</v>
      </c>
      <c r="B73">
        <v>10220</v>
      </c>
    </row>
    <row r="74" spans="1:2" x14ac:dyDescent="0.3">
      <c r="A74" t="s">
        <v>75</v>
      </c>
      <c r="B74">
        <v>10460</v>
      </c>
    </row>
    <row r="75" spans="1:2" x14ac:dyDescent="0.3">
      <c r="A75" t="s">
        <v>76</v>
      </c>
      <c r="B75">
        <v>10260</v>
      </c>
    </row>
    <row r="76" spans="1:2" x14ac:dyDescent="0.3">
      <c r="A76" t="s">
        <v>77</v>
      </c>
      <c r="B76">
        <v>10410</v>
      </c>
    </row>
    <row r="77" spans="1:2" x14ac:dyDescent="0.3">
      <c r="A77" t="s">
        <v>78</v>
      </c>
      <c r="B77">
        <v>10310</v>
      </c>
    </row>
    <row r="78" spans="1:2" x14ac:dyDescent="0.3">
      <c r="A78" t="s">
        <v>79</v>
      </c>
      <c r="B78">
        <v>10220</v>
      </c>
    </row>
    <row r="79" spans="1:2" x14ac:dyDescent="0.3">
      <c r="A79" t="s">
        <v>80</v>
      </c>
      <c r="B79">
        <v>10070</v>
      </c>
    </row>
    <row r="80" spans="1:2" x14ac:dyDescent="0.3">
      <c r="A80" t="s">
        <v>81</v>
      </c>
      <c r="B80">
        <v>11250</v>
      </c>
    </row>
    <row r="81" spans="1:2" x14ac:dyDescent="0.3">
      <c r="A81" t="s">
        <v>82</v>
      </c>
      <c r="B81">
        <v>11300</v>
      </c>
    </row>
    <row r="82" spans="1:2" x14ac:dyDescent="0.3">
      <c r="A82" t="s">
        <v>83</v>
      </c>
      <c r="B82">
        <v>11330</v>
      </c>
    </row>
    <row r="83" spans="1:2" x14ac:dyDescent="0.3">
      <c r="A83" t="s">
        <v>84</v>
      </c>
      <c r="B83">
        <v>11180</v>
      </c>
    </row>
    <row r="84" spans="1:2" x14ac:dyDescent="0.3">
      <c r="A84" t="s">
        <v>85</v>
      </c>
      <c r="B84">
        <v>12190</v>
      </c>
    </row>
    <row r="85" spans="1:2" x14ac:dyDescent="0.3">
      <c r="A85" t="s">
        <v>86</v>
      </c>
      <c r="B85">
        <v>12470</v>
      </c>
    </row>
    <row r="86" spans="1:2" x14ac:dyDescent="0.3">
      <c r="A86" t="s">
        <v>87</v>
      </c>
      <c r="B86">
        <v>12620</v>
      </c>
    </row>
    <row r="87" spans="1:2" x14ac:dyDescent="0.3">
      <c r="A87" t="s">
        <v>88</v>
      </c>
      <c r="B87">
        <v>12790</v>
      </c>
    </row>
    <row r="88" spans="1:2" x14ac:dyDescent="0.3">
      <c r="A88" t="s">
        <v>89</v>
      </c>
      <c r="B88">
        <v>13100</v>
      </c>
    </row>
    <row r="89" spans="1:2" x14ac:dyDescent="0.3">
      <c r="A89" t="s">
        <v>90</v>
      </c>
      <c r="B89">
        <v>13280</v>
      </c>
    </row>
    <row r="90" spans="1:2" x14ac:dyDescent="0.3">
      <c r="A90" t="s">
        <v>91</v>
      </c>
      <c r="B90">
        <v>13880</v>
      </c>
    </row>
    <row r="91" spans="1:2" x14ac:dyDescent="0.3">
      <c r="A91" t="s">
        <v>92</v>
      </c>
      <c r="B91">
        <v>13350</v>
      </c>
    </row>
    <row r="92" spans="1:2" x14ac:dyDescent="0.3">
      <c r="A92" t="s">
        <v>93</v>
      </c>
      <c r="B92">
        <v>13360</v>
      </c>
    </row>
    <row r="93" spans="1:2" x14ac:dyDescent="0.3">
      <c r="A93" t="s">
        <v>94</v>
      </c>
      <c r="B93">
        <v>13510</v>
      </c>
    </row>
    <row r="94" spans="1:2" x14ac:dyDescent="0.3">
      <c r="A94" t="s">
        <v>95</v>
      </c>
      <c r="B94">
        <v>14030</v>
      </c>
    </row>
    <row r="95" spans="1:2" x14ac:dyDescent="0.3">
      <c r="A95" t="s">
        <v>96</v>
      </c>
      <c r="B95">
        <v>14530</v>
      </c>
    </row>
    <row r="96" spans="1:2" x14ac:dyDescent="0.3">
      <c r="A96" t="s">
        <v>97</v>
      </c>
      <c r="B96">
        <v>14550</v>
      </c>
    </row>
    <row r="97" spans="1:2" x14ac:dyDescent="0.3">
      <c r="A97" t="s">
        <v>98</v>
      </c>
      <c r="B97">
        <v>14570</v>
      </c>
    </row>
    <row r="98" spans="1:2" x14ac:dyDescent="0.3">
      <c r="A98" t="s">
        <v>99</v>
      </c>
      <c r="B98">
        <v>14830</v>
      </c>
    </row>
    <row r="99" spans="1:2" x14ac:dyDescent="0.3">
      <c r="A99" t="s">
        <v>100</v>
      </c>
      <c r="B99">
        <v>14770</v>
      </c>
    </row>
    <row r="100" spans="1:2" x14ac:dyDescent="0.3">
      <c r="A100" t="s">
        <v>101</v>
      </c>
      <c r="B100">
        <v>14190</v>
      </c>
    </row>
    <row r="101" spans="1:2" x14ac:dyDescent="0.3">
      <c r="A101" t="s">
        <v>102</v>
      </c>
      <c r="B101">
        <v>14710</v>
      </c>
    </row>
    <row r="102" spans="1:2" x14ac:dyDescent="0.3">
      <c r="A102" t="s">
        <v>103</v>
      </c>
      <c r="B102">
        <v>14790</v>
      </c>
    </row>
    <row r="103" spans="1:2" x14ac:dyDescent="0.3">
      <c r="A103" t="s">
        <v>104</v>
      </c>
      <c r="B103">
        <v>14800</v>
      </c>
    </row>
    <row r="104" spans="1:2" x14ac:dyDescent="0.3">
      <c r="A104" t="s">
        <v>105</v>
      </c>
      <c r="B104">
        <v>15320</v>
      </c>
    </row>
    <row r="105" spans="1:2" x14ac:dyDescent="0.3">
      <c r="A105" t="s">
        <v>106</v>
      </c>
      <c r="B105">
        <v>15300</v>
      </c>
    </row>
    <row r="106" spans="1:2" x14ac:dyDescent="0.3">
      <c r="A106" t="s">
        <v>107</v>
      </c>
      <c r="B106">
        <v>15330</v>
      </c>
    </row>
    <row r="107" spans="1:2" x14ac:dyDescent="0.3">
      <c r="A107" t="s">
        <v>108</v>
      </c>
      <c r="B107">
        <v>15360</v>
      </c>
    </row>
    <row r="108" spans="1:2" x14ac:dyDescent="0.3">
      <c r="A108" t="s">
        <v>109</v>
      </c>
      <c r="B108">
        <v>15450</v>
      </c>
    </row>
    <row r="109" spans="1:2" x14ac:dyDescent="0.3">
      <c r="A109" t="s">
        <v>110</v>
      </c>
      <c r="B109">
        <v>15320</v>
      </c>
    </row>
    <row r="110" spans="1:2" x14ac:dyDescent="0.3">
      <c r="A110" t="s">
        <v>111</v>
      </c>
      <c r="B110">
        <v>16070</v>
      </c>
    </row>
    <row r="111" spans="1:2" x14ac:dyDescent="0.3">
      <c r="A111" t="s">
        <v>112</v>
      </c>
      <c r="B111">
        <v>16150</v>
      </c>
    </row>
    <row r="112" spans="1:2" x14ac:dyDescent="0.3">
      <c r="A112" t="s">
        <v>113</v>
      </c>
      <c r="B112">
        <v>16500</v>
      </c>
    </row>
    <row r="113" spans="1:2" x14ac:dyDescent="0.3">
      <c r="A113" t="s">
        <v>114</v>
      </c>
      <c r="B113">
        <v>16730</v>
      </c>
    </row>
    <row r="114" spans="1:2" x14ac:dyDescent="0.3">
      <c r="A114" t="s">
        <v>115</v>
      </c>
      <c r="B114">
        <v>16500</v>
      </c>
    </row>
    <row r="115" spans="1:2" x14ac:dyDescent="0.3">
      <c r="A115" t="s">
        <v>116</v>
      </c>
      <c r="B115">
        <v>16540</v>
      </c>
    </row>
    <row r="116" spans="1:2" x14ac:dyDescent="0.3">
      <c r="A116" t="s">
        <v>117</v>
      </c>
      <c r="B116">
        <v>16790</v>
      </c>
    </row>
    <row r="117" spans="1:2" x14ac:dyDescent="0.3">
      <c r="A117" t="s">
        <v>118</v>
      </c>
      <c r="B117">
        <v>17030</v>
      </c>
    </row>
    <row r="118" spans="1:2" x14ac:dyDescent="0.3">
      <c r="A118" t="s">
        <v>119</v>
      </c>
      <c r="B118">
        <v>17760</v>
      </c>
    </row>
    <row r="119" spans="1:2" x14ac:dyDescent="0.3">
      <c r="A119" t="s">
        <v>120</v>
      </c>
      <c r="B119">
        <v>17060</v>
      </c>
    </row>
    <row r="120" spans="1:2" x14ac:dyDescent="0.3">
      <c r="A120" t="s">
        <v>121</v>
      </c>
      <c r="B120">
        <v>17700</v>
      </c>
    </row>
    <row r="121" spans="1:2" x14ac:dyDescent="0.3">
      <c r="A121" t="s">
        <v>122</v>
      </c>
      <c r="B121">
        <v>17510</v>
      </c>
    </row>
    <row r="122" spans="1:2" x14ac:dyDescent="0.3">
      <c r="A122" t="s">
        <v>123</v>
      </c>
      <c r="B122">
        <v>16940</v>
      </c>
    </row>
    <row r="123" spans="1:2" x14ac:dyDescent="0.3">
      <c r="A123" t="s">
        <v>124</v>
      </c>
      <c r="B123">
        <v>17560</v>
      </c>
    </row>
    <row r="124" spans="1:2" x14ac:dyDescent="0.3">
      <c r="A124" t="s">
        <v>125</v>
      </c>
      <c r="B124">
        <v>17500</v>
      </c>
    </row>
    <row r="125" spans="1:2" x14ac:dyDescent="0.3">
      <c r="A125" t="s">
        <v>126</v>
      </c>
      <c r="B125">
        <v>18160</v>
      </c>
    </row>
    <row r="126" spans="1:2" x14ac:dyDescent="0.3">
      <c r="A126" t="s">
        <v>127</v>
      </c>
      <c r="B126">
        <v>17500</v>
      </c>
    </row>
    <row r="127" spans="1:2" x14ac:dyDescent="0.3">
      <c r="A127" t="s">
        <v>128</v>
      </c>
      <c r="B127">
        <v>16970</v>
      </c>
    </row>
    <row r="128" spans="1:2" x14ac:dyDescent="0.3">
      <c r="A128" t="s">
        <v>129</v>
      </c>
      <c r="B128">
        <v>16160</v>
      </c>
    </row>
    <row r="129" spans="1:2" x14ac:dyDescent="0.3">
      <c r="A129" t="s">
        <v>130</v>
      </c>
      <c r="B129">
        <v>15830</v>
      </c>
    </row>
    <row r="130" spans="1:2" x14ac:dyDescent="0.3">
      <c r="A130" t="s">
        <v>131</v>
      </c>
      <c r="B130">
        <v>16080</v>
      </c>
    </row>
    <row r="131" spans="1:2" x14ac:dyDescent="0.3">
      <c r="A131" t="s">
        <v>132</v>
      </c>
      <c r="B131">
        <v>15810</v>
      </c>
    </row>
    <row r="132" spans="1:2" x14ac:dyDescent="0.3">
      <c r="A132" t="s">
        <v>133</v>
      </c>
      <c r="B132">
        <v>15900</v>
      </c>
    </row>
    <row r="133" spans="1:2" x14ac:dyDescent="0.3">
      <c r="A133" t="s">
        <v>134</v>
      </c>
      <c r="B133">
        <v>16100</v>
      </c>
    </row>
    <row r="134" spans="1:2" x14ac:dyDescent="0.3">
      <c r="A134" t="s">
        <v>135</v>
      </c>
      <c r="B134">
        <v>15860</v>
      </c>
    </row>
    <row r="135" spans="1:2" x14ac:dyDescent="0.3">
      <c r="A135" t="s">
        <v>136</v>
      </c>
      <c r="B135">
        <v>16580</v>
      </c>
    </row>
    <row r="136" spans="1:2" x14ac:dyDescent="0.3">
      <c r="A136" t="s">
        <v>137</v>
      </c>
      <c r="B136">
        <v>16070</v>
      </c>
    </row>
    <row r="137" spans="1:2" x14ac:dyDescent="0.3">
      <c r="A137" t="s">
        <v>138</v>
      </c>
      <c r="B137">
        <v>16440</v>
      </c>
    </row>
    <row r="138" spans="1:2" x14ac:dyDescent="0.3">
      <c r="A138" t="s">
        <v>139</v>
      </c>
      <c r="B138">
        <v>17320</v>
      </c>
    </row>
    <row r="139" spans="1:2" x14ac:dyDescent="0.3">
      <c r="A139" t="s">
        <v>140</v>
      </c>
      <c r="B139">
        <v>16890</v>
      </c>
    </row>
    <row r="140" spans="1:2" x14ac:dyDescent="0.3">
      <c r="A140" t="s">
        <v>141</v>
      </c>
      <c r="B140">
        <v>16850</v>
      </c>
    </row>
    <row r="141" spans="1:2" x14ac:dyDescent="0.3">
      <c r="A141" t="s">
        <v>142</v>
      </c>
      <c r="B141">
        <v>16590</v>
      </c>
    </row>
    <row r="142" spans="1:2" x14ac:dyDescent="0.3">
      <c r="A142" t="s">
        <v>143</v>
      </c>
      <c r="B142">
        <v>16770</v>
      </c>
    </row>
    <row r="143" spans="1:2" x14ac:dyDescent="0.3">
      <c r="A143" t="s">
        <v>144</v>
      </c>
      <c r="B143">
        <v>16430</v>
      </c>
    </row>
    <row r="144" spans="1:2" x14ac:dyDescent="0.3">
      <c r="A144" t="s">
        <v>145</v>
      </c>
      <c r="B144">
        <v>16870</v>
      </c>
    </row>
    <row r="145" spans="1:2" x14ac:dyDescent="0.3">
      <c r="A145" t="s">
        <v>146</v>
      </c>
      <c r="B145">
        <v>17150</v>
      </c>
    </row>
    <row r="146" spans="1:2" x14ac:dyDescent="0.3">
      <c r="A146" t="s">
        <v>147</v>
      </c>
      <c r="B146">
        <v>17200</v>
      </c>
    </row>
    <row r="147" spans="1:2" x14ac:dyDescent="0.3">
      <c r="A147" t="s">
        <v>148</v>
      </c>
      <c r="B147">
        <v>17350</v>
      </c>
    </row>
    <row r="148" spans="1:2" x14ac:dyDescent="0.3">
      <c r="A148" t="s">
        <v>149</v>
      </c>
      <c r="B148">
        <v>17270</v>
      </c>
    </row>
    <row r="149" spans="1:2" x14ac:dyDescent="0.3">
      <c r="A149" t="s">
        <v>150</v>
      </c>
      <c r="B149">
        <v>17430</v>
      </c>
    </row>
    <row r="150" spans="1:2" x14ac:dyDescent="0.3">
      <c r="A150" t="s">
        <v>151</v>
      </c>
      <c r="B150">
        <v>18090</v>
      </c>
    </row>
    <row r="151" spans="1:2" x14ac:dyDescent="0.3">
      <c r="A151" t="s">
        <v>152</v>
      </c>
      <c r="B151">
        <v>18100</v>
      </c>
    </row>
    <row r="152" spans="1:2" x14ac:dyDescent="0.3">
      <c r="A152" t="s">
        <v>153</v>
      </c>
      <c r="B152">
        <v>18620</v>
      </c>
    </row>
    <row r="153" spans="1:2" x14ac:dyDescent="0.3">
      <c r="A153" t="s">
        <v>154</v>
      </c>
      <c r="B153">
        <v>18750</v>
      </c>
    </row>
    <row r="154" spans="1:2" x14ac:dyDescent="0.3">
      <c r="A154" t="s">
        <v>155</v>
      </c>
      <c r="B154">
        <v>19290</v>
      </c>
    </row>
    <row r="155" spans="1:2" x14ac:dyDescent="0.3">
      <c r="A155" t="s">
        <v>156</v>
      </c>
      <c r="B155">
        <v>19770</v>
      </c>
    </row>
    <row r="156" spans="1:2" x14ac:dyDescent="0.3">
      <c r="A156" t="s">
        <v>157</v>
      </c>
      <c r="B156">
        <v>19910</v>
      </c>
    </row>
    <row r="157" spans="1:2" x14ac:dyDescent="0.3">
      <c r="A157" t="s">
        <v>158</v>
      </c>
      <c r="B157">
        <v>19880</v>
      </c>
    </row>
    <row r="158" spans="1:2" x14ac:dyDescent="0.3">
      <c r="A158" t="s">
        <v>159</v>
      </c>
      <c r="B158">
        <v>20240</v>
      </c>
    </row>
    <row r="159" spans="1:2" x14ac:dyDescent="0.3">
      <c r="A159" t="s">
        <v>160</v>
      </c>
      <c r="B159">
        <v>20760</v>
      </c>
    </row>
    <row r="160" spans="1:2" x14ac:dyDescent="0.3">
      <c r="A160" t="s">
        <v>161</v>
      </c>
      <c r="B160">
        <v>20570</v>
      </c>
    </row>
    <row r="161" spans="1:2" x14ac:dyDescent="0.3">
      <c r="A161" t="s">
        <v>162</v>
      </c>
      <c r="B161">
        <v>21330</v>
      </c>
    </row>
    <row r="162" spans="1:2" x14ac:dyDescent="0.3">
      <c r="A162" t="s">
        <v>163</v>
      </c>
      <c r="B162">
        <v>22100</v>
      </c>
    </row>
    <row r="163" spans="1:2" x14ac:dyDescent="0.3">
      <c r="A163" t="s">
        <v>164</v>
      </c>
      <c r="B163">
        <v>21830</v>
      </c>
    </row>
    <row r="164" spans="1:2" x14ac:dyDescent="0.3">
      <c r="A164" t="s">
        <v>165</v>
      </c>
      <c r="B164">
        <v>21990</v>
      </c>
    </row>
    <row r="165" spans="1:2" x14ac:dyDescent="0.3">
      <c r="A165" t="s">
        <v>166</v>
      </c>
      <c r="B165">
        <v>22300</v>
      </c>
    </row>
    <row r="166" spans="1:2" x14ac:dyDescent="0.3">
      <c r="A166" t="s">
        <v>167</v>
      </c>
      <c r="B166">
        <v>22860</v>
      </c>
    </row>
    <row r="167" spans="1:2" x14ac:dyDescent="0.3">
      <c r="A167" t="s">
        <v>168</v>
      </c>
      <c r="B167">
        <v>22890</v>
      </c>
    </row>
    <row r="168" spans="1:2" x14ac:dyDescent="0.3">
      <c r="A168" t="s">
        <v>169</v>
      </c>
      <c r="B168">
        <v>22590</v>
      </c>
    </row>
    <row r="169" spans="1:2" x14ac:dyDescent="0.3">
      <c r="A169" t="s">
        <v>170</v>
      </c>
      <c r="B169">
        <v>23810</v>
      </c>
    </row>
    <row r="170" spans="1:2" x14ac:dyDescent="0.3">
      <c r="A170" t="s">
        <v>171</v>
      </c>
      <c r="B170">
        <v>23890</v>
      </c>
    </row>
    <row r="171" spans="1:2" x14ac:dyDescent="0.3">
      <c r="A171" t="s">
        <v>172</v>
      </c>
      <c r="B171">
        <v>23090</v>
      </c>
    </row>
    <row r="172" spans="1:2" x14ac:dyDescent="0.3">
      <c r="A172" t="s">
        <v>173</v>
      </c>
      <c r="B172">
        <v>22330</v>
      </c>
    </row>
    <row r="173" spans="1:2" x14ac:dyDescent="0.3">
      <c r="A173" t="s">
        <v>174</v>
      </c>
      <c r="B173">
        <v>19380</v>
      </c>
    </row>
    <row r="174" spans="1:2" x14ac:dyDescent="0.3">
      <c r="A174" t="s">
        <v>175</v>
      </c>
      <c r="B174">
        <v>1878</v>
      </c>
    </row>
    <row r="175" spans="1:2" x14ac:dyDescent="0.3">
      <c r="A175" t="s">
        <v>176</v>
      </c>
      <c r="B175">
        <v>1743</v>
      </c>
    </row>
    <row r="176" spans="1:2" x14ac:dyDescent="0.3">
      <c r="A176" t="s">
        <v>177</v>
      </c>
      <c r="B176">
        <v>2014</v>
      </c>
    </row>
    <row r="177" spans="1:2" x14ac:dyDescent="0.3">
      <c r="A177" t="s">
        <v>178</v>
      </c>
      <c r="B177">
        <v>1944</v>
      </c>
    </row>
    <row r="178" spans="1:2" x14ac:dyDescent="0.3">
      <c r="A178" t="s">
        <v>179</v>
      </c>
      <c r="B178">
        <v>2207</v>
      </c>
    </row>
    <row r="179" spans="1:2" x14ac:dyDescent="0.3">
      <c r="A179" t="s">
        <v>180</v>
      </c>
      <c r="B179">
        <v>2065</v>
      </c>
    </row>
    <row r="180" spans="1:2" x14ac:dyDescent="0.3">
      <c r="A180" t="s">
        <v>181</v>
      </c>
      <c r="B180">
        <v>2135</v>
      </c>
    </row>
    <row r="181" spans="1:2" x14ac:dyDescent="0.3">
      <c r="A181" t="s">
        <v>182</v>
      </c>
      <c r="B181">
        <v>2179</v>
      </c>
    </row>
    <row r="182" spans="1:2" x14ac:dyDescent="0.3">
      <c r="A182" t="s">
        <v>183</v>
      </c>
      <c r="B182">
        <v>2195</v>
      </c>
    </row>
    <row r="183" spans="1:2" x14ac:dyDescent="0.3">
      <c r="A183" t="s">
        <v>184</v>
      </c>
      <c r="B183">
        <v>2184</v>
      </c>
    </row>
    <row r="184" spans="1:2" x14ac:dyDescent="0.3">
      <c r="A184" t="s">
        <v>185</v>
      </c>
      <c r="B184">
        <v>2210</v>
      </c>
    </row>
    <row r="185" spans="1:2" x14ac:dyDescent="0.3">
      <c r="A185" t="s">
        <v>186</v>
      </c>
      <c r="B185">
        <v>2193</v>
      </c>
    </row>
    <row r="186" spans="1:2" x14ac:dyDescent="0.3">
      <c r="A186" t="s">
        <v>187</v>
      </c>
      <c r="B186">
        <v>2137</v>
      </c>
    </row>
    <row r="187" spans="1:2" x14ac:dyDescent="0.3">
      <c r="A187" t="s">
        <v>188</v>
      </c>
      <c r="B187">
        <v>2225</v>
      </c>
    </row>
    <row r="188" spans="1:2" x14ac:dyDescent="0.3">
      <c r="A188" t="s">
        <v>189</v>
      </c>
      <c r="B188">
        <v>2202</v>
      </c>
    </row>
    <row r="189" spans="1:2" x14ac:dyDescent="0.3">
      <c r="A189" t="s">
        <v>190</v>
      </c>
      <c r="B189">
        <v>2330</v>
      </c>
    </row>
    <row r="190" spans="1:2" x14ac:dyDescent="0.3">
      <c r="A190" t="s">
        <v>191</v>
      </c>
      <c r="B190">
        <v>2370</v>
      </c>
    </row>
    <row r="191" spans="1:2" x14ac:dyDescent="0.3">
      <c r="A191" t="s">
        <v>192</v>
      </c>
      <c r="B191">
        <v>2307</v>
      </c>
    </row>
    <row r="192" spans="1:2" x14ac:dyDescent="0.3">
      <c r="A192" t="s">
        <v>193</v>
      </c>
      <c r="B192">
        <v>2282</v>
      </c>
    </row>
    <row r="193" spans="1:2" x14ac:dyDescent="0.3">
      <c r="A193" t="s">
        <v>194</v>
      </c>
      <c r="B193">
        <v>2361</v>
      </c>
    </row>
    <row r="194" spans="1:2" x14ac:dyDescent="0.3">
      <c r="A194" t="s">
        <v>195</v>
      </c>
      <c r="B194">
        <v>2299</v>
      </c>
    </row>
    <row r="195" spans="1:2" x14ac:dyDescent="0.3">
      <c r="A195" t="s">
        <v>196</v>
      </c>
      <c r="B195">
        <v>2265</v>
      </c>
    </row>
    <row r="196" spans="1:2" x14ac:dyDescent="0.3">
      <c r="A196" t="s">
        <v>197</v>
      </c>
      <c r="B196">
        <v>2363</v>
      </c>
    </row>
    <row r="197" spans="1:2" x14ac:dyDescent="0.3">
      <c r="A197" t="s">
        <v>198</v>
      </c>
      <c r="B197">
        <v>2306</v>
      </c>
    </row>
    <row r="198" spans="1:2" x14ac:dyDescent="0.3">
      <c r="A198" t="s">
        <v>199</v>
      </c>
      <c r="B198">
        <v>2145</v>
      </c>
    </row>
    <row r="199" spans="1:2" x14ac:dyDescent="0.3">
      <c r="A199" t="s">
        <v>200</v>
      </c>
      <c r="B199">
        <v>2261</v>
      </c>
    </row>
    <row r="200" spans="1:2" x14ac:dyDescent="0.3">
      <c r="A200" t="s">
        <v>201</v>
      </c>
      <c r="B200">
        <v>2264</v>
      </c>
    </row>
    <row r="201" spans="1:2" x14ac:dyDescent="0.3">
      <c r="A201" t="s">
        <v>202</v>
      </c>
      <c r="B201">
        <v>2371</v>
      </c>
    </row>
    <row r="202" spans="1:2" x14ac:dyDescent="0.3">
      <c r="A202" t="s">
        <v>203</v>
      </c>
      <c r="B202">
        <v>2297</v>
      </c>
    </row>
    <row r="203" spans="1:2" x14ac:dyDescent="0.3">
      <c r="A203" t="s">
        <v>204</v>
      </c>
      <c r="B203">
        <v>2438</v>
      </c>
    </row>
    <row r="204" spans="1:2" x14ac:dyDescent="0.3">
      <c r="A204" t="s">
        <v>205</v>
      </c>
      <c r="B204">
        <v>2490</v>
      </c>
    </row>
    <row r="205" spans="1:2" x14ac:dyDescent="0.3">
      <c r="A205" t="s">
        <v>206</v>
      </c>
      <c r="B205">
        <v>2370</v>
      </c>
    </row>
    <row r="206" spans="1:2" x14ac:dyDescent="0.3">
      <c r="A206" t="s">
        <v>207</v>
      </c>
      <c r="B206">
        <v>2518</v>
      </c>
    </row>
    <row r="207" spans="1:2" x14ac:dyDescent="0.3">
      <c r="A207" t="s">
        <v>208</v>
      </c>
      <c r="B207">
        <v>2655</v>
      </c>
    </row>
    <row r="208" spans="1:2" x14ac:dyDescent="0.3">
      <c r="A208" t="s">
        <v>209</v>
      </c>
      <c r="B208">
        <v>2515</v>
      </c>
    </row>
    <row r="209" spans="1:2" x14ac:dyDescent="0.3">
      <c r="A209" t="s">
        <v>210</v>
      </c>
      <c r="B209">
        <v>2506</v>
      </c>
    </row>
    <row r="210" spans="1:2" x14ac:dyDescent="0.3">
      <c r="A210" t="s">
        <v>211</v>
      </c>
      <c r="B210">
        <v>2630</v>
      </c>
    </row>
    <row r="211" spans="1:2" x14ac:dyDescent="0.3">
      <c r="A211" t="s">
        <v>212</v>
      </c>
      <c r="B211">
        <v>2721</v>
      </c>
    </row>
    <row r="212" spans="1:2" x14ac:dyDescent="0.3">
      <c r="A212" t="s">
        <v>213</v>
      </c>
      <c r="B212">
        <v>2594</v>
      </c>
    </row>
    <row r="213" spans="1:2" x14ac:dyDescent="0.3">
      <c r="A213" t="s">
        <v>214</v>
      </c>
      <c r="B213">
        <v>2468</v>
      </c>
    </row>
    <row r="214" spans="1:2" x14ac:dyDescent="0.3">
      <c r="A214" t="s">
        <v>215</v>
      </c>
      <c r="B214">
        <v>2592</v>
      </c>
    </row>
    <row r="215" spans="1:2" x14ac:dyDescent="0.3">
      <c r="A215" t="s">
        <v>216</v>
      </c>
      <c r="B215">
        <v>2570</v>
      </c>
    </row>
    <row r="216" spans="1:2" x14ac:dyDescent="0.3">
      <c r="A216" t="s">
        <v>217</v>
      </c>
      <c r="B216">
        <v>2516</v>
      </c>
    </row>
    <row r="217" spans="1:2" x14ac:dyDescent="0.3">
      <c r="A217" t="s">
        <v>218</v>
      </c>
      <c r="B217">
        <v>2654</v>
      </c>
    </row>
    <row r="218" spans="1:2" x14ac:dyDescent="0.3">
      <c r="A218" t="s">
        <v>219</v>
      </c>
      <c r="B218">
        <v>2616</v>
      </c>
    </row>
    <row r="219" spans="1:2" x14ac:dyDescent="0.3">
      <c r="A219" t="s">
        <v>220</v>
      </c>
      <c r="B219">
        <v>2550</v>
      </c>
    </row>
    <row r="220" spans="1:2" x14ac:dyDescent="0.3">
      <c r="A220" t="s">
        <v>221</v>
      </c>
      <c r="B220">
        <v>2378</v>
      </c>
    </row>
    <row r="221" spans="1:2" x14ac:dyDescent="0.3">
      <c r="A221" t="s">
        <v>222</v>
      </c>
      <c r="B221">
        <v>2744</v>
      </c>
    </row>
    <row r="222" spans="1:2" x14ac:dyDescent="0.3">
      <c r="A222" t="s">
        <v>223</v>
      </c>
      <c r="B222">
        <v>2699</v>
      </c>
    </row>
    <row r="223" spans="1:2" x14ac:dyDescent="0.3">
      <c r="A223" t="s">
        <v>224</v>
      </c>
      <c r="B223">
        <v>2597</v>
      </c>
    </row>
    <row r="224" spans="1:2" x14ac:dyDescent="0.3">
      <c r="A224" t="s">
        <v>225</v>
      </c>
      <c r="B224">
        <v>2324</v>
      </c>
    </row>
    <row r="225" spans="1:2" x14ac:dyDescent="0.3">
      <c r="A225" t="s">
        <v>226</v>
      </c>
      <c r="B225">
        <v>2590</v>
      </c>
    </row>
    <row r="226" spans="1:2" x14ac:dyDescent="0.3">
      <c r="A226" t="s">
        <v>227</v>
      </c>
      <c r="B226">
        <v>2552</v>
      </c>
    </row>
    <row r="227" spans="1:2" x14ac:dyDescent="0.3">
      <c r="A227" t="s">
        <v>228</v>
      </c>
      <c r="B227">
        <v>2709</v>
      </c>
    </row>
    <row r="228" spans="1:2" x14ac:dyDescent="0.3">
      <c r="A228" t="s">
        <v>229</v>
      </c>
      <c r="B228">
        <v>2701</v>
      </c>
    </row>
    <row r="229" spans="1:2" x14ac:dyDescent="0.3">
      <c r="A229" t="s">
        <v>230</v>
      </c>
      <c r="B229">
        <v>2689</v>
      </c>
    </row>
    <row r="230" spans="1:2" x14ac:dyDescent="0.3">
      <c r="A230" t="s">
        <v>231</v>
      </c>
      <c r="B230">
        <v>2719</v>
      </c>
    </row>
    <row r="231" spans="1:2" x14ac:dyDescent="0.3">
      <c r="A231" t="s">
        <v>232</v>
      </c>
      <c r="B231">
        <v>2718</v>
      </c>
    </row>
    <row r="232" spans="1:2" x14ac:dyDescent="0.3">
      <c r="A232" t="s">
        <v>233</v>
      </c>
      <c r="B232">
        <v>2634</v>
      </c>
    </row>
    <row r="233" spans="1:2" x14ac:dyDescent="0.3">
      <c r="A233" t="s">
        <v>234</v>
      </c>
      <c r="B233">
        <v>2218</v>
      </c>
    </row>
    <row r="234" spans="1:2" x14ac:dyDescent="0.3">
      <c r="A234" t="s">
        <v>235</v>
      </c>
      <c r="B234">
        <v>2549</v>
      </c>
    </row>
    <row r="235" spans="1:2" x14ac:dyDescent="0.3">
      <c r="A235" t="s">
        <v>236</v>
      </c>
      <c r="B235">
        <v>2389</v>
      </c>
    </row>
    <row r="236" spans="1:2" x14ac:dyDescent="0.3">
      <c r="A236" t="s">
        <v>237</v>
      </c>
      <c r="B236">
        <v>2450</v>
      </c>
    </row>
    <row r="237" spans="1:2" x14ac:dyDescent="0.3">
      <c r="A237" t="s">
        <v>238</v>
      </c>
      <c r="B237">
        <v>2746</v>
      </c>
    </row>
    <row r="238" spans="1:2" x14ac:dyDescent="0.3">
      <c r="A238" t="s">
        <v>239</v>
      </c>
      <c r="B238">
        <v>2384</v>
      </c>
    </row>
    <row r="239" spans="1:2" x14ac:dyDescent="0.3">
      <c r="A239" t="s">
        <v>240</v>
      </c>
      <c r="B239">
        <v>2435</v>
      </c>
    </row>
    <row r="240" spans="1:2" x14ac:dyDescent="0.3">
      <c r="A240" t="s">
        <v>241</v>
      </c>
      <c r="B240">
        <v>2635</v>
      </c>
    </row>
    <row r="241" spans="1:2" x14ac:dyDescent="0.3">
      <c r="A241" t="s">
        <v>242</v>
      </c>
      <c r="B241">
        <v>2688</v>
      </c>
    </row>
    <row r="242" spans="1:2" x14ac:dyDescent="0.3">
      <c r="A242" t="s">
        <v>243</v>
      </c>
      <c r="B242">
        <v>2696</v>
      </c>
    </row>
    <row r="243" spans="1:2" x14ac:dyDescent="0.3">
      <c r="A243" t="s">
        <v>244</v>
      </c>
      <c r="B243">
        <v>2662</v>
      </c>
    </row>
    <row r="244" spans="1:2" x14ac:dyDescent="0.3">
      <c r="A244" t="s">
        <v>245</v>
      </c>
      <c r="B244">
        <v>2682</v>
      </c>
    </row>
    <row r="245" spans="1:2" x14ac:dyDescent="0.3">
      <c r="A245" t="s">
        <v>246</v>
      </c>
      <c r="B245">
        <v>2493</v>
      </c>
    </row>
    <row r="246" spans="1:2" x14ac:dyDescent="0.3">
      <c r="A246" t="s">
        <v>247</v>
      </c>
      <c r="B246">
        <v>2821</v>
      </c>
    </row>
    <row r="247" spans="1:2" x14ac:dyDescent="0.3">
      <c r="A247" t="s">
        <v>248</v>
      </c>
      <c r="B247">
        <v>2816</v>
      </c>
    </row>
    <row r="248" spans="1:2" x14ac:dyDescent="0.3">
      <c r="A248" t="s">
        <v>249</v>
      </c>
      <c r="B248">
        <v>2886</v>
      </c>
    </row>
    <row r="249" spans="1:2" x14ac:dyDescent="0.3">
      <c r="A249" t="s">
        <v>250</v>
      </c>
      <c r="B249">
        <v>2977</v>
      </c>
    </row>
    <row r="250" spans="1:2" x14ac:dyDescent="0.3">
      <c r="A250" t="s">
        <v>251</v>
      </c>
      <c r="B250">
        <v>3026</v>
      </c>
    </row>
    <row r="251" spans="1:2" x14ac:dyDescent="0.3">
      <c r="A251" t="s">
        <v>252</v>
      </c>
      <c r="B251">
        <v>2599</v>
      </c>
    </row>
    <row r="252" spans="1:2" x14ac:dyDescent="0.3">
      <c r="A252" t="s">
        <v>253</v>
      </c>
      <c r="B252">
        <v>2896</v>
      </c>
    </row>
    <row r="253" spans="1:2" x14ac:dyDescent="0.3">
      <c r="A253" t="s">
        <v>254</v>
      </c>
      <c r="B253">
        <v>2835</v>
      </c>
    </row>
    <row r="254" spans="1:2" x14ac:dyDescent="0.3">
      <c r="A254" t="s">
        <v>255</v>
      </c>
      <c r="B254">
        <v>2861</v>
      </c>
    </row>
    <row r="255" spans="1:2" x14ac:dyDescent="0.3">
      <c r="A255" t="s">
        <v>256</v>
      </c>
      <c r="B255">
        <v>2683</v>
      </c>
    </row>
    <row r="256" spans="1:2" x14ac:dyDescent="0.3">
      <c r="A256" t="s">
        <v>257</v>
      </c>
      <c r="B256">
        <v>2875</v>
      </c>
    </row>
    <row r="257" spans="1:2" x14ac:dyDescent="0.3">
      <c r="A257" t="s">
        <v>258</v>
      </c>
      <c r="B257">
        <v>2556</v>
      </c>
    </row>
    <row r="258" spans="1:2" x14ac:dyDescent="0.3">
      <c r="A258" t="s">
        <v>259</v>
      </c>
      <c r="B258">
        <v>3029</v>
      </c>
    </row>
    <row r="259" spans="1:2" x14ac:dyDescent="0.3">
      <c r="A259" t="s">
        <v>260</v>
      </c>
      <c r="B259">
        <v>3171</v>
      </c>
    </row>
    <row r="260" spans="1:2" x14ac:dyDescent="0.3">
      <c r="A260" t="s">
        <v>261</v>
      </c>
      <c r="B260">
        <v>3082</v>
      </c>
    </row>
    <row r="261" spans="1:2" x14ac:dyDescent="0.3">
      <c r="A261" t="s">
        <v>262</v>
      </c>
      <c r="B261">
        <v>2817</v>
      </c>
    </row>
    <row r="262" spans="1:2" x14ac:dyDescent="0.3">
      <c r="A262" t="s">
        <v>263</v>
      </c>
      <c r="B262">
        <v>2953</v>
      </c>
    </row>
    <row r="263" spans="1:2" x14ac:dyDescent="0.3">
      <c r="A263" t="s">
        <v>264</v>
      </c>
      <c r="B263">
        <v>3083</v>
      </c>
    </row>
    <row r="264" spans="1:2" x14ac:dyDescent="0.3">
      <c r="A264" t="s">
        <v>265</v>
      </c>
      <c r="B264">
        <v>3123</v>
      </c>
    </row>
    <row r="265" spans="1:2" x14ac:dyDescent="0.3">
      <c r="A265" t="s">
        <v>266</v>
      </c>
      <c r="B265">
        <v>3087</v>
      </c>
    </row>
    <row r="266" spans="1:2" x14ac:dyDescent="0.3">
      <c r="A266" t="s">
        <v>267</v>
      </c>
      <c r="B266">
        <v>3095</v>
      </c>
    </row>
    <row r="267" spans="1:2" x14ac:dyDescent="0.3">
      <c r="A267" t="s">
        <v>268</v>
      </c>
      <c r="B267">
        <v>3214</v>
      </c>
    </row>
    <row r="268" spans="1:2" x14ac:dyDescent="0.3">
      <c r="A268" t="s">
        <v>269</v>
      </c>
      <c r="B268">
        <v>3084</v>
      </c>
    </row>
    <row r="269" spans="1:2" x14ac:dyDescent="0.3">
      <c r="A269" t="s">
        <v>270</v>
      </c>
      <c r="B269">
        <v>2982</v>
      </c>
    </row>
    <row r="270" spans="1:2" x14ac:dyDescent="0.3">
      <c r="A270" t="s">
        <v>271</v>
      </c>
      <c r="B270">
        <v>3190</v>
      </c>
    </row>
    <row r="271" spans="1:2" x14ac:dyDescent="0.3">
      <c r="A271" t="s">
        <v>272</v>
      </c>
      <c r="B271">
        <v>3330</v>
      </c>
    </row>
    <row r="272" spans="1:2" x14ac:dyDescent="0.3">
      <c r="A272" t="s">
        <v>273</v>
      </c>
      <c r="B272">
        <v>3290</v>
      </c>
    </row>
    <row r="273" spans="1:2" x14ac:dyDescent="0.3">
      <c r="A273" t="s">
        <v>274</v>
      </c>
      <c r="B273">
        <v>3230</v>
      </c>
    </row>
    <row r="274" spans="1:2" x14ac:dyDescent="0.3">
      <c r="A274" t="s">
        <v>275</v>
      </c>
      <c r="B274">
        <v>3330</v>
      </c>
    </row>
    <row r="275" spans="1:2" x14ac:dyDescent="0.3">
      <c r="A275" t="s">
        <v>276</v>
      </c>
      <c r="B275">
        <v>3360</v>
      </c>
    </row>
    <row r="276" spans="1:2" x14ac:dyDescent="0.3">
      <c r="A276" t="s">
        <v>277</v>
      </c>
      <c r="B276">
        <v>3260</v>
      </c>
    </row>
    <row r="277" spans="1:2" x14ac:dyDescent="0.3">
      <c r="A277" t="s">
        <v>278</v>
      </c>
      <c r="B277">
        <v>3440</v>
      </c>
    </row>
    <row r="278" spans="1:2" x14ac:dyDescent="0.3">
      <c r="A278" t="s">
        <v>279</v>
      </c>
      <c r="B278">
        <v>3460</v>
      </c>
    </row>
    <row r="279" spans="1:2" x14ac:dyDescent="0.3">
      <c r="A279" t="s">
        <v>280</v>
      </c>
      <c r="B279">
        <v>3310</v>
      </c>
    </row>
    <row r="280" spans="1:2" x14ac:dyDescent="0.3">
      <c r="A280" t="s">
        <v>281</v>
      </c>
      <c r="B280">
        <v>3220</v>
      </c>
    </row>
    <row r="281" spans="1:2" x14ac:dyDescent="0.3">
      <c r="A281" t="s">
        <v>282</v>
      </c>
      <c r="B281">
        <v>3280</v>
      </c>
    </row>
    <row r="282" spans="1:2" x14ac:dyDescent="0.3">
      <c r="A282" t="s">
        <v>283</v>
      </c>
      <c r="B282">
        <v>3420</v>
      </c>
    </row>
    <row r="283" spans="1:2" x14ac:dyDescent="0.3">
      <c r="A283" t="s">
        <v>284</v>
      </c>
      <c r="B283">
        <v>3430</v>
      </c>
    </row>
    <row r="284" spans="1:2" x14ac:dyDescent="0.3">
      <c r="A284" t="s">
        <v>285</v>
      </c>
      <c r="B284">
        <v>3370</v>
      </c>
    </row>
    <row r="285" spans="1:2" x14ac:dyDescent="0.3">
      <c r="A285" t="s">
        <v>286</v>
      </c>
      <c r="B285">
        <v>3580</v>
      </c>
    </row>
    <row r="286" spans="1:2" x14ac:dyDescent="0.3">
      <c r="A286" t="s">
        <v>287</v>
      </c>
      <c r="B286">
        <v>3470</v>
      </c>
    </row>
    <row r="287" spans="1:2" x14ac:dyDescent="0.3">
      <c r="A287" t="s">
        <v>288</v>
      </c>
      <c r="B287">
        <v>3410</v>
      </c>
    </row>
    <row r="288" spans="1:2" x14ac:dyDescent="0.3">
      <c r="A288" t="s">
        <v>289</v>
      </c>
      <c r="B288">
        <v>3510</v>
      </c>
    </row>
    <row r="289" spans="1:2" x14ac:dyDescent="0.3">
      <c r="A289" t="s">
        <v>290</v>
      </c>
      <c r="B289">
        <v>3390</v>
      </c>
    </row>
    <row r="290" spans="1:2" x14ac:dyDescent="0.3">
      <c r="A290" t="s">
        <v>291</v>
      </c>
      <c r="B290">
        <v>3360</v>
      </c>
    </row>
    <row r="291" spans="1:2" x14ac:dyDescent="0.3">
      <c r="A291" t="s">
        <v>292</v>
      </c>
      <c r="B291">
        <v>3510</v>
      </c>
    </row>
    <row r="292" spans="1:2" x14ac:dyDescent="0.3">
      <c r="A292" t="s">
        <v>293</v>
      </c>
      <c r="B292">
        <v>3430</v>
      </c>
    </row>
    <row r="293" spans="1:2" x14ac:dyDescent="0.3">
      <c r="A293" t="s">
        <v>294</v>
      </c>
      <c r="B293">
        <v>3470</v>
      </c>
    </row>
    <row r="294" spans="1:2" x14ac:dyDescent="0.3">
      <c r="A294" t="s">
        <v>295</v>
      </c>
      <c r="B294">
        <v>3480</v>
      </c>
    </row>
    <row r="295" spans="1:2" x14ac:dyDescent="0.3">
      <c r="A295" t="s">
        <v>296</v>
      </c>
      <c r="B295">
        <v>3300</v>
      </c>
    </row>
    <row r="296" spans="1:2" x14ac:dyDescent="0.3">
      <c r="A296" t="s">
        <v>297</v>
      </c>
      <c r="B296">
        <v>3530</v>
      </c>
    </row>
    <row r="297" spans="1:2" x14ac:dyDescent="0.3">
      <c r="A297" t="s">
        <v>298</v>
      </c>
      <c r="B297">
        <v>3660</v>
      </c>
    </row>
    <row r="298" spans="1:2" x14ac:dyDescent="0.3">
      <c r="A298" t="s">
        <v>299</v>
      </c>
      <c r="B298">
        <v>3270</v>
      </c>
    </row>
    <row r="299" spans="1:2" x14ac:dyDescent="0.3">
      <c r="A299" t="s">
        <v>300</v>
      </c>
      <c r="B299">
        <v>3290</v>
      </c>
    </row>
    <row r="300" spans="1:2" x14ac:dyDescent="0.3">
      <c r="A300" t="s">
        <v>301</v>
      </c>
      <c r="B300">
        <v>3370</v>
      </c>
    </row>
    <row r="301" spans="1:2" x14ac:dyDescent="0.3">
      <c r="A301" t="s">
        <v>302</v>
      </c>
      <c r="B301">
        <v>3380</v>
      </c>
    </row>
    <row r="302" spans="1:2" x14ac:dyDescent="0.3">
      <c r="A302" t="s">
        <v>303</v>
      </c>
      <c r="B302">
        <v>3320</v>
      </c>
    </row>
    <row r="303" spans="1:2" x14ac:dyDescent="0.3">
      <c r="A303" t="s">
        <v>304</v>
      </c>
      <c r="B303">
        <v>3750</v>
      </c>
    </row>
    <row r="304" spans="1:2" x14ac:dyDescent="0.3">
      <c r="A304" t="s">
        <v>305</v>
      </c>
      <c r="B304">
        <v>3740</v>
      </c>
    </row>
    <row r="305" spans="1:2" x14ac:dyDescent="0.3">
      <c r="A305" t="s">
        <v>306</v>
      </c>
      <c r="B305">
        <v>3760</v>
      </c>
    </row>
    <row r="306" spans="1:2" x14ac:dyDescent="0.3">
      <c r="A306" t="s">
        <v>307</v>
      </c>
      <c r="B306">
        <v>3790</v>
      </c>
    </row>
    <row r="307" spans="1:2" x14ac:dyDescent="0.3">
      <c r="A307" t="s">
        <v>308</v>
      </c>
      <c r="B307">
        <v>3810</v>
      </c>
    </row>
    <row r="308" spans="1:2" x14ac:dyDescent="0.3">
      <c r="A308" t="s">
        <v>309</v>
      </c>
      <c r="B308">
        <v>3700</v>
      </c>
    </row>
    <row r="309" spans="1:2" x14ac:dyDescent="0.3">
      <c r="A309" t="s">
        <v>310</v>
      </c>
      <c r="B309">
        <v>3660</v>
      </c>
    </row>
    <row r="310" spans="1:2" x14ac:dyDescent="0.3">
      <c r="A310" t="s">
        <v>311</v>
      </c>
      <c r="B310">
        <v>3760</v>
      </c>
    </row>
    <row r="311" spans="1:2" x14ac:dyDescent="0.3">
      <c r="A311" t="s">
        <v>312</v>
      </c>
      <c r="B311">
        <v>3910</v>
      </c>
    </row>
    <row r="312" spans="1:2" x14ac:dyDescent="0.3">
      <c r="A312" t="s">
        <v>313</v>
      </c>
      <c r="B312">
        <v>3790</v>
      </c>
    </row>
    <row r="313" spans="1:2" x14ac:dyDescent="0.3">
      <c r="A313" t="s">
        <v>314</v>
      </c>
      <c r="B313">
        <v>3780</v>
      </c>
    </row>
    <row r="314" spans="1:2" x14ac:dyDescent="0.3">
      <c r="A314" t="s">
        <v>315</v>
      </c>
      <c r="B314">
        <v>3610</v>
      </c>
    </row>
    <row r="315" spans="1:2" x14ac:dyDescent="0.3">
      <c r="A315" t="s">
        <v>316</v>
      </c>
      <c r="B315">
        <v>3880</v>
      </c>
    </row>
    <row r="316" spans="1:2" x14ac:dyDescent="0.3">
      <c r="A316" t="s">
        <v>317</v>
      </c>
      <c r="B316">
        <v>4210</v>
      </c>
    </row>
    <row r="317" spans="1:2" x14ac:dyDescent="0.3">
      <c r="A317" t="s">
        <v>318</v>
      </c>
      <c r="B317">
        <v>4100</v>
      </c>
    </row>
    <row r="318" spans="1:2" x14ac:dyDescent="0.3">
      <c r="A318" t="s">
        <v>319</v>
      </c>
      <c r="B318">
        <v>4060</v>
      </c>
    </row>
    <row r="319" spans="1:2" x14ac:dyDescent="0.3">
      <c r="A319" t="s">
        <v>320</v>
      </c>
      <c r="B319">
        <v>4360</v>
      </c>
    </row>
    <row r="320" spans="1:2" x14ac:dyDescent="0.3">
      <c r="A320" t="s">
        <v>321</v>
      </c>
      <c r="B320">
        <v>4050</v>
      </c>
    </row>
    <row r="321" spans="1:2" x14ac:dyDescent="0.3">
      <c r="A321" t="s">
        <v>322</v>
      </c>
      <c r="B321">
        <v>4140</v>
      </c>
    </row>
    <row r="322" spans="1:2" x14ac:dyDescent="0.3">
      <c r="A322" t="s">
        <v>323</v>
      </c>
      <c r="B322">
        <v>4380</v>
      </c>
    </row>
    <row r="323" spans="1:2" x14ac:dyDescent="0.3">
      <c r="A323" t="s">
        <v>324</v>
      </c>
      <c r="B323">
        <v>4100</v>
      </c>
    </row>
    <row r="324" spans="1:2" x14ac:dyDescent="0.3">
      <c r="A324" t="s">
        <v>325</v>
      </c>
      <c r="B324">
        <v>4260</v>
      </c>
    </row>
    <row r="325" spans="1:2" x14ac:dyDescent="0.3">
      <c r="A325" t="s">
        <v>326</v>
      </c>
      <c r="B325">
        <v>4190</v>
      </c>
    </row>
    <row r="326" spans="1:2" x14ac:dyDescent="0.3">
      <c r="A326" t="s">
        <v>327</v>
      </c>
      <c r="B326">
        <v>4340</v>
      </c>
    </row>
    <row r="327" spans="1:2" x14ac:dyDescent="0.3">
      <c r="A327" t="s">
        <v>328</v>
      </c>
      <c r="B327">
        <v>4180</v>
      </c>
    </row>
    <row r="328" spans="1:2" x14ac:dyDescent="0.3">
      <c r="A328" t="s">
        <v>329</v>
      </c>
      <c r="B328">
        <v>4510</v>
      </c>
    </row>
    <row r="329" spans="1:2" x14ac:dyDescent="0.3">
      <c r="A329" t="s">
        <v>330</v>
      </c>
      <c r="B329">
        <v>4410</v>
      </c>
    </row>
    <row r="330" spans="1:2" x14ac:dyDescent="0.3">
      <c r="A330" t="s">
        <v>331</v>
      </c>
      <c r="B330">
        <v>4380</v>
      </c>
    </row>
    <row r="331" spans="1:2" x14ac:dyDescent="0.3">
      <c r="A331" t="s">
        <v>332</v>
      </c>
      <c r="B331">
        <v>4410</v>
      </c>
    </row>
    <row r="332" spans="1:2" x14ac:dyDescent="0.3">
      <c r="A332" t="s">
        <v>333</v>
      </c>
      <c r="B332">
        <v>4490</v>
      </c>
    </row>
    <row r="333" spans="1:2" x14ac:dyDescent="0.3">
      <c r="A333" t="s">
        <v>334</v>
      </c>
      <c r="B333">
        <v>4460</v>
      </c>
    </row>
    <row r="334" spans="1:2" x14ac:dyDescent="0.3">
      <c r="A334" t="s">
        <v>335</v>
      </c>
      <c r="B334">
        <v>4650</v>
      </c>
    </row>
    <row r="335" spans="1:2" x14ac:dyDescent="0.3">
      <c r="A335" t="s">
        <v>336</v>
      </c>
      <c r="B335">
        <v>4770</v>
      </c>
    </row>
    <row r="336" spans="1:2" x14ac:dyDescent="0.3">
      <c r="A336" t="s">
        <v>337</v>
      </c>
      <c r="B336">
        <v>4440</v>
      </c>
    </row>
    <row r="337" spans="1:2" x14ac:dyDescent="0.3">
      <c r="A337" t="s">
        <v>338</v>
      </c>
      <c r="B337">
        <v>4370</v>
      </c>
    </row>
    <row r="338" spans="1:2" x14ac:dyDescent="0.3">
      <c r="A338" t="s">
        <v>339</v>
      </c>
      <c r="B338">
        <v>4540</v>
      </c>
    </row>
    <row r="339" spans="1:2" x14ac:dyDescent="0.3">
      <c r="A339" t="s">
        <v>340</v>
      </c>
      <c r="B339">
        <v>4570</v>
      </c>
    </row>
    <row r="340" spans="1:2" x14ac:dyDescent="0.3">
      <c r="A340" t="s">
        <v>341</v>
      </c>
      <c r="B340">
        <v>4400</v>
      </c>
    </row>
    <row r="341" spans="1:2" x14ac:dyDescent="0.3">
      <c r="A341" t="s">
        <v>342</v>
      </c>
      <c r="B341">
        <v>4390</v>
      </c>
    </row>
    <row r="342" spans="1:2" x14ac:dyDescent="0.3">
      <c r="A342" t="s">
        <v>343</v>
      </c>
      <c r="B342">
        <v>4350</v>
      </c>
    </row>
    <row r="343" spans="1:2" x14ac:dyDescent="0.3">
      <c r="A343" t="s">
        <v>344</v>
      </c>
      <c r="B343">
        <v>4510</v>
      </c>
    </row>
    <row r="344" spans="1:2" x14ac:dyDescent="0.3">
      <c r="A344" t="s">
        <v>345</v>
      </c>
      <c r="B344">
        <v>4650</v>
      </c>
    </row>
    <row r="345" spans="1:2" x14ac:dyDescent="0.3">
      <c r="A345" t="s">
        <v>346</v>
      </c>
      <c r="B345">
        <v>4650</v>
      </c>
    </row>
    <row r="346" spans="1:2" x14ac:dyDescent="0.3">
      <c r="A346" t="s">
        <v>347</v>
      </c>
      <c r="B346">
        <v>4800</v>
      </c>
    </row>
    <row r="347" spans="1:2" x14ac:dyDescent="0.3">
      <c r="A347" t="s">
        <v>348</v>
      </c>
      <c r="B347">
        <v>4580</v>
      </c>
    </row>
    <row r="348" spans="1:2" x14ac:dyDescent="0.3">
      <c r="A348" t="s">
        <v>349</v>
      </c>
      <c r="B348">
        <v>4910</v>
      </c>
    </row>
    <row r="349" spans="1:2" x14ac:dyDescent="0.3">
      <c r="A349" t="s">
        <v>350</v>
      </c>
      <c r="B349">
        <v>4810</v>
      </c>
    </row>
    <row r="350" spans="1:2" x14ac:dyDescent="0.3">
      <c r="A350" t="s">
        <v>351</v>
      </c>
      <c r="B350">
        <v>4810</v>
      </c>
    </row>
    <row r="351" spans="1:2" x14ac:dyDescent="0.3">
      <c r="A351" t="s">
        <v>352</v>
      </c>
      <c r="B351">
        <v>4970</v>
      </c>
    </row>
    <row r="352" spans="1:2" x14ac:dyDescent="0.3">
      <c r="A352" t="s">
        <v>353</v>
      </c>
      <c r="B352">
        <v>4790</v>
      </c>
    </row>
    <row r="353" spans="1:2" x14ac:dyDescent="0.3">
      <c r="A353" t="s">
        <v>354</v>
      </c>
      <c r="B353">
        <v>4790</v>
      </c>
    </row>
    <row r="354" spans="1:2" x14ac:dyDescent="0.3">
      <c r="A354" t="s">
        <v>355</v>
      </c>
      <c r="B354">
        <v>4970</v>
      </c>
    </row>
    <row r="355" spans="1:2" x14ac:dyDescent="0.3">
      <c r="A355" t="s">
        <v>356</v>
      </c>
      <c r="B355">
        <v>4810</v>
      </c>
    </row>
    <row r="356" spans="1:2" x14ac:dyDescent="0.3">
      <c r="A356" t="s">
        <v>357</v>
      </c>
      <c r="B356">
        <v>4790</v>
      </c>
    </row>
    <row r="357" spans="1:2" x14ac:dyDescent="0.3">
      <c r="A357" t="s">
        <v>358</v>
      </c>
      <c r="B357">
        <v>5060</v>
      </c>
    </row>
    <row r="358" spans="1:2" x14ac:dyDescent="0.3">
      <c r="A358" t="s">
        <v>359</v>
      </c>
      <c r="B358">
        <v>4750</v>
      </c>
    </row>
    <row r="359" spans="1:2" x14ac:dyDescent="0.3">
      <c r="A359" t="s">
        <v>360</v>
      </c>
      <c r="B359">
        <v>5020</v>
      </c>
    </row>
    <row r="360" spans="1:2" x14ac:dyDescent="0.3">
      <c r="A360" t="s">
        <v>361</v>
      </c>
      <c r="B360">
        <v>4940</v>
      </c>
    </row>
    <row r="361" spans="1:2" x14ac:dyDescent="0.3">
      <c r="A361" t="s">
        <v>362</v>
      </c>
      <c r="B361">
        <v>5070</v>
      </c>
    </row>
    <row r="362" spans="1:2" x14ac:dyDescent="0.3">
      <c r="A362" t="s">
        <v>363</v>
      </c>
      <c r="B362">
        <v>4760</v>
      </c>
    </row>
    <row r="363" spans="1:2" x14ac:dyDescent="0.3">
      <c r="A363" t="s">
        <v>364</v>
      </c>
      <c r="B363">
        <v>4640</v>
      </c>
    </row>
    <row r="364" spans="1:2" x14ac:dyDescent="0.3">
      <c r="A364" t="s">
        <v>365</v>
      </c>
      <c r="B364">
        <v>4950</v>
      </c>
    </row>
    <row r="365" spans="1:2" x14ac:dyDescent="0.3">
      <c r="A365" t="s">
        <v>366</v>
      </c>
      <c r="B365">
        <v>4600</v>
      </c>
    </row>
    <row r="366" spans="1:2" x14ac:dyDescent="0.3">
      <c r="A366" t="s">
        <v>367</v>
      </c>
      <c r="B366">
        <v>4820</v>
      </c>
    </row>
    <row r="367" spans="1:2" x14ac:dyDescent="0.3">
      <c r="A367" t="s">
        <v>368</v>
      </c>
      <c r="B367">
        <v>4990</v>
      </c>
    </row>
    <row r="368" spans="1:2" x14ac:dyDescent="0.3">
      <c r="A368" t="s">
        <v>369</v>
      </c>
      <c r="B368">
        <v>4900</v>
      </c>
    </row>
    <row r="369" spans="1:2" x14ac:dyDescent="0.3">
      <c r="A369" t="s">
        <v>370</v>
      </c>
      <c r="B369">
        <v>4980</v>
      </c>
    </row>
    <row r="370" spans="1:2" x14ac:dyDescent="0.3">
      <c r="A370" t="s">
        <v>371</v>
      </c>
      <c r="B370">
        <v>4850</v>
      </c>
    </row>
    <row r="371" spans="1:2" x14ac:dyDescent="0.3">
      <c r="A371" t="s">
        <v>372</v>
      </c>
      <c r="B371">
        <v>4960</v>
      </c>
    </row>
    <row r="372" spans="1:2" x14ac:dyDescent="0.3">
      <c r="A372" t="s">
        <v>373</v>
      </c>
      <c r="B372">
        <v>4870</v>
      </c>
    </row>
    <row r="373" spans="1:2" x14ac:dyDescent="0.3">
      <c r="A373" t="s">
        <v>374</v>
      </c>
      <c r="B373">
        <v>5000</v>
      </c>
    </row>
    <row r="374" spans="1:2" x14ac:dyDescent="0.3">
      <c r="A374" t="s">
        <v>375</v>
      </c>
      <c r="B374">
        <v>4930</v>
      </c>
    </row>
    <row r="375" spans="1:2" x14ac:dyDescent="0.3">
      <c r="A375" t="s">
        <v>376</v>
      </c>
      <c r="B375">
        <v>5210</v>
      </c>
    </row>
    <row r="376" spans="1:2" x14ac:dyDescent="0.3">
      <c r="A376" t="s">
        <v>377</v>
      </c>
      <c r="B376">
        <v>4950</v>
      </c>
    </row>
    <row r="377" spans="1:2" x14ac:dyDescent="0.3">
      <c r="A377" t="s">
        <v>378</v>
      </c>
      <c r="B377">
        <v>5160</v>
      </c>
    </row>
    <row r="378" spans="1:2" x14ac:dyDescent="0.3">
      <c r="A378" t="s">
        <v>379</v>
      </c>
      <c r="B378">
        <v>4970</v>
      </c>
    </row>
    <row r="379" spans="1:2" x14ac:dyDescent="0.3">
      <c r="A379" t="s">
        <v>380</v>
      </c>
      <c r="B379">
        <v>5170</v>
      </c>
    </row>
    <row r="380" spans="1:2" x14ac:dyDescent="0.3">
      <c r="A380" t="s">
        <v>381</v>
      </c>
      <c r="B380">
        <v>5160</v>
      </c>
    </row>
    <row r="381" spans="1:2" x14ac:dyDescent="0.3">
      <c r="A381" t="s">
        <v>382</v>
      </c>
      <c r="B381">
        <v>4900</v>
      </c>
    </row>
    <row r="382" spans="1:2" x14ac:dyDescent="0.3">
      <c r="A382" t="s">
        <v>383</v>
      </c>
      <c r="B382">
        <v>5410</v>
      </c>
    </row>
    <row r="383" spans="1:2" x14ac:dyDescent="0.3">
      <c r="A383" t="s">
        <v>384</v>
      </c>
      <c r="B383">
        <v>5020</v>
      </c>
    </row>
    <row r="384" spans="1:2" x14ac:dyDescent="0.3">
      <c r="A384" t="s">
        <v>385</v>
      </c>
      <c r="B384">
        <v>5280</v>
      </c>
    </row>
    <row r="385" spans="1:2" x14ac:dyDescent="0.3">
      <c r="A385" t="s">
        <v>386</v>
      </c>
      <c r="B385">
        <v>5200</v>
      </c>
    </row>
    <row r="386" spans="1:2" x14ac:dyDescent="0.3">
      <c r="A386" t="s">
        <v>387</v>
      </c>
      <c r="B386">
        <v>4880</v>
      </c>
    </row>
    <row r="387" spans="1:2" x14ac:dyDescent="0.3">
      <c r="A387" t="s">
        <v>388</v>
      </c>
      <c r="B387">
        <v>5000</v>
      </c>
    </row>
    <row r="388" spans="1:2" x14ac:dyDescent="0.3">
      <c r="A388" t="s">
        <v>389</v>
      </c>
      <c r="B388">
        <v>5130</v>
      </c>
    </row>
    <row r="389" spans="1:2" x14ac:dyDescent="0.3">
      <c r="A389" t="s">
        <v>390</v>
      </c>
      <c r="B389">
        <v>5320</v>
      </c>
    </row>
    <row r="390" spans="1:2" x14ac:dyDescent="0.3">
      <c r="A390" t="s">
        <v>391</v>
      </c>
      <c r="B390">
        <v>5190</v>
      </c>
    </row>
    <row r="391" spans="1:2" x14ac:dyDescent="0.3">
      <c r="A391" t="s">
        <v>392</v>
      </c>
      <c r="B391">
        <v>5170</v>
      </c>
    </row>
    <row r="392" spans="1:2" x14ac:dyDescent="0.3">
      <c r="A392" t="s">
        <v>393</v>
      </c>
      <c r="B392">
        <v>4960</v>
      </c>
    </row>
    <row r="393" spans="1:2" x14ac:dyDescent="0.3">
      <c r="A393" t="s">
        <v>394</v>
      </c>
      <c r="B393">
        <v>5310</v>
      </c>
    </row>
    <row r="394" spans="1:2" x14ac:dyDescent="0.3">
      <c r="A394" t="s">
        <v>395</v>
      </c>
      <c r="B394">
        <v>5300</v>
      </c>
    </row>
    <row r="395" spans="1:2" x14ac:dyDescent="0.3">
      <c r="A395" t="s">
        <v>396</v>
      </c>
      <c r="B395">
        <v>5460</v>
      </c>
    </row>
    <row r="396" spans="1:2" x14ac:dyDescent="0.3">
      <c r="A396" t="s">
        <v>397</v>
      </c>
      <c r="B396">
        <v>5360</v>
      </c>
    </row>
    <row r="397" spans="1:2" x14ac:dyDescent="0.3">
      <c r="A397" t="s">
        <v>398</v>
      </c>
      <c r="B397">
        <v>5490</v>
      </c>
    </row>
    <row r="398" spans="1:2" x14ac:dyDescent="0.3">
      <c r="A398" t="s">
        <v>399</v>
      </c>
      <c r="B398">
        <v>5300</v>
      </c>
    </row>
    <row r="399" spans="1:2" x14ac:dyDescent="0.3">
      <c r="A399" t="s">
        <v>400</v>
      </c>
      <c r="B399">
        <v>5360</v>
      </c>
    </row>
    <row r="400" spans="1:2" x14ac:dyDescent="0.3">
      <c r="A400" t="s">
        <v>401</v>
      </c>
      <c r="B400">
        <v>5550</v>
      </c>
    </row>
    <row r="401" spans="1:2" x14ac:dyDescent="0.3">
      <c r="A401" t="s">
        <v>402</v>
      </c>
      <c r="B401">
        <v>5590</v>
      </c>
    </row>
    <row r="402" spans="1:2" x14ac:dyDescent="0.3">
      <c r="A402" t="s">
        <v>403</v>
      </c>
      <c r="B402">
        <v>5590</v>
      </c>
    </row>
    <row r="403" spans="1:2" x14ac:dyDescent="0.3">
      <c r="A403" t="s">
        <v>404</v>
      </c>
      <c r="B403">
        <v>5530</v>
      </c>
    </row>
    <row r="404" spans="1:2" x14ac:dyDescent="0.3">
      <c r="A404" t="s">
        <v>405</v>
      </c>
      <c r="B404">
        <v>5610</v>
      </c>
    </row>
    <row r="405" spans="1:2" x14ac:dyDescent="0.3">
      <c r="A405" t="s">
        <v>406</v>
      </c>
      <c r="B405">
        <v>5390</v>
      </c>
    </row>
    <row r="406" spans="1:2" x14ac:dyDescent="0.3">
      <c r="A406" t="s">
        <v>407</v>
      </c>
      <c r="B406">
        <v>5610</v>
      </c>
    </row>
    <row r="407" spans="1:2" x14ac:dyDescent="0.3">
      <c r="A407" t="s">
        <v>408</v>
      </c>
      <c r="B407">
        <v>5500</v>
      </c>
    </row>
    <row r="408" spans="1:2" x14ac:dyDescent="0.3">
      <c r="A408" t="s">
        <v>409</v>
      </c>
      <c r="B408">
        <v>5410</v>
      </c>
    </row>
    <row r="409" spans="1:2" x14ac:dyDescent="0.3">
      <c r="A409" t="s">
        <v>410</v>
      </c>
      <c r="B409">
        <v>5500</v>
      </c>
    </row>
    <row r="410" spans="1:2" x14ac:dyDescent="0.3">
      <c r="A410" t="s">
        <v>411</v>
      </c>
      <c r="B410">
        <v>5630</v>
      </c>
    </row>
    <row r="411" spans="1:2" x14ac:dyDescent="0.3">
      <c r="A411" t="s">
        <v>412</v>
      </c>
      <c r="B411">
        <v>5710</v>
      </c>
    </row>
    <row r="412" spans="1:2" x14ac:dyDescent="0.3">
      <c r="A412" t="s">
        <v>413</v>
      </c>
      <c r="B412">
        <v>5610</v>
      </c>
    </row>
    <row r="413" spans="1:2" x14ac:dyDescent="0.3">
      <c r="A413" t="s">
        <v>414</v>
      </c>
      <c r="B413">
        <v>5470</v>
      </c>
    </row>
    <row r="414" spans="1:2" x14ac:dyDescent="0.3">
      <c r="A414" t="s">
        <v>415</v>
      </c>
      <c r="B414">
        <v>5700</v>
      </c>
    </row>
    <row r="415" spans="1:2" x14ac:dyDescent="0.3">
      <c r="A415" t="s">
        <v>416</v>
      </c>
      <c r="B415">
        <v>5740</v>
      </c>
    </row>
    <row r="416" spans="1:2" x14ac:dyDescent="0.3">
      <c r="A416" t="s">
        <v>417</v>
      </c>
      <c r="B416">
        <v>5590</v>
      </c>
    </row>
    <row r="417" spans="1:2" x14ac:dyDescent="0.3">
      <c r="A417" t="s">
        <v>418</v>
      </c>
      <c r="B417">
        <v>5950</v>
      </c>
    </row>
    <row r="418" spans="1:2" x14ac:dyDescent="0.3">
      <c r="A418" t="s">
        <v>419</v>
      </c>
      <c r="B418">
        <v>5990</v>
      </c>
    </row>
    <row r="419" spans="1:2" x14ac:dyDescent="0.3">
      <c r="A419" t="s">
        <v>420</v>
      </c>
      <c r="B419">
        <v>5820</v>
      </c>
    </row>
    <row r="420" spans="1:2" x14ac:dyDescent="0.3">
      <c r="A420" t="s">
        <v>421</v>
      </c>
      <c r="B420">
        <v>5700</v>
      </c>
    </row>
    <row r="421" spans="1:2" x14ac:dyDescent="0.3">
      <c r="A421" t="s">
        <v>422</v>
      </c>
      <c r="B421">
        <v>5720</v>
      </c>
    </row>
    <row r="422" spans="1:2" x14ac:dyDescent="0.3">
      <c r="A422" t="s">
        <v>423</v>
      </c>
      <c r="B422">
        <v>5640</v>
      </c>
    </row>
    <row r="423" spans="1:2" x14ac:dyDescent="0.3">
      <c r="A423" t="s">
        <v>424</v>
      </c>
      <c r="B423">
        <v>5940</v>
      </c>
    </row>
    <row r="424" spans="1:2" x14ac:dyDescent="0.3">
      <c r="A424" t="s">
        <v>425</v>
      </c>
      <c r="B424">
        <v>5870</v>
      </c>
    </row>
    <row r="425" spans="1:2" x14ac:dyDescent="0.3">
      <c r="A425" t="s">
        <v>426</v>
      </c>
      <c r="B425">
        <v>5890</v>
      </c>
    </row>
    <row r="426" spans="1:2" x14ac:dyDescent="0.3">
      <c r="A426" t="s">
        <v>427</v>
      </c>
      <c r="B426">
        <v>5790</v>
      </c>
    </row>
    <row r="427" spans="1:2" x14ac:dyDescent="0.3">
      <c r="A427" t="s">
        <v>428</v>
      </c>
      <c r="B427">
        <v>5780</v>
      </c>
    </row>
    <row r="428" spans="1:2" x14ac:dyDescent="0.3">
      <c r="A428" t="s">
        <v>429</v>
      </c>
      <c r="B428">
        <v>5940</v>
      </c>
    </row>
    <row r="429" spans="1:2" x14ac:dyDescent="0.3">
      <c r="A429" t="s">
        <v>430</v>
      </c>
      <c r="B429">
        <v>5800</v>
      </c>
    </row>
    <row r="430" spans="1:2" x14ac:dyDescent="0.3">
      <c r="A430" t="s">
        <v>431</v>
      </c>
      <c r="B430">
        <v>5630</v>
      </c>
    </row>
    <row r="431" spans="1:2" x14ac:dyDescent="0.3">
      <c r="A431" t="s">
        <v>432</v>
      </c>
      <c r="B431">
        <v>5510</v>
      </c>
    </row>
    <row r="432" spans="1:2" x14ac:dyDescent="0.3">
      <c r="A432" t="s">
        <v>433</v>
      </c>
      <c r="B432">
        <v>5800</v>
      </c>
    </row>
    <row r="433" spans="1:2" x14ac:dyDescent="0.3">
      <c r="A433" t="s">
        <v>434</v>
      </c>
      <c r="B433">
        <v>5900</v>
      </c>
    </row>
    <row r="434" spans="1:2" x14ac:dyDescent="0.3">
      <c r="A434" t="s">
        <v>435</v>
      </c>
      <c r="B434">
        <v>5860</v>
      </c>
    </row>
    <row r="435" spans="1:2" x14ac:dyDescent="0.3">
      <c r="A435" t="s">
        <v>436</v>
      </c>
      <c r="B435">
        <v>5980</v>
      </c>
    </row>
    <row r="436" spans="1:2" x14ac:dyDescent="0.3">
      <c r="A436" t="s">
        <v>437</v>
      </c>
      <c r="B436">
        <v>5620</v>
      </c>
    </row>
    <row r="437" spans="1:2" x14ac:dyDescent="0.3">
      <c r="A437" t="s">
        <v>438</v>
      </c>
      <c r="B437">
        <v>5900</v>
      </c>
    </row>
    <row r="438" spans="1:2" x14ac:dyDescent="0.3">
      <c r="A438" t="s">
        <v>439</v>
      </c>
      <c r="B438">
        <v>6100</v>
      </c>
    </row>
    <row r="439" spans="1:2" x14ac:dyDescent="0.3">
      <c r="A439" t="s">
        <v>440</v>
      </c>
      <c r="B439">
        <v>5930</v>
      </c>
    </row>
    <row r="440" spans="1:2" x14ac:dyDescent="0.3">
      <c r="A440" t="s">
        <v>441</v>
      </c>
      <c r="B440">
        <v>6130</v>
      </c>
    </row>
    <row r="441" spans="1:2" x14ac:dyDescent="0.3">
      <c r="A441" t="s">
        <v>442</v>
      </c>
      <c r="B441">
        <v>5740</v>
      </c>
    </row>
    <row r="442" spans="1:2" x14ac:dyDescent="0.3">
      <c r="A442" t="s">
        <v>443</v>
      </c>
      <c r="B442">
        <v>5860</v>
      </c>
    </row>
    <row r="443" spans="1:2" x14ac:dyDescent="0.3">
      <c r="A443" t="s">
        <v>444</v>
      </c>
      <c r="B443">
        <v>5900</v>
      </c>
    </row>
    <row r="444" spans="1:2" x14ac:dyDescent="0.3">
      <c r="A444" t="s">
        <v>445</v>
      </c>
      <c r="B444">
        <v>5870</v>
      </c>
    </row>
    <row r="445" spans="1:2" x14ac:dyDescent="0.3">
      <c r="A445" t="s">
        <v>446</v>
      </c>
      <c r="B445">
        <v>5590</v>
      </c>
    </row>
    <row r="446" spans="1:2" x14ac:dyDescent="0.3">
      <c r="A446" t="s">
        <v>447</v>
      </c>
      <c r="B446">
        <v>5510</v>
      </c>
    </row>
    <row r="447" spans="1:2" x14ac:dyDescent="0.3">
      <c r="A447" t="s">
        <v>448</v>
      </c>
      <c r="B447">
        <v>5220</v>
      </c>
    </row>
    <row r="448" spans="1:2" x14ac:dyDescent="0.3">
      <c r="A448" t="s">
        <v>449</v>
      </c>
      <c r="B448">
        <v>5460</v>
      </c>
    </row>
    <row r="449" spans="1:2" x14ac:dyDescent="0.3">
      <c r="A449" t="s">
        <v>450</v>
      </c>
      <c r="B449">
        <v>5480</v>
      </c>
    </row>
    <row r="450" spans="1:2" x14ac:dyDescent="0.3">
      <c r="A450" t="s">
        <v>451</v>
      </c>
      <c r="B450">
        <v>5440</v>
      </c>
    </row>
    <row r="451" spans="1:2" x14ac:dyDescent="0.3">
      <c r="A451" t="s">
        <v>452</v>
      </c>
      <c r="B451">
        <v>5250</v>
      </c>
    </row>
    <row r="452" spans="1:2" x14ac:dyDescent="0.3">
      <c r="A452" t="s">
        <v>453</v>
      </c>
      <c r="B452">
        <v>5140</v>
      </c>
    </row>
    <row r="453" spans="1:2" x14ac:dyDescent="0.3">
      <c r="A453" t="s">
        <v>454</v>
      </c>
      <c r="B453">
        <v>5600</v>
      </c>
    </row>
    <row r="454" spans="1:2" x14ac:dyDescent="0.3">
      <c r="A454" t="s">
        <v>455</v>
      </c>
      <c r="B454">
        <v>5300</v>
      </c>
    </row>
    <row r="455" spans="1:2" x14ac:dyDescent="0.3">
      <c r="A455" t="s">
        <v>456</v>
      </c>
      <c r="B455">
        <v>5180</v>
      </c>
    </row>
    <row r="456" spans="1:2" x14ac:dyDescent="0.3">
      <c r="A456" t="s">
        <v>457</v>
      </c>
      <c r="B456">
        <v>5340</v>
      </c>
    </row>
    <row r="457" spans="1:2" x14ac:dyDescent="0.3">
      <c r="A457" t="s">
        <v>458</v>
      </c>
      <c r="B457">
        <v>4790</v>
      </c>
    </row>
    <row r="458" spans="1:2" x14ac:dyDescent="0.3">
      <c r="A458" t="s">
        <v>459</v>
      </c>
      <c r="B458">
        <v>5680</v>
      </c>
    </row>
    <row r="459" spans="1:2" x14ac:dyDescent="0.3">
      <c r="A459" t="s">
        <v>460</v>
      </c>
      <c r="B459">
        <v>5140</v>
      </c>
    </row>
    <row r="460" spans="1:2" x14ac:dyDescent="0.3">
      <c r="A460" t="s">
        <v>461</v>
      </c>
      <c r="B460">
        <v>5280</v>
      </c>
    </row>
    <row r="461" spans="1:2" x14ac:dyDescent="0.3">
      <c r="A461" t="s">
        <v>462</v>
      </c>
      <c r="B461">
        <v>5480</v>
      </c>
    </row>
    <row r="462" spans="1:2" x14ac:dyDescent="0.3">
      <c r="A462" t="s">
        <v>463</v>
      </c>
      <c r="B462">
        <v>5210</v>
      </c>
    </row>
    <row r="463" spans="1:2" x14ac:dyDescent="0.3">
      <c r="A463" t="s">
        <v>464</v>
      </c>
      <c r="B463">
        <v>5460</v>
      </c>
    </row>
    <row r="464" spans="1:2" x14ac:dyDescent="0.3">
      <c r="A464" t="s">
        <v>465</v>
      </c>
      <c r="B464">
        <v>5430</v>
      </c>
    </row>
    <row r="465" spans="1:2" x14ac:dyDescent="0.3">
      <c r="A465" t="s">
        <v>466</v>
      </c>
      <c r="B465">
        <v>5030</v>
      </c>
    </row>
    <row r="466" spans="1:2" x14ac:dyDescent="0.3">
      <c r="A466" t="s">
        <v>467</v>
      </c>
      <c r="B466">
        <v>5430</v>
      </c>
    </row>
    <row r="467" spans="1:2" x14ac:dyDescent="0.3">
      <c r="A467" t="s">
        <v>468</v>
      </c>
      <c r="B467">
        <v>5400</v>
      </c>
    </row>
    <row r="468" spans="1:2" x14ac:dyDescent="0.3">
      <c r="A468" t="s">
        <v>469</v>
      </c>
      <c r="B468">
        <v>5680</v>
      </c>
    </row>
    <row r="469" spans="1:2" x14ac:dyDescent="0.3">
      <c r="A469" t="s">
        <v>470</v>
      </c>
      <c r="B469">
        <v>5720</v>
      </c>
    </row>
    <row r="470" spans="1:2" x14ac:dyDescent="0.3">
      <c r="A470" t="s">
        <v>471</v>
      </c>
      <c r="B470">
        <v>5180</v>
      </c>
    </row>
    <row r="471" spans="1:2" x14ac:dyDescent="0.3">
      <c r="A471" t="s">
        <v>472</v>
      </c>
      <c r="B471">
        <v>5540</v>
      </c>
    </row>
    <row r="472" spans="1:2" x14ac:dyDescent="0.3">
      <c r="A472" t="s">
        <v>473</v>
      </c>
      <c r="B472">
        <v>5490</v>
      </c>
    </row>
    <row r="473" spans="1:2" x14ac:dyDescent="0.3">
      <c r="A473" t="s">
        <v>474</v>
      </c>
      <c r="B473">
        <v>5040</v>
      </c>
    </row>
    <row r="474" spans="1:2" x14ac:dyDescent="0.3">
      <c r="A474" t="s">
        <v>475</v>
      </c>
      <c r="B474">
        <v>5440</v>
      </c>
    </row>
    <row r="475" spans="1:2" x14ac:dyDescent="0.3">
      <c r="A475" t="s">
        <v>476</v>
      </c>
      <c r="B475">
        <v>5470</v>
      </c>
    </row>
    <row r="476" spans="1:2" x14ac:dyDescent="0.3">
      <c r="A476" t="s">
        <v>477</v>
      </c>
      <c r="B476">
        <v>5530</v>
      </c>
    </row>
    <row r="477" spans="1:2" x14ac:dyDescent="0.3">
      <c r="A477" t="s">
        <v>478</v>
      </c>
      <c r="B477">
        <v>5640</v>
      </c>
    </row>
    <row r="478" spans="1:2" x14ac:dyDescent="0.3">
      <c r="A478" t="s">
        <v>479</v>
      </c>
      <c r="B478">
        <v>6170</v>
      </c>
    </row>
    <row r="479" spans="1:2" x14ac:dyDescent="0.3">
      <c r="A479" t="s">
        <v>480</v>
      </c>
      <c r="B479">
        <v>5510</v>
      </c>
    </row>
    <row r="480" spans="1:2" x14ac:dyDescent="0.3">
      <c r="A480" t="s">
        <v>481</v>
      </c>
      <c r="B480">
        <v>5570</v>
      </c>
    </row>
    <row r="481" spans="1:2" x14ac:dyDescent="0.3">
      <c r="A481" t="s">
        <v>482</v>
      </c>
      <c r="B481">
        <v>5680</v>
      </c>
    </row>
    <row r="482" spans="1:2" x14ac:dyDescent="0.3">
      <c r="A482" t="s">
        <v>483</v>
      </c>
      <c r="B482">
        <v>5640</v>
      </c>
    </row>
    <row r="483" spans="1:2" x14ac:dyDescent="0.3">
      <c r="A483" t="s">
        <v>484</v>
      </c>
      <c r="B483">
        <v>5680</v>
      </c>
    </row>
    <row r="484" spans="1:2" x14ac:dyDescent="0.3">
      <c r="A484" t="s">
        <v>485</v>
      </c>
      <c r="B484">
        <v>5540</v>
      </c>
    </row>
    <row r="485" spans="1:2" x14ac:dyDescent="0.3">
      <c r="A485" t="s">
        <v>486</v>
      </c>
      <c r="B485">
        <v>5630</v>
      </c>
    </row>
    <row r="486" spans="1:2" x14ac:dyDescent="0.3">
      <c r="A486" t="s">
        <v>487</v>
      </c>
      <c r="B486">
        <v>5360</v>
      </c>
    </row>
    <row r="487" spans="1:2" x14ac:dyDescent="0.3">
      <c r="A487" t="s">
        <v>488</v>
      </c>
      <c r="B487">
        <v>5550</v>
      </c>
    </row>
    <row r="488" spans="1:2" x14ac:dyDescent="0.3">
      <c r="A488" t="s">
        <v>489</v>
      </c>
      <c r="B488">
        <v>5680</v>
      </c>
    </row>
    <row r="489" spans="1:2" x14ac:dyDescent="0.3">
      <c r="A489" t="s">
        <v>490</v>
      </c>
      <c r="B489">
        <v>5590</v>
      </c>
    </row>
    <row r="490" spans="1:2" x14ac:dyDescent="0.3">
      <c r="A490" t="s">
        <v>491</v>
      </c>
      <c r="B490">
        <v>5330</v>
      </c>
    </row>
    <row r="491" spans="1:2" x14ac:dyDescent="0.3">
      <c r="A491" t="s">
        <v>492</v>
      </c>
      <c r="B491">
        <v>5850</v>
      </c>
    </row>
    <row r="492" spans="1:2" x14ac:dyDescent="0.3">
      <c r="A492" t="s">
        <v>493</v>
      </c>
      <c r="B492">
        <v>5440</v>
      </c>
    </row>
    <row r="493" spans="1:2" x14ac:dyDescent="0.3">
      <c r="A493" t="s">
        <v>494</v>
      </c>
      <c r="B493">
        <v>5270</v>
      </c>
    </row>
    <row r="494" spans="1:2" x14ac:dyDescent="0.3">
      <c r="A494" t="s">
        <v>495</v>
      </c>
      <c r="B494">
        <v>5720</v>
      </c>
    </row>
    <row r="495" spans="1:2" x14ac:dyDescent="0.3">
      <c r="A495" t="s">
        <v>496</v>
      </c>
      <c r="B495">
        <v>5660</v>
      </c>
    </row>
    <row r="496" spans="1:2" x14ac:dyDescent="0.3">
      <c r="A496" t="s">
        <v>497</v>
      </c>
      <c r="B496">
        <v>5630</v>
      </c>
    </row>
    <row r="497" spans="1:2" x14ac:dyDescent="0.3">
      <c r="A497" t="s">
        <v>498</v>
      </c>
      <c r="B497">
        <v>5580</v>
      </c>
    </row>
    <row r="498" spans="1:2" x14ac:dyDescent="0.3">
      <c r="A498" t="s">
        <v>499</v>
      </c>
      <c r="B498">
        <v>5820</v>
      </c>
    </row>
    <row r="499" spans="1:2" x14ac:dyDescent="0.3">
      <c r="A499" t="s">
        <v>500</v>
      </c>
      <c r="B499">
        <v>5770</v>
      </c>
    </row>
    <row r="500" spans="1:2" x14ac:dyDescent="0.3">
      <c r="A500" t="s">
        <v>501</v>
      </c>
      <c r="B500">
        <v>5560</v>
      </c>
    </row>
    <row r="501" spans="1:2" x14ac:dyDescent="0.3">
      <c r="A501" t="s">
        <v>502</v>
      </c>
      <c r="B501">
        <v>5740</v>
      </c>
    </row>
    <row r="502" spans="1:2" x14ac:dyDescent="0.3">
      <c r="A502" t="s">
        <v>503</v>
      </c>
      <c r="B502">
        <v>5740</v>
      </c>
    </row>
    <row r="503" spans="1:2" x14ac:dyDescent="0.3">
      <c r="A503" t="s">
        <v>504</v>
      </c>
      <c r="B503">
        <v>5720</v>
      </c>
    </row>
    <row r="504" spans="1:2" x14ac:dyDescent="0.3">
      <c r="A504" t="s">
        <v>505</v>
      </c>
      <c r="B504">
        <v>5820</v>
      </c>
    </row>
    <row r="505" spans="1:2" x14ac:dyDescent="0.3">
      <c r="A505" t="s">
        <v>506</v>
      </c>
      <c r="B505">
        <v>5810</v>
      </c>
    </row>
    <row r="506" spans="1:2" x14ac:dyDescent="0.3">
      <c r="A506" t="s">
        <v>507</v>
      </c>
      <c r="B506">
        <v>5720</v>
      </c>
    </row>
    <row r="507" spans="1:2" x14ac:dyDescent="0.3">
      <c r="A507" t="s">
        <v>508</v>
      </c>
      <c r="B507">
        <v>5470</v>
      </c>
    </row>
    <row r="508" spans="1:2" x14ac:dyDescent="0.3">
      <c r="A508" t="s">
        <v>509</v>
      </c>
      <c r="B508">
        <v>5950</v>
      </c>
    </row>
    <row r="509" spans="1:2" x14ac:dyDescent="0.3">
      <c r="A509" t="s">
        <v>510</v>
      </c>
      <c r="B509">
        <v>5850</v>
      </c>
    </row>
    <row r="510" spans="1:2" x14ac:dyDescent="0.3">
      <c r="A510" t="s">
        <v>511</v>
      </c>
      <c r="B510">
        <v>5940</v>
      </c>
    </row>
    <row r="511" spans="1:2" x14ac:dyDescent="0.3">
      <c r="A511" t="s">
        <v>512</v>
      </c>
      <c r="B511">
        <v>5910</v>
      </c>
    </row>
    <row r="512" spans="1:2" x14ac:dyDescent="0.3">
      <c r="A512" t="s">
        <v>513</v>
      </c>
      <c r="B512">
        <v>5580</v>
      </c>
    </row>
    <row r="513" spans="1:2" x14ac:dyDescent="0.3">
      <c r="A513" t="s">
        <v>514</v>
      </c>
      <c r="B513">
        <v>5790</v>
      </c>
    </row>
    <row r="514" spans="1:2" x14ac:dyDescent="0.3">
      <c r="A514" t="s">
        <v>515</v>
      </c>
      <c r="B514">
        <v>6350</v>
      </c>
    </row>
    <row r="515" spans="1:2" x14ac:dyDescent="0.3">
      <c r="A515" t="s">
        <v>516</v>
      </c>
      <c r="B515">
        <v>5950</v>
      </c>
    </row>
    <row r="516" spans="1:2" x14ac:dyDescent="0.3">
      <c r="A516" t="s">
        <v>517</v>
      </c>
      <c r="B516">
        <v>6040</v>
      </c>
    </row>
    <row r="517" spans="1:2" x14ac:dyDescent="0.3">
      <c r="A517" t="s">
        <v>518</v>
      </c>
      <c r="B517">
        <v>6070</v>
      </c>
    </row>
    <row r="518" spans="1:2" x14ac:dyDescent="0.3">
      <c r="A518" t="s">
        <v>519</v>
      </c>
      <c r="B518">
        <v>5990</v>
      </c>
    </row>
    <row r="519" spans="1:2" x14ac:dyDescent="0.3">
      <c r="A519" t="s">
        <v>520</v>
      </c>
      <c r="B519">
        <v>6120</v>
      </c>
    </row>
    <row r="520" spans="1:2" x14ac:dyDescent="0.3">
      <c r="A520" t="s">
        <v>521</v>
      </c>
      <c r="B520">
        <v>6330</v>
      </c>
    </row>
    <row r="521" spans="1:2" x14ac:dyDescent="0.3">
      <c r="A521" t="s">
        <v>522</v>
      </c>
      <c r="B521">
        <v>6170</v>
      </c>
    </row>
    <row r="522" spans="1:2" x14ac:dyDescent="0.3">
      <c r="A522" t="s">
        <v>523</v>
      </c>
      <c r="B522">
        <v>6200</v>
      </c>
    </row>
    <row r="523" spans="1:2" x14ac:dyDescent="0.3">
      <c r="A523" t="s">
        <v>524</v>
      </c>
      <c r="B523">
        <v>6090</v>
      </c>
    </row>
    <row r="524" spans="1:2" x14ac:dyDescent="0.3">
      <c r="A524" t="s">
        <v>525</v>
      </c>
      <c r="B524">
        <v>6460</v>
      </c>
    </row>
    <row r="525" spans="1:2" x14ac:dyDescent="0.3">
      <c r="A525" t="s">
        <v>526</v>
      </c>
      <c r="B525">
        <v>6330</v>
      </c>
    </row>
    <row r="526" spans="1:2" x14ac:dyDescent="0.3">
      <c r="A526" t="s">
        <v>527</v>
      </c>
      <c r="B526">
        <v>6570</v>
      </c>
    </row>
    <row r="527" spans="1:2" x14ac:dyDescent="0.3">
      <c r="A527" t="s">
        <v>528</v>
      </c>
      <c r="B527">
        <v>6390</v>
      </c>
    </row>
    <row r="528" spans="1:2" x14ac:dyDescent="0.3">
      <c r="A528" t="s">
        <v>529</v>
      </c>
      <c r="B528">
        <v>6800</v>
      </c>
    </row>
    <row r="529" spans="1:2" x14ac:dyDescent="0.3">
      <c r="A529" t="s">
        <v>530</v>
      </c>
      <c r="B529">
        <v>6520</v>
      </c>
    </row>
    <row r="530" spans="1:2" x14ac:dyDescent="0.3">
      <c r="A530" t="s">
        <v>531</v>
      </c>
      <c r="B530">
        <v>6450</v>
      </c>
    </row>
    <row r="531" spans="1:2" x14ac:dyDescent="0.3">
      <c r="A531" t="s">
        <v>532</v>
      </c>
      <c r="B531">
        <v>6500</v>
      </c>
    </row>
    <row r="532" spans="1:2" x14ac:dyDescent="0.3">
      <c r="A532" t="s">
        <v>533</v>
      </c>
      <c r="B532">
        <v>6640</v>
      </c>
    </row>
    <row r="533" spans="1:2" x14ac:dyDescent="0.3">
      <c r="A533" t="s">
        <v>534</v>
      </c>
      <c r="B533">
        <v>6770</v>
      </c>
    </row>
    <row r="534" spans="1:2" x14ac:dyDescent="0.3">
      <c r="A534" t="s">
        <v>535</v>
      </c>
      <c r="B534">
        <v>6350</v>
      </c>
    </row>
    <row r="535" spans="1:2" x14ac:dyDescent="0.3">
      <c r="A535" t="s">
        <v>536</v>
      </c>
      <c r="B535">
        <v>6760</v>
      </c>
    </row>
    <row r="536" spans="1:2" x14ac:dyDescent="0.3">
      <c r="A536" t="s">
        <v>537</v>
      </c>
      <c r="B536">
        <v>6770</v>
      </c>
    </row>
    <row r="537" spans="1:2" x14ac:dyDescent="0.3">
      <c r="A537" t="s">
        <v>538</v>
      </c>
      <c r="B537">
        <v>6670</v>
      </c>
    </row>
    <row r="538" spans="1:2" x14ac:dyDescent="0.3">
      <c r="A538" t="s">
        <v>539</v>
      </c>
      <c r="B538">
        <v>6880</v>
      </c>
    </row>
    <row r="539" spans="1:2" x14ac:dyDescent="0.3">
      <c r="A539" t="s">
        <v>540</v>
      </c>
      <c r="B539">
        <v>6690</v>
      </c>
    </row>
    <row r="540" spans="1:2" x14ac:dyDescent="0.3">
      <c r="A540" t="s">
        <v>541</v>
      </c>
      <c r="B540">
        <v>6750</v>
      </c>
    </row>
    <row r="541" spans="1:2" x14ac:dyDescent="0.3">
      <c r="A541" t="s">
        <v>542</v>
      </c>
      <c r="B541">
        <v>6960</v>
      </c>
    </row>
    <row r="542" spans="1:2" x14ac:dyDescent="0.3">
      <c r="A542" t="s">
        <v>543</v>
      </c>
      <c r="B542">
        <v>7050</v>
      </c>
    </row>
    <row r="543" spans="1:2" x14ac:dyDescent="0.3">
      <c r="A543" t="s">
        <v>544</v>
      </c>
      <c r="B543">
        <v>6870</v>
      </c>
    </row>
    <row r="544" spans="1:2" x14ac:dyDescent="0.3">
      <c r="A544" t="s">
        <v>545</v>
      </c>
      <c r="B544">
        <v>6870</v>
      </c>
    </row>
    <row r="545" spans="1:2" x14ac:dyDescent="0.3">
      <c r="A545" t="s">
        <v>546</v>
      </c>
      <c r="B545">
        <v>6830</v>
      </c>
    </row>
    <row r="546" spans="1:2" x14ac:dyDescent="0.3">
      <c r="A546" t="s">
        <v>547</v>
      </c>
      <c r="B546">
        <v>6990</v>
      </c>
    </row>
    <row r="547" spans="1:2" x14ac:dyDescent="0.3">
      <c r="A547" t="s">
        <v>548</v>
      </c>
      <c r="B547">
        <v>7090</v>
      </c>
    </row>
    <row r="548" spans="1:2" x14ac:dyDescent="0.3">
      <c r="A548" t="s">
        <v>549</v>
      </c>
      <c r="B548">
        <v>7250</v>
      </c>
    </row>
    <row r="549" spans="1:2" x14ac:dyDescent="0.3">
      <c r="A549" t="s">
        <v>550</v>
      </c>
      <c r="B549">
        <v>7280</v>
      </c>
    </row>
    <row r="550" spans="1:2" x14ac:dyDescent="0.3">
      <c r="A550" t="s">
        <v>551</v>
      </c>
      <c r="B550">
        <v>7050</v>
      </c>
    </row>
    <row r="551" spans="1:2" x14ac:dyDescent="0.3">
      <c r="A551" t="s">
        <v>552</v>
      </c>
      <c r="B551">
        <v>7770</v>
      </c>
    </row>
    <row r="552" spans="1:2" x14ac:dyDescent="0.3">
      <c r="A552" t="s">
        <v>553</v>
      </c>
      <c r="B552">
        <v>7200</v>
      </c>
    </row>
    <row r="553" spans="1:2" x14ac:dyDescent="0.3">
      <c r="A553" t="s">
        <v>554</v>
      </c>
      <c r="B553">
        <v>7210</v>
      </c>
    </row>
    <row r="554" spans="1:2" x14ac:dyDescent="0.3">
      <c r="A554" t="s">
        <v>555</v>
      </c>
      <c r="B554">
        <v>7420</v>
      </c>
    </row>
    <row r="555" spans="1:2" x14ac:dyDescent="0.3">
      <c r="A555" t="s">
        <v>556</v>
      </c>
      <c r="B555">
        <v>7380</v>
      </c>
    </row>
    <row r="556" spans="1:2" x14ac:dyDescent="0.3">
      <c r="A556" t="s">
        <v>557</v>
      </c>
      <c r="B556">
        <v>7350</v>
      </c>
    </row>
    <row r="557" spans="1:2" x14ac:dyDescent="0.3">
      <c r="A557" t="s">
        <v>558</v>
      </c>
      <c r="B557">
        <v>7260</v>
      </c>
    </row>
    <row r="558" spans="1:2" x14ac:dyDescent="0.3">
      <c r="A558" t="s">
        <v>559</v>
      </c>
      <c r="B558">
        <v>7450</v>
      </c>
    </row>
    <row r="559" spans="1:2" x14ac:dyDescent="0.3">
      <c r="A559" t="s">
        <v>560</v>
      </c>
      <c r="B559">
        <v>7250</v>
      </c>
    </row>
    <row r="560" spans="1:2" x14ac:dyDescent="0.3">
      <c r="A560" t="s">
        <v>561</v>
      </c>
      <c r="B560">
        <v>7600</v>
      </c>
    </row>
    <row r="561" spans="1:2" x14ac:dyDescent="0.3">
      <c r="A561" t="s">
        <v>562</v>
      </c>
      <c r="B561">
        <v>7650</v>
      </c>
    </row>
    <row r="562" spans="1:2" x14ac:dyDescent="0.3">
      <c r="A562" t="s">
        <v>563</v>
      </c>
      <c r="B562">
        <v>7520</v>
      </c>
    </row>
    <row r="563" spans="1:2" x14ac:dyDescent="0.3">
      <c r="A563" t="s">
        <v>564</v>
      </c>
      <c r="B563">
        <v>7690</v>
      </c>
    </row>
    <row r="564" spans="1:2" x14ac:dyDescent="0.3">
      <c r="A564" t="s">
        <v>565</v>
      </c>
      <c r="B564">
        <v>7670</v>
      </c>
    </row>
    <row r="565" spans="1:2" x14ac:dyDescent="0.3">
      <c r="A565" t="s">
        <v>566</v>
      </c>
      <c r="B565">
        <v>7790</v>
      </c>
    </row>
    <row r="566" spans="1:2" x14ac:dyDescent="0.3">
      <c r="A566" t="s">
        <v>567</v>
      </c>
      <c r="B566">
        <v>7430</v>
      </c>
    </row>
    <row r="567" spans="1:2" x14ac:dyDescent="0.3">
      <c r="A567" t="s">
        <v>568</v>
      </c>
      <c r="B567">
        <v>7720</v>
      </c>
    </row>
    <row r="568" spans="1:2" x14ac:dyDescent="0.3">
      <c r="A568" t="s">
        <v>569</v>
      </c>
      <c r="B568">
        <v>7540</v>
      </c>
    </row>
    <row r="569" spans="1:2" x14ac:dyDescent="0.3">
      <c r="A569" t="s">
        <v>570</v>
      </c>
      <c r="B569">
        <v>7330</v>
      </c>
    </row>
    <row r="570" spans="1:2" x14ac:dyDescent="0.3">
      <c r="A570" t="s">
        <v>571</v>
      </c>
      <c r="B570">
        <v>7830</v>
      </c>
    </row>
    <row r="571" spans="1:2" x14ac:dyDescent="0.3">
      <c r="A571" t="s">
        <v>572</v>
      </c>
      <c r="B571">
        <v>7680</v>
      </c>
    </row>
    <row r="572" spans="1:2" x14ac:dyDescent="0.3">
      <c r="A572" t="s">
        <v>573</v>
      </c>
      <c r="B572">
        <v>8300</v>
      </c>
    </row>
    <row r="573" spans="1:2" x14ac:dyDescent="0.3">
      <c r="A573" t="s">
        <v>574</v>
      </c>
      <c r="B573">
        <v>8010</v>
      </c>
    </row>
    <row r="574" spans="1:2" x14ac:dyDescent="0.3">
      <c r="A574" t="s">
        <v>575</v>
      </c>
      <c r="B574">
        <v>8120</v>
      </c>
    </row>
    <row r="575" spans="1:2" x14ac:dyDescent="0.3">
      <c r="A575" t="s">
        <v>576</v>
      </c>
      <c r="B575">
        <v>7760</v>
      </c>
    </row>
    <row r="576" spans="1:2" x14ac:dyDescent="0.3">
      <c r="A576" t="s">
        <v>577</v>
      </c>
      <c r="B576">
        <v>7690</v>
      </c>
    </row>
    <row r="577" spans="1:2" x14ac:dyDescent="0.3">
      <c r="A577" t="s">
        <v>578</v>
      </c>
      <c r="B577">
        <v>7780</v>
      </c>
    </row>
    <row r="578" spans="1:2" x14ac:dyDescent="0.3">
      <c r="A578" t="s">
        <v>579</v>
      </c>
      <c r="B578">
        <v>7620</v>
      </c>
    </row>
    <row r="579" spans="1:2" x14ac:dyDescent="0.3">
      <c r="A579" t="s">
        <v>580</v>
      </c>
      <c r="B579">
        <v>7520</v>
      </c>
    </row>
    <row r="580" spans="1:2" x14ac:dyDescent="0.3">
      <c r="A580" t="s">
        <v>581</v>
      </c>
      <c r="B580">
        <v>7440</v>
      </c>
    </row>
    <row r="581" spans="1:2" x14ac:dyDescent="0.3">
      <c r="A581" t="s">
        <v>582</v>
      </c>
      <c r="B581">
        <v>7370</v>
      </c>
    </row>
    <row r="582" spans="1:2" x14ac:dyDescent="0.3">
      <c r="A582" t="s">
        <v>583</v>
      </c>
      <c r="B582">
        <v>7050</v>
      </c>
    </row>
    <row r="583" spans="1:2" x14ac:dyDescent="0.3">
      <c r="A583" t="s">
        <v>584</v>
      </c>
      <c r="B583">
        <v>7090</v>
      </c>
    </row>
    <row r="584" spans="1:2" x14ac:dyDescent="0.3">
      <c r="A584" t="s">
        <v>585</v>
      </c>
      <c r="B584">
        <v>5240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2DDCF-3677-4F5D-8D37-38049F2FD07E}">
  <dimension ref="A1:V431"/>
  <sheetViews>
    <sheetView topLeftCell="A401" zoomScale="60" zoomScaleNormal="48" workbookViewId="0">
      <selection activeCell="A8" sqref="A8:G431"/>
    </sheetView>
  </sheetViews>
  <sheetFormatPr defaultRowHeight="14.4" x14ac:dyDescent="0.3"/>
  <cols>
    <col min="1" max="1" width="17.6640625" style="4" customWidth="1"/>
    <col min="2" max="2" width="21.5546875" style="4" customWidth="1"/>
    <col min="3" max="3" width="14" bestFit="1" customWidth="1"/>
    <col min="4" max="4" width="9.77734375" bestFit="1" customWidth="1"/>
    <col min="5" max="6" width="9.21875" bestFit="1" customWidth="1"/>
    <col min="7" max="7" width="14" bestFit="1" customWidth="1"/>
    <col min="8" max="8" width="14.6640625" customWidth="1"/>
    <col min="9" max="9" width="11.6640625" style="3" customWidth="1"/>
    <col min="10" max="10" width="13" bestFit="1" customWidth="1"/>
    <col min="11" max="11" width="12.33203125" bestFit="1" customWidth="1"/>
    <col min="12" max="12" width="16" customWidth="1"/>
    <col min="13" max="13" width="16.5546875" customWidth="1"/>
    <col min="14" max="14" width="13.109375" customWidth="1"/>
    <col min="15" max="15" width="12.33203125" customWidth="1"/>
    <col min="16" max="16" width="12.109375" customWidth="1"/>
    <col min="17" max="17" width="20.21875" customWidth="1"/>
    <col min="18" max="18" width="14.44140625" bestFit="1" customWidth="1"/>
    <col min="19" max="19" width="12.88671875" customWidth="1"/>
    <col min="20" max="21" width="9" bestFit="1" customWidth="1"/>
    <col min="22" max="22" width="14.44140625" bestFit="1" customWidth="1"/>
    <col min="257" max="257" width="17.6640625" customWidth="1"/>
    <col min="258" max="258" width="21.5546875" customWidth="1"/>
    <col min="259" max="259" width="13.88671875" bestFit="1" customWidth="1"/>
    <col min="260" max="260" width="9.6640625" bestFit="1" customWidth="1"/>
    <col min="261" max="262" width="9.109375" bestFit="1" customWidth="1"/>
    <col min="263" max="263" width="13.88671875" bestFit="1" customWidth="1"/>
    <col min="264" max="264" width="14.6640625" customWidth="1"/>
    <col min="265" max="265" width="9" bestFit="1" customWidth="1"/>
    <col min="266" max="266" width="12.88671875" bestFit="1" customWidth="1"/>
    <col min="267" max="267" width="12.21875" bestFit="1" customWidth="1"/>
    <col min="268" max="268" width="16" customWidth="1"/>
    <col min="513" max="513" width="17.6640625" customWidth="1"/>
    <col min="514" max="514" width="21.5546875" customWidth="1"/>
    <col min="515" max="515" width="13.88671875" bestFit="1" customWidth="1"/>
    <col min="516" max="516" width="9.6640625" bestFit="1" customWidth="1"/>
    <col min="517" max="518" width="9.109375" bestFit="1" customWidth="1"/>
    <col min="519" max="519" width="13.88671875" bestFit="1" customWidth="1"/>
    <col min="520" max="520" width="14.6640625" customWidth="1"/>
    <col min="521" max="521" width="9" bestFit="1" customWidth="1"/>
    <col min="522" max="522" width="12.88671875" bestFit="1" customWidth="1"/>
    <col min="523" max="523" width="12.21875" bestFit="1" customWidth="1"/>
    <col min="524" max="524" width="16" customWidth="1"/>
    <col min="769" max="769" width="17.6640625" customWidth="1"/>
    <col min="770" max="770" width="21.5546875" customWidth="1"/>
    <col min="771" max="771" width="13.88671875" bestFit="1" customWidth="1"/>
    <col min="772" max="772" width="9.6640625" bestFit="1" customWidth="1"/>
    <col min="773" max="774" width="9.109375" bestFit="1" customWidth="1"/>
    <col min="775" max="775" width="13.88671875" bestFit="1" customWidth="1"/>
    <col min="776" max="776" width="14.6640625" customWidth="1"/>
    <col min="777" max="777" width="9" bestFit="1" customWidth="1"/>
    <col min="778" max="778" width="12.88671875" bestFit="1" customWidth="1"/>
    <col min="779" max="779" width="12.21875" bestFit="1" customWidth="1"/>
    <col min="780" max="780" width="16" customWidth="1"/>
    <col min="1025" max="1025" width="17.6640625" customWidth="1"/>
    <col min="1026" max="1026" width="21.5546875" customWidth="1"/>
    <col min="1027" max="1027" width="13.88671875" bestFit="1" customWidth="1"/>
    <col min="1028" max="1028" width="9.6640625" bestFit="1" customWidth="1"/>
    <col min="1029" max="1030" width="9.109375" bestFit="1" customWidth="1"/>
    <col min="1031" max="1031" width="13.88671875" bestFit="1" customWidth="1"/>
    <col min="1032" max="1032" width="14.6640625" customWidth="1"/>
    <col min="1033" max="1033" width="9" bestFit="1" customWidth="1"/>
    <col min="1034" max="1034" width="12.88671875" bestFit="1" customWidth="1"/>
    <col min="1035" max="1035" width="12.21875" bestFit="1" customWidth="1"/>
    <col min="1036" max="1036" width="16" customWidth="1"/>
    <col min="1281" max="1281" width="17.6640625" customWidth="1"/>
    <col min="1282" max="1282" width="21.5546875" customWidth="1"/>
    <col min="1283" max="1283" width="13.88671875" bestFit="1" customWidth="1"/>
    <col min="1284" max="1284" width="9.6640625" bestFit="1" customWidth="1"/>
    <col min="1285" max="1286" width="9.109375" bestFit="1" customWidth="1"/>
    <col min="1287" max="1287" width="13.88671875" bestFit="1" customWidth="1"/>
    <col min="1288" max="1288" width="14.6640625" customWidth="1"/>
    <col min="1289" max="1289" width="9" bestFit="1" customWidth="1"/>
    <col min="1290" max="1290" width="12.88671875" bestFit="1" customWidth="1"/>
    <col min="1291" max="1291" width="12.21875" bestFit="1" customWidth="1"/>
    <col min="1292" max="1292" width="16" customWidth="1"/>
    <col min="1537" max="1537" width="17.6640625" customWidth="1"/>
    <col min="1538" max="1538" width="21.5546875" customWidth="1"/>
    <col min="1539" max="1539" width="13.88671875" bestFit="1" customWidth="1"/>
    <col min="1540" max="1540" width="9.6640625" bestFit="1" customWidth="1"/>
    <col min="1541" max="1542" width="9.109375" bestFit="1" customWidth="1"/>
    <col min="1543" max="1543" width="13.88671875" bestFit="1" customWidth="1"/>
    <col min="1544" max="1544" width="14.6640625" customWidth="1"/>
    <col min="1545" max="1545" width="9" bestFit="1" customWidth="1"/>
    <col min="1546" max="1546" width="12.88671875" bestFit="1" customWidth="1"/>
    <col min="1547" max="1547" width="12.21875" bestFit="1" customWidth="1"/>
    <col min="1548" max="1548" width="16" customWidth="1"/>
    <col min="1793" max="1793" width="17.6640625" customWidth="1"/>
    <col min="1794" max="1794" width="21.5546875" customWidth="1"/>
    <col min="1795" max="1795" width="13.88671875" bestFit="1" customWidth="1"/>
    <col min="1796" max="1796" width="9.6640625" bestFit="1" customWidth="1"/>
    <col min="1797" max="1798" width="9.109375" bestFit="1" customWidth="1"/>
    <col min="1799" max="1799" width="13.88671875" bestFit="1" customWidth="1"/>
    <col min="1800" max="1800" width="14.6640625" customWidth="1"/>
    <col min="1801" max="1801" width="9" bestFit="1" customWidth="1"/>
    <col min="1802" max="1802" width="12.88671875" bestFit="1" customWidth="1"/>
    <col min="1803" max="1803" width="12.21875" bestFit="1" customWidth="1"/>
    <col min="1804" max="1804" width="16" customWidth="1"/>
    <col min="2049" max="2049" width="17.6640625" customWidth="1"/>
    <col min="2050" max="2050" width="21.5546875" customWidth="1"/>
    <col min="2051" max="2051" width="13.88671875" bestFit="1" customWidth="1"/>
    <col min="2052" max="2052" width="9.6640625" bestFit="1" customWidth="1"/>
    <col min="2053" max="2054" width="9.109375" bestFit="1" customWidth="1"/>
    <col min="2055" max="2055" width="13.88671875" bestFit="1" customWidth="1"/>
    <col min="2056" max="2056" width="14.6640625" customWidth="1"/>
    <col min="2057" max="2057" width="9" bestFit="1" customWidth="1"/>
    <col min="2058" max="2058" width="12.88671875" bestFit="1" customWidth="1"/>
    <col min="2059" max="2059" width="12.21875" bestFit="1" customWidth="1"/>
    <col min="2060" max="2060" width="16" customWidth="1"/>
    <col min="2305" max="2305" width="17.6640625" customWidth="1"/>
    <col min="2306" max="2306" width="21.5546875" customWidth="1"/>
    <col min="2307" max="2307" width="13.88671875" bestFit="1" customWidth="1"/>
    <col min="2308" max="2308" width="9.6640625" bestFit="1" customWidth="1"/>
    <col min="2309" max="2310" width="9.109375" bestFit="1" customWidth="1"/>
    <col min="2311" max="2311" width="13.88671875" bestFit="1" customWidth="1"/>
    <col min="2312" max="2312" width="14.6640625" customWidth="1"/>
    <col min="2313" max="2313" width="9" bestFit="1" customWidth="1"/>
    <col min="2314" max="2314" width="12.88671875" bestFit="1" customWidth="1"/>
    <col min="2315" max="2315" width="12.21875" bestFit="1" customWidth="1"/>
    <col min="2316" max="2316" width="16" customWidth="1"/>
    <col min="2561" max="2561" width="17.6640625" customWidth="1"/>
    <col min="2562" max="2562" width="21.5546875" customWidth="1"/>
    <col min="2563" max="2563" width="13.88671875" bestFit="1" customWidth="1"/>
    <col min="2564" max="2564" width="9.6640625" bestFit="1" customWidth="1"/>
    <col min="2565" max="2566" width="9.109375" bestFit="1" customWidth="1"/>
    <col min="2567" max="2567" width="13.88671875" bestFit="1" customWidth="1"/>
    <col min="2568" max="2568" width="14.6640625" customWidth="1"/>
    <col min="2569" max="2569" width="9" bestFit="1" customWidth="1"/>
    <col min="2570" max="2570" width="12.88671875" bestFit="1" customWidth="1"/>
    <col min="2571" max="2571" width="12.21875" bestFit="1" customWidth="1"/>
    <col min="2572" max="2572" width="16" customWidth="1"/>
    <col min="2817" max="2817" width="17.6640625" customWidth="1"/>
    <col min="2818" max="2818" width="21.5546875" customWidth="1"/>
    <col min="2819" max="2819" width="13.88671875" bestFit="1" customWidth="1"/>
    <col min="2820" max="2820" width="9.6640625" bestFit="1" customWidth="1"/>
    <col min="2821" max="2822" width="9.109375" bestFit="1" customWidth="1"/>
    <col min="2823" max="2823" width="13.88671875" bestFit="1" customWidth="1"/>
    <col min="2824" max="2824" width="14.6640625" customWidth="1"/>
    <col min="2825" max="2825" width="9" bestFit="1" customWidth="1"/>
    <col min="2826" max="2826" width="12.88671875" bestFit="1" customWidth="1"/>
    <col min="2827" max="2827" width="12.21875" bestFit="1" customWidth="1"/>
    <col min="2828" max="2828" width="16" customWidth="1"/>
    <col min="3073" max="3073" width="17.6640625" customWidth="1"/>
    <col min="3074" max="3074" width="21.5546875" customWidth="1"/>
    <col min="3075" max="3075" width="13.88671875" bestFit="1" customWidth="1"/>
    <col min="3076" max="3076" width="9.6640625" bestFit="1" customWidth="1"/>
    <col min="3077" max="3078" width="9.109375" bestFit="1" customWidth="1"/>
    <col min="3079" max="3079" width="13.88671875" bestFit="1" customWidth="1"/>
    <col min="3080" max="3080" width="14.6640625" customWidth="1"/>
    <col min="3081" max="3081" width="9" bestFit="1" customWidth="1"/>
    <col min="3082" max="3082" width="12.88671875" bestFit="1" customWidth="1"/>
    <col min="3083" max="3083" width="12.21875" bestFit="1" customWidth="1"/>
    <col min="3084" max="3084" width="16" customWidth="1"/>
    <col min="3329" max="3329" width="17.6640625" customWidth="1"/>
    <col min="3330" max="3330" width="21.5546875" customWidth="1"/>
    <col min="3331" max="3331" width="13.88671875" bestFit="1" customWidth="1"/>
    <col min="3332" max="3332" width="9.6640625" bestFit="1" customWidth="1"/>
    <col min="3333" max="3334" width="9.109375" bestFit="1" customWidth="1"/>
    <col min="3335" max="3335" width="13.88671875" bestFit="1" customWidth="1"/>
    <col min="3336" max="3336" width="14.6640625" customWidth="1"/>
    <col min="3337" max="3337" width="9" bestFit="1" customWidth="1"/>
    <col min="3338" max="3338" width="12.88671875" bestFit="1" customWidth="1"/>
    <col min="3339" max="3339" width="12.21875" bestFit="1" customWidth="1"/>
    <col min="3340" max="3340" width="16" customWidth="1"/>
    <col min="3585" max="3585" width="17.6640625" customWidth="1"/>
    <col min="3586" max="3586" width="21.5546875" customWidth="1"/>
    <col min="3587" max="3587" width="13.88671875" bestFit="1" customWidth="1"/>
    <col min="3588" max="3588" width="9.6640625" bestFit="1" customWidth="1"/>
    <col min="3589" max="3590" width="9.109375" bestFit="1" customWidth="1"/>
    <col min="3591" max="3591" width="13.88671875" bestFit="1" customWidth="1"/>
    <col min="3592" max="3592" width="14.6640625" customWidth="1"/>
    <col min="3593" max="3593" width="9" bestFit="1" customWidth="1"/>
    <col min="3594" max="3594" width="12.88671875" bestFit="1" customWidth="1"/>
    <col min="3595" max="3595" width="12.21875" bestFit="1" customWidth="1"/>
    <col min="3596" max="3596" width="16" customWidth="1"/>
    <col min="3841" max="3841" width="17.6640625" customWidth="1"/>
    <col min="3842" max="3842" width="21.5546875" customWidth="1"/>
    <col min="3843" max="3843" width="13.88671875" bestFit="1" customWidth="1"/>
    <col min="3844" max="3844" width="9.6640625" bestFit="1" customWidth="1"/>
    <col min="3845" max="3846" width="9.109375" bestFit="1" customWidth="1"/>
    <col min="3847" max="3847" width="13.88671875" bestFit="1" customWidth="1"/>
    <col min="3848" max="3848" width="14.6640625" customWidth="1"/>
    <col min="3849" max="3849" width="9" bestFit="1" customWidth="1"/>
    <col min="3850" max="3850" width="12.88671875" bestFit="1" customWidth="1"/>
    <col min="3851" max="3851" width="12.21875" bestFit="1" customWidth="1"/>
    <col min="3852" max="3852" width="16" customWidth="1"/>
    <col min="4097" max="4097" width="17.6640625" customWidth="1"/>
    <col min="4098" max="4098" width="21.5546875" customWidth="1"/>
    <col min="4099" max="4099" width="13.88671875" bestFit="1" customWidth="1"/>
    <col min="4100" max="4100" width="9.6640625" bestFit="1" customWidth="1"/>
    <col min="4101" max="4102" width="9.109375" bestFit="1" customWidth="1"/>
    <col min="4103" max="4103" width="13.88671875" bestFit="1" customWidth="1"/>
    <col min="4104" max="4104" width="14.6640625" customWidth="1"/>
    <col min="4105" max="4105" width="9" bestFit="1" customWidth="1"/>
    <col min="4106" max="4106" width="12.88671875" bestFit="1" customWidth="1"/>
    <col min="4107" max="4107" width="12.21875" bestFit="1" customWidth="1"/>
    <col min="4108" max="4108" width="16" customWidth="1"/>
    <col min="4353" max="4353" width="17.6640625" customWidth="1"/>
    <col min="4354" max="4354" width="21.5546875" customWidth="1"/>
    <col min="4355" max="4355" width="13.88671875" bestFit="1" customWidth="1"/>
    <col min="4356" max="4356" width="9.6640625" bestFit="1" customWidth="1"/>
    <col min="4357" max="4358" width="9.109375" bestFit="1" customWidth="1"/>
    <col min="4359" max="4359" width="13.88671875" bestFit="1" customWidth="1"/>
    <col min="4360" max="4360" width="14.6640625" customWidth="1"/>
    <col min="4361" max="4361" width="9" bestFit="1" customWidth="1"/>
    <col min="4362" max="4362" width="12.88671875" bestFit="1" customWidth="1"/>
    <col min="4363" max="4363" width="12.21875" bestFit="1" customWidth="1"/>
    <col min="4364" max="4364" width="16" customWidth="1"/>
    <col min="4609" max="4609" width="17.6640625" customWidth="1"/>
    <col min="4610" max="4610" width="21.5546875" customWidth="1"/>
    <col min="4611" max="4611" width="13.88671875" bestFit="1" customWidth="1"/>
    <col min="4612" max="4612" width="9.6640625" bestFit="1" customWidth="1"/>
    <col min="4613" max="4614" width="9.109375" bestFit="1" customWidth="1"/>
    <col min="4615" max="4615" width="13.88671875" bestFit="1" customWidth="1"/>
    <col min="4616" max="4616" width="14.6640625" customWidth="1"/>
    <col min="4617" max="4617" width="9" bestFit="1" customWidth="1"/>
    <col min="4618" max="4618" width="12.88671875" bestFit="1" customWidth="1"/>
    <col min="4619" max="4619" width="12.21875" bestFit="1" customWidth="1"/>
    <col min="4620" max="4620" width="16" customWidth="1"/>
    <col min="4865" max="4865" width="17.6640625" customWidth="1"/>
    <col min="4866" max="4866" width="21.5546875" customWidth="1"/>
    <col min="4867" max="4867" width="13.88671875" bestFit="1" customWidth="1"/>
    <col min="4868" max="4868" width="9.6640625" bestFit="1" customWidth="1"/>
    <col min="4869" max="4870" width="9.109375" bestFit="1" customWidth="1"/>
    <col min="4871" max="4871" width="13.88671875" bestFit="1" customWidth="1"/>
    <col min="4872" max="4872" width="14.6640625" customWidth="1"/>
    <col min="4873" max="4873" width="9" bestFit="1" customWidth="1"/>
    <col min="4874" max="4874" width="12.88671875" bestFit="1" customWidth="1"/>
    <col min="4875" max="4875" width="12.21875" bestFit="1" customWidth="1"/>
    <col min="4876" max="4876" width="16" customWidth="1"/>
    <col min="5121" max="5121" width="17.6640625" customWidth="1"/>
    <col min="5122" max="5122" width="21.5546875" customWidth="1"/>
    <col min="5123" max="5123" width="13.88671875" bestFit="1" customWidth="1"/>
    <col min="5124" max="5124" width="9.6640625" bestFit="1" customWidth="1"/>
    <col min="5125" max="5126" width="9.109375" bestFit="1" customWidth="1"/>
    <col min="5127" max="5127" width="13.88671875" bestFit="1" customWidth="1"/>
    <col min="5128" max="5128" width="14.6640625" customWidth="1"/>
    <col min="5129" max="5129" width="9" bestFit="1" customWidth="1"/>
    <col min="5130" max="5130" width="12.88671875" bestFit="1" customWidth="1"/>
    <col min="5131" max="5131" width="12.21875" bestFit="1" customWidth="1"/>
    <col min="5132" max="5132" width="16" customWidth="1"/>
    <col min="5377" max="5377" width="17.6640625" customWidth="1"/>
    <col min="5378" max="5378" width="21.5546875" customWidth="1"/>
    <col min="5379" max="5379" width="13.88671875" bestFit="1" customWidth="1"/>
    <col min="5380" max="5380" width="9.6640625" bestFit="1" customWidth="1"/>
    <col min="5381" max="5382" width="9.109375" bestFit="1" customWidth="1"/>
    <col min="5383" max="5383" width="13.88671875" bestFit="1" customWidth="1"/>
    <col min="5384" max="5384" width="14.6640625" customWidth="1"/>
    <col min="5385" max="5385" width="9" bestFit="1" customWidth="1"/>
    <col min="5386" max="5386" width="12.88671875" bestFit="1" customWidth="1"/>
    <col min="5387" max="5387" width="12.21875" bestFit="1" customWidth="1"/>
    <col min="5388" max="5388" width="16" customWidth="1"/>
    <col min="5633" max="5633" width="17.6640625" customWidth="1"/>
    <col min="5634" max="5634" width="21.5546875" customWidth="1"/>
    <col min="5635" max="5635" width="13.88671875" bestFit="1" customWidth="1"/>
    <col min="5636" max="5636" width="9.6640625" bestFit="1" customWidth="1"/>
    <col min="5637" max="5638" width="9.109375" bestFit="1" customWidth="1"/>
    <col min="5639" max="5639" width="13.88671875" bestFit="1" customWidth="1"/>
    <col min="5640" max="5640" width="14.6640625" customWidth="1"/>
    <col min="5641" max="5641" width="9" bestFit="1" customWidth="1"/>
    <col min="5642" max="5642" width="12.88671875" bestFit="1" customWidth="1"/>
    <col min="5643" max="5643" width="12.21875" bestFit="1" customWidth="1"/>
    <col min="5644" max="5644" width="16" customWidth="1"/>
    <col min="5889" max="5889" width="17.6640625" customWidth="1"/>
    <col min="5890" max="5890" width="21.5546875" customWidth="1"/>
    <col min="5891" max="5891" width="13.88671875" bestFit="1" customWidth="1"/>
    <col min="5892" max="5892" width="9.6640625" bestFit="1" customWidth="1"/>
    <col min="5893" max="5894" width="9.109375" bestFit="1" customWidth="1"/>
    <col min="5895" max="5895" width="13.88671875" bestFit="1" customWidth="1"/>
    <col min="5896" max="5896" width="14.6640625" customWidth="1"/>
    <col min="5897" max="5897" width="9" bestFit="1" customWidth="1"/>
    <col min="5898" max="5898" width="12.88671875" bestFit="1" customWidth="1"/>
    <col min="5899" max="5899" width="12.21875" bestFit="1" customWidth="1"/>
    <col min="5900" max="5900" width="16" customWidth="1"/>
    <col min="6145" max="6145" width="17.6640625" customWidth="1"/>
    <col min="6146" max="6146" width="21.5546875" customWidth="1"/>
    <col min="6147" max="6147" width="13.88671875" bestFit="1" customWidth="1"/>
    <col min="6148" max="6148" width="9.6640625" bestFit="1" customWidth="1"/>
    <col min="6149" max="6150" width="9.109375" bestFit="1" customWidth="1"/>
    <col min="6151" max="6151" width="13.88671875" bestFit="1" customWidth="1"/>
    <col min="6152" max="6152" width="14.6640625" customWidth="1"/>
    <col min="6153" max="6153" width="9" bestFit="1" customWidth="1"/>
    <col min="6154" max="6154" width="12.88671875" bestFit="1" customWidth="1"/>
    <col min="6155" max="6155" width="12.21875" bestFit="1" customWidth="1"/>
    <col min="6156" max="6156" width="16" customWidth="1"/>
    <col min="6401" max="6401" width="17.6640625" customWidth="1"/>
    <col min="6402" max="6402" width="21.5546875" customWidth="1"/>
    <col min="6403" max="6403" width="13.88671875" bestFit="1" customWidth="1"/>
    <col min="6404" max="6404" width="9.6640625" bestFit="1" customWidth="1"/>
    <col min="6405" max="6406" width="9.109375" bestFit="1" customWidth="1"/>
    <col min="6407" max="6407" width="13.88671875" bestFit="1" customWidth="1"/>
    <col min="6408" max="6408" width="14.6640625" customWidth="1"/>
    <col min="6409" max="6409" width="9" bestFit="1" customWidth="1"/>
    <col min="6410" max="6410" width="12.88671875" bestFit="1" customWidth="1"/>
    <col min="6411" max="6411" width="12.21875" bestFit="1" customWidth="1"/>
    <col min="6412" max="6412" width="16" customWidth="1"/>
    <col min="6657" max="6657" width="17.6640625" customWidth="1"/>
    <col min="6658" max="6658" width="21.5546875" customWidth="1"/>
    <col min="6659" max="6659" width="13.88671875" bestFit="1" customWidth="1"/>
    <col min="6660" max="6660" width="9.6640625" bestFit="1" customWidth="1"/>
    <col min="6661" max="6662" width="9.109375" bestFit="1" customWidth="1"/>
    <col min="6663" max="6663" width="13.88671875" bestFit="1" customWidth="1"/>
    <col min="6664" max="6664" width="14.6640625" customWidth="1"/>
    <col min="6665" max="6665" width="9" bestFit="1" customWidth="1"/>
    <col min="6666" max="6666" width="12.88671875" bestFit="1" customWidth="1"/>
    <col min="6667" max="6667" width="12.21875" bestFit="1" customWidth="1"/>
    <col min="6668" max="6668" width="16" customWidth="1"/>
    <col min="6913" max="6913" width="17.6640625" customWidth="1"/>
    <col min="6914" max="6914" width="21.5546875" customWidth="1"/>
    <col min="6915" max="6915" width="13.88671875" bestFit="1" customWidth="1"/>
    <col min="6916" max="6916" width="9.6640625" bestFit="1" customWidth="1"/>
    <col min="6917" max="6918" width="9.109375" bestFit="1" customWidth="1"/>
    <col min="6919" max="6919" width="13.88671875" bestFit="1" customWidth="1"/>
    <col min="6920" max="6920" width="14.6640625" customWidth="1"/>
    <col min="6921" max="6921" width="9" bestFit="1" customWidth="1"/>
    <col min="6922" max="6922" width="12.88671875" bestFit="1" customWidth="1"/>
    <col min="6923" max="6923" width="12.21875" bestFit="1" customWidth="1"/>
    <col min="6924" max="6924" width="16" customWidth="1"/>
    <col min="7169" max="7169" width="17.6640625" customWidth="1"/>
    <col min="7170" max="7170" width="21.5546875" customWidth="1"/>
    <col min="7171" max="7171" width="13.88671875" bestFit="1" customWidth="1"/>
    <col min="7172" max="7172" width="9.6640625" bestFit="1" customWidth="1"/>
    <col min="7173" max="7174" width="9.109375" bestFit="1" customWidth="1"/>
    <col min="7175" max="7175" width="13.88671875" bestFit="1" customWidth="1"/>
    <col min="7176" max="7176" width="14.6640625" customWidth="1"/>
    <col min="7177" max="7177" width="9" bestFit="1" customWidth="1"/>
    <col min="7178" max="7178" width="12.88671875" bestFit="1" customWidth="1"/>
    <col min="7179" max="7179" width="12.21875" bestFit="1" customWidth="1"/>
    <col min="7180" max="7180" width="16" customWidth="1"/>
    <col min="7425" max="7425" width="17.6640625" customWidth="1"/>
    <col min="7426" max="7426" width="21.5546875" customWidth="1"/>
    <col min="7427" max="7427" width="13.88671875" bestFit="1" customWidth="1"/>
    <col min="7428" max="7428" width="9.6640625" bestFit="1" customWidth="1"/>
    <col min="7429" max="7430" width="9.109375" bestFit="1" customWidth="1"/>
    <col min="7431" max="7431" width="13.88671875" bestFit="1" customWidth="1"/>
    <col min="7432" max="7432" width="14.6640625" customWidth="1"/>
    <col min="7433" max="7433" width="9" bestFit="1" customWidth="1"/>
    <col min="7434" max="7434" width="12.88671875" bestFit="1" customWidth="1"/>
    <col min="7435" max="7435" width="12.21875" bestFit="1" customWidth="1"/>
    <col min="7436" max="7436" width="16" customWidth="1"/>
    <col min="7681" max="7681" width="17.6640625" customWidth="1"/>
    <col min="7682" max="7682" width="21.5546875" customWidth="1"/>
    <col min="7683" max="7683" width="13.88671875" bestFit="1" customWidth="1"/>
    <col min="7684" max="7684" width="9.6640625" bestFit="1" customWidth="1"/>
    <col min="7685" max="7686" width="9.109375" bestFit="1" customWidth="1"/>
    <col min="7687" max="7687" width="13.88671875" bestFit="1" customWidth="1"/>
    <col min="7688" max="7688" width="14.6640625" customWidth="1"/>
    <col min="7689" max="7689" width="9" bestFit="1" customWidth="1"/>
    <col min="7690" max="7690" width="12.88671875" bestFit="1" customWidth="1"/>
    <col min="7691" max="7691" width="12.21875" bestFit="1" customWidth="1"/>
    <col min="7692" max="7692" width="16" customWidth="1"/>
    <col min="7937" max="7937" width="17.6640625" customWidth="1"/>
    <col min="7938" max="7938" width="21.5546875" customWidth="1"/>
    <col min="7939" max="7939" width="13.88671875" bestFit="1" customWidth="1"/>
    <col min="7940" max="7940" width="9.6640625" bestFit="1" customWidth="1"/>
    <col min="7941" max="7942" width="9.109375" bestFit="1" customWidth="1"/>
    <col min="7943" max="7943" width="13.88671875" bestFit="1" customWidth="1"/>
    <col min="7944" max="7944" width="14.6640625" customWidth="1"/>
    <col min="7945" max="7945" width="9" bestFit="1" customWidth="1"/>
    <col min="7946" max="7946" width="12.88671875" bestFit="1" customWidth="1"/>
    <col min="7947" max="7947" width="12.21875" bestFit="1" customWidth="1"/>
    <col min="7948" max="7948" width="16" customWidth="1"/>
    <col min="8193" max="8193" width="17.6640625" customWidth="1"/>
    <col min="8194" max="8194" width="21.5546875" customWidth="1"/>
    <col min="8195" max="8195" width="13.88671875" bestFit="1" customWidth="1"/>
    <col min="8196" max="8196" width="9.6640625" bestFit="1" customWidth="1"/>
    <col min="8197" max="8198" width="9.109375" bestFit="1" customWidth="1"/>
    <col min="8199" max="8199" width="13.88671875" bestFit="1" customWidth="1"/>
    <col min="8200" max="8200" width="14.6640625" customWidth="1"/>
    <col min="8201" max="8201" width="9" bestFit="1" customWidth="1"/>
    <col min="8202" max="8202" width="12.88671875" bestFit="1" customWidth="1"/>
    <col min="8203" max="8203" width="12.21875" bestFit="1" customWidth="1"/>
    <col min="8204" max="8204" width="16" customWidth="1"/>
    <col min="8449" max="8449" width="17.6640625" customWidth="1"/>
    <col min="8450" max="8450" width="21.5546875" customWidth="1"/>
    <col min="8451" max="8451" width="13.88671875" bestFit="1" customWidth="1"/>
    <col min="8452" max="8452" width="9.6640625" bestFit="1" customWidth="1"/>
    <col min="8453" max="8454" width="9.109375" bestFit="1" customWidth="1"/>
    <col min="8455" max="8455" width="13.88671875" bestFit="1" customWidth="1"/>
    <col min="8456" max="8456" width="14.6640625" customWidth="1"/>
    <col min="8457" max="8457" width="9" bestFit="1" customWidth="1"/>
    <col min="8458" max="8458" width="12.88671875" bestFit="1" customWidth="1"/>
    <col min="8459" max="8459" width="12.21875" bestFit="1" customWidth="1"/>
    <col min="8460" max="8460" width="16" customWidth="1"/>
    <col min="8705" max="8705" width="17.6640625" customWidth="1"/>
    <col min="8706" max="8706" width="21.5546875" customWidth="1"/>
    <col min="8707" max="8707" width="13.88671875" bestFit="1" customWidth="1"/>
    <col min="8708" max="8708" width="9.6640625" bestFit="1" customWidth="1"/>
    <col min="8709" max="8710" width="9.109375" bestFit="1" customWidth="1"/>
    <col min="8711" max="8711" width="13.88671875" bestFit="1" customWidth="1"/>
    <col min="8712" max="8712" width="14.6640625" customWidth="1"/>
    <col min="8713" max="8713" width="9" bestFit="1" customWidth="1"/>
    <col min="8714" max="8714" width="12.88671875" bestFit="1" customWidth="1"/>
    <col min="8715" max="8715" width="12.21875" bestFit="1" customWidth="1"/>
    <col min="8716" max="8716" width="16" customWidth="1"/>
    <col min="8961" max="8961" width="17.6640625" customWidth="1"/>
    <col min="8962" max="8962" width="21.5546875" customWidth="1"/>
    <col min="8963" max="8963" width="13.88671875" bestFit="1" customWidth="1"/>
    <col min="8964" max="8964" width="9.6640625" bestFit="1" customWidth="1"/>
    <col min="8965" max="8966" width="9.109375" bestFit="1" customWidth="1"/>
    <col min="8967" max="8967" width="13.88671875" bestFit="1" customWidth="1"/>
    <col min="8968" max="8968" width="14.6640625" customWidth="1"/>
    <col min="8969" max="8969" width="9" bestFit="1" customWidth="1"/>
    <col min="8970" max="8970" width="12.88671875" bestFit="1" customWidth="1"/>
    <col min="8971" max="8971" width="12.21875" bestFit="1" customWidth="1"/>
    <col min="8972" max="8972" width="16" customWidth="1"/>
    <col min="9217" max="9217" width="17.6640625" customWidth="1"/>
    <col min="9218" max="9218" width="21.5546875" customWidth="1"/>
    <col min="9219" max="9219" width="13.88671875" bestFit="1" customWidth="1"/>
    <col min="9220" max="9220" width="9.6640625" bestFit="1" customWidth="1"/>
    <col min="9221" max="9222" width="9.109375" bestFit="1" customWidth="1"/>
    <col min="9223" max="9223" width="13.88671875" bestFit="1" customWidth="1"/>
    <col min="9224" max="9224" width="14.6640625" customWidth="1"/>
    <col min="9225" max="9225" width="9" bestFit="1" customWidth="1"/>
    <col min="9226" max="9226" width="12.88671875" bestFit="1" customWidth="1"/>
    <col min="9227" max="9227" width="12.21875" bestFit="1" customWidth="1"/>
    <col min="9228" max="9228" width="16" customWidth="1"/>
    <col min="9473" max="9473" width="17.6640625" customWidth="1"/>
    <col min="9474" max="9474" width="21.5546875" customWidth="1"/>
    <col min="9475" max="9475" width="13.88671875" bestFit="1" customWidth="1"/>
    <col min="9476" max="9476" width="9.6640625" bestFit="1" customWidth="1"/>
    <col min="9477" max="9478" width="9.109375" bestFit="1" customWidth="1"/>
    <col min="9479" max="9479" width="13.88671875" bestFit="1" customWidth="1"/>
    <col min="9480" max="9480" width="14.6640625" customWidth="1"/>
    <col min="9481" max="9481" width="9" bestFit="1" customWidth="1"/>
    <col min="9482" max="9482" width="12.88671875" bestFit="1" customWidth="1"/>
    <col min="9483" max="9483" width="12.21875" bestFit="1" customWidth="1"/>
    <col min="9484" max="9484" width="16" customWidth="1"/>
    <col min="9729" max="9729" width="17.6640625" customWidth="1"/>
    <col min="9730" max="9730" width="21.5546875" customWidth="1"/>
    <col min="9731" max="9731" width="13.88671875" bestFit="1" customWidth="1"/>
    <col min="9732" max="9732" width="9.6640625" bestFit="1" customWidth="1"/>
    <col min="9733" max="9734" width="9.109375" bestFit="1" customWidth="1"/>
    <col min="9735" max="9735" width="13.88671875" bestFit="1" customWidth="1"/>
    <col min="9736" max="9736" width="14.6640625" customWidth="1"/>
    <col min="9737" max="9737" width="9" bestFit="1" customWidth="1"/>
    <col min="9738" max="9738" width="12.88671875" bestFit="1" customWidth="1"/>
    <col min="9739" max="9739" width="12.21875" bestFit="1" customWidth="1"/>
    <col min="9740" max="9740" width="16" customWidth="1"/>
    <col min="9985" max="9985" width="17.6640625" customWidth="1"/>
    <col min="9986" max="9986" width="21.5546875" customWidth="1"/>
    <col min="9987" max="9987" width="13.88671875" bestFit="1" customWidth="1"/>
    <col min="9988" max="9988" width="9.6640625" bestFit="1" customWidth="1"/>
    <col min="9989" max="9990" width="9.109375" bestFit="1" customWidth="1"/>
    <col min="9991" max="9991" width="13.88671875" bestFit="1" customWidth="1"/>
    <col min="9992" max="9992" width="14.6640625" customWidth="1"/>
    <col min="9993" max="9993" width="9" bestFit="1" customWidth="1"/>
    <col min="9994" max="9994" width="12.88671875" bestFit="1" customWidth="1"/>
    <col min="9995" max="9995" width="12.21875" bestFit="1" customWidth="1"/>
    <col min="9996" max="9996" width="16" customWidth="1"/>
    <col min="10241" max="10241" width="17.6640625" customWidth="1"/>
    <col min="10242" max="10242" width="21.5546875" customWidth="1"/>
    <col min="10243" max="10243" width="13.88671875" bestFit="1" customWidth="1"/>
    <col min="10244" max="10244" width="9.6640625" bestFit="1" customWidth="1"/>
    <col min="10245" max="10246" width="9.109375" bestFit="1" customWidth="1"/>
    <col min="10247" max="10247" width="13.88671875" bestFit="1" customWidth="1"/>
    <col min="10248" max="10248" width="14.6640625" customWidth="1"/>
    <col min="10249" max="10249" width="9" bestFit="1" customWidth="1"/>
    <col min="10250" max="10250" width="12.88671875" bestFit="1" customWidth="1"/>
    <col min="10251" max="10251" width="12.21875" bestFit="1" customWidth="1"/>
    <col min="10252" max="10252" width="16" customWidth="1"/>
    <col min="10497" max="10497" width="17.6640625" customWidth="1"/>
    <col min="10498" max="10498" width="21.5546875" customWidth="1"/>
    <col min="10499" max="10499" width="13.88671875" bestFit="1" customWidth="1"/>
    <col min="10500" max="10500" width="9.6640625" bestFit="1" customWidth="1"/>
    <col min="10501" max="10502" width="9.109375" bestFit="1" customWidth="1"/>
    <col min="10503" max="10503" width="13.88671875" bestFit="1" customWidth="1"/>
    <col min="10504" max="10504" width="14.6640625" customWidth="1"/>
    <col min="10505" max="10505" width="9" bestFit="1" customWidth="1"/>
    <col min="10506" max="10506" width="12.88671875" bestFit="1" customWidth="1"/>
    <col min="10507" max="10507" width="12.21875" bestFit="1" customWidth="1"/>
    <col min="10508" max="10508" width="16" customWidth="1"/>
    <col min="10753" max="10753" width="17.6640625" customWidth="1"/>
    <col min="10754" max="10754" width="21.5546875" customWidth="1"/>
    <col min="10755" max="10755" width="13.88671875" bestFit="1" customWidth="1"/>
    <col min="10756" max="10756" width="9.6640625" bestFit="1" customWidth="1"/>
    <col min="10757" max="10758" width="9.109375" bestFit="1" customWidth="1"/>
    <col min="10759" max="10759" width="13.88671875" bestFit="1" customWidth="1"/>
    <col min="10760" max="10760" width="14.6640625" customWidth="1"/>
    <col min="10761" max="10761" width="9" bestFit="1" customWidth="1"/>
    <col min="10762" max="10762" width="12.88671875" bestFit="1" customWidth="1"/>
    <col min="10763" max="10763" width="12.21875" bestFit="1" customWidth="1"/>
    <col min="10764" max="10764" width="16" customWidth="1"/>
    <col min="11009" max="11009" width="17.6640625" customWidth="1"/>
    <col min="11010" max="11010" width="21.5546875" customWidth="1"/>
    <col min="11011" max="11011" width="13.88671875" bestFit="1" customWidth="1"/>
    <col min="11012" max="11012" width="9.6640625" bestFit="1" customWidth="1"/>
    <col min="11013" max="11014" width="9.109375" bestFit="1" customWidth="1"/>
    <col min="11015" max="11015" width="13.88671875" bestFit="1" customWidth="1"/>
    <col min="11016" max="11016" width="14.6640625" customWidth="1"/>
    <col min="11017" max="11017" width="9" bestFit="1" customWidth="1"/>
    <col min="11018" max="11018" width="12.88671875" bestFit="1" customWidth="1"/>
    <col min="11019" max="11019" width="12.21875" bestFit="1" customWidth="1"/>
    <col min="11020" max="11020" width="16" customWidth="1"/>
    <col min="11265" max="11265" width="17.6640625" customWidth="1"/>
    <col min="11266" max="11266" width="21.5546875" customWidth="1"/>
    <col min="11267" max="11267" width="13.88671875" bestFit="1" customWidth="1"/>
    <col min="11268" max="11268" width="9.6640625" bestFit="1" customWidth="1"/>
    <col min="11269" max="11270" width="9.109375" bestFit="1" customWidth="1"/>
    <col min="11271" max="11271" width="13.88671875" bestFit="1" customWidth="1"/>
    <col min="11272" max="11272" width="14.6640625" customWidth="1"/>
    <col min="11273" max="11273" width="9" bestFit="1" customWidth="1"/>
    <col min="11274" max="11274" width="12.88671875" bestFit="1" customWidth="1"/>
    <col min="11275" max="11275" width="12.21875" bestFit="1" customWidth="1"/>
    <col min="11276" max="11276" width="16" customWidth="1"/>
    <col min="11521" max="11521" width="17.6640625" customWidth="1"/>
    <col min="11522" max="11522" width="21.5546875" customWidth="1"/>
    <col min="11523" max="11523" width="13.88671875" bestFit="1" customWidth="1"/>
    <col min="11524" max="11524" width="9.6640625" bestFit="1" customWidth="1"/>
    <col min="11525" max="11526" width="9.109375" bestFit="1" customWidth="1"/>
    <col min="11527" max="11527" width="13.88671875" bestFit="1" customWidth="1"/>
    <col min="11528" max="11528" width="14.6640625" customWidth="1"/>
    <col min="11529" max="11529" width="9" bestFit="1" customWidth="1"/>
    <col min="11530" max="11530" width="12.88671875" bestFit="1" customWidth="1"/>
    <col min="11531" max="11531" width="12.21875" bestFit="1" customWidth="1"/>
    <col min="11532" max="11532" width="16" customWidth="1"/>
    <col min="11777" max="11777" width="17.6640625" customWidth="1"/>
    <col min="11778" max="11778" width="21.5546875" customWidth="1"/>
    <col min="11779" max="11779" width="13.88671875" bestFit="1" customWidth="1"/>
    <col min="11780" max="11780" width="9.6640625" bestFit="1" customWidth="1"/>
    <col min="11781" max="11782" width="9.109375" bestFit="1" customWidth="1"/>
    <col min="11783" max="11783" width="13.88671875" bestFit="1" customWidth="1"/>
    <col min="11784" max="11784" width="14.6640625" customWidth="1"/>
    <col min="11785" max="11785" width="9" bestFit="1" customWidth="1"/>
    <col min="11786" max="11786" width="12.88671875" bestFit="1" customWidth="1"/>
    <col min="11787" max="11787" width="12.21875" bestFit="1" customWidth="1"/>
    <col min="11788" max="11788" width="16" customWidth="1"/>
    <col min="12033" max="12033" width="17.6640625" customWidth="1"/>
    <col min="12034" max="12034" width="21.5546875" customWidth="1"/>
    <col min="12035" max="12035" width="13.88671875" bestFit="1" customWidth="1"/>
    <col min="12036" max="12036" width="9.6640625" bestFit="1" customWidth="1"/>
    <col min="12037" max="12038" width="9.109375" bestFit="1" customWidth="1"/>
    <col min="12039" max="12039" width="13.88671875" bestFit="1" customWidth="1"/>
    <col min="12040" max="12040" width="14.6640625" customWidth="1"/>
    <col min="12041" max="12041" width="9" bestFit="1" customWidth="1"/>
    <col min="12042" max="12042" width="12.88671875" bestFit="1" customWidth="1"/>
    <col min="12043" max="12043" width="12.21875" bestFit="1" customWidth="1"/>
    <col min="12044" max="12044" width="16" customWidth="1"/>
    <col min="12289" max="12289" width="17.6640625" customWidth="1"/>
    <col min="12290" max="12290" width="21.5546875" customWidth="1"/>
    <col min="12291" max="12291" width="13.88671875" bestFit="1" customWidth="1"/>
    <col min="12292" max="12292" width="9.6640625" bestFit="1" customWidth="1"/>
    <col min="12293" max="12294" width="9.109375" bestFit="1" customWidth="1"/>
    <col min="12295" max="12295" width="13.88671875" bestFit="1" customWidth="1"/>
    <col min="12296" max="12296" width="14.6640625" customWidth="1"/>
    <col min="12297" max="12297" width="9" bestFit="1" customWidth="1"/>
    <col min="12298" max="12298" width="12.88671875" bestFit="1" customWidth="1"/>
    <col min="12299" max="12299" width="12.21875" bestFit="1" customWidth="1"/>
    <col min="12300" max="12300" width="16" customWidth="1"/>
    <col min="12545" max="12545" width="17.6640625" customWidth="1"/>
    <col min="12546" max="12546" width="21.5546875" customWidth="1"/>
    <col min="12547" max="12547" width="13.88671875" bestFit="1" customWidth="1"/>
    <col min="12548" max="12548" width="9.6640625" bestFit="1" customWidth="1"/>
    <col min="12549" max="12550" width="9.109375" bestFit="1" customWidth="1"/>
    <col min="12551" max="12551" width="13.88671875" bestFit="1" customWidth="1"/>
    <col min="12552" max="12552" width="14.6640625" customWidth="1"/>
    <col min="12553" max="12553" width="9" bestFit="1" customWidth="1"/>
    <col min="12554" max="12554" width="12.88671875" bestFit="1" customWidth="1"/>
    <col min="12555" max="12555" width="12.21875" bestFit="1" customWidth="1"/>
    <col min="12556" max="12556" width="16" customWidth="1"/>
    <col min="12801" max="12801" width="17.6640625" customWidth="1"/>
    <col min="12802" max="12802" width="21.5546875" customWidth="1"/>
    <col min="12803" max="12803" width="13.88671875" bestFit="1" customWidth="1"/>
    <col min="12804" max="12804" width="9.6640625" bestFit="1" customWidth="1"/>
    <col min="12805" max="12806" width="9.109375" bestFit="1" customWidth="1"/>
    <col min="12807" max="12807" width="13.88671875" bestFit="1" customWidth="1"/>
    <col min="12808" max="12808" width="14.6640625" customWidth="1"/>
    <col min="12809" max="12809" width="9" bestFit="1" customWidth="1"/>
    <col min="12810" max="12810" width="12.88671875" bestFit="1" customWidth="1"/>
    <col min="12811" max="12811" width="12.21875" bestFit="1" customWidth="1"/>
    <col min="12812" max="12812" width="16" customWidth="1"/>
    <col min="13057" max="13057" width="17.6640625" customWidth="1"/>
    <col min="13058" max="13058" width="21.5546875" customWidth="1"/>
    <col min="13059" max="13059" width="13.88671875" bestFit="1" customWidth="1"/>
    <col min="13060" max="13060" width="9.6640625" bestFit="1" customWidth="1"/>
    <col min="13061" max="13062" width="9.109375" bestFit="1" customWidth="1"/>
    <col min="13063" max="13063" width="13.88671875" bestFit="1" customWidth="1"/>
    <col min="13064" max="13064" width="14.6640625" customWidth="1"/>
    <col min="13065" max="13065" width="9" bestFit="1" customWidth="1"/>
    <col min="13066" max="13066" width="12.88671875" bestFit="1" customWidth="1"/>
    <col min="13067" max="13067" width="12.21875" bestFit="1" customWidth="1"/>
    <col min="13068" max="13068" width="16" customWidth="1"/>
    <col min="13313" max="13313" width="17.6640625" customWidth="1"/>
    <col min="13314" max="13314" width="21.5546875" customWidth="1"/>
    <col min="13315" max="13315" width="13.88671875" bestFit="1" customWidth="1"/>
    <col min="13316" max="13316" width="9.6640625" bestFit="1" customWidth="1"/>
    <col min="13317" max="13318" width="9.109375" bestFit="1" customWidth="1"/>
    <col min="13319" max="13319" width="13.88671875" bestFit="1" customWidth="1"/>
    <col min="13320" max="13320" width="14.6640625" customWidth="1"/>
    <col min="13321" max="13321" width="9" bestFit="1" customWidth="1"/>
    <col min="13322" max="13322" width="12.88671875" bestFit="1" customWidth="1"/>
    <col min="13323" max="13323" width="12.21875" bestFit="1" customWidth="1"/>
    <col min="13324" max="13324" width="16" customWidth="1"/>
    <col min="13569" max="13569" width="17.6640625" customWidth="1"/>
    <col min="13570" max="13570" width="21.5546875" customWidth="1"/>
    <col min="13571" max="13571" width="13.88671875" bestFit="1" customWidth="1"/>
    <col min="13572" max="13572" width="9.6640625" bestFit="1" customWidth="1"/>
    <col min="13573" max="13574" width="9.109375" bestFit="1" customWidth="1"/>
    <col min="13575" max="13575" width="13.88671875" bestFit="1" customWidth="1"/>
    <col min="13576" max="13576" width="14.6640625" customWidth="1"/>
    <col min="13577" max="13577" width="9" bestFit="1" customWidth="1"/>
    <col min="13578" max="13578" width="12.88671875" bestFit="1" customWidth="1"/>
    <col min="13579" max="13579" width="12.21875" bestFit="1" customWidth="1"/>
    <col min="13580" max="13580" width="16" customWidth="1"/>
    <col min="13825" max="13825" width="17.6640625" customWidth="1"/>
    <col min="13826" max="13826" width="21.5546875" customWidth="1"/>
    <col min="13827" max="13827" width="13.88671875" bestFit="1" customWidth="1"/>
    <col min="13828" max="13828" width="9.6640625" bestFit="1" customWidth="1"/>
    <col min="13829" max="13830" width="9.109375" bestFit="1" customWidth="1"/>
    <col min="13831" max="13831" width="13.88671875" bestFit="1" customWidth="1"/>
    <col min="13832" max="13832" width="14.6640625" customWidth="1"/>
    <col min="13833" max="13833" width="9" bestFit="1" customWidth="1"/>
    <col min="13834" max="13834" width="12.88671875" bestFit="1" customWidth="1"/>
    <col min="13835" max="13835" width="12.21875" bestFit="1" customWidth="1"/>
    <col min="13836" max="13836" width="16" customWidth="1"/>
    <col min="14081" max="14081" width="17.6640625" customWidth="1"/>
    <col min="14082" max="14082" width="21.5546875" customWidth="1"/>
    <col min="14083" max="14083" width="13.88671875" bestFit="1" customWidth="1"/>
    <col min="14084" max="14084" width="9.6640625" bestFit="1" customWidth="1"/>
    <col min="14085" max="14086" width="9.109375" bestFit="1" customWidth="1"/>
    <col min="14087" max="14087" width="13.88671875" bestFit="1" customWidth="1"/>
    <col min="14088" max="14088" width="14.6640625" customWidth="1"/>
    <col min="14089" max="14089" width="9" bestFit="1" customWidth="1"/>
    <col min="14090" max="14090" width="12.88671875" bestFit="1" customWidth="1"/>
    <col min="14091" max="14091" width="12.21875" bestFit="1" customWidth="1"/>
    <col min="14092" max="14092" width="16" customWidth="1"/>
    <col min="14337" max="14337" width="17.6640625" customWidth="1"/>
    <col min="14338" max="14338" width="21.5546875" customWidth="1"/>
    <col min="14339" max="14339" width="13.88671875" bestFit="1" customWidth="1"/>
    <col min="14340" max="14340" width="9.6640625" bestFit="1" customWidth="1"/>
    <col min="14341" max="14342" width="9.109375" bestFit="1" customWidth="1"/>
    <col min="14343" max="14343" width="13.88671875" bestFit="1" customWidth="1"/>
    <col min="14344" max="14344" width="14.6640625" customWidth="1"/>
    <col min="14345" max="14345" width="9" bestFit="1" customWidth="1"/>
    <col min="14346" max="14346" width="12.88671875" bestFit="1" customWidth="1"/>
    <col min="14347" max="14347" width="12.21875" bestFit="1" customWidth="1"/>
    <col min="14348" max="14348" width="16" customWidth="1"/>
    <col min="14593" max="14593" width="17.6640625" customWidth="1"/>
    <col min="14594" max="14594" width="21.5546875" customWidth="1"/>
    <col min="14595" max="14595" width="13.88671875" bestFit="1" customWidth="1"/>
    <col min="14596" max="14596" width="9.6640625" bestFit="1" customWidth="1"/>
    <col min="14597" max="14598" width="9.109375" bestFit="1" customWidth="1"/>
    <col min="14599" max="14599" width="13.88671875" bestFit="1" customWidth="1"/>
    <col min="14600" max="14600" width="14.6640625" customWidth="1"/>
    <col min="14601" max="14601" width="9" bestFit="1" customWidth="1"/>
    <col min="14602" max="14602" width="12.88671875" bestFit="1" customWidth="1"/>
    <col min="14603" max="14603" width="12.21875" bestFit="1" customWidth="1"/>
    <col min="14604" max="14604" width="16" customWidth="1"/>
    <col min="14849" max="14849" width="17.6640625" customWidth="1"/>
    <col min="14850" max="14850" width="21.5546875" customWidth="1"/>
    <col min="14851" max="14851" width="13.88671875" bestFit="1" customWidth="1"/>
    <col min="14852" max="14852" width="9.6640625" bestFit="1" customWidth="1"/>
    <col min="14853" max="14854" width="9.109375" bestFit="1" customWidth="1"/>
    <col min="14855" max="14855" width="13.88671875" bestFit="1" customWidth="1"/>
    <col min="14856" max="14856" width="14.6640625" customWidth="1"/>
    <col min="14857" max="14857" width="9" bestFit="1" customWidth="1"/>
    <col min="14858" max="14858" width="12.88671875" bestFit="1" customWidth="1"/>
    <col min="14859" max="14859" width="12.21875" bestFit="1" customWidth="1"/>
    <col min="14860" max="14860" width="16" customWidth="1"/>
    <col min="15105" max="15105" width="17.6640625" customWidth="1"/>
    <col min="15106" max="15106" width="21.5546875" customWidth="1"/>
    <col min="15107" max="15107" width="13.88671875" bestFit="1" customWidth="1"/>
    <col min="15108" max="15108" width="9.6640625" bestFit="1" customWidth="1"/>
    <col min="15109" max="15110" width="9.109375" bestFit="1" customWidth="1"/>
    <col min="15111" max="15111" width="13.88671875" bestFit="1" customWidth="1"/>
    <col min="15112" max="15112" width="14.6640625" customWidth="1"/>
    <col min="15113" max="15113" width="9" bestFit="1" customWidth="1"/>
    <col min="15114" max="15114" width="12.88671875" bestFit="1" customWidth="1"/>
    <col min="15115" max="15115" width="12.21875" bestFit="1" customWidth="1"/>
    <col min="15116" max="15116" width="16" customWidth="1"/>
    <col min="15361" max="15361" width="17.6640625" customWidth="1"/>
    <col min="15362" max="15362" width="21.5546875" customWidth="1"/>
    <col min="15363" max="15363" width="13.88671875" bestFit="1" customWidth="1"/>
    <col min="15364" max="15364" width="9.6640625" bestFit="1" customWidth="1"/>
    <col min="15365" max="15366" width="9.109375" bestFit="1" customWidth="1"/>
    <col min="15367" max="15367" width="13.88671875" bestFit="1" customWidth="1"/>
    <col min="15368" max="15368" width="14.6640625" customWidth="1"/>
    <col min="15369" max="15369" width="9" bestFit="1" customWidth="1"/>
    <col min="15370" max="15370" width="12.88671875" bestFit="1" customWidth="1"/>
    <col min="15371" max="15371" width="12.21875" bestFit="1" customWidth="1"/>
    <col min="15372" max="15372" width="16" customWidth="1"/>
    <col min="15617" max="15617" width="17.6640625" customWidth="1"/>
    <col min="15618" max="15618" width="21.5546875" customWidth="1"/>
    <col min="15619" max="15619" width="13.88671875" bestFit="1" customWidth="1"/>
    <col min="15620" max="15620" width="9.6640625" bestFit="1" customWidth="1"/>
    <col min="15621" max="15622" width="9.109375" bestFit="1" customWidth="1"/>
    <col min="15623" max="15623" width="13.88671875" bestFit="1" customWidth="1"/>
    <col min="15624" max="15624" width="14.6640625" customWidth="1"/>
    <col min="15625" max="15625" width="9" bestFit="1" customWidth="1"/>
    <col min="15626" max="15626" width="12.88671875" bestFit="1" customWidth="1"/>
    <col min="15627" max="15627" width="12.21875" bestFit="1" customWidth="1"/>
    <col min="15628" max="15628" width="16" customWidth="1"/>
    <col min="15873" max="15873" width="17.6640625" customWidth="1"/>
    <col min="15874" max="15874" width="21.5546875" customWidth="1"/>
    <col min="15875" max="15875" width="13.88671875" bestFit="1" customWidth="1"/>
    <col min="15876" max="15876" width="9.6640625" bestFit="1" customWidth="1"/>
    <col min="15877" max="15878" width="9.109375" bestFit="1" customWidth="1"/>
    <col min="15879" max="15879" width="13.88671875" bestFit="1" customWidth="1"/>
    <col min="15880" max="15880" width="14.6640625" customWidth="1"/>
    <col min="15881" max="15881" width="9" bestFit="1" customWidth="1"/>
    <col min="15882" max="15882" width="12.88671875" bestFit="1" customWidth="1"/>
    <col min="15883" max="15883" width="12.21875" bestFit="1" customWidth="1"/>
    <col min="15884" max="15884" width="16" customWidth="1"/>
    <col min="16129" max="16129" width="17.6640625" customWidth="1"/>
    <col min="16130" max="16130" width="21.5546875" customWidth="1"/>
    <col min="16131" max="16131" width="13.88671875" bestFit="1" customWidth="1"/>
    <col min="16132" max="16132" width="9.6640625" bestFit="1" customWidth="1"/>
    <col min="16133" max="16134" width="9.109375" bestFit="1" customWidth="1"/>
    <col min="16135" max="16135" width="13.88671875" bestFit="1" customWidth="1"/>
    <col min="16136" max="16136" width="14.6640625" customWidth="1"/>
    <col min="16137" max="16137" width="9" bestFit="1" customWidth="1"/>
    <col min="16138" max="16138" width="12.88671875" bestFit="1" customWidth="1"/>
    <col min="16139" max="16139" width="12.21875" bestFit="1" customWidth="1"/>
    <col min="16140" max="16140" width="16" customWidth="1"/>
  </cols>
  <sheetData>
    <row r="1" spans="1:22" ht="42" customHeight="1" x14ac:dyDescent="0.3">
      <c r="A1" s="79" t="s">
        <v>586</v>
      </c>
      <c r="B1" s="80"/>
      <c r="C1" s="2"/>
      <c r="D1" s="2"/>
    </row>
    <row r="2" spans="1:22" x14ac:dyDescent="0.3">
      <c r="A2" s="81"/>
      <c r="B2" s="82"/>
      <c r="C2" s="2"/>
      <c r="D2" s="2"/>
    </row>
    <row r="3" spans="1:22" x14ac:dyDescent="0.3">
      <c r="A3" s="83" t="s">
        <v>587</v>
      </c>
      <c r="B3" s="84"/>
      <c r="C3" s="2"/>
      <c r="D3" s="2"/>
    </row>
    <row r="4" spans="1:22" x14ac:dyDescent="0.3">
      <c r="A4" s="85" t="s">
        <v>588</v>
      </c>
      <c r="B4" s="86"/>
      <c r="C4" s="2"/>
      <c r="D4" s="2"/>
    </row>
    <row r="5" spans="1:22" x14ac:dyDescent="0.3">
      <c r="B5" s="5"/>
      <c r="C5" s="2"/>
      <c r="D5" s="2"/>
    </row>
    <row r="6" spans="1:22" x14ac:dyDescent="0.3">
      <c r="B6" s="5"/>
      <c r="C6" s="2"/>
      <c r="D6" s="2"/>
    </row>
    <row r="7" spans="1:22" ht="15" thickBot="1" x14ac:dyDescent="0.35">
      <c r="C7" s="2"/>
      <c r="D7" s="2"/>
    </row>
    <row r="8" spans="1:22" x14ac:dyDescent="0.3">
      <c r="B8" s="6"/>
      <c r="C8" s="76" t="s">
        <v>589</v>
      </c>
      <c r="D8" s="77"/>
      <c r="E8" s="77"/>
      <c r="F8" s="77"/>
      <c r="G8" s="78"/>
      <c r="H8" s="76" t="s">
        <v>590</v>
      </c>
      <c r="I8" s="77"/>
      <c r="J8" s="77"/>
      <c r="K8" s="77"/>
      <c r="L8" s="78"/>
      <c r="M8" s="76" t="s">
        <v>589</v>
      </c>
      <c r="N8" s="77"/>
      <c r="O8" s="77"/>
      <c r="P8" s="77"/>
      <c r="Q8" s="78"/>
      <c r="R8" s="76" t="s">
        <v>590</v>
      </c>
      <c r="S8" s="77"/>
      <c r="T8" s="77"/>
      <c r="U8" s="77"/>
      <c r="V8" s="78"/>
    </row>
    <row r="9" spans="1:22" x14ac:dyDescent="0.3">
      <c r="C9" s="7" t="s">
        <v>591</v>
      </c>
      <c r="D9" s="8"/>
      <c r="E9" s="9" t="s">
        <v>592</v>
      </c>
      <c r="F9" s="9" t="s">
        <v>593</v>
      </c>
      <c r="G9" s="10" t="s">
        <v>594</v>
      </c>
      <c r="H9" s="7" t="s">
        <v>591</v>
      </c>
      <c r="I9" s="11"/>
      <c r="J9" s="9" t="s">
        <v>592</v>
      </c>
      <c r="K9" s="9" t="s">
        <v>593</v>
      </c>
      <c r="L9" s="10" t="s">
        <v>594</v>
      </c>
      <c r="M9" s="7" t="s">
        <v>591</v>
      </c>
      <c r="N9" s="8"/>
      <c r="O9" s="9" t="s">
        <v>592</v>
      </c>
      <c r="P9" s="9" t="s">
        <v>593</v>
      </c>
      <c r="Q9" s="10" t="s">
        <v>594</v>
      </c>
      <c r="R9" s="7" t="s">
        <v>591</v>
      </c>
      <c r="S9" s="11"/>
      <c r="T9" s="9" t="s">
        <v>592</v>
      </c>
      <c r="U9" s="9" t="s">
        <v>593</v>
      </c>
      <c r="V9" s="10" t="s">
        <v>594</v>
      </c>
    </row>
    <row r="10" spans="1:22" x14ac:dyDescent="0.3">
      <c r="C10" s="7">
        <f>AVERAGE(G18:G422)</f>
        <v>44563.176611797004</v>
      </c>
      <c r="D10" s="8"/>
      <c r="E10" s="12">
        <f>AVERAGE(E18:E422)</f>
        <v>8.6743389547083351E-3</v>
      </c>
      <c r="F10" s="12">
        <f>AVERAGE(F18:F422)</f>
        <v>3.2273815181324689E-2</v>
      </c>
      <c r="G10" s="10">
        <f>SQRT(C10)</f>
        <v>211.09992091850012</v>
      </c>
      <c r="H10" s="7">
        <f>AVERAGE(L23:L422)</f>
        <v>43470.779466512278</v>
      </c>
      <c r="I10" s="11"/>
      <c r="J10" s="12">
        <f>AVERAGE(J23:J422)</f>
        <v>-2.4227170028012423E-3</v>
      </c>
      <c r="K10" s="12">
        <f>AVERAGE(K23:K422)</f>
        <v>3.317946965727326E-2</v>
      </c>
      <c r="L10" s="10">
        <f>SQRT(H10)</f>
        <v>208.496473510974</v>
      </c>
      <c r="M10" s="7">
        <f>AVERAGE(Q24:Q422)</f>
        <v>60400.034443748271</v>
      </c>
      <c r="N10" s="8"/>
      <c r="O10" s="12">
        <f>AVERAGE(O24:O422)</f>
        <v>1.7387774217049651E-2</v>
      </c>
      <c r="P10" s="12">
        <f>AVERAGE(P24:P422)</f>
        <v>3.8500230174715218E-2</v>
      </c>
      <c r="Q10" s="10">
        <f>SQRT(M10)</f>
        <v>245.76418462369222</v>
      </c>
      <c r="R10" s="7">
        <f>AVERAGE(V35:V422)</f>
        <v>50896.185710816164</v>
      </c>
      <c r="S10" s="11"/>
      <c r="T10" s="12">
        <f>AVERAGE(T35:T422)</f>
        <v>-3.0276116889464246E-3</v>
      </c>
      <c r="U10" s="12">
        <f>AVERAGE(U35:U422)</f>
        <v>3.3821608301940094E-2</v>
      </c>
      <c r="V10" s="10">
        <f>SQRT(R10)</f>
        <v>225.60183002541484</v>
      </c>
    </row>
    <row r="11" spans="1:22" ht="27" customHeight="1" x14ac:dyDescent="0.3">
      <c r="A11" s="13" t="s">
        <v>595</v>
      </c>
      <c r="B11" s="14" t="s">
        <v>596</v>
      </c>
      <c r="C11" s="15" t="s">
        <v>597</v>
      </c>
      <c r="D11" s="36" t="s">
        <v>598</v>
      </c>
      <c r="E11" s="41" t="s">
        <v>599</v>
      </c>
      <c r="F11" s="41" t="s">
        <v>600</v>
      </c>
      <c r="G11" s="16" t="s">
        <v>601</v>
      </c>
      <c r="H11" s="15" t="s">
        <v>597</v>
      </c>
      <c r="I11" s="36" t="s">
        <v>602</v>
      </c>
      <c r="J11" s="41" t="s">
        <v>599</v>
      </c>
      <c r="K11" s="41" t="s">
        <v>600</v>
      </c>
      <c r="L11" s="16" t="s">
        <v>601</v>
      </c>
      <c r="M11" s="15" t="s">
        <v>621</v>
      </c>
      <c r="N11" s="36" t="s">
        <v>598</v>
      </c>
      <c r="O11" s="41" t="s">
        <v>599</v>
      </c>
      <c r="P11" s="41" t="s">
        <v>600</v>
      </c>
      <c r="Q11" s="16" t="s">
        <v>601</v>
      </c>
      <c r="R11" s="15" t="s">
        <v>621</v>
      </c>
      <c r="S11" s="36" t="s">
        <v>602</v>
      </c>
      <c r="T11" s="41" t="s">
        <v>599</v>
      </c>
      <c r="U11" s="41" t="s">
        <v>600</v>
      </c>
      <c r="V11" s="16" t="s">
        <v>601</v>
      </c>
    </row>
    <row r="12" spans="1:22" x14ac:dyDescent="0.3">
      <c r="A12" s="37" t="s">
        <v>175</v>
      </c>
      <c r="B12" s="39">
        <v>1878</v>
      </c>
      <c r="C12" s="17"/>
      <c r="D12" s="18"/>
      <c r="E12" s="19"/>
      <c r="F12" s="19"/>
      <c r="G12" s="20"/>
      <c r="H12" s="17"/>
      <c r="I12" s="21"/>
      <c r="J12" s="19"/>
      <c r="K12" s="19"/>
      <c r="L12" s="20"/>
      <c r="M12" s="17"/>
      <c r="N12" s="18"/>
      <c r="O12" s="19"/>
      <c r="P12" s="19"/>
      <c r="Q12" s="20"/>
      <c r="R12" s="17"/>
      <c r="S12" s="21"/>
      <c r="T12" s="19"/>
      <c r="U12" s="19"/>
      <c r="V12" s="20"/>
    </row>
    <row r="13" spans="1:22" x14ac:dyDescent="0.3">
      <c r="A13" s="37" t="s">
        <v>176</v>
      </c>
      <c r="B13" s="39">
        <v>1743</v>
      </c>
      <c r="C13" s="17"/>
      <c r="D13" s="18"/>
      <c r="E13" s="22"/>
      <c r="F13" s="22"/>
      <c r="G13" s="23"/>
      <c r="H13" s="17"/>
      <c r="I13" s="21"/>
      <c r="J13" s="22"/>
      <c r="K13" s="22"/>
      <c r="L13" s="23"/>
      <c r="M13" s="17"/>
      <c r="N13" s="18"/>
      <c r="O13" s="22"/>
      <c r="P13" s="22"/>
      <c r="Q13" s="23"/>
      <c r="R13" s="17"/>
      <c r="S13" s="21"/>
      <c r="T13" s="22"/>
      <c r="U13" s="22"/>
      <c r="V13" s="23"/>
    </row>
    <row r="14" spans="1:22" x14ac:dyDescent="0.3">
      <c r="A14" s="37" t="s">
        <v>177</v>
      </c>
      <c r="B14" s="39">
        <v>2014</v>
      </c>
      <c r="C14" s="17"/>
      <c r="D14" s="21"/>
      <c r="E14" s="24"/>
      <c r="F14" s="24"/>
      <c r="G14" s="25"/>
      <c r="H14" s="17"/>
      <c r="I14" s="21"/>
      <c r="J14" s="24"/>
      <c r="K14" s="24"/>
      <c r="L14" s="25"/>
      <c r="M14" s="17"/>
      <c r="N14" s="21"/>
      <c r="O14" s="24"/>
      <c r="P14" s="24"/>
      <c r="Q14" s="25"/>
      <c r="R14" s="17"/>
      <c r="S14" s="21"/>
      <c r="T14" s="24"/>
      <c r="U14" s="24"/>
      <c r="V14" s="25"/>
    </row>
    <row r="15" spans="1:22" x14ac:dyDescent="0.3">
      <c r="A15" s="37" t="s">
        <v>178</v>
      </c>
      <c r="B15" s="39">
        <v>1944</v>
      </c>
      <c r="C15" s="17"/>
      <c r="D15" s="21"/>
      <c r="E15" s="24"/>
      <c r="F15" s="24"/>
      <c r="G15" s="25"/>
      <c r="H15" s="17"/>
      <c r="I15" s="21"/>
      <c r="J15" s="24"/>
      <c r="K15" s="24"/>
      <c r="L15" s="25"/>
      <c r="M15" s="17"/>
      <c r="N15" s="21"/>
      <c r="O15" s="24"/>
      <c r="P15" s="24"/>
      <c r="Q15" s="25"/>
      <c r="R15" s="17"/>
      <c r="S15" s="21"/>
      <c r="T15" s="24"/>
      <c r="U15" s="24"/>
      <c r="V15" s="25"/>
    </row>
    <row r="16" spans="1:22" x14ac:dyDescent="0.3">
      <c r="A16" s="37" t="s">
        <v>179</v>
      </c>
      <c r="B16" s="39">
        <v>2207</v>
      </c>
      <c r="C16" s="17"/>
      <c r="D16" s="21"/>
      <c r="E16" s="24"/>
      <c r="F16" s="24"/>
      <c r="G16" s="25"/>
      <c r="H16" s="17"/>
      <c r="I16" s="21"/>
      <c r="J16" s="24"/>
      <c r="K16" s="24"/>
      <c r="L16" s="25"/>
      <c r="M16" s="17"/>
      <c r="N16" s="21"/>
      <c r="O16" s="24"/>
      <c r="P16" s="24"/>
      <c r="Q16" s="25"/>
      <c r="R16" s="17"/>
      <c r="S16" s="21"/>
      <c r="T16" s="24"/>
      <c r="U16" s="24"/>
      <c r="V16" s="25"/>
    </row>
    <row r="17" spans="1:22" x14ac:dyDescent="0.3">
      <c r="A17" s="37" t="s">
        <v>180</v>
      </c>
      <c r="B17" s="39">
        <v>2065</v>
      </c>
      <c r="C17" s="17">
        <f>AVERAGE(B12:B17)</f>
        <v>1975.1666666666667</v>
      </c>
      <c r="D17" s="21"/>
      <c r="E17" s="24"/>
      <c r="F17" s="24"/>
      <c r="G17" s="25"/>
      <c r="H17" s="17"/>
      <c r="I17" s="21"/>
      <c r="J17" s="24"/>
      <c r="K17" s="24"/>
      <c r="L17" s="25"/>
      <c r="M17" s="17"/>
      <c r="N17" s="21"/>
      <c r="O17" s="24"/>
      <c r="P17" s="24"/>
      <c r="Q17" s="25"/>
      <c r="R17" s="17"/>
      <c r="S17" s="21"/>
      <c r="T17" s="24"/>
      <c r="U17" s="24"/>
      <c r="V17" s="25"/>
    </row>
    <row r="18" spans="1:22" x14ac:dyDescent="0.3">
      <c r="A18" s="37" t="s">
        <v>181</v>
      </c>
      <c r="B18" s="39">
        <v>2135</v>
      </c>
      <c r="C18" s="17">
        <f>AVERAGE(B13:B18)</f>
        <v>2018</v>
      </c>
      <c r="D18" s="21">
        <f>C17</f>
        <v>1975.1666666666667</v>
      </c>
      <c r="E18" s="24">
        <f t="shared" ref="E18:E81" si="0">(B18-D18)/B18</f>
        <v>7.4863387978142043E-2</v>
      </c>
      <c r="F18" s="24">
        <f t="shared" ref="F18:F81" si="1">ABS(E18)</f>
        <v>7.4863387978142043E-2</v>
      </c>
      <c r="G18" s="25">
        <f t="shared" ref="G18:G81" si="2">(B18-D18)^2</f>
        <v>25546.69444444442</v>
      </c>
      <c r="H18" s="17"/>
      <c r="I18" s="21"/>
      <c r="J18" s="24"/>
      <c r="K18" s="24"/>
      <c r="L18" s="25"/>
      <c r="M18" s="17"/>
      <c r="N18" s="21"/>
      <c r="O18" s="24"/>
      <c r="P18" s="24"/>
      <c r="Q18" s="25"/>
      <c r="R18" s="17"/>
      <c r="S18" s="21"/>
      <c r="T18" s="24"/>
      <c r="U18" s="24"/>
      <c r="V18" s="25"/>
    </row>
    <row r="19" spans="1:22" x14ac:dyDescent="0.3">
      <c r="A19" s="37" t="s">
        <v>182</v>
      </c>
      <c r="B19" s="39">
        <v>2179</v>
      </c>
      <c r="C19" s="17">
        <f t="shared" ref="C19:C82" si="3">AVERAGE(B14:B19)</f>
        <v>2090.6666666666665</v>
      </c>
      <c r="D19" s="21">
        <f>C18</f>
        <v>2018</v>
      </c>
      <c r="E19" s="24">
        <f>(B19-D19)/B19</f>
        <v>7.3887104176227625E-2</v>
      </c>
      <c r="F19" s="24">
        <f t="shared" si="1"/>
        <v>7.3887104176227625E-2</v>
      </c>
      <c r="G19" s="25">
        <f t="shared" si="2"/>
        <v>25921</v>
      </c>
      <c r="H19" s="17"/>
      <c r="I19" s="21"/>
      <c r="J19" s="24"/>
      <c r="K19" s="24"/>
      <c r="L19" s="25"/>
      <c r="M19" s="17"/>
      <c r="N19" s="21"/>
      <c r="O19" s="24"/>
      <c r="P19" s="24"/>
      <c r="Q19" s="25"/>
      <c r="R19" s="17"/>
      <c r="S19" s="21"/>
      <c r="T19" s="24"/>
      <c r="U19" s="24"/>
      <c r="V19" s="25"/>
    </row>
    <row r="20" spans="1:22" x14ac:dyDescent="0.3">
      <c r="A20" s="37" t="s">
        <v>183</v>
      </c>
      <c r="B20" s="39">
        <v>2195</v>
      </c>
      <c r="C20" s="17">
        <f t="shared" si="3"/>
        <v>2120.8333333333335</v>
      </c>
      <c r="D20" s="21">
        <f>C19</f>
        <v>2090.6666666666665</v>
      </c>
      <c r="E20" s="24">
        <f t="shared" si="0"/>
        <v>4.7532270311313664E-2</v>
      </c>
      <c r="F20" s="24">
        <f t="shared" si="1"/>
        <v>4.7532270311313664E-2</v>
      </c>
      <c r="G20" s="25">
        <f t="shared" si="2"/>
        <v>10885.444444444476</v>
      </c>
      <c r="H20" s="17"/>
      <c r="I20" s="21"/>
      <c r="J20" s="24"/>
      <c r="K20" s="24"/>
      <c r="L20" s="25"/>
      <c r="M20" s="17"/>
      <c r="N20" s="21"/>
      <c r="O20" s="24"/>
      <c r="P20" s="24"/>
      <c r="Q20" s="25"/>
      <c r="R20" s="17"/>
      <c r="S20" s="21"/>
      <c r="T20" s="24"/>
      <c r="U20" s="24"/>
      <c r="V20" s="25"/>
    </row>
    <row r="21" spans="1:22" x14ac:dyDescent="0.3">
      <c r="A21" s="37" t="s">
        <v>184</v>
      </c>
      <c r="B21" s="39">
        <v>2184</v>
      </c>
      <c r="C21" s="17">
        <f t="shared" si="3"/>
        <v>2160.8333333333335</v>
      </c>
      <c r="D21" s="21">
        <f>C20</f>
        <v>2120.8333333333335</v>
      </c>
      <c r="E21" s="24">
        <f t="shared" si="0"/>
        <v>2.8922466422466354E-2</v>
      </c>
      <c r="F21" s="24">
        <f t="shared" si="1"/>
        <v>2.8922466422466354E-2</v>
      </c>
      <c r="G21" s="25">
        <f t="shared" si="2"/>
        <v>3990.0277777777587</v>
      </c>
      <c r="H21" s="17"/>
      <c r="I21" s="21"/>
      <c r="J21" s="24"/>
      <c r="K21" s="24"/>
      <c r="L21" s="25"/>
      <c r="M21" s="17"/>
      <c r="N21" s="21"/>
      <c r="O21" s="24"/>
      <c r="P21" s="24"/>
      <c r="Q21" s="25"/>
      <c r="R21" s="17"/>
      <c r="S21" s="21"/>
      <c r="T21" s="24"/>
      <c r="U21" s="24"/>
      <c r="V21" s="25"/>
    </row>
    <row r="22" spans="1:22" x14ac:dyDescent="0.3">
      <c r="A22" s="37" t="s">
        <v>185</v>
      </c>
      <c r="B22" s="39">
        <v>2210</v>
      </c>
      <c r="C22" s="17">
        <f t="shared" si="3"/>
        <v>2161.3333333333335</v>
      </c>
      <c r="D22" s="21">
        <f>C21</f>
        <v>2160.8333333333335</v>
      </c>
      <c r="E22" s="24">
        <f t="shared" si="0"/>
        <v>2.2247360482654532E-2</v>
      </c>
      <c r="F22" s="24">
        <f t="shared" si="1"/>
        <v>2.2247360482654532E-2</v>
      </c>
      <c r="G22" s="25">
        <f t="shared" si="2"/>
        <v>2417.3611111110963</v>
      </c>
      <c r="H22" s="17">
        <f>AVERAGE(C17:C22)</f>
        <v>2087.8055555555561</v>
      </c>
      <c r="I22" s="21"/>
      <c r="J22" s="24"/>
      <c r="K22" s="24"/>
      <c r="L22" s="25"/>
      <c r="M22" s="17"/>
      <c r="N22" s="21"/>
      <c r="O22" s="24"/>
      <c r="P22" s="24"/>
      <c r="Q22" s="25"/>
      <c r="R22" s="17"/>
      <c r="S22" s="21"/>
      <c r="T22" s="24"/>
      <c r="U22" s="24"/>
      <c r="V22" s="25"/>
    </row>
    <row r="23" spans="1:22" x14ac:dyDescent="0.3">
      <c r="A23" s="37" t="s">
        <v>186</v>
      </c>
      <c r="B23" s="39">
        <v>2193</v>
      </c>
      <c r="C23" s="17">
        <f t="shared" si="3"/>
        <v>2182.6666666666665</v>
      </c>
      <c r="D23" s="21">
        <f t="shared" ref="D23:D86" si="4">C22</f>
        <v>2161.3333333333335</v>
      </c>
      <c r="E23" s="24">
        <f t="shared" si="0"/>
        <v>1.4439884480924084E-2</v>
      </c>
      <c r="F23" s="24">
        <f t="shared" si="1"/>
        <v>1.4439884480924084E-2</v>
      </c>
      <c r="G23" s="25">
        <f t="shared" si="2"/>
        <v>1002.7777777777682</v>
      </c>
      <c r="H23" s="17">
        <f>AVERAGE(C18:C23)</f>
        <v>2122.3888888888891</v>
      </c>
      <c r="I23" s="21">
        <f>((2*$C22)-$H22)+((2/(6-1))*($C22-$H22))</f>
        <v>2264.2722222222219</v>
      </c>
      <c r="J23" s="24">
        <f t="shared" ref="J23:J86" si="5">($B23-I23)/$B23</f>
        <v>-3.2499873334346514E-2</v>
      </c>
      <c r="K23" s="24">
        <f t="shared" ref="K23:K86" si="6">ABS(J23)</f>
        <v>3.2499873334346514E-2</v>
      </c>
      <c r="L23" s="25">
        <f>(B23-I23)^2</f>
        <v>5079.729660493781</v>
      </c>
      <c r="M23" s="17">
        <f>AVERAGE(B12:B23)</f>
        <v>2078.9166666666665</v>
      </c>
      <c r="N23" s="21"/>
      <c r="O23" s="24"/>
      <c r="P23" s="24"/>
      <c r="Q23" s="25"/>
      <c r="R23" s="17"/>
      <c r="S23" s="21"/>
      <c r="T23" s="24"/>
      <c r="U23" s="24"/>
      <c r="V23" s="25"/>
    </row>
    <row r="24" spans="1:22" x14ac:dyDescent="0.3">
      <c r="A24" s="37" t="s">
        <v>187</v>
      </c>
      <c r="B24" s="39">
        <v>2137</v>
      </c>
      <c r="C24" s="17">
        <f t="shared" si="3"/>
        <v>2183</v>
      </c>
      <c r="D24" s="21">
        <f t="shared" si="4"/>
        <v>2182.6666666666665</v>
      </c>
      <c r="E24" s="24">
        <f t="shared" si="0"/>
        <v>-2.1369521135548207E-2</v>
      </c>
      <c r="F24" s="24">
        <f t="shared" si="1"/>
        <v>2.1369521135548207E-2</v>
      </c>
      <c r="G24" s="25">
        <f t="shared" si="2"/>
        <v>2085.4444444444307</v>
      </c>
      <c r="H24" s="17">
        <f t="shared" ref="H24:H87" si="7">AVERAGE(C19:C24)</f>
        <v>2149.8888888888891</v>
      </c>
      <c r="I24" s="21">
        <f>((2*$C23)-$H23)+((2/(6-1))*($C23-$H23))</f>
        <v>2267.0555555555547</v>
      </c>
      <c r="J24" s="24">
        <f t="shared" si="5"/>
        <v>-6.0858940362917523E-2</v>
      </c>
      <c r="K24" s="24">
        <f t="shared" si="6"/>
        <v>6.0858940362917523E-2</v>
      </c>
      <c r="L24" s="25">
        <f t="shared" ref="L24:L87" si="8">(B24-I24)^2</f>
        <v>16914.447530863989</v>
      </c>
      <c r="M24" s="17">
        <f>AVERAGE(B13:B24)</f>
        <v>2100.5</v>
      </c>
      <c r="N24" s="21">
        <f>M23</f>
        <v>2078.9166666666665</v>
      </c>
      <c r="O24" s="24">
        <f>(B24-N24)/B24</f>
        <v>2.7179847137732093E-2</v>
      </c>
      <c r="P24" s="24">
        <f t="shared" ref="P24:P81" si="9">ABS(O24)</f>
        <v>2.7179847137732093E-2</v>
      </c>
      <c r="Q24" s="25">
        <f>(B24-N24)^2</f>
        <v>3373.6736111111286</v>
      </c>
      <c r="R24" s="17"/>
      <c r="S24" s="21"/>
      <c r="T24" s="24"/>
      <c r="U24" s="24"/>
      <c r="V24" s="25"/>
    </row>
    <row r="25" spans="1:22" x14ac:dyDescent="0.3">
      <c r="A25" s="37" t="s">
        <v>188</v>
      </c>
      <c r="B25" s="39">
        <v>2225</v>
      </c>
      <c r="C25" s="17">
        <f t="shared" si="3"/>
        <v>2190.6666666666665</v>
      </c>
      <c r="D25" s="21">
        <f t="shared" si="4"/>
        <v>2183</v>
      </c>
      <c r="E25" s="24">
        <f t="shared" si="0"/>
        <v>1.8876404494382021E-2</v>
      </c>
      <c r="F25" s="24">
        <f t="shared" si="1"/>
        <v>1.8876404494382021E-2</v>
      </c>
      <c r="G25" s="25">
        <f t="shared" si="2"/>
        <v>1764</v>
      </c>
      <c r="H25" s="17">
        <f t="shared" si="7"/>
        <v>2166.5555555555552</v>
      </c>
      <c r="I25" s="21">
        <f t="shared" ref="I25:I88" si="10">((2*$C24)-$H24)+((2/(6-1))*($C24-$H24))</f>
        <v>2229.3555555555554</v>
      </c>
      <c r="J25" s="24">
        <f t="shared" si="5"/>
        <v>-1.9575530586765769E-3</v>
      </c>
      <c r="K25" s="24">
        <f t="shared" si="6"/>
        <v>1.9575530586765769E-3</v>
      </c>
      <c r="L25" s="25">
        <f t="shared" si="8"/>
        <v>18.970864197529366</v>
      </c>
      <c r="M25" s="17">
        <f t="shared" ref="M25:M88" si="11">AVERAGE(B14:B25)</f>
        <v>2140.6666666666665</v>
      </c>
      <c r="N25" s="21">
        <f t="shared" ref="N25:N86" si="12">M24</f>
        <v>2100.5</v>
      </c>
      <c r="O25" s="24">
        <f t="shared" ref="O25:O88" si="13">(B25-N25)/B25</f>
        <v>5.5955056179775281E-2</v>
      </c>
      <c r="P25" s="24">
        <f t="shared" si="9"/>
        <v>5.5955056179775281E-2</v>
      </c>
      <c r="Q25" s="25">
        <f t="shared" ref="Q25:Q88" si="14">(B25-N25)^2</f>
        <v>15500.25</v>
      </c>
      <c r="R25" s="17"/>
      <c r="S25" s="21"/>
      <c r="T25" s="24"/>
      <c r="U25" s="24"/>
      <c r="V25" s="25"/>
    </row>
    <row r="26" spans="1:22" x14ac:dyDescent="0.3">
      <c r="A26" s="37" t="s">
        <v>189</v>
      </c>
      <c r="B26" s="39">
        <v>2202</v>
      </c>
      <c r="C26" s="17">
        <f t="shared" si="3"/>
        <v>2191.8333333333335</v>
      </c>
      <c r="D26" s="21">
        <f t="shared" si="4"/>
        <v>2190.6666666666665</v>
      </c>
      <c r="E26" s="24">
        <f t="shared" si="0"/>
        <v>5.146836209506578E-3</v>
      </c>
      <c r="F26" s="24">
        <f t="shared" si="1"/>
        <v>5.146836209506578E-3</v>
      </c>
      <c r="G26" s="25">
        <f t="shared" si="2"/>
        <v>128.44444444444787</v>
      </c>
      <c r="H26" s="17">
        <f t="shared" si="7"/>
        <v>2178.3888888888891</v>
      </c>
      <c r="I26" s="21">
        <f t="shared" si="10"/>
        <v>2224.4222222222224</v>
      </c>
      <c r="J26" s="24">
        <f t="shared" si="5"/>
        <v>-1.0182662226259057E-2</v>
      </c>
      <c r="K26" s="24">
        <f t="shared" si="6"/>
        <v>1.0182662226259057E-2</v>
      </c>
      <c r="L26" s="25">
        <f t="shared" si="8"/>
        <v>502.75604938272602</v>
      </c>
      <c r="M26" s="17">
        <f t="shared" si="11"/>
        <v>2156.3333333333335</v>
      </c>
      <c r="N26" s="21">
        <f t="shared" si="12"/>
        <v>2140.6666666666665</v>
      </c>
      <c r="O26" s="24">
        <f t="shared" si="13"/>
        <v>2.7853466545564708E-2</v>
      </c>
      <c r="P26" s="24">
        <f t="shared" si="9"/>
        <v>2.7853466545564708E-2</v>
      </c>
      <c r="Q26" s="25">
        <f t="shared" si="14"/>
        <v>3761.7777777777965</v>
      </c>
      <c r="R26" s="17"/>
      <c r="S26" s="21"/>
      <c r="T26" s="24"/>
      <c r="U26" s="24"/>
      <c r="V26" s="25"/>
    </row>
    <row r="27" spans="1:22" x14ac:dyDescent="0.3">
      <c r="A27" s="37" t="s">
        <v>190</v>
      </c>
      <c r="B27" s="39">
        <v>2330</v>
      </c>
      <c r="C27" s="17">
        <f t="shared" si="3"/>
        <v>2216.1666666666665</v>
      </c>
      <c r="D27" s="21">
        <f t="shared" si="4"/>
        <v>2191.8333333333335</v>
      </c>
      <c r="E27" s="24">
        <f t="shared" si="0"/>
        <v>5.9298998569384767E-2</v>
      </c>
      <c r="F27" s="24">
        <f t="shared" si="1"/>
        <v>5.9298998569384767E-2</v>
      </c>
      <c r="G27" s="25">
        <f t="shared" si="2"/>
        <v>19090.027777777737</v>
      </c>
      <c r="H27" s="17">
        <f t="shared" si="7"/>
        <v>2187.6111111111109</v>
      </c>
      <c r="I27" s="21">
        <f t="shared" si="10"/>
        <v>2210.6555555555556</v>
      </c>
      <c r="J27" s="24">
        <f t="shared" si="5"/>
        <v>5.1220791607057697E-2</v>
      </c>
      <c r="K27" s="24">
        <f t="shared" si="6"/>
        <v>5.1220791607057697E-2</v>
      </c>
      <c r="L27" s="25">
        <f t="shared" si="8"/>
        <v>14243.096419753085</v>
      </c>
      <c r="M27" s="17">
        <f t="shared" si="11"/>
        <v>2188.5</v>
      </c>
      <c r="N27" s="21">
        <f t="shared" si="12"/>
        <v>2156.3333333333335</v>
      </c>
      <c r="O27" s="24">
        <f>(B27-N27)/B27</f>
        <v>7.453505007153069E-2</v>
      </c>
      <c r="P27" s="24">
        <f t="shared" si="9"/>
        <v>7.453505007153069E-2</v>
      </c>
      <c r="Q27" s="25">
        <f t="shared" si="14"/>
        <v>30160.111111111059</v>
      </c>
      <c r="R27" s="17"/>
      <c r="S27" s="21"/>
      <c r="T27" s="24"/>
      <c r="U27" s="24"/>
      <c r="V27" s="25"/>
    </row>
    <row r="28" spans="1:22" x14ac:dyDescent="0.3">
      <c r="A28" s="37" t="s">
        <v>191</v>
      </c>
      <c r="B28" s="39">
        <v>2370</v>
      </c>
      <c r="C28" s="17">
        <f t="shared" si="3"/>
        <v>2242.8333333333335</v>
      </c>
      <c r="D28" s="21">
        <f t="shared" si="4"/>
        <v>2216.1666666666665</v>
      </c>
      <c r="E28" s="24">
        <f t="shared" si="0"/>
        <v>6.4908579465541558E-2</v>
      </c>
      <c r="F28" s="24">
        <f t="shared" si="1"/>
        <v>6.4908579465541558E-2</v>
      </c>
      <c r="G28" s="25">
        <f t="shared" si="2"/>
        <v>23664.694444444493</v>
      </c>
      <c r="H28" s="17">
        <f t="shared" si="7"/>
        <v>2201.1944444444443</v>
      </c>
      <c r="I28" s="21">
        <f t="shared" si="10"/>
        <v>2256.1444444444446</v>
      </c>
      <c r="J28" s="24">
        <f t="shared" si="5"/>
        <v>4.8040318799812395E-2</v>
      </c>
      <c r="K28" s="24">
        <f t="shared" si="6"/>
        <v>4.8040318799812395E-2</v>
      </c>
      <c r="L28" s="25">
        <f t="shared" si="8"/>
        <v>12963.087530864159</v>
      </c>
      <c r="M28" s="17">
        <f t="shared" si="11"/>
        <v>2202.0833333333335</v>
      </c>
      <c r="N28" s="21">
        <f t="shared" si="12"/>
        <v>2188.5</v>
      </c>
      <c r="O28" s="24">
        <f t="shared" si="13"/>
        <v>7.6582278481012664E-2</v>
      </c>
      <c r="P28" s="24">
        <f t="shared" si="9"/>
        <v>7.6582278481012664E-2</v>
      </c>
      <c r="Q28" s="25">
        <f t="shared" si="14"/>
        <v>32942.25</v>
      </c>
      <c r="R28" s="17"/>
      <c r="S28" s="21"/>
      <c r="T28" s="24"/>
      <c r="U28" s="24"/>
      <c r="V28" s="25"/>
    </row>
    <row r="29" spans="1:22" x14ac:dyDescent="0.3">
      <c r="A29" s="37" t="s">
        <v>192</v>
      </c>
      <c r="B29" s="39">
        <v>2307</v>
      </c>
      <c r="C29" s="17">
        <f t="shared" si="3"/>
        <v>2261.8333333333335</v>
      </c>
      <c r="D29" s="21">
        <f t="shared" si="4"/>
        <v>2242.8333333333335</v>
      </c>
      <c r="E29" s="24">
        <f t="shared" si="0"/>
        <v>2.7813899725473133E-2</v>
      </c>
      <c r="F29" s="24">
        <f t="shared" si="1"/>
        <v>2.7813899725473133E-2</v>
      </c>
      <c r="G29" s="25">
        <f t="shared" si="2"/>
        <v>4117.3611111110913</v>
      </c>
      <c r="H29" s="17">
        <f t="shared" si="7"/>
        <v>2214.3888888888891</v>
      </c>
      <c r="I29" s="21">
        <f t="shared" si="10"/>
        <v>2301.1277777777782</v>
      </c>
      <c r="J29" s="24">
        <f t="shared" si="5"/>
        <v>2.5453932476037313E-3</v>
      </c>
      <c r="K29" s="24">
        <f t="shared" si="6"/>
        <v>2.5453932476037313E-3</v>
      </c>
      <c r="L29" s="25">
        <f t="shared" si="8"/>
        <v>34.482993827155624</v>
      </c>
      <c r="M29" s="17">
        <f t="shared" si="11"/>
        <v>2222.25</v>
      </c>
      <c r="N29" s="21">
        <f t="shared" si="12"/>
        <v>2202.0833333333335</v>
      </c>
      <c r="O29" s="24">
        <f t="shared" si="13"/>
        <v>4.5477532148533381E-2</v>
      </c>
      <c r="P29" s="24">
        <f t="shared" si="9"/>
        <v>4.5477532148533381E-2</v>
      </c>
      <c r="Q29" s="25">
        <f t="shared" si="14"/>
        <v>11007.506944444413</v>
      </c>
      <c r="R29" s="17"/>
      <c r="S29" s="21"/>
      <c r="T29" s="24"/>
      <c r="U29" s="24"/>
      <c r="V29" s="25"/>
    </row>
    <row r="30" spans="1:22" x14ac:dyDescent="0.3">
      <c r="A30" s="37" t="s">
        <v>193</v>
      </c>
      <c r="B30" s="39">
        <v>2282</v>
      </c>
      <c r="C30" s="17">
        <f t="shared" si="3"/>
        <v>2286</v>
      </c>
      <c r="D30" s="21">
        <f t="shared" si="4"/>
        <v>2261.8333333333335</v>
      </c>
      <c r="E30" s="24">
        <f t="shared" si="0"/>
        <v>8.8372772421851514E-3</v>
      </c>
      <c r="F30" s="24">
        <f t="shared" si="1"/>
        <v>8.8372772421851514E-3</v>
      </c>
      <c r="G30" s="25">
        <f t="shared" si="2"/>
        <v>406.69444444443832</v>
      </c>
      <c r="H30" s="17">
        <f t="shared" si="7"/>
        <v>2231.5555555555557</v>
      </c>
      <c r="I30" s="21">
        <f t="shared" si="10"/>
        <v>2328.2555555555555</v>
      </c>
      <c r="J30" s="24">
        <f t="shared" si="5"/>
        <v>-2.0269743889375757E-2</v>
      </c>
      <c r="K30" s="24">
        <f t="shared" si="6"/>
        <v>2.0269743889375757E-2</v>
      </c>
      <c r="L30" s="25">
        <f t="shared" si="8"/>
        <v>2139.5764197530789</v>
      </c>
      <c r="M30" s="17">
        <f t="shared" si="11"/>
        <v>2234.5</v>
      </c>
      <c r="N30" s="21">
        <f t="shared" si="12"/>
        <v>2222.25</v>
      </c>
      <c r="O30" s="24">
        <f t="shared" si="13"/>
        <v>2.6183172655565294E-2</v>
      </c>
      <c r="P30" s="24">
        <f t="shared" si="9"/>
        <v>2.6183172655565294E-2</v>
      </c>
      <c r="Q30" s="25">
        <f t="shared" si="14"/>
        <v>3570.0625</v>
      </c>
      <c r="R30" s="17"/>
      <c r="S30" s="21"/>
      <c r="T30" s="24"/>
      <c r="U30" s="24"/>
      <c r="V30" s="25"/>
    </row>
    <row r="31" spans="1:22" x14ac:dyDescent="0.3">
      <c r="A31" s="37" t="s">
        <v>194</v>
      </c>
      <c r="B31" s="39">
        <v>2361</v>
      </c>
      <c r="C31" s="17">
        <f t="shared" si="3"/>
        <v>2308.6666666666665</v>
      </c>
      <c r="D31" s="21">
        <f t="shared" si="4"/>
        <v>2286</v>
      </c>
      <c r="E31" s="24">
        <f t="shared" si="0"/>
        <v>3.176620076238882E-2</v>
      </c>
      <c r="F31" s="24">
        <f t="shared" si="1"/>
        <v>3.176620076238882E-2</v>
      </c>
      <c r="G31" s="25">
        <f t="shared" si="2"/>
        <v>5625</v>
      </c>
      <c r="H31" s="17">
        <f t="shared" si="7"/>
        <v>2251.2222222222222</v>
      </c>
      <c r="I31" s="21">
        <f t="shared" si="10"/>
        <v>2362.2222222222222</v>
      </c>
      <c r="J31" s="24">
        <f t="shared" si="5"/>
        <v>-5.1767141983150012E-4</v>
      </c>
      <c r="K31" s="24">
        <f t="shared" si="6"/>
        <v>5.1767141983150012E-4</v>
      </c>
      <c r="L31" s="25">
        <f t="shared" si="8"/>
        <v>1.4938271604937037</v>
      </c>
      <c r="M31" s="17">
        <f t="shared" si="11"/>
        <v>2249.6666666666665</v>
      </c>
      <c r="N31" s="21">
        <f t="shared" si="12"/>
        <v>2234.5</v>
      </c>
      <c r="O31" s="24">
        <f t="shared" si="13"/>
        <v>5.3578991952562473E-2</v>
      </c>
      <c r="P31" s="24">
        <f t="shared" si="9"/>
        <v>5.3578991952562473E-2</v>
      </c>
      <c r="Q31" s="25">
        <f t="shared" si="14"/>
        <v>16002.25</v>
      </c>
      <c r="R31" s="17"/>
      <c r="S31" s="21"/>
      <c r="T31" s="24"/>
      <c r="U31" s="24"/>
      <c r="V31" s="25"/>
    </row>
    <row r="32" spans="1:22" x14ac:dyDescent="0.3">
      <c r="A32" s="37" t="s">
        <v>195</v>
      </c>
      <c r="B32" s="39">
        <v>2299</v>
      </c>
      <c r="C32" s="17">
        <f t="shared" si="3"/>
        <v>2324.8333333333335</v>
      </c>
      <c r="D32" s="21">
        <f t="shared" si="4"/>
        <v>2308.6666666666665</v>
      </c>
      <c r="E32" s="24">
        <f t="shared" si="0"/>
        <v>-4.2047266927649042E-3</v>
      </c>
      <c r="F32" s="24">
        <f t="shared" si="1"/>
        <v>4.2047266927649042E-3</v>
      </c>
      <c r="G32" s="25">
        <f t="shared" si="2"/>
        <v>93.444444444441515</v>
      </c>
      <c r="H32" s="17">
        <f t="shared" si="7"/>
        <v>2273.3888888888891</v>
      </c>
      <c r="I32" s="21">
        <f t="shared" si="10"/>
        <v>2389.0888888888885</v>
      </c>
      <c r="J32" s="24">
        <f t="shared" si="5"/>
        <v>-3.918611956889452E-2</v>
      </c>
      <c r="K32" s="24">
        <f t="shared" si="6"/>
        <v>3.918611956889452E-2</v>
      </c>
      <c r="L32" s="25">
        <f t="shared" si="8"/>
        <v>8116.0079012344986</v>
      </c>
      <c r="M32" s="17">
        <f t="shared" si="11"/>
        <v>2258.3333333333335</v>
      </c>
      <c r="N32" s="21">
        <f t="shared" si="12"/>
        <v>2249.6666666666665</v>
      </c>
      <c r="O32" s="24">
        <f t="shared" si="13"/>
        <v>2.1458605190662672E-2</v>
      </c>
      <c r="P32" s="24">
        <f t="shared" si="9"/>
        <v>2.1458605190662672E-2</v>
      </c>
      <c r="Q32" s="25">
        <f t="shared" si="14"/>
        <v>2433.7777777777928</v>
      </c>
      <c r="R32" s="17"/>
      <c r="S32" s="21"/>
      <c r="T32" s="24"/>
      <c r="U32" s="24"/>
      <c r="V32" s="25"/>
    </row>
    <row r="33" spans="1:22" x14ac:dyDescent="0.3">
      <c r="A33" s="37" t="s">
        <v>196</v>
      </c>
      <c r="B33" s="39">
        <v>2265</v>
      </c>
      <c r="C33" s="17">
        <f t="shared" si="3"/>
        <v>2314</v>
      </c>
      <c r="D33" s="21">
        <f t="shared" si="4"/>
        <v>2324.8333333333335</v>
      </c>
      <c r="E33" s="24">
        <f t="shared" si="0"/>
        <v>-2.6416482707873504E-2</v>
      </c>
      <c r="F33" s="24">
        <f t="shared" si="1"/>
        <v>2.6416482707873504E-2</v>
      </c>
      <c r="G33" s="25">
        <f t="shared" si="2"/>
        <v>3580.027777777796</v>
      </c>
      <c r="H33" s="17">
        <f t="shared" si="7"/>
        <v>2289.6944444444448</v>
      </c>
      <c r="I33" s="21">
        <f t="shared" si="10"/>
        <v>2396.8555555555554</v>
      </c>
      <c r="J33" s="24">
        <f t="shared" si="5"/>
        <v>-5.8214373313710988E-2</v>
      </c>
      <c r="K33" s="24">
        <f t="shared" si="6"/>
        <v>5.8214373313710988E-2</v>
      </c>
      <c r="L33" s="25">
        <f t="shared" si="8"/>
        <v>17385.887530864151</v>
      </c>
      <c r="M33" s="17">
        <f t="shared" si="11"/>
        <v>2265.0833333333335</v>
      </c>
      <c r="N33" s="21">
        <f t="shared" si="12"/>
        <v>2258.3333333333335</v>
      </c>
      <c r="O33" s="24">
        <f t="shared" si="13"/>
        <v>2.9433406916849958E-3</v>
      </c>
      <c r="P33" s="24">
        <f t="shared" si="9"/>
        <v>2.9433406916849958E-3</v>
      </c>
      <c r="Q33" s="25">
        <f t="shared" si="14"/>
        <v>44.444444444442425</v>
      </c>
      <c r="R33" s="17"/>
      <c r="S33" s="21"/>
      <c r="T33" s="24"/>
      <c r="U33" s="24"/>
      <c r="V33" s="25"/>
    </row>
    <row r="34" spans="1:22" x14ac:dyDescent="0.3">
      <c r="A34" s="37" t="s">
        <v>197</v>
      </c>
      <c r="B34" s="39">
        <v>2363</v>
      </c>
      <c r="C34" s="17">
        <f t="shared" si="3"/>
        <v>2312.8333333333335</v>
      </c>
      <c r="D34" s="21">
        <f t="shared" si="4"/>
        <v>2314</v>
      </c>
      <c r="E34" s="24">
        <f t="shared" si="0"/>
        <v>2.0736352094794751E-2</v>
      </c>
      <c r="F34" s="24">
        <f t="shared" si="1"/>
        <v>2.0736352094794751E-2</v>
      </c>
      <c r="G34" s="25">
        <f t="shared" si="2"/>
        <v>2401</v>
      </c>
      <c r="H34" s="17">
        <f t="shared" si="7"/>
        <v>2301.3611111111113</v>
      </c>
      <c r="I34" s="21">
        <f t="shared" si="10"/>
        <v>2348.0277777777774</v>
      </c>
      <c r="J34" s="24">
        <f t="shared" si="5"/>
        <v>6.33610758452079E-3</v>
      </c>
      <c r="K34" s="24">
        <f t="shared" si="6"/>
        <v>6.33610758452079E-3</v>
      </c>
      <c r="L34" s="25">
        <f t="shared" si="8"/>
        <v>224.16743827161704</v>
      </c>
      <c r="M34" s="17">
        <f t="shared" si="11"/>
        <v>2277.8333333333335</v>
      </c>
      <c r="N34" s="21">
        <f t="shared" si="12"/>
        <v>2265.0833333333335</v>
      </c>
      <c r="O34" s="24">
        <f t="shared" si="13"/>
        <v>4.1437438284666318E-2</v>
      </c>
      <c r="P34" s="24">
        <f t="shared" si="9"/>
        <v>4.1437438284666318E-2</v>
      </c>
      <c r="Q34" s="25">
        <f t="shared" si="14"/>
        <v>9587.6736111110822</v>
      </c>
      <c r="R34" s="17">
        <f>AVERAGE(M23:M34)</f>
        <v>2197.8888888888887</v>
      </c>
      <c r="S34" s="21"/>
      <c r="T34" s="24"/>
      <c r="U34" s="24"/>
      <c r="V34" s="25"/>
    </row>
    <row r="35" spans="1:22" x14ac:dyDescent="0.3">
      <c r="A35" s="37" t="s">
        <v>198</v>
      </c>
      <c r="B35" s="39">
        <v>2306</v>
      </c>
      <c r="C35" s="17">
        <f t="shared" si="3"/>
        <v>2312.6666666666665</v>
      </c>
      <c r="D35" s="21">
        <f t="shared" si="4"/>
        <v>2312.8333333333335</v>
      </c>
      <c r="E35" s="24">
        <f t="shared" si="0"/>
        <v>-2.9632841861810429E-3</v>
      </c>
      <c r="F35" s="24">
        <f t="shared" si="1"/>
        <v>2.9632841861810429E-3</v>
      </c>
      <c r="G35" s="25">
        <f t="shared" si="2"/>
        <v>46.694444444446518</v>
      </c>
      <c r="H35" s="17">
        <f t="shared" si="7"/>
        <v>2309.8333333333335</v>
      </c>
      <c r="I35" s="21">
        <f t="shared" si="10"/>
        <v>2328.8944444444446</v>
      </c>
      <c r="J35" s="24">
        <f t="shared" si="5"/>
        <v>-9.9282066107739004E-3</v>
      </c>
      <c r="K35" s="24">
        <f t="shared" si="6"/>
        <v>9.9282066107739004E-3</v>
      </c>
      <c r="L35" s="25">
        <f t="shared" si="8"/>
        <v>524.15558641976099</v>
      </c>
      <c r="M35" s="17">
        <f t="shared" si="11"/>
        <v>2287.25</v>
      </c>
      <c r="N35" s="21">
        <f t="shared" si="12"/>
        <v>2277.8333333333335</v>
      </c>
      <c r="O35" s="24">
        <f t="shared" si="13"/>
        <v>1.2214512864989816E-2</v>
      </c>
      <c r="P35" s="24">
        <f t="shared" si="9"/>
        <v>1.2214512864989816E-2</v>
      </c>
      <c r="Q35" s="25">
        <f>(B35-N35)^2</f>
        <v>793.36111111110256</v>
      </c>
      <c r="R35" s="17">
        <f t="shared" ref="R35:R98" si="15">AVERAGE(M24:M35)</f>
        <v>2215.2499999999995</v>
      </c>
      <c r="S35" s="21">
        <f>((2*$M34)-$R34)+((2/(12-1))*($M34-$R34))</f>
        <v>2372.3131313131321</v>
      </c>
      <c r="T35" s="24">
        <f>($B35-S35)/$B35</f>
        <v>-2.8756778539953204E-2</v>
      </c>
      <c r="U35" s="24">
        <f t="shared" ref="U35:U86" si="16">ABS(T35)</f>
        <v>2.8756778539953204E-2</v>
      </c>
      <c r="V35" s="25">
        <f>(B35-S35)^2</f>
        <v>4397.4313845526995</v>
      </c>
    </row>
    <row r="36" spans="1:22" x14ac:dyDescent="0.3">
      <c r="A36" s="37" t="s">
        <v>199</v>
      </c>
      <c r="B36" s="39">
        <v>2145</v>
      </c>
      <c r="C36" s="17">
        <f t="shared" si="3"/>
        <v>2289.8333333333335</v>
      </c>
      <c r="D36" s="21">
        <f t="shared" si="4"/>
        <v>2312.6666666666665</v>
      </c>
      <c r="E36" s="24">
        <f t="shared" si="0"/>
        <v>-7.8166278166278094E-2</v>
      </c>
      <c r="F36" s="24">
        <f t="shared" si="1"/>
        <v>7.8166278166278094E-2</v>
      </c>
      <c r="G36" s="25">
        <f t="shared" si="2"/>
        <v>28112.111111111059</v>
      </c>
      <c r="H36" s="17">
        <f t="shared" si="7"/>
        <v>2310.4722222222222</v>
      </c>
      <c r="I36" s="21">
        <f t="shared" si="10"/>
        <v>2316.6333333333328</v>
      </c>
      <c r="J36" s="24">
        <f t="shared" si="5"/>
        <v>-8.0015540015539746E-2</v>
      </c>
      <c r="K36" s="24">
        <f t="shared" si="6"/>
        <v>8.0015540015539746E-2</v>
      </c>
      <c r="L36" s="25">
        <f t="shared" si="8"/>
        <v>29458.001111110912</v>
      </c>
      <c r="M36" s="17">
        <f t="shared" si="11"/>
        <v>2287.9166666666665</v>
      </c>
      <c r="N36" s="21">
        <f t="shared" si="12"/>
        <v>2287.25</v>
      </c>
      <c r="O36" s="24">
        <f t="shared" si="13"/>
        <v>-6.6317016317016322E-2</v>
      </c>
      <c r="P36" s="24">
        <f t="shared" si="9"/>
        <v>6.6317016317016322E-2</v>
      </c>
      <c r="Q36" s="25">
        <f t="shared" si="14"/>
        <v>20235.0625</v>
      </c>
      <c r="R36" s="17">
        <f t="shared" si="15"/>
        <v>2230.8680555555552</v>
      </c>
      <c r="S36" s="21">
        <f t="shared" ref="S36:S99" si="17">((2*$M35)-$R35)+((2/(12-1))*($M35-$R35))</f>
        <v>2372.3409090909095</v>
      </c>
      <c r="T36" s="24">
        <f t="shared" ref="T36:T99" si="18">($B36-S36)/$B36</f>
        <v>-0.10598643780461979</v>
      </c>
      <c r="U36" s="24">
        <f t="shared" si="16"/>
        <v>0.10598643780461979</v>
      </c>
      <c r="V36" s="25">
        <f t="shared" ref="V36:V99" si="19">(B36-S36)^2</f>
        <v>51683.888946281164</v>
      </c>
    </row>
    <row r="37" spans="1:22" x14ac:dyDescent="0.3">
      <c r="A37" s="37" t="s">
        <v>200</v>
      </c>
      <c r="B37" s="39">
        <v>2261</v>
      </c>
      <c r="C37" s="17">
        <f t="shared" si="3"/>
        <v>2273.1666666666665</v>
      </c>
      <c r="D37" s="21">
        <f t="shared" si="4"/>
        <v>2289.8333333333335</v>
      </c>
      <c r="E37" s="24">
        <f t="shared" si="0"/>
        <v>-1.2752469408816225E-2</v>
      </c>
      <c r="F37" s="24">
        <f t="shared" si="1"/>
        <v>1.2752469408816225E-2</v>
      </c>
      <c r="G37" s="25">
        <f t="shared" si="2"/>
        <v>831.36111111111984</v>
      </c>
      <c r="H37" s="17">
        <f t="shared" si="7"/>
        <v>2304.5555555555557</v>
      </c>
      <c r="I37" s="21">
        <f t="shared" si="10"/>
        <v>2260.9388888888893</v>
      </c>
      <c r="J37" s="24">
        <f t="shared" si="5"/>
        <v>2.7028355201537626E-5</v>
      </c>
      <c r="K37" s="24">
        <f t="shared" si="6"/>
        <v>2.7028355201537626E-5</v>
      </c>
      <c r="L37" s="25">
        <f t="shared" si="8"/>
        <v>3.7345679011814579E-3</v>
      </c>
      <c r="M37" s="17">
        <f t="shared" si="11"/>
        <v>2290.9166666666665</v>
      </c>
      <c r="N37" s="21">
        <f t="shared" si="12"/>
        <v>2287.9166666666665</v>
      </c>
      <c r="O37" s="24">
        <f t="shared" si="13"/>
        <v>-1.1904761904761838E-2</v>
      </c>
      <c r="P37" s="24">
        <f t="shared" si="9"/>
        <v>1.1904761904761838E-2</v>
      </c>
      <c r="Q37" s="25">
        <f t="shared" si="14"/>
        <v>724.50694444443627</v>
      </c>
      <c r="R37" s="17">
        <f t="shared" si="15"/>
        <v>2243.3888888888891</v>
      </c>
      <c r="S37" s="21">
        <f t="shared" si="17"/>
        <v>2355.3377525252527</v>
      </c>
      <c r="T37" s="24">
        <f t="shared" si="18"/>
        <v>-4.1723906468488565E-2</v>
      </c>
      <c r="U37" s="24">
        <f t="shared" si="16"/>
        <v>4.1723906468488565E-2</v>
      </c>
      <c r="V37" s="25">
        <f t="shared" si="19"/>
        <v>8899.6115515158126</v>
      </c>
    </row>
    <row r="38" spans="1:22" x14ac:dyDescent="0.3">
      <c r="A38" s="37" t="s">
        <v>201</v>
      </c>
      <c r="B38" s="39">
        <v>2264</v>
      </c>
      <c r="C38" s="17">
        <f t="shared" si="3"/>
        <v>2267.3333333333335</v>
      </c>
      <c r="D38" s="21">
        <f t="shared" si="4"/>
        <v>2273.1666666666665</v>
      </c>
      <c r="E38" s="24">
        <f t="shared" si="0"/>
        <v>-4.0488810365134787E-3</v>
      </c>
      <c r="F38" s="24">
        <f t="shared" si="1"/>
        <v>4.0488810365134787E-3</v>
      </c>
      <c r="G38" s="25">
        <f t="shared" si="2"/>
        <v>84.027777777775</v>
      </c>
      <c r="H38" s="17">
        <f t="shared" si="7"/>
        <v>2294.9722222222222</v>
      </c>
      <c r="I38" s="21">
        <f t="shared" si="10"/>
        <v>2229.2222222222217</v>
      </c>
      <c r="J38" s="24">
        <f t="shared" si="5"/>
        <v>1.5361209265803128E-2</v>
      </c>
      <c r="K38" s="24">
        <f t="shared" si="6"/>
        <v>1.5361209265803128E-2</v>
      </c>
      <c r="L38" s="25">
        <f t="shared" si="8"/>
        <v>1209.493827160529</v>
      </c>
      <c r="M38" s="17">
        <f t="shared" si="11"/>
        <v>2296.0833333333335</v>
      </c>
      <c r="N38" s="21">
        <f t="shared" si="12"/>
        <v>2290.9166666666665</v>
      </c>
      <c r="O38" s="24">
        <f t="shared" si="13"/>
        <v>-1.1888987043580617E-2</v>
      </c>
      <c r="P38" s="24">
        <f t="shared" si="9"/>
        <v>1.1888987043580617E-2</v>
      </c>
      <c r="Q38" s="25">
        <f t="shared" si="14"/>
        <v>724.50694444443627</v>
      </c>
      <c r="R38" s="17">
        <f t="shared" si="15"/>
        <v>2255.0347222222222</v>
      </c>
      <c r="S38" s="21">
        <f t="shared" si="17"/>
        <v>2347.0858585858577</v>
      </c>
      <c r="T38" s="24">
        <f t="shared" si="18"/>
        <v>-3.6698700788806424E-2</v>
      </c>
      <c r="U38" s="24">
        <f t="shared" si="16"/>
        <v>3.6698700788806424E-2</v>
      </c>
      <c r="V38" s="25">
        <f t="shared" si="19"/>
        <v>6903.2598969491519</v>
      </c>
    </row>
    <row r="39" spans="1:22" x14ac:dyDescent="0.3">
      <c r="A39" s="37" t="s">
        <v>202</v>
      </c>
      <c r="B39" s="39">
        <v>2371</v>
      </c>
      <c r="C39" s="17">
        <f t="shared" si="3"/>
        <v>2285</v>
      </c>
      <c r="D39" s="21">
        <f t="shared" si="4"/>
        <v>2267.3333333333335</v>
      </c>
      <c r="E39" s="24">
        <f t="shared" si="0"/>
        <v>4.3722761141571705E-2</v>
      </c>
      <c r="F39" s="24">
        <f t="shared" si="1"/>
        <v>4.3722761141571705E-2</v>
      </c>
      <c r="G39" s="25">
        <f t="shared" si="2"/>
        <v>10746.777777777746</v>
      </c>
      <c r="H39" s="17">
        <f t="shared" si="7"/>
        <v>2290.1388888888891</v>
      </c>
      <c r="I39" s="21">
        <f t="shared" si="10"/>
        <v>2228.6388888888891</v>
      </c>
      <c r="J39" s="24">
        <f t="shared" si="5"/>
        <v>6.0042644922442372E-2</v>
      </c>
      <c r="K39" s="24">
        <f t="shared" si="6"/>
        <v>6.0042644922442372E-2</v>
      </c>
      <c r="L39" s="25">
        <f t="shared" si="8"/>
        <v>20266.68595679005</v>
      </c>
      <c r="M39" s="17">
        <f t="shared" si="11"/>
        <v>2299.5</v>
      </c>
      <c r="N39" s="21">
        <f t="shared" si="12"/>
        <v>2296.0833333333335</v>
      </c>
      <c r="O39" s="24">
        <f t="shared" si="13"/>
        <v>3.1597075776746739E-2</v>
      </c>
      <c r="P39" s="24">
        <f t="shared" si="9"/>
        <v>3.1597075776746739E-2</v>
      </c>
      <c r="Q39" s="25">
        <f t="shared" si="14"/>
        <v>5612.5069444444216</v>
      </c>
      <c r="R39" s="17">
        <f t="shared" si="15"/>
        <v>2264.2847222222222</v>
      </c>
      <c r="S39" s="21">
        <f t="shared" si="17"/>
        <v>2344.5953282828286</v>
      </c>
      <c r="T39" s="24">
        <f t="shared" si="18"/>
        <v>1.1136512744483917E-2</v>
      </c>
      <c r="U39" s="24">
        <f t="shared" si="16"/>
        <v>1.1136512744483917E-2</v>
      </c>
      <c r="V39" s="25">
        <f t="shared" si="19"/>
        <v>697.2066884915896</v>
      </c>
    </row>
    <row r="40" spans="1:22" x14ac:dyDescent="0.3">
      <c r="A40" s="37" t="s">
        <v>203</v>
      </c>
      <c r="B40" s="39">
        <v>2297</v>
      </c>
      <c r="C40" s="17">
        <f t="shared" si="3"/>
        <v>2274</v>
      </c>
      <c r="D40" s="21">
        <f t="shared" si="4"/>
        <v>2285</v>
      </c>
      <c r="E40" s="24">
        <f t="shared" si="0"/>
        <v>5.2242054854157597E-3</v>
      </c>
      <c r="F40" s="24">
        <f t="shared" si="1"/>
        <v>5.2242054854157597E-3</v>
      </c>
      <c r="G40" s="25">
        <f t="shared" si="2"/>
        <v>144</v>
      </c>
      <c r="H40" s="17">
        <f t="shared" si="7"/>
        <v>2283.6666666666665</v>
      </c>
      <c r="I40" s="21">
        <f t="shared" si="10"/>
        <v>2277.8055555555552</v>
      </c>
      <c r="J40" s="24">
        <f t="shared" si="5"/>
        <v>8.3563101630147133E-3</v>
      </c>
      <c r="K40" s="24">
        <f t="shared" si="6"/>
        <v>8.3563101630147133E-3</v>
      </c>
      <c r="L40" s="25">
        <f t="shared" si="8"/>
        <v>368.42669753087779</v>
      </c>
      <c r="M40" s="17">
        <f t="shared" si="11"/>
        <v>2293.4166666666665</v>
      </c>
      <c r="N40" s="21">
        <f t="shared" si="12"/>
        <v>2299.5</v>
      </c>
      <c r="O40" s="24">
        <f t="shared" si="13"/>
        <v>-1.08837614279495E-3</v>
      </c>
      <c r="P40" s="24">
        <f t="shared" si="9"/>
        <v>1.08837614279495E-3</v>
      </c>
      <c r="Q40" s="25">
        <f t="shared" si="14"/>
        <v>6.25</v>
      </c>
      <c r="R40" s="17">
        <f t="shared" si="15"/>
        <v>2271.8958333333335</v>
      </c>
      <c r="S40" s="21">
        <f t="shared" si="17"/>
        <v>2341.1180555555557</v>
      </c>
      <c r="T40" s="24">
        <f t="shared" si="18"/>
        <v>-1.9206815653267591E-2</v>
      </c>
      <c r="U40" s="24">
        <f t="shared" si="16"/>
        <v>1.9206815653267591E-2</v>
      </c>
      <c r="V40" s="25">
        <f t="shared" si="19"/>
        <v>1946.4028260030952</v>
      </c>
    </row>
    <row r="41" spans="1:22" x14ac:dyDescent="0.3">
      <c r="A41" s="37" t="s">
        <v>204</v>
      </c>
      <c r="B41" s="39">
        <v>2438</v>
      </c>
      <c r="C41" s="17">
        <f t="shared" si="3"/>
        <v>2296</v>
      </c>
      <c r="D41" s="21">
        <f t="shared" si="4"/>
        <v>2274</v>
      </c>
      <c r="E41" s="24">
        <f t="shared" si="0"/>
        <v>6.7268252666119771E-2</v>
      </c>
      <c r="F41" s="24">
        <f t="shared" si="1"/>
        <v>6.7268252666119771E-2</v>
      </c>
      <c r="G41" s="25">
        <f t="shared" si="2"/>
        <v>26896</v>
      </c>
      <c r="H41" s="17">
        <f t="shared" si="7"/>
        <v>2280.8888888888891</v>
      </c>
      <c r="I41" s="21">
        <f t="shared" si="10"/>
        <v>2260.4666666666667</v>
      </c>
      <c r="J41" s="24">
        <f t="shared" si="5"/>
        <v>7.2819250751982492E-2</v>
      </c>
      <c r="K41" s="24">
        <f t="shared" si="6"/>
        <v>7.2819250751982492E-2</v>
      </c>
      <c r="L41" s="25">
        <f t="shared" si="8"/>
        <v>31518.084444444434</v>
      </c>
      <c r="M41" s="17">
        <f t="shared" si="11"/>
        <v>2304.3333333333335</v>
      </c>
      <c r="N41" s="21">
        <f t="shared" si="12"/>
        <v>2293.4166666666665</v>
      </c>
      <c r="O41" s="24">
        <f t="shared" si="13"/>
        <v>5.9304074377905448E-2</v>
      </c>
      <c r="P41" s="24">
        <f t="shared" si="9"/>
        <v>5.9304074377905448E-2</v>
      </c>
      <c r="Q41" s="25">
        <f t="shared" si="14"/>
        <v>20904.340277777821</v>
      </c>
      <c r="R41" s="17">
        <f t="shared" si="15"/>
        <v>2278.7361111111109</v>
      </c>
      <c r="S41" s="21">
        <f t="shared" si="17"/>
        <v>2318.8503787878781</v>
      </c>
      <c r="T41" s="24">
        <f t="shared" si="18"/>
        <v>4.8871870882740739E-2</v>
      </c>
      <c r="U41" s="24">
        <f t="shared" si="16"/>
        <v>4.8871870882740739E-2</v>
      </c>
      <c r="V41" s="25">
        <f t="shared" si="19"/>
        <v>14196.632234992136</v>
      </c>
    </row>
    <row r="42" spans="1:22" x14ac:dyDescent="0.3">
      <c r="A42" s="37" t="s">
        <v>205</v>
      </c>
      <c r="B42" s="39">
        <v>2490</v>
      </c>
      <c r="C42" s="17">
        <f t="shared" si="3"/>
        <v>2353.5</v>
      </c>
      <c r="D42" s="21">
        <f t="shared" si="4"/>
        <v>2296</v>
      </c>
      <c r="E42" s="24">
        <f t="shared" si="0"/>
        <v>7.7911646586345376E-2</v>
      </c>
      <c r="F42" s="24">
        <f t="shared" si="1"/>
        <v>7.7911646586345376E-2</v>
      </c>
      <c r="G42" s="25">
        <f t="shared" si="2"/>
        <v>37636</v>
      </c>
      <c r="H42" s="17">
        <f t="shared" si="7"/>
        <v>2291.5</v>
      </c>
      <c r="I42" s="21">
        <f t="shared" si="10"/>
        <v>2317.1555555555551</v>
      </c>
      <c r="J42" s="24">
        <f t="shared" si="5"/>
        <v>6.9415439535921636E-2</v>
      </c>
      <c r="K42" s="24">
        <f t="shared" si="6"/>
        <v>6.9415439535921636E-2</v>
      </c>
      <c r="L42" s="25">
        <f t="shared" si="8"/>
        <v>29875.201975308795</v>
      </c>
      <c r="M42" s="17">
        <f t="shared" si="11"/>
        <v>2321.6666666666665</v>
      </c>
      <c r="N42" s="21">
        <f t="shared" si="12"/>
        <v>2304.3333333333335</v>
      </c>
      <c r="O42" s="24">
        <f t="shared" si="13"/>
        <v>7.4564926372155227E-2</v>
      </c>
      <c r="P42" s="24">
        <f t="shared" si="9"/>
        <v>7.4564926372155227E-2</v>
      </c>
      <c r="Q42" s="25">
        <f t="shared" si="14"/>
        <v>34472.111111111051</v>
      </c>
      <c r="R42" s="17">
        <f t="shared" si="15"/>
        <v>2286</v>
      </c>
      <c r="S42" s="21">
        <f t="shared" si="17"/>
        <v>2334.5845959595968</v>
      </c>
      <c r="T42" s="24">
        <f t="shared" si="18"/>
        <v>6.2415824915824598E-2</v>
      </c>
      <c r="U42" s="24">
        <f t="shared" si="16"/>
        <v>6.2415824915824598E-2</v>
      </c>
      <c r="V42" s="25">
        <f t="shared" si="19"/>
        <v>24153.947813041788</v>
      </c>
    </row>
    <row r="43" spans="1:22" x14ac:dyDescent="0.3">
      <c r="A43" s="37" t="s">
        <v>206</v>
      </c>
      <c r="B43" s="39">
        <v>2370</v>
      </c>
      <c r="C43" s="17">
        <f t="shared" si="3"/>
        <v>2371.6666666666665</v>
      </c>
      <c r="D43" s="21">
        <f t="shared" si="4"/>
        <v>2353.5</v>
      </c>
      <c r="E43" s="24">
        <f t="shared" si="0"/>
        <v>6.962025316455696E-3</v>
      </c>
      <c r="F43" s="24">
        <f t="shared" si="1"/>
        <v>6.962025316455696E-3</v>
      </c>
      <c r="G43" s="25">
        <f t="shared" si="2"/>
        <v>272.25</v>
      </c>
      <c r="H43" s="17">
        <f t="shared" si="7"/>
        <v>2307.9166666666665</v>
      </c>
      <c r="I43" s="21">
        <f t="shared" si="10"/>
        <v>2440.3000000000002</v>
      </c>
      <c r="J43" s="24">
        <f t="shared" si="5"/>
        <v>-2.9662447257384043E-2</v>
      </c>
      <c r="K43" s="24">
        <f t="shared" si="6"/>
        <v>2.9662447257384043E-2</v>
      </c>
      <c r="L43" s="25">
        <f t="shared" si="8"/>
        <v>4942.0900000000256</v>
      </c>
      <c r="M43" s="17">
        <f t="shared" si="11"/>
        <v>2322.4166666666665</v>
      </c>
      <c r="N43" s="21">
        <f t="shared" si="12"/>
        <v>2321.6666666666665</v>
      </c>
      <c r="O43" s="24">
        <f t="shared" si="13"/>
        <v>2.0393811533052104E-2</v>
      </c>
      <c r="P43" s="24">
        <f t="shared" si="9"/>
        <v>2.0393811533052104E-2</v>
      </c>
      <c r="Q43" s="25">
        <f t="shared" si="14"/>
        <v>2336.1111111111259</v>
      </c>
      <c r="R43" s="17">
        <f t="shared" si="15"/>
        <v>2292.0625</v>
      </c>
      <c r="S43" s="21">
        <f t="shared" si="17"/>
        <v>2363.8181818181815</v>
      </c>
      <c r="T43" s="24">
        <f t="shared" si="18"/>
        <v>2.6083621020331102E-3</v>
      </c>
      <c r="U43" s="24">
        <f t="shared" si="16"/>
        <v>2.6083621020331102E-3</v>
      </c>
      <c r="V43" s="25">
        <f t="shared" si="19"/>
        <v>38.214876033061429</v>
      </c>
    </row>
    <row r="44" spans="1:22" x14ac:dyDescent="0.3">
      <c r="A44" s="37" t="s">
        <v>207</v>
      </c>
      <c r="B44" s="39">
        <v>2518</v>
      </c>
      <c r="C44" s="17">
        <f t="shared" si="3"/>
        <v>2414</v>
      </c>
      <c r="D44" s="21">
        <f t="shared" si="4"/>
        <v>2371.6666666666665</v>
      </c>
      <c r="E44" s="24">
        <f t="shared" si="0"/>
        <v>5.8114906010060953E-2</v>
      </c>
      <c r="F44" s="24">
        <f t="shared" si="1"/>
        <v>5.8114906010060953E-2</v>
      </c>
      <c r="G44" s="25">
        <f t="shared" si="2"/>
        <v>21413.444444444489</v>
      </c>
      <c r="H44" s="17">
        <f t="shared" si="7"/>
        <v>2332.3611111111109</v>
      </c>
      <c r="I44" s="21">
        <f t="shared" si="10"/>
        <v>2460.9166666666665</v>
      </c>
      <c r="J44" s="24">
        <f t="shared" si="5"/>
        <v>2.2670108551760718E-2</v>
      </c>
      <c r="K44" s="24">
        <f t="shared" si="6"/>
        <v>2.2670108551760718E-2</v>
      </c>
      <c r="L44" s="25">
        <f t="shared" si="8"/>
        <v>3258.5069444444616</v>
      </c>
      <c r="M44" s="17">
        <f t="shared" si="11"/>
        <v>2340.6666666666665</v>
      </c>
      <c r="N44" s="21">
        <f t="shared" si="12"/>
        <v>2322.4166666666665</v>
      </c>
      <c r="O44" s="24">
        <f t="shared" si="13"/>
        <v>7.7674079957638392E-2</v>
      </c>
      <c r="P44" s="24">
        <f t="shared" si="9"/>
        <v>7.7674079957638392E-2</v>
      </c>
      <c r="Q44" s="25">
        <f t="shared" si="14"/>
        <v>38252.840277777839</v>
      </c>
      <c r="R44" s="17">
        <f t="shared" si="15"/>
        <v>2298.9236111111113</v>
      </c>
      <c r="S44" s="21">
        <f t="shared" si="17"/>
        <v>2358.2897727272725</v>
      </c>
      <c r="T44" s="24">
        <f t="shared" si="18"/>
        <v>6.3427413531663021E-2</v>
      </c>
      <c r="U44" s="24">
        <f t="shared" si="16"/>
        <v>6.3427413531663021E-2</v>
      </c>
      <c r="V44" s="25">
        <f t="shared" si="19"/>
        <v>25507.356695506263</v>
      </c>
    </row>
    <row r="45" spans="1:22" x14ac:dyDescent="0.3">
      <c r="A45" s="37" t="s">
        <v>208</v>
      </c>
      <c r="B45" s="39">
        <v>2655</v>
      </c>
      <c r="C45" s="17">
        <f t="shared" si="3"/>
        <v>2461.3333333333335</v>
      </c>
      <c r="D45" s="21">
        <f t="shared" si="4"/>
        <v>2414</v>
      </c>
      <c r="E45" s="24">
        <f t="shared" si="0"/>
        <v>9.0772128060263649E-2</v>
      </c>
      <c r="F45" s="24">
        <f t="shared" si="1"/>
        <v>9.0772128060263649E-2</v>
      </c>
      <c r="G45" s="25">
        <f t="shared" si="2"/>
        <v>58081</v>
      </c>
      <c r="H45" s="17">
        <f t="shared" si="7"/>
        <v>2361.75</v>
      </c>
      <c r="I45" s="21">
        <f t="shared" si="10"/>
        <v>2528.2944444444447</v>
      </c>
      <c r="J45" s="24">
        <f t="shared" si="5"/>
        <v>4.7723373090604627E-2</v>
      </c>
      <c r="K45" s="24">
        <f t="shared" si="6"/>
        <v>4.7723373090604627E-2</v>
      </c>
      <c r="L45" s="25">
        <f t="shared" si="8"/>
        <v>16054.297808641908</v>
      </c>
      <c r="M45" s="17">
        <f t="shared" si="11"/>
        <v>2373.1666666666665</v>
      </c>
      <c r="N45" s="21">
        <f t="shared" si="12"/>
        <v>2340.6666666666665</v>
      </c>
      <c r="O45" s="24">
        <f t="shared" si="13"/>
        <v>0.11839296924042693</v>
      </c>
      <c r="P45" s="24">
        <f t="shared" si="9"/>
        <v>0.11839296924042693</v>
      </c>
      <c r="Q45" s="25">
        <f t="shared" si="14"/>
        <v>98805.44444444454</v>
      </c>
      <c r="R45" s="17">
        <f t="shared" si="15"/>
        <v>2307.9305555555561</v>
      </c>
      <c r="S45" s="21">
        <f t="shared" si="17"/>
        <v>2389.9993686868679</v>
      </c>
      <c r="T45" s="24">
        <f t="shared" si="18"/>
        <v>9.981191386558648E-2</v>
      </c>
      <c r="U45" s="24">
        <f t="shared" si="16"/>
        <v>9.981191386558648E-2</v>
      </c>
      <c r="V45" s="25">
        <f t="shared" si="19"/>
        <v>70225.33459635856</v>
      </c>
    </row>
    <row r="46" spans="1:22" x14ac:dyDescent="0.3">
      <c r="A46" s="37" t="s">
        <v>209</v>
      </c>
      <c r="B46" s="39">
        <v>2515</v>
      </c>
      <c r="C46" s="17">
        <f t="shared" si="3"/>
        <v>2497.6666666666665</v>
      </c>
      <c r="D46" s="21">
        <f t="shared" si="4"/>
        <v>2461.3333333333335</v>
      </c>
      <c r="E46" s="24">
        <f t="shared" si="0"/>
        <v>2.1338634857521476E-2</v>
      </c>
      <c r="F46" s="24">
        <f t="shared" si="1"/>
        <v>2.1338634857521476E-2</v>
      </c>
      <c r="G46" s="25">
        <f t="shared" si="2"/>
        <v>2880.1111111110949</v>
      </c>
      <c r="H46" s="17">
        <f t="shared" si="7"/>
        <v>2399.0277777777778</v>
      </c>
      <c r="I46" s="21">
        <f t="shared" si="10"/>
        <v>2600.7500000000005</v>
      </c>
      <c r="J46" s="24">
        <f t="shared" si="5"/>
        <v>-3.4095427435387855E-2</v>
      </c>
      <c r="K46" s="24">
        <f t="shared" si="6"/>
        <v>3.4095427435387855E-2</v>
      </c>
      <c r="L46" s="25">
        <f t="shared" si="8"/>
        <v>7353.0625000000782</v>
      </c>
      <c r="M46" s="17">
        <f t="shared" si="11"/>
        <v>2385.8333333333335</v>
      </c>
      <c r="N46" s="21">
        <f t="shared" si="12"/>
        <v>2373.1666666666665</v>
      </c>
      <c r="O46" s="24">
        <f t="shared" si="13"/>
        <v>5.6394963552021268E-2</v>
      </c>
      <c r="P46" s="24">
        <f t="shared" si="9"/>
        <v>5.6394963552021268E-2</v>
      </c>
      <c r="Q46" s="25">
        <f t="shared" si="14"/>
        <v>20116.694444444489</v>
      </c>
      <c r="R46" s="17">
        <f t="shared" si="15"/>
        <v>2316.9305555555557</v>
      </c>
      <c r="S46" s="21">
        <f t="shared" si="17"/>
        <v>2450.2638888888878</v>
      </c>
      <c r="T46" s="24">
        <f t="shared" si="18"/>
        <v>2.5740004417937265E-2</v>
      </c>
      <c r="U46" s="24">
        <f t="shared" si="16"/>
        <v>2.5740004417937265E-2</v>
      </c>
      <c r="V46" s="25">
        <f t="shared" si="19"/>
        <v>4190.7640817902675</v>
      </c>
    </row>
    <row r="47" spans="1:22" x14ac:dyDescent="0.3">
      <c r="A47" s="37" t="s">
        <v>210</v>
      </c>
      <c r="B47" s="39">
        <v>2506</v>
      </c>
      <c r="C47" s="17">
        <f t="shared" si="3"/>
        <v>2509</v>
      </c>
      <c r="D47" s="21">
        <f t="shared" si="4"/>
        <v>2497.6666666666665</v>
      </c>
      <c r="E47" s="24">
        <f t="shared" si="0"/>
        <v>3.3253524873637212E-3</v>
      </c>
      <c r="F47" s="24">
        <f t="shared" si="1"/>
        <v>3.3253524873637212E-3</v>
      </c>
      <c r="G47" s="25">
        <f t="shared" si="2"/>
        <v>69.444444444446972</v>
      </c>
      <c r="H47" s="17">
        <f t="shared" si="7"/>
        <v>2434.5277777777778</v>
      </c>
      <c r="I47" s="21">
        <f t="shared" si="10"/>
        <v>2635.7611111111105</v>
      </c>
      <c r="J47" s="24">
        <f t="shared" si="5"/>
        <v>-5.1780172031568435E-2</v>
      </c>
      <c r="K47" s="24">
        <f t="shared" si="6"/>
        <v>5.1780172031568435E-2</v>
      </c>
      <c r="L47" s="25">
        <f t="shared" si="8"/>
        <v>16837.945956789965</v>
      </c>
      <c r="M47" s="17">
        <f t="shared" si="11"/>
        <v>2402.5</v>
      </c>
      <c r="N47" s="21">
        <f t="shared" si="12"/>
        <v>2385.8333333333335</v>
      </c>
      <c r="O47" s="24">
        <f t="shared" si="13"/>
        <v>4.7951582867783928E-2</v>
      </c>
      <c r="P47" s="24">
        <f t="shared" si="9"/>
        <v>4.7951582867783928E-2</v>
      </c>
      <c r="Q47" s="25">
        <f t="shared" si="14"/>
        <v>14440.027777777741</v>
      </c>
      <c r="R47" s="17">
        <f t="shared" si="15"/>
        <v>2326.5347222222222</v>
      </c>
      <c r="S47" s="21">
        <f t="shared" si="17"/>
        <v>2467.2638888888891</v>
      </c>
      <c r="T47" s="24">
        <f t="shared" si="18"/>
        <v>1.5457346812095315E-2</v>
      </c>
      <c r="U47" s="24">
        <f t="shared" si="16"/>
        <v>1.5457346812095315E-2</v>
      </c>
      <c r="V47" s="25">
        <f t="shared" si="19"/>
        <v>1500.4863040123262</v>
      </c>
    </row>
    <row r="48" spans="1:22" x14ac:dyDescent="0.3">
      <c r="A48" s="37" t="s">
        <v>211</v>
      </c>
      <c r="B48" s="39">
        <v>2630</v>
      </c>
      <c r="C48" s="17">
        <f t="shared" si="3"/>
        <v>2532.3333333333335</v>
      </c>
      <c r="D48" s="21">
        <f t="shared" si="4"/>
        <v>2509</v>
      </c>
      <c r="E48" s="24">
        <f t="shared" si="0"/>
        <v>4.6007604562737642E-2</v>
      </c>
      <c r="F48" s="24">
        <f t="shared" si="1"/>
        <v>4.6007604562737642E-2</v>
      </c>
      <c r="G48" s="25">
        <f t="shared" si="2"/>
        <v>14641</v>
      </c>
      <c r="H48" s="17">
        <f t="shared" si="7"/>
        <v>2464.3333333333335</v>
      </c>
      <c r="I48" s="21">
        <f t="shared" si="10"/>
        <v>2613.2611111111109</v>
      </c>
      <c r="J48" s="24">
        <f t="shared" si="5"/>
        <v>6.3645965356992585E-3</v>
      </c>
      <c r="K48" s="24">
        <f t="shared" si="6"/>
        <v>6.3645965356992585E-3</v>
      </c>
      <c r="L48" s="25">
        <f t="shared" si="8"/>
        <v>280.1904012345733</v>
      </c>
      <c r="M48" s="17">
        <f t="shared" si="11"/>
        <v>2442.9166666666665</v>
      </c>
      <c r="N48" s="21">
        <f t="shared" si="12"/>
        <v>2402.5</v>
      </c>
      <c r="O48" s="24">
        <f t="shared" si="13"/>
        <v>8.6501901140684415E-2</v>
      </c>
      <c r="P48" s="24">
        <f t="shared" si="9"/>
        <v>8.6501901140684415E-2</v>
      </c>
      <c r="Q48" s="25">
        <f t="shared" si="14"/>
        <v>51756.25</v>
      </c>
      <c r="R48" s="17">
        <f t="shared" si="15"/>
        <v>2339.4513888888891</v>
      </c>
      <c r="S48" s="21">
        <f t="shared" si="17"/>
        <v>2492.2771464646466</v>
      </c>
      <c r="T48" s="24">
        <f t="shared" si="18"/>
        <v>5.2366104005837778E-2</v>
      </c>
      <c r="U48" s="24">
        <f t="shared" si="16"/>
        <v>5.2366104005837778E-2</v>
      </c>
      <c r="V48" s="25">
        <f t="shared" si="19"/>
        <v>18967.584385920392</v>
      </c>
    </row>
    <row r="49" spans="1:22" x14ac:dyDescent="0.3">
      <c r="A49" s="37" t="s">
        <v>212</v>
      </c>
      <c r="B49" s="39">
        <v>2721</v>
      </c>
      <c r="C49" s="17">
        <f t="shared" si="3"/>
        <v>2590.8333333333335</v>
      </c>
      <c r="D49" s="21">
        <f t="shared" si="4"/>
        <v>2532.3333333333335</v>
      </c>
      <c r="E49" s="24">
        <f t="shared" si="0"/>
        <v>6.9337253460737422E-2</v>
      </c>
      <c r="F49" s="24">
        <f t="shared" si="1"/>
        <v>6.9337253460737422E-2</v>
      </c>
      <c r="G49" s="25">
        <f t="shared" si="2"/>
        <v>35595.111111111051</v>
      </c>
      <c r="H49" s="17">
        <f t="shared" si="7"/>
        <v>2500.8611111111113</v>
      </c>
      <c r="I49" s="21">
        <f t="shared" si="10"/>
        <v>2627.5333333333333</v>
      </c>
      <c r="J49" s="24">
        <f t="shared" si="5"/>
        <v>3.4350116378782325E-2</v>
      </c>
      <c r="K49" s="24">
        <f t="shared" si="6"/>
        <v>3.4350116378782325E-2</v>
      </c>
      <c r="L49" s="25">
        <f t="shared" si="8"/>
        <v>8736.0177777777826</v>
      </c>
      <c r="M49" s="17">
        <f t="shared" si="11"/>
        <v>2481.25</v>
      </c>
      <c r="N49" s="21">
        <f t="shared" si="12"/>
        <v>2442.9166666666665</v>
      </c>
      <c r="O49" s="24">
        <f t="shared" si="13"/>
        <v>0.10219894646576019</v>
      </c>
      <c r="P49" s="24">
        <f t="shared" si="9"/>
        <v>0.10219894646576019</v>
      </c>
      <c r="Q49" s="25">
        <f t="shared" si="14"/>
        <v>77330.340277777868</v>
      </c>
      <c r="R49" s="17">
        <f t="shared" si="15"/>
        <v>2355.3125</v>
      </c>
      <c r="S49" s="21">
        <f t="shared" si="17"/>
        <v>2565.1938131313127</v>
      </c>
      <c r="T49" s="24">
        <f t="shared" si="18"/>
        <v>5.7260634644868538E-2</v>
      </c>
      <c r="U49" s="24">
        <f t="shared" si="16"/>
        <v>5.7260634644868538E-2</v>
      </c>
      <c r="V49" s="25">
        <f t="shared" si="19"/>
        <v>24275.567866560305</v>
      </c>
    </row>
    <row r="50" spans="1:22" x14ac:dyDescent="0.3">
      <c r="A50" s="37" t="s">
        <v>213</v>
      </c>
      <c r="B50" s="39">
        <v>2594</v>
      </c>
      <c r="C50" s="17">
        <f t="shared" si="3"/>
        <v>2603.5</v>
      </c>
      <c r="D50" s="21">
        <f t="shared" si="4"/>
        <v>2590.8333333333335</v>
      </c>
      <c r="E50" s="24">
        <f t="shared" si="0"/>
        <v>1.2207658699562511E-3</v>
      </c>
      <c r="F50" s="24">
        <f t="shared" si="1"/>
        <v>1.2207658699562511E-3</v>
      </c>
      <c r="G50" s="25">
        <f t="shared" si="2"/>
        <v>10.027777777776818</v>
      </c>
      <c r="H50" s="17">
        <f t="shared" si="7"/>
        <v>2532.4444444444448</v>
      </c>
      <c r="I50" s="21">
        <f t="shared" si="10"/>
        <v>2716.7944444444447</v>
      </c>
      <c r="J50" s="24">
        <f t="shared" si="5"/>
        <v>-4.733787372569187E-2</v>
      </c>
      <c r="K50" s="24">
        <f t="shared" si="6"/>
        <v>4.733787372569187E-2</v>
      </c>
      <c r="L50" s="25">
        <f t="shared" si="8"/>
        <v>15078.475586419818</v>
      </c>
      <c r="M50" s="17">
        <f t="shared" si="11"/>
        <v>2508.75</v>
      </c>
      <c r="N50" s="21">
        <f t="shared" si="12"/>
        <v>2481.25</v>
      </c>
      <c r="O50" s="24">
        <f t="shared" si="13"/>
        <v>4.3465690053970704E-2</v>
      </c>
      <c r="P50" s="24">
        <f t="shared" si="9"/>
        <v>4.3465690053970704E-2</v>
      </c>
      <c r="Q50" s="25">
        <f t="shared" si="14"/>
        <v>12712.5625</v>
      </c>
      <c r="R50" s="17">
        <f t="shared" si="15"/>
        <v>2373.0347222222222</v>
      </c>
      <c r="S50" s="21">
        <f t="shared" si="17"/>
        <v>2630.0852272727275</v>
      </c>
      <c r="T50" s="24">
        <f t="shared" si="18"/>
        <v>-1.3911035957103886E-2</v>
      </c>
      <c r="U50" s="24">
        <f t="shared" si="16"/>
        <v>1.3911035957103886E-2</v>
      </c>
      <c r="V50" s="25">
        <f t="shared" si="19"/>
        <v>1302.1436273243951</v>
      </c>
    </row>
    <row r="51" spans="1:22" x14ac:dyDescent="0.3">
      <c r="A51" s="37" t="s">
        <v>214</v>
      </c>
      <c r="B51" s="39">
        <v>2468</v>
      </c>
      <c r="C51" s="17">
        <f t="shared" si="3"/>
        <v>2572.3333333333335</v>
      </c>
      <c r="D51" s="21">
        <f t="shared" si="4"/>
        <v>2603.5</v>
      </c>
      <c r="E51" s="24">
        <f t="shared" si="0"/>
        <v>-5.4902755267423012E-2</v>
      </c>
      <c r="F51" s="24">
        <f t="shared" si="1"/>
        <v>5.4902755267423012E-2</v>
      </c>
      <c r="G51" s="25">
        <f t="shared" si="2"/>
        <v>18360.25</v>
      </c>
      <c r="H51" s="17">
        <f t="shared" si="7"/>
        <v>2550.9444444444448</v>
      </c>
      <c r="I51" s="21">
        <f t="shared" si="10"/>
        <v>2702.9777777777772</v>
      </c>
      <c r="J51" s="24">
        <f t="shared" si="5"/>
        <v>-9.5209796506392705E-2</v>
      </c>
      <c r="K51" s="24">
        <f t="shared" si="6"/>
        <v>9.5209796506392705E-2</v>
      </c>
      <c r="L51" s="25">
        <f t="shared" si="8"/>
        <v>55214.556049382438</v>
      </c>
      <c r="M51" s="17">
        <f t="shared" si="11"/>
        <v>2516.8333333333335</v>
      </c>
      <c r="N51" s="21">
        <f t="shared" si="12"/>
        <v>2508.75</v>
      </c>
      <c r="O51" s="24">
        <f t="shared" si="13"/>
        <v>-1.6511345218800648E-2</v>
      </c>
      <c r="P51" s="24">
        <f t="shared" si="9"/>
        <v>1.6511345218800648E-2</v>
      </c>
      <c r="Q51" s="25">
        <f t="shared" si="14"/>
        <v>1660.5625</v>
      </c>
      <c r="R51" s="17">
        <f t="shared" si="15"/>
        <v>2391.1458333333335</v>
      </c>
      <c r="S51" s="21">
        <f t="shared" si="17"/>
        <v>2669.1407828282827</v>
      </c>
      <c r="T51" s="24">
        <f t="shared" si="18"/>
        <v>-8.1499506818591042E-2</v>
      </c>
      <c r="U51" s="24">
        <f t="shared" si="16"/>
        <v>8.1499506818591042E-2</v>
      </c>
      <c r="V51" s="25">
        <f>(B51-S51)^2</f>
        <v>40457.614516774374</v>
      </c>
    </row>
    <row r="52" spans="1:22" x14ac:dyDescent="0.3">
      <c r="A52" s="37" t="s">
        <v>215</v>
      </c>
      <c r="B52" s="39">
        <v>2592</v>
      </c>
      <c r="C52" s="17">
        <f t="shared" si="3"/>
        <v>2585.1666666666665</v>
      </c>
      <c r="D52" s="21">
        <f t="shared" si="4"/>
        <v>2572.3333333333335</v>
      </c>
      <c r="E52" s="24">
        <f t="shared" si="0"/>
        <v>7.5874485596707231E-3</v>
      </c>
      <c r="F52" s="24">
        <f t="shared" si="1"/>
        <v>7.5874485596707231E-3</v>
      </c>
      <c r="G52" s="25">
        <f t="shared" si="2"/>
        <v>386.7777777777718</v>
      </c>
      <c r="H52" s="17">
        <f t="shared" si="7"/>
        <v>2565.5277777777778</v>
      </c>
      <c r="I52" s="21">
        <f t="shared" si="10"/>
        <v>2602.2777777777778</v>
      </c>
      <c r="J52" s="24">
        <f t="shared" si="5"/>
        <v>-3.9651920438957674E-3</v>
      </c>
      <c r="K52" s="24">
        <f t="shared" si="6"/>
        <v>3.9651920438957674E-3</v>
      </c>
      <c r="L52" s="25">
        <f t="shared" si="8"/>
        <v>105.63271604938376</v>
      </c>
      <c r="M52" s="17">
        <f t="shared" si="11"/>
        <v>2541.4166666666665</v>
      </c>
      <c r="N52" s="21">
        <f t="shared" si="12"/>
        <v>2516.8333333333335</v>
      </c>
      <c r="O52" s="24">
        <f t="shared" si="13"/>
        <v>2.8999485596707762E-2</v>
      </c>
      <c r="P52" s="24">
        <f t="shared" si="9"/>
        <v>2.8999485596707762E-2</v>
      </c>
      <c r="Q52" s="25">
        <f t="shared" si="14"/>
        <v>5650.0277777777546</v>
      </c>
      <c r="R52" s="17">
        <f t="shared" si="15"/>
        <v>2411.8125</v>
      </c>
      <c r="S52" s="21">
        <f t="shared" si="17"/>
        <v>2665.373106060606</v>
      </c>
      <c r="T52" s="24">
        <f t="shared" si="18"/>
        <v>-2.8307525486344909E-2</v>
      </c>
      <c r="U52" s="24">
        <f t="shared" si="16"/>
        <v>2.8307525486344909E-2</v>
      </c>
      <c r="V52" s="25">
        <f t="shared" si="19"/>
        <v>5383.6126929809379</v>
      </c>
    </row>
    <row r="53" spans="1:22" x14ac:dyDescent="0.3">
      <c r="A53" s="37" t="s">
        <v>216</v>
      </c>
      <c r="B53" s="39">
        <v>2570</v>
      </c>
      <c r="C53" s="17">
        <f t="shared" si="3"/>
        <v>2595.8333333333335</v>
      </c>
      <c r="D53" s="21">
        <f t="shared" si="4"/>
        <v>2585.1666666666665</v>
      </c>
      <c r="E53" s="24">
        <f t="shared" si="0"/>
        <v>-5.901426718547282E-3</v>
      </c>
      <c r="F53" s="24">
        <f t="shared" si="1"/>
        <v>5.901426718547282E-3</v>
      </c>
      <c r="G53" s="25">
        <f t="shared" si="2"/>
        <v>230.02777777777317</v>
      </c>
      <c r="H53" s="17">
        <f t="shared" si="7"/>
        <v>2580</v>
      </c>
      <c r="I53" s="21">
        <f t="shared" si="10"/>
        <v>2612.6611111111106</v>
      </c>
      <c r="J53" s="24">
        <f t="shared" si="5"/>
        <v>-1.6599654128836804E-2</v>
      </c>
      <c r="K53" s="24">
        <f t="shared" si="6"/>
        <v>1.6599654128836804E-2</v>
      </c>
      <c r="L53" s="25">
        <f t="shared" si="8"/>
        <v>1819.970401234523</v>
      </c>
      <c r="M53" s="17">
        <f t="shared" si="11"/>
        <v>2552.4166666666665</v>
      </c>
      <c r="N53" s="21">
        <f t="shared" si="12"/>
        <v>2541.4166666666665</v>
      </c>
      <c r="O53" s="24">
        <f t="shared" si="13"/>
        <v>1.1121919584954664E-2</v>
      </c>
      <c r="P53" s="24">
        <f t="shared" si="9"/>
        <v>1.1121919584954664E-2</v>
      </c>
      <c r="Q53" s="25">
        <f t="shared" si="14"/>
        <v>817.0069444444531</v>
      </c>
      <c r="R53" s="17">
        <f t="shared" si="15"/>
        <v>2432.4861111111113</v>
      </c>
      <c r="S53" s="21">
        <f t="shared" si="17"/>
        <v>2694.585227272727</v>
      </c>
      <c r="T53" s="24">
        <f t="shared" si="18"/>
        <v>-4.8476742129465768E-2</v>
      </c>
      <c r="U53" s="24">
        <f t="shared" si="16"/>
        <v>4.8476742129465768E-2</v>
      </c>
      <c r="V53" s="25">
        <f t="shared" si="19"/>
        <v>15521.478854597046</v>
      </c>
    </row>
    <row r="54" spans="1:22" x14ac:dyDescent="0.3">
      <c r="A54" s="37" t="s">
        <v>217</v>
      </c>
      <c r="B54" s="39">
        <v>2516</v>
      </c>
      <c r="C54" s="17">
        <f t="shared" si="3"/>
        <v>2576.8333333333335</v>
      </c>
      <c r="D54" s="21">
        <f t="shared" si="4"/>
        <v>2595.8333333333335</v>
      </c>
      <c r="E54" s="24">
        <f t="shared" si="0"/>
        <v>-3.1730259671436202E-2</v>
      </c>
      <c r="F54" s="24">
        <f t="shared" si="1"/>
        <v>3.1730259671436202E-2</v>
      </c>
      <c r="G54" s="25">
        <f t="shared" si="2"/>
        <v>6373.361111111135</v>
      </c>
      <c r="H54" s="17">
        <f t="shared" si="7"/>
        <v>2587.416666666667</v>
      </c>
      <c r="I54" s="21">
        <f t="shared" si="10"/>
        <v>2618.0000000000005</v>
      </c>
      <c r="J54" s="24">
        <f t="shared" si="5"/>
        <v>-4.0540540540540723E-2</v>
      </c>
      <c r="K54" s="24">
        <f t="shared" si="6"/>
        <v>4.0540540540540723E-2</v>
      </c>
      <c r="L54" s="25">
        <f t="shared" si="8"/>
        <v>10404.000000000093</v>
      </c>
      <c r="M54" s="17">
        <f t="shared" si="11"/>
        <v>2554.5833333333335</v>
      </c>
      <c r="N54" s="21">
        <f t="shared" si="12"/>
        <v>2552.4166666666665</v>
      </c>
      <c r="O54" s="24">
        <f t="shared" si="13"/>
        <v>-1.4474032856385738E-2</v>
      </c>
      <c r="P54" s="24">
        <f t="shared" si="9"/>
        <v>1.4474032856385738E-2</v>
      </c>
      <c r="Q54" s="25">
        <f t="shared" si="14"/>
        <v>1326.1736111111002</v>
      </c>
      <c r="R54" s="17">
        <f t="shared" si="15"/>
        <v>2451.8958333333335</v>
      </c>
      <c r="S54" s="21">
        <f t="shared" si="17"/>
        <v>2694.1527777777774</v>
      </c>
      <c r="T54" s="24">
        <f t="shared" si="18"/>
        <v>-7.0807940293234256E-2</v>
      </c>
      <c r="U54" s="24">
        <f t="shared" si="16"/>
        <v>7.0807940293234256E-2</v>
      </c>
      <c r="V54" s="25">
        <f t="shared" si="19"/>
        <v>31738.412229938127</v>
      </c>
    </row>
    <row r="55" spans="1:22" x14ac:dyDescent="0.3">
      <c r="A55" s="37" t="s">
        <v>218</v>
      </c>
      <c r="B55" s="39">
        <v>2654</v>
      </c>
      <c r="C55" s="17">
        <f t="shared" si="3"/>
        <v>2565.6666666666665</v>
      </c>
      <c r="D55" s="21">
        <f t="shared" si="4"/>
        <v>2576.8333333333335</v>
      </c>
      <c r="E55" s="24">
        <f t="shared" si="0"/>
        <v>2.9075609143431241E-2</v>
      </c>
      <c r="F55" s="24">
        <f t="shared" si="1"/>
        <v>2.9075609143431241E-2</v>
      </c>
      <c r="G55" s="25">
        <f t="shared" si="2"/>
        <v>5954.6944444444207</v>
      </c>
      <c r="H55" s="17">
        <f t="shared" si="7"/>
        <v>2583.2222222222222</v>
      </c>
      <c r="I55" s="21">
        <f t="shared" si="10"/>
        <v>2562.0166666666664</v>
      </c>
      <c r="J55" s="24">
        <f t="shared" si="5"/>
        <v>3.4658377292137749E-2</v>
      </c>
      <c r="K55" s="24">
        <f t="shared" si="6"/>
        <v>3.4658377292137749E-2</v>
      </c>
      <c r="L55" s="25">
        <f t="shared" si="8"/>
        <v>8460.9336111111552</v>
      </c>
      <c r="M55" s="17">
        <f t="shared" si="11"/>
        <v>2578.25</v>
      </c>
      <c r="N55" s="21">
        <f t="shared" si="12"/>
        <v>2554.5833333333335</v>
      </c>
      <c r="O55" s="24">
        <f t="shared" si="13"/>
        <v>3.7459181110273743E-2</v>
      </c>
      <c r="P55" s="24">
        <f t="shared" si="9"/>
        <v>3.7459181110273743E-2</v>
      </c>
      <c r="Q55" s="25">
        <f t="shared" si="14"/>
        <v>9883.6736111110804</v>
      </c>
      <c r="R55" s="17">
        <f t="shared" si="15"/>
        <v>2473.2152777777778</v>
      </c>
      <c r="S55" s="21">
        <f t="shared" si="17"/>
        <v>2675.941287878788</v>
      </c>
      <c r="T55" s="24">
        <f t="shared" si="18"/>
        <v>-8.2672524034619402E-3</v>
      </c>
      <c r="U55" s="24">
        <f t="shared" si="16"/>
        <v>8.2672524034619402E-3</v>
      </c>
      <c r="V55" s="25">
        <f t="shared" si="19"/>
        <v>481.42011377984875</v>
      </c>
    </row>
    <row r="56" spans="1:22" x14ac:dyDescent="0.3">
      <c r="A56" s="37" t="s">
        <v>219</v>
      </c>
      <c r="B56" s="39">
        <v>2616</v>
      </c>
      <c r="C56" s="17">
        <f t="shared" si="3"/>
        <v>2569.3333333333335</v>
      </c>
      <c r="D56" s="21">
        <f t="shared" si="4"/>
        <v>2565.6666666666665</v>
      </c>
      <c r="E56" s="24">
        <f t="shared" si="0"/>
        <v>1.9240570846075493E-2</v>
      </c>
      <c r="F56" s="24">
        <f t="shared" si="1"/>
        <v>1.9240570846075493E-2</v>
      </c>
      <c r="G56" s="25">
        <f t="shared" si="2"/>
        <v>2533.4444444444598</v>
      </c>
      <c r="H56" s="17">
        <f t="shared" si="7"/>
        <v>2577.5277777777778</v>
      </c>
      <c r="I56" s="21">
        <f t="shared" si="10"/>
        <v>2541.0888888888885</v>
      </c>
      <c r="J56" s="24">
        <f t="shared" si="5"/>
        <v>2.8635745837580846E-2</v>
      </c>
      <c r="K56" s="24">
        <f t="shared" si="6"/>
        <v>2.8635745837580846E-2</v>
      </c>
      <c r="L56" s="25">
        <f t="shared" si="8"/>
        <v>5611.674567901292</v>
      </c>
      <c r="M56" s="17">
        <f t="shared" si="11"/>
        <v>2586.4166666666665</v>
      </c>
      <c r="N56" s="21">
        <f t="shared" si="12"/>
        <v>2578.25</v>
      </c>
      <c r="O56" s="24">
        <f t="shared" si="13"/>
        <v>1.4430428134556575E-2</v>
      </c>
      <c r="P56" s="24">
        <f t="shared" si="9"/>
        <v>1.4430428134556575E-2</v>
      </c>
      <c r="Q56" s="25">
        <f t="shared" si="14"/>
        <v>1425.0625</v>
      </c>
      <c r="R56" s="17">
        <f t="shared" si="15"/>
        <v>2493.6944444444448</v>
      </c>
      <c r="S56" s="21">
        <f t="shared" si="17"/>
        <v>2702.3819444444443</v>
      </c>
      <c r="T56" s="24">
        <f t="shared" si="18"/>
        <v>-3.3020620965001662E-2</v>
      </c>
      <c r="U56" s="24">
        <f t="shared" si="16"/>
        <v>3.3020620965001662E-2</v>
      </c>
      <c r="V56" s="25">
        <f t="shared" si="19"/>
        <v>7461.8403260030691</v>
      </c>
    </row>
    <row r="57" spans="1:22" x14ac:dyDescent="0.3">
      <c r="A57" s="37" t="s">
        <v>220</v>
      </c>
      <c r="B57" s="39">
        <v>2550</v>
      </c>
      <c r="C57" s="17">
        <f t="shared" si="3"/>
        <v>2583</v>
      </c>
      <c r="D57" s="21">
        <f t="shared" si="4"/>
        <v>2569.3333333333335</v>
      </c>
      <c r="E57" s="24">
        <f t="shared" si="0"/>
        <v>-7.581699346405288E-3</v>
      </c>
      <c r="F57" s="24">
        <f t="shared" si="1"/>
        <v>7.581699346405288E-3</v>
      </c>
      <c r="G57" s="25">
        <f t="shared" si="2"/>
        <v>373.77777777778363</v>
      </c>
      <c r="H57" s="17">
        <f t="shared" si="7"/>
        <v>2579.3055555555557</v>
      </c>
      <c r="I57" s="21">
        <f t="shared" si="10"/>
        <v>2557.8611111111113</v>
      </c>
      <c r="J57" s="24">
        <f t="shared" si="5"/>
        <v>-3.0827886710240444E-3</v>
      </c>
      <c r="K57" s="24">
        <f t="shared" si="6"/>
        <v>3.0827886710240444E-3</v>
      </c>
      <c r="L57" s="25">
        <f t="shared" si="8"/>
        <v>61.797067901237746</v>
      </c>
      <c r="M57" s="17">
        <f t="shared" si="11"/>
        <v>2577.6666666666665</v>
      </c>
      <c r="N57" s="21">
        <f t="shared" si="12"/>
        <v>2586.4166666666665</v>
      </c>
      <c r="O57" s="24">
        <f t="shared" si="13"/>
        <v>-1.4281045751633928E-2</v>
      </c>
      <c r="P57" s="24">
        <f t="shared" si="9"/>
        <v>1.4281045751633928E-2</v>
      </c>
      <c r="Q57" s="25">
        <f t="shared" si="14"/>
        <v>1326.1736111111002</v>
      </c>
      <c r="R57" s="17">
        <f t="shared" si="15"/>
        <v>2510.7361111111113</v>
      </c>
      <c r="S57" s="21">
        <f t="shared" si="17"/>
        <v>2695.9974747474739</v>
      </c>
      <c r="T57" s="24">
        <f t="shared" si="18"/>
        <v>-5.7253911665676047E-2</v>
      </c>
      <c r="U57" s="24">
        <f t="shared" si="16"/>
        <v>5.7253911665676047E-2</v>
      </c>
      <c r="V57" s="25">
        <f t="shared" si="19"/>
        <v>21315.262632639286</v>
      </c>
    </row>
    <row r="58" spans="1:22" x14ac:dyDescent="0.3">
      <c r="A58" s="37" t="s">
        <v>221</v>
      </c>
      <c r="B58" s="39">
        <v>2378</v>
      </c>
      <c r="C58" s="17">
        <f t="shared" si="3"/>
        <v>2547.3333333333335</v>
      </c>
      <c r="D58" s="21">
        <f t="shared" si="4"/>
        <v>2583</v>
      </c>
      <c r="E58" s="24">
        <f t="shared" si="0"/>
        <v>-8.6206896551724144E-2</v>
      </c>
      <c r="F58" s="24">
        <f t="shared" si="1"/>
        <v>8.6206896551724144E-2</v>
      </c>
      <c r="G58" s="25">
        <f t="shared" si="2"/>
        <v>42025</v>
      </c>
      <c r="H58" s="17">
        <f t="shared" si="7"/>
        <v>2573.0000000000005</v>
      </c>
      <c r="I58" s="21">
        <f t="shared" si="10"/>
        <v>2588.172222222222</v>
      </c>
      <c r="J58" s="24">
        <f t="shared" si="5"/>
        <v>-8.8381926922717402E-2</v>
      </c>
      <c r="K58" s="24">
        <f t="shared" si="6"/>
        <v>8.8381926922717402E-2</v>
      </c>
      <c r="L58" s="25">
        <f t="shared" si="8"/>
        <v>44172.362993827061</v>
      </c>
      <c r="M58" s="17">
        <f t="shared" si="11"/>
        <v>2566.25</v>
      </c>
      <c r="N58" s="21">
        <f t="shared" si="12"/>
        <v>2577.6666666666665</v>
      </c>
      <c r="O58" s="24">
        <f t="shared" si="13"/>
        <v>-8.3964115503223941E-2</v>
      </c>
      <c r="P58" s="24">
        <f t="shared" si="9"/>
        <v>8.3964115503223941E-2</v>
      </c>
      <c r="Q58" s="25">
        <f t="shared" si="14"/>
        <v>39866.777777777716</v>
      </c>
      <c r="R58" s="17">
        <f t="shared" si="15"/>
        <v>2525.7708333333335</v>
      </c>
      <c r="S58" s="21">
        <f t="shared" si="17"/>
        <v>2656.7664141414134</v>
      </c>
      <c r="T58" s="24">
        <f t="shared" si="18"/>
        <v>-0.1172272557365069</v>
      </c>
      <c r="U58" s="24">
        <f t="shared" si="16"/>
        <v>0.1172272557365069</v>
      </c>
      <c r="V58" s="25">
        <f t="shared" si="19"/>
        <v>77710.713653262006</v>
      </c>
    </row>
    <row r="59" spans="1:22" x14ac:dyDescent="0.3">
      <c r="A59" s="37" t="s">
        <v>222</v>
      </c>
      <c r="B59" s="39">
        <v>2744</v>
      </c>
      <c r="C59" s="17">
        <f t="shared" si="3"/>
        <v>2576.3333333333335</v>
      </c>
      <c r="D59" s="21">
        <f t="shared" si="4"/>
        <v>2547.3333333333335</v>
      </c>
      <c r="E59" s="24">
        <f t="shared" si="0"/>
        <v>7.1671525753158355E-2</v>
      </c>
      <c r="F59" s="24">
        <f t="shared" si="1"/>
        <v>7.1671525753158355E-2</v>
      </c>
      <c r="G59" s="25">
        <f t="shared" si="2"/>
        <v>38677.777777777716</v>
      </c>
      <c r="H59" s="17">
        <f t="shared" si="7"/>
        <v>2569.7500000000005</v>
      </c>
      <c r="I59" s="21">
        <f t="shared" si="10"/>
        <v>2511.3999999999996</v>
      </c>
      <c r="J59" s="24">
        <f t="shared" si="5"/>
        <v>8.476676384839664E-2</v>
      </c>
      <c r="K59" s="24">
        <f t="shared" si="6"/>
        <v>8.476676384839664E-2</v>
      </c>
      <c r="L59" s="25">
        <f t="shared" si="8"/>
        <v>54102.760000000169</v>
      </c>
      <c r="M59" s="17">
        <f t="shared" si="11"/>
        <v>2586.0833333333335</v>
      </c>
      <c r="N59" s="21">
        <f t="shared" si="12"/>
        <v>2566.25</v>
      </c>
      <c r="O59" s="24">
        <f t="shared" si="13"/>
        <v>6.4777696793002909E-2</v>
      </c>
      <c r="P59" s="24">
        <f t="shared" si="9"/>
        <v>6.4777696793002909E-2</v>
      </c>
      <c r="Q59" s="25">
        <f t="shared" si="14"/>
        <v>31595.0625</v>
      </c>
      <c r="R59" s="17">
        <f t="shared" si="15"/>
        <v>2541.0694444444443</v>
      </c>
      <c r="S59" s="21">
        <f t="shared" si="17"/>
        <v>2614.089015151515</v>
      </c>
      <c r="T59" s="24">
        <f t="shared" si="18"/>
        <v>4.7343653370439137E-2</v>
      </c>
      <c r="U59" s="24">
        <f t="shared" si="16"/>
        <v>4.7343653370439137E-2</v>
      </c>
      <c r="V59" s="25">
        <f t="shared" si="19"/>
        <v>16876.863984303294</v>
      </c>
    </row>
    <row r="60" spans="1:22" x14ac:dyDescent="0.3">
      <c r="A60" s="37" t="s">
        <v>223</v>
      </c>
      <c r="B60" s="39">
        <v>2699</v>
      </c>
      <c r="C60" s="17">
        <f t="shared" si="3"/>
        <v>2606.8333333333335</v>
      </c>
      <c r="D60" s="21">
        <f t="shared" si="4"/>
        <v>2576.3333333333335</v>
      </c>
      <c r="E60" s="24">
        <f t="shared" si="0"/>
        <v>4.5448931703099854E-2</v>
      </c>
      <c r="F60" s="24">
        <f t="shared" si="1"/>
        <v>4.5448931703099854E-2</v>
      </c>
      <c r="G60" s="25">
        <f t="shared" si="2"/>
        <v>15047.111111111073</v>
      </c>
      <c r="H60" s="17">
        <f t="shared" si="7"/>
        <v>2574.7500000000005</v>
      </c>
      <c r="I60" s="21">
        <f t="shared" si="10"/>
        <v>2585.5499999999997</v>
      </c>
      <c r="J60" s="24">
        <f t="shared" si="5"/>
        <v>4.2034086698777423E-2</v>
      </c>
      <c r="K60" s="24">
        <f t="shared" si="6"/>
        <v>4.2034086698777423E-2</v>
      </c>
      <c r="L60" s="25">
        <f t="shared" si="8"/>
        <v>12870.902500000062</v>
      </c>
      <c r="M60" s="17">
        <f t="shared" si="11"/>
        <v>2591.8333333333335</v>
      </c>
      <c r="N60" s="21">
        <f t="shared" si="12"/>
        <v>2586.0833333333335</v>
      </c>
      <c r="O60" s="24">
        <f t="shared" si="13"/>
        <v>4.1836482647894226E-2</v>
      </c>
      <c r="P60" s="24">
        <f t="shared" si="9"/>
        <v>4.1836482647894226E-2</v>
      </c>
      <c r="Q60" s="25">
        <f t="shared" si="14"/>
        <v>12750.173611111077</v>
      </c>
      <c r="R60" s="17">
        <f t="shared" si="15"/>
        <v>2553.4791666666665</v>
      </c>
      <c r="S60" s="21">
        <f t="shared" si="17"/>
        <v>2639.2815656565663</v>
      </c>
      <c r="T60" s="24">
        <f t="shared" si="18"/>
        <v>2.2126133509979152E-2</v>
      </c>
      <c r="U60" s="24">
        <f t="shared" si="16"/>
        <v>2.2126133509979152E-2</v>
      </c>
      <c r="V60" s="25">
        <f t="shared" si="19"/>
        <v>3566.2914004310051</v>
      </c>
    </row>
    <row r="61" spans="1:22" x14ac:dyDescent="0.3">
      <c r="A61" s="37" t="s">
        <v>224</v>
      </c>
      <c r="B61" s="39">
        <v>2597</v>
      </c>
      <c r="C61" s="17">
        <f t="shared" si="3"/>
        <v>2597.3333333333335</v>
      </c>
      <c r="D61" s="21">
        <f t="shared" si="4"/>
        <v>2606.8333333333335</v>
      </c>
      <c r="E61" s="24">
        <f t="shared" si="0"/>
        <v>-3.7864202284688042E-3</v>
      </c>
      <c r="F61" s="24">
        <f t="shared" si="1"/>
        <v>3.7864202284688042E-3</v>
      </c>
      <c r="G61" s="25">
        <f t="shared" si="2"/>
        <v>96.694444444447427</v>
      </c>
      <c r="H61" s="17">
        <f t="shared" si="7"/>
        <v>2580.0277777777783</v>
      </c>
      <c r="I61" s="21">
        <f t="shared" si="10"/>
        <v>2651.7499999999995</v>
      </c>
      <c r="J61" s="24">
        <f t="shared" si="5"/>
        <v>-2.1082017712745302E-2</v>
      </c>
      <c r="K61" s="24">
        <f t="shared" si="6"/>
        <v>2.1082017712745302E-2</v>
      </c>
      <c r="L61" s="25">
        <f t="shared" si="8"/>
        <v>2997.56249999995</v>
      </c>
      <c r="M61" s="17">
        <f t="shared" si="11"/>
        <v>2581.5</v>
      </c>
      <c r="N61" s="21">
        <f t="shared" si="12"/>
        <v>2591.8333333333335</v>
      </c>
      <c r="O61" s="24">
        <f t="shared" si="13"/>
        <v>1.9894750352970792E-3</v>
      </c>
      <c r="P61" s="24">
        <f t="shared" si="9"/>
        <v>1.9894750352970792E-3</v>
      </c>
      <c r="Q61" s="25">
        <f t="shared" si="14"/>
        <v>26.69444444444288</v>
      </c>
      <c r="R61" s="17">
        <f t="shared" si="15"/>
        <v>2561.8333333333335</v>
      </c>
      <c r="S61" s="21">
        <f t="shared" si="17"/>
        <v>2637.1609848484854</v>
      </c>
      <c r="T61" s="24">
        <f t="shared" si="18"/>
        <v>-1.5464376144969365E-2</v>
      </c>
      <c r="U61" s="24">
        <f t="shared" si="16"/>
        <v>1.5464376144969365E-2</v>
      </c>
      <c r="V61" s="25">
        <f t="shared" si="19"/>
        <v>1612.9047040002772</v>
      </c>
    </row>
    <row r="62" spans="1:22" x14ac:dyDescent="0.3">
      <c r="A62" s="37" t="s">
        <v>225</v>
      </c>
      <c r="B62" s="39">
        <v>2324</v>
      </c>
      <c r="C62" s="17">
        <f t="shared" si="3"/>
        <v>2548.6666666666665</v>
      </c>
      <c r="D62" s="21">
        <f t="shared" si="4"/>
        <v>2597.3333333333335</v>
      </c>
      <c r="E62" s="24">
        <f t="shared" si="0"/>
        <v>-0.11761331038439479</v>
      </c>
      <c r="F62" s="24">
        <f t="shared" si="1"/>
        <v>0.11761331038439479</v>
      </c>
      <c r="G62" s="25">
        <f t="shared" si="2"/>
        <v>74711.111111111197</v>
      </c>
      <c r="H62" s="17">
        <f t="shared" si="7"/>
        <v>2576.5833333333335</v>
      </c>
      <c r="I62" s="21">
        <f t="shared" si="10"/>
        <v>2621.5611111111107</v>
      </c>
      <c r="J62" s="24">
        <f t="shared" si="5"/>
        <v>-0.12803834385159668</v>
      </c>
      <c r="K62" s="24">
        <f t="shared" si="6"/>
        <v>0.12803834385159668</v>
      </c>
      <c r="L62" s="25">
        <f t="shared" si="8"/>
        <v>88542.614845678749</v>
      </c>
      <c r="M62" s="17">
        <f t="shared" si="11"/>
        <v>2559</v>
      </c>
      <c r="N62" s="21">
        <f t="shared" si="12"/>
        <v>2581.5</v>
      </c>
      <c r="O62" s="24">
        <f t="shared" si="13"/>
        <v>-0.11080034423407917</v>
      </c>
      <c r="P62" s="24">
        <f t="shared" si="9"/>
        <v>0.11080034423407917</v>
      </c>
      <c r="Q62" s="25">
        <f t="shared" si="14"/>
        <v>66306.25</v>
      </c>
      <c r="R62" s="17">
        <f t="shared" si="15"/>
        <v>2566.020833333333</v>
      </c>
      <c r="S62" s="21">
        <f t="shared" si="17"/>
        <v>2604.742424242424</v>
      </c>
      <c r="T62" s="24">
        <f t="shared" si="18"/>
        <v>-0.12080138736765234</v>
      </c>
      <c r="U62" s="24">
        <f t="shared" si="16"/>
        <v>0.12080138736765234</v>
      </c>
      <c r="V62" s="25">
        <f t="shared" si="19"/>
        <v>78816.308769513198</v>
      </c>
    </row>
    <row r="63" spans="1:22" x14ac:dyDescent="0.3">
      <c r="A63" s="37" t="s">
        <v>226</v>
      </c>
      <c r="B63" s="39">
        <v>2590</v>
      </c>
      <c r="C63" s="17">
        <f t="shared" si="3"/>
        <v>2555.3333333333335</v>
      </c>
      <c r="D63" s="21">
        <f t="shared" si="4"/>
        <v>2548.6666666666665</v>
      </c>
      <c r="E63" s="24">
        <f t="shared" si="0"/>
        <v>1.5958815958816017E-2</v>
      </c>
      <c r="F63" s="24">
        <f t="shared" si="1"/>
        <v>1.5958815958816017E-2</v>
      </c>
      <c r="G63" s="25">
        <f t="shared" si="2"/>
        <v>1708.4444444444571</v>
      </c>
      <c r="H63" s="17">
        <f t="shared" si="7"/>
        <v>2571.9722222222222</v>
      </c>
      <c r="I63" s="21">
        <f t="shared" si="10"/>
        <v>2509.5833333333326</v>
      </c>
      <c r="J63" s="24">
        <f t="shared" si="5"/>
        <v>3.1048906048906342E-2</v>
      </c>
      <c r="K63" s="24">
        <f t="shared" si="6"/>
        <v>3.1048906048906342E-2</v>
      </c>
      <c r="L63" s="25">
        <f t="shared" si="8"/>
        <v>6466.8402777778992</v>
      </c>
      <c r="M63" s="17">
        <f t="shared" si="11"/>
        <v>2569.1666666666665</v>
      </c>
      <c r="N63" s="21">
        <f t="shared" si="12"/>
        <v>2559</v>
      </c>
      <c r="O63" s="24">
        <f t="shared" si="13"/>
        <v>1.1969111969111969E-2</v>
      </c>
      <c r="P63" s="24">
        <f t="shared" si="9"/>
        <v>1.1969111969111969E-2</v>
      </c>
      <c r="Q63" s="25">
        <f t="shared" si="14"/>
        <v>961</v>
      </c>
      <c r="R63" s="17">
        <f t="shared" si="15"/>
        <v>2570.3819444444443</v>
      </c>
      <c r="S63" s="21">
        <f t="shared" si="17"/>
        <v>2550.702651515152</v>
      </c>
      <c r="T63" s="24">
        <f t="shared" si="18"/>
        <v>1.5172721422721252E-2</v>
      </c>
      <c r="U63" s="24">
        <f t="shared" si="16"/>
        <v>1.5172721422721252E-2</v>
      </c>
      <c r="V63" s="25">
        <f t="shared" si="19"/>
        <v>1544.2815979395889</v>
      </c>
    </row>
    <row r="64" spans="1:22" x14ac:dyDescent="0.3">
      <c r="A64" s="37" t="s">
        <v>227</v>
      </c>
      <c r="B64" s="39">
        <v>2552</v>
      </c>
      <c r="C64" s="17">
        <f t="shared" si="3"/>
        <v>2584.3333333333335</v>
      </c>
      <c r="D64" s="21">
        <f t="shared" si="4"/>
        <v>2555.3333333333335</v>
      </c>
      <c r="E64" s="24">
        <f t="shared" si="0"/>
        <v>-1.306165099268607E-3</v>
      </c>
      <c r="F64" s="24">
        <f t="shared" si="1"/>
        <v>1.306165099268607E-3</v>
      </c>
      <c r="G64" s="25">
        <f t="shared" si="2"/>
        <v>11.111111111112121</v>
      </c>
      <c r="H64" s="17">
        <f t="shared" si="7"/>
        <v>2578.1388888888891</v>
      </c>
      <c r="I64" s="21">
        <f t="shared" si="10"/>
        <v>2532.0388888888892</v>
      </c>
      <c r="J64" s="24">
        <f t="shared" si="5"/>
        <v>7.8217520027863505E-3</v>
      </c>
      <c r="K64" s="24">
        <f t="shared" si="6"/>
        <v>7.8217520027863505E-3</v>
      </c>
      <c r="L64" s="25">
        <f t="shared" si="8"/>
        <v>398.44595679010973</v>
      </c>
      <c r="M64" s="17">
        <f t="shared" si="11"/>
        <v>2565.8333333333335</v>
      </c>
      <c r="N64" s="21">
        <f t="shared" si="12"/>
        <v>2569.1666666666665</v>
      </c>
      <c r="O64" s="24">
        <f t="shared" si="13"/>
        <v>-6.7267502612329607E-3</v>
      </c>
      <c r="P64" s="24">
        <f t="shared" si="9"/>
        <v>6.7267502612329607E-3</v>
      </c>
      <c r="Q64" s="25">
        <f t="shared" si="14"/>
        <v>294.69444444443923</v>
      </c>
      <c r="R64" s="17">
        <f t="shared" si="15"/>
        <v>2572.4166666666665</v>
      </c>
      <c r="S64" s="21">
        <f t="shared" si="17"/>
        <v>2567.7304292929289</v>
      </c>
      <c r="T64" s="24">
        <f t="shared" si="18"/>
        <v>-6.1639613216805935E-3</v>
      </c>
      <c r="U64" s="24">
        <f t="shared" si="16"/>
        <v>6.1639613216805935E-3</v>
      </c>
      <c r="V64" s="25">
        <f t="shared" si="19"/>
        <v>247.44640573983483</v>
      </c>
    </row>
    <row r="65" spans="1:22" x14ac:dyDescent="0.3">
      <c r="A65" s="37" t="s">
        <v>228</v>
      </c>
      <c r="B65" s="39">
        <v>2709</v>
      </c>
      <c r="C65" s="17">
        <f t="shared" si="3"/>
        <v>2578.5</v>
      </c>
      <c r="D65" s="21">
        <f t="shared" si="4"/>
        <v>2584.3333333333335</v>
      </c>
      <c r="E65" s="24">
        <f t="shared" si="0"/>
        <v>4.601944136827852E-2</v>
      </c>
      <c r="F65" s="24">
        <f t="shared" si="1"/>
        <v>4.601944136827852E-2</v>
      </c>
      <c r="G65" s="25">
        <f t="shared" si="2"/>
        <v>15541.777777777739</v>
      </c>
      <c r="H65" s="17">
        <f t="shared" si="7"/>
        <v>2578.5000000000005</v>
      </c>
      <c r="I65" s="21">
        <f t="shared" si="10"/>
        <v>2593.0055555555555</v>
      </c>
      <c r="J65" s="24">
        <f t="shared" si="5"/>
        <v>4.2818178089495951E-2</v>
      </c>
      <c r="K65" s="24">
        <f t="shared" si="6"/>
        <v>4.2818178089495951E-2</v>
      </c>
      <c r="L65" s="25">
        <f t="shared" si="8"/>
        <v>13454.711141975327</v>
      </c>
      <c r="M65" s="17">
        <f t="shared" si="11"/>
        <v>2577.4166666666665</v>
      </c>
      <c r="N65" s="21">
        <f t="shared" si="12"/>
        <v>2565.8333333333335</v>
      </c>
      <c r="O65" s="24">
        <f t="shared" si="13"/>
        <v>5.2848529592715583E-2</v>
      </c>
      <c r="P65" s="24">
        <f t="shared" si="9"/>
        <v>5.2848529592715583E-2</v>
      </c>
      <c r="Q65" s="25">
        <f t="shared" si="14"/>
        <v>20496.694444444402</v>
      </c>
      <c r="R65" s="17">
        <f t="shared" si="15"/>
        <v>2574.5</v>
      </c>
      <c r="S65" s="21">
        <f t="shared" si="17"/>
        <v>2558.0530303030309</v>
      </c>
      <c r="T65" s="24">
        <f t="shared" si="18"/>
        <v>5.5720549906596181E-2</v>
      </c>
      <c r="U65" s="24">
        <f t="shared" si="16"/>
        <v>5.5720549906596181E-2</v>
      </c>
      <c r="V65" s="25">
        <f t="shared" si="19"/>
        <v>22784.987660697698</v>
      </c>
    </row>
    <row r="66" spans="1:22" x14ac:dyDescent="0.3">
      <c r="A66" s="37" t="s">
        <v>229</v>
      </c>
      <c r="B66" s="39">
        <v>2701</v>
      </c>
      <c r="C66" s="17">
        <f t="shared" si="3"/>
        <v>2578.8333333333335</v>
      </c>
      <c r="D66" s="21">
        <f t="shared" si="4"/>
        <v>2578.5</v>
      </c>
      <c r="E66" s="24">
        <f t="shared" si="0"/>
        <v>4.5353572750833022E-2</v>
      </c>
      <c r="F66" s="24">
        <f t="shared" si="1"/>
        <v>4.5353572750833022E-2</v>
      </c>
      <c r="G66" s="25">
        <f t="shared" si="2"/>
        <v>15006.25</v>
      </c>
      <c r="H66" s="17">
        <f t="shared" si="7"/>
        <v>2573.8333333333335</v>
      </c>
      <c r="I66" s="21">
        <f t="shared" si="10"/>
        <v>2578.4999999999995</v>
      </c>
      <c r="J66" s="24">
        <f t="shared" si="5"/>
        <v>4.5353572750833196E-2</v>
      </c>
      <c r="K66" s="24">
        <f t="shared" si="6"/>
        <v>4.5353572750833196E-2</v>
      </c>
      <c r="L66" s="25">
        <f t="shared" si="8"/>
        <v>15006.250000000111</v>
      </c>
      <c r="M66" s="17">
        <f t="shared" si="11"/>
        <v>2592.8333333333335</v>
      </c>
      <c r="N66" s="21">
        <f t="shared" si="12"/>
        <v>2577.4166666666665</v>
      </c>
      <c r="O66" s="24">
        <f t="shared" si="13"/>
        <v>4.5754658768357458E-2</v>
      </c>
      <c r="P66" s="24">
        <f t="shared" si="9"/>
        <v>4.5754658768357458E-2</v>
      </c>
      <c r="Q66" s="25">
        <f t="shared" si="14"/>
        <v>15272.840277777816</v>
      </c>
      <c r="R66" s="17">
        <f t="shared" si="15"/>
        <v>2577.6875</v>
      </c>
      <c r="S66" s="21">
        <f t="shared" si="17"/>
        <v>2580.863636363636</v>
      </c>
      <c r="T66" s="24">
        <f t="shared" si="18"/>
        <v>4.4478475985325422E-2</v>
      </c>
      <c r="U66" s="24">
        <f t="shared" si="16"/>
        <v>4.4478475985325422E-2</v>
      </c>
      <c r="V66" s="25">
        <f t="shared" si="19"/>
        <v>14432.745867768674</v>
      </c>
    </row>
    <row r="67" spans="1:22" x14ac:dyDescent="0.3">
      <c r="A67" s="37" t="s">
        <v>230</v>
      </c>
      <c r="B67" s="39">
        <v>2689</v>
      </c>
      <c r="C67" s="17">
        <f t="shared" si="3"/>
        <v>2594.1666666666665</v>
      </c>
      <c r="D67" s="21">
        <f t="shared" si="4"/>
        <v>2578.8333333333335</v>
      </c>
      <c r="E67" s="24">
        <f t="shared" si="0"/>
        <v>4.0969381430519342E-2</v>
      </c>
      <c r="F67" s="24">
        <f t="shared" si="1"/>
        <v>4.0969381430519342E-2</v>
      </c>
      <c r="G67" s="25">
        <f t="shared" si="2"/>
        <v>12136.694444444411</v>
      </c>
      <c r="H67" s="17">
        <f t="shared" si="7"/>
        <v>2573.3055555555557</v>
      </c>
      <c r="I67" s="21">
        <f t="shared" si="10"/>
        <v>2585.8333333333335</v>
      </c>
      <c r="J67" s="24">
        <f t="shared" si="5"/>
        <v>3.8366183215569546E-2</v>
      </c>
      <c r="K67" s="24">
        <f t="shared" si="6"/>
        <v>3.8366183215569546E-2</v>
      </c>
      <c r="L67" s="25">
        <f t="shared" si="8"/>
        <v>10643.36111111108</v>
      </c>
      <c r="M67" s="17">
        <f t="shared" si="11"/>
        <v>2595.75</v>
      </c>
      <c r="N67" s="21">
        <f t="shared" si="12"/>
        <v>2592.8333333333335</v>
      </c>
      <c r="O67" s="24">
        <f t="shared" si="13"/>
        <v>3.5762985000619751E-2</v>
      </c>
      <c r="P67" s="24">
        <f t="shared" si="9"/>
        <v>3.5762985000619751E-2</v>
      </c>
      <c r="Q67" s="25">
        <f t="shared" si="14"/>
        <v>9248.0277777777483</v>
      </c>
      <c r="R67" s="17">
        <f t="shared" si="15"/>
        <v>2579.1458333333335</v>
      </c>
      <c r="S67" s="21">
        <f t="shared" si="17"/>
        <v>2610.732954545455</v>
      </c>
      <c r="T67" s="24">
        <f t="shared" si="18"/>
        <v>2.9106376145238023E-2</v>
      </c>
      <c r="U67" s="24">
        <f t="shared" si="16"/>
        <v>2.9106376145238023E-2</v>
      </c>
      <c r="V67" s="25">
        <f t="shared" si="19"/>
        <v>6125.7304041838197</v>
      </c>
    </row>
    <row r="68" spans="1:22" x14ac:dyDescent="0.3">
      <c r="A68" s="37" t="s">
        <v>231</v>
      </c>
      <c r="B68" s="39">
        <v>2719</v>
      </c>
      <c r="C68" s="17">
        <f t="shared" si="3"/>
        <v>2660</v>
      </c>
      <c r="D68" s="21">
        <f t="shared" si="4"/>
        <v>2594.1666666666665</v>
      </c>
      <c r="E68" s="24">
        <f t="shared" si="0"/>
        <v>4.5911487066323461E-2</v>
      </c>
      <c r="F68" s="24">
        <f t="shared" si="1"/>
        <v>4.5911487066323461E-2</v>
      </c>
      <c r="G68" s="25">
        <f t="shared" si="2"/>
        <v>15583.36111111115</v>
      </c>
      <c r="H68" s="17">
        <f t="shared" si="7"/>
        <v>2591.8611111111109</v>
      </c>
      <c r="I68" s="21">
        <f t="shared" si="10"/>
        <v>2623.3722222222218</v>
      </c>
      <c r="J68" s="24">
        <f t="shared" si="5"/>
        <v>3.5170201462956303E-2</v>
      </c>
      <c r="K68" s="24">
        <f t="shared" si="6"/>
        <v>3.5170201462956303E-2</v>
      </c>
      <c r="L68" s="25">
        <f t="shared" si="8"/>
        <v>9144.6718827161294</v>
      </c>
      <c r="M68" s="17">
        <f t="shared" si="11"/>
        <v>2604.3333333333335</v>
      </c>
      <c r="N68" s="21">
        <f t="shared" si="12"/>
        <v>2595.75</v>
      </c>
      <c r="O68" s="24">
        <f t="shared" si="13"/>
        <v>4.5329165134240533E-2</v>
      </c>
      <c r="P68" s="24">
        <f t="shared" si="9"/>
        <v>4.5329165134240533E-2</v>
      </c>
      <c r="Q68" s="25">
        <f t="shared" si="14"/>
        <v>15190.5625</v>
      </c>
      <c r="R68" s="17">
        <f t="shared" si="15"/>
        <v>2580.6388888888887</v>
      </c>
      <c r="S68" s="21">
        <f t="shared" si="17"/>
        <v>2615.373106060606</v>
      </c>
      <c r="T68" s="24">
        <f t="shared" si="18"/>
        <v>3.8112134586022063E-2</v>
      </c>
      <c r="U68" s="24">
        <f t="shared" si="16"/>
        <v>3.8112134586022063E-2</v>
      </c>
      <c r="V68" s="25">
        <f t="shared" si="19"/>
        <v>10738.533147526412</v>
      </c>
    </row>
    <row r="69" spans="1:22" x14ac:dyDescent="0.3">
      <c r="A69" s="37" t="s">
        <v>232</v>
      </c>
      <c r="B69" s="39">
        <v>2718</v>
      </c>
      <c r="C69" s="17">
        <f t="shared" si="3"/>
        <v>2681.3333333333335</v>
      </c>
      <c r="D69" s="21">
        <f t="shared" si="4"/>
        <v>2660</v>
      </c>
      <c r="E69" s="24">
        <f t="shared" si="0"/>
        <v>2.1339220014716703E-2</v>
      </c>
      <c r="F69" s="24">
        <f t="shared" si="1"/>
        <v>2.1339220014716703E-2</v>
      </c>
      <c r="G69" s="25">
        <f t="shared" si="2"/>
        <v>3364</v>
      </c>
      <c r="H69" s="17">
        <f t="shared" si="7"/>
        <v>2612.8611111111113</v>
      </c>
      <c r="I69" s="21">
        <f t="shared" si="10"/>
        <v>2755.3944444444446</v>
      </c>
      <c r="J69" s="24">
        <f t="shared" si="5"/>
        <v>-1.3758073747036283E-2</v>
      </c>
      <c r="K69" s="24">
        <f t="shared" si="6"/>
        <v>1.3758073747036283E-2</v>
      </c>
      <c r="L69" s="25">
        <f t="shared" si="8"/>
        <v>1398.3444753086549</v>
      </c>
      <c r="M69" s="17">
        <f t="shared" si="11"/>
        <v>2618.3333333333335</v>
      </c>
      <c r="N69" s="21">
        <f t="shared" si="12"/>
        <v>2604.3333333333335</v>
      </c>
      <c r="O69" s="24">
        <f t="shared" si="13"/>
        <v>4.1819965661025207E-2</v>
      </c>
      <c r="P69" s="24">
        <f t="shared" si="9"/>
        <v>4.1819965661025207E-2</v>
      </c>
      <c r="Q69" s="25">
        <f t="shared" si="14"/>
        <v>12920.111111111077</v>
      </c>
      <c r="R69" s="17">
        <f t="shared" si="15"/>
        <v>2584.0277777777778</v>
      </c>
      <c r="S69" s="21">
        <f t="shared" si="17"/>
        <v>2632.3358585858591</v>
      </c>
      <c r="T69" s="24">
        <f t="shared" si="18"/>
        <v>3.1517344155313057E-2</v>
      </c>
      <c r="U69" s="24">
        <f t="shared" si="16"/>
        <v>3.1517344155313057E-2</v>
      </c>
      <c r="V69" s="25">
        <f t="shared" si="19"/>
        <v>7338.345124221928</v>
      </c>
    </row>
    <row r="70" spans="1:22" x14ac:dyDescent="0.3">
      <c r="A70" s="37" t="s">
        <v>233</v>
      </c>
      <c r="B70" s="39">
        <v>2634</v>
      </c>
      <c r="C70" s="17">
        <f t="shared" si="3"/>
        <v>2695</v>
      </c>
      <c r="D70" s="21">
        <f t="shared" si="4"/>
        <v>2681.3333333333335</v>
      </c>
      <c r="E70" s="24">
        <f t="shared" si="0"/>
        <v>-1.7970134143254931E-2</v>
      </c>
      <c r="F70" s="24">
        <f t="shared" si="1"/>
        <v>1.7970134143254931E-2</v>
      </c>
      <c r="G70" s="25">
        <f t="shared" si="2"/>
        <v>2240.4444444444589</v>
      </c>
      <c r="H70" s="17">
        <f t="shared" si="7"/>
        <v>2631.3055555555557</v>
      </c>
      <c r="I70" s="21">
        <f t="shared" si="10"/>
        <v>2777.1944444444443</v>
      </c>
      <c r="J70" s="24">
        <f t="shared" si="5"/>
        <v>-5.436387412469413E-2</v>
      </c>
      <c r="K70" s="24">
        <f t="shared" si="6"/>
        <v>5.436387412469413E-2</v>
      </c>
      <c r="L70" s="25">
        <f t="shared" si="8"/>
        <v>20504.648919753057</v>
      </c>
      <c r="M70" s="17">
        <f t="shared" si="11"/>
        <v>2639.6666666666665</v>
      </c>
      <c r="N70" s="21">
        <f t="shared" si="12"/>
        <v>2618.3333333333335</v>
      </c>
      <c r="O70" s="24">
        <f t="shared" si="13"/>
        <v>5.9478613009364143E-3</v>
      </c>
      <c r="P70" s="24">
        <f t="shared" si="9"/>
        <v>5.9478613009364143E-3</v>
      </c>
      <c r="Q70" s="25">
        <f t="shared" si="14"/>
        <v>245.44444444443968</v>
      </c>
      <c r="R70" s="17">
        <f t="shared" si="15"/>
        <v>2590.1458333333335</v>
      </c>
      <c r="S70" s="21">
        <f t="shared" si="17"/>
        <v>2658.8762626262628</v>
      </c>
      <c r="T70" s="24">
        <f t="shared" si="18"/>
        <v>-9.4442910502136723E-3</v>
      </c>
      <c r="U70" s="24">
        <f t="shared" si="16"/>
        <v>9.4442910502136723E-3</v>
      </c>
      <c r="V70" s="25">
        <f t="shared" si="19"/>
        <v>618.82844225080009</v>
      </c>
    </row>
    <row r="71" spans="1:22" x14ac:dyDescent="0.3">
      <c r="A71" s="37" t="s">
        <v>234</v>
      </c>
      <c r="B71" s="39">
        <v>2218</v>
      </c>
      <c r="C71" s="17">
        <f t="shared" si="3"/>
        <v>2613.1666666666665</v>
      </c>
      <c r="D71" s="21">
        <f t="shared" si="4"/>
        <v>2695</v>
      </c>
      <c r="E71" s="24">
        <f t="shared" si="0"/>
        <v>-0.21505861136158702</v>
      </c>
      <c r="F71" s="24">
        <f t="shared" si="1"/>
        <v>0.21505861136158702</v>
      </c>
      <c r="G71" s="25">
        <f t="shared" si="2"/>
        <v>227529</v>
      </c>
      <c r="H71" s="17">
        <f t="shared" si="7"/>
        <v>2637.0833333333335</v>
      </c>
      <c r="I71" s="21">
        <f t="shared" si="10"/>
        <v>2784.172222222222</v>
      </c>
      <c r="J71" s="24">
        <f t="shared" si="5"/>
        <v>-0.25526249874762036</v>
      </c>
      <c r="K71" s="24">
        <f t="shared" si="6"/>
        <v>0.25526249874762036</v>
      </c>
      <c r="L71" s="25">
        <f t="shared" si="8"/>
        <v>320550.98521604913</v>
      </c>
      <c r="M71" s="17">
        <f t="shared" si="11"/>
        <v>2595.8333333333335</v>
      </c>
      <c r="N71" s="21">
        <f t="shared" si="12"/>
        <v>2639.6666666666665</v>
      </c>
      <c r="O71" s="24">
        <f t="shared" si="13"/>
        <v>-0.19011121130147274</v>
      </c>
      <c r="P71" s="24">
        <f t="shared" si="9"/>
        <v>0.19011121130147274</v>
      </c>
      <c r="Q71" s="25">
        <f t="shared" si="14"/>
        <v>177802.77777777764</v>
      </c>
      <c r="R71" s="17">
        <f t="shared" si="15"/>
        <v>2590.958333333333</v>
      </c>
      <c r="S71" s="21">
        <f t="shared" si="17"/>
        <v>2698.1912878787875</v>
      </c>
      <c r="T71" s="24">
        <f t="shared" si="18"/>
        <v>-0.21649742465229374</v>
      </c>
      <c r="U71" s="24">
        <f t="shared" si="16"/>
        <v>0.21649742465229374</v>
      </c>
      <c r="V71" s="25">
        <f t="shared" si="19"/>
        <v>230583.67295468861</v>
      </c>
    </row>
    <row r="72" spans="1:22" x14ac:dyDescent="0.3">
      <c r="A72" s="37" t="s">
        <v>235</v>
      </c>
      <c r="B72" s="39">
        <v>2549</v>
      </c>
      <c r="C72" s="17">
        <f t="shared" si="3"/>
        <v>2587.8333333333335</v>
      </c>
      <c r="D72" s="21">
        <f t="shared" si="4"/>
        <v>2613.1666666666665</v>
      </c>
      <c r="E72" s="24">
        <f t="shared" si="0"/>
        <v>-2.5173270563619659E-2</v>
      </c>
      <c r="F72" s="24">
        <f t="shared" si="1"/>
        <v>2.5173270563619659E-2</v>
      </c>
      <c r="G72" s="25">
        <f t="shared" si="2"/>
        <v>4117.3611111110913</v>
      </c>
      <c r="H72" s="17">
        <f t="shared" si="7"/>
        <v>2638.5833333333335</v>
      </c>
      <c r="I72" s="21">
        <f t="shared" si="10"/>
        <v>2579.6833333333329</v>
      </c>
      <c r="J72" s="24">
        <f t="shared" si="5"/>
        <v>-1.2037400287694367E-2</v>
      </c>
      <c r="K72" s="24">
        <f t="shared" si="6"/>
        <v>1.2037400287694367E-2</v>
      </c>
      <c r="L72" s="25">
        <f t="shared" si="8"/>
        <v>941.46694444442028</v>
      </c>
      <c r="M72" s="17">
        <f t="shared" si="11"/>
        <v>2583.3333333333335</v>
      </c>
      <c r="N72" s="21">
        <f t="shared" si="12"/>
        <v>2595.8333333333335</v>
      </c>
      <c r="O72" s="24">
        <f t="shared" si="13"/>
        <v>-1.8373218255525101E-2</v>
      </c>
      <c r="P72" s="24">
        <f t="shared" si="9"/>
        <v>1.8373218255525101E-2</v>
      </c>
      <c r="Q72" s="25">
        <f t="shared" si="14"/>
        <v>2193.3611111111254</v>
      </c>
      <c r="R72" s="17">
        <f t="shared" si="15"/>
        <v>2590.2499999999995</v>
      </c>
      <c r="S72" s="21">
        <f t="shared" si="17"/>
        <v>2601.5946969696975</v>
      </c>
      <c r="T72" s="24">
        <f t="shared" si="18"/>
        <v>-2.0633462914749882E-2</v>
      </c>
      <c r="U72" s="24">
        <f t="shared" si="16"/>
        <v>2.0633462914749882E-2</v>
      </c>
      <c r="V72" s="25">
        <f t="shared" si="19"/>
        <v>2766.2021493343022</v>
      </c>
    </row>
    <row r="73" spans="1:22" x14ac:dyDescent="0.3">
      <c r="A73" s="37" t="s">
        <v>236</v>
      </c>
      <c r="B73" s="39">
        <v>2389</v>
      </c>
      <c r="C73" s="17">
        <f t="shared" si="3"/>
        <v>2537.8333333333335</v>
      </c>
      <c r="D73" s="21">
        <f t="shared" si="4"/>
        <v>2587.8333333333335</v>
      </c>
      <c r="E73" s="24">
        <f t="shared" si="0"/>
        <v>-8.3228687037812263E-2</v>
      </c>
      <c r="F73" s="24">
        <f t="shared" si="1"/>
        <v>8.3228687037812263E-2</v>
      </c>
      <c r="G73" s="25">
        <f t="shared" si="2"/>
        <v>39534.694444444503</v>
      </c>
      <c r="H73" s="17">
        <f t="shared" si="7"/>
        <v>2629.1944444444448</v>
      </c>
      <c r="I73" s="21">
        <f t="shared" si="10"/>
        <v>2516.7833333333333</v>
      </c>
      <c r="J73" s="24">
        <f t="shared" si="5"/>
        <v>-5.3488209850704606E-2</v>
      </c>
      <c r="K73" s="24">
        <f t="shared" si="6"/>
        <v>5.3488209850704606E-2</v>
      </c>
      <c r="L73" s="25">
        <f t="shared" si="8"/>
        <v>16328.58027777777</v>
      </c>
      <c r="M73" s="17">
        <f t="shared" si="11"/>
        <v>2566</v>
      </c>
      <c r="N73" s="21">
        <f t="shared" si="12"/>
        <v>2583.3333333333335</v>
      </c>
      <c r="O73" s="24">
        <f t="shared" si="13"/>
        <v>-8.1345053718431759E-2</v>
      </c>
      <c r="P73" s="24">
        <f t="shared" si="9"/>
        <v>8.1345053718431759E-2</v>
      </c>
      <c r="Q73" s="25">
        <f t="shared" si="14"/>
        <v>37765.444444444503</v>
      </c>
      <c r="R73" s="17">
        <f t="shared" si="15"/>
        <v>2588.958333333333</v>
      </c>
      <c r="S73" s="21">
        <f t="shared" si="17"/>
        <v>2575.1590909090919</v>
      </c>
      <c r="T73" s="24">
        <f t="shared" si="18"/>
        <v>-7.7923436964877316E-2</v>
      </c>
      <c r="U73" s="24">
        <f t="shared" si="16"/>
        <v>7.7923436964877316E-2</v>
      </c>
      <c r="V73" s="25">
        <f t="shared" si="19"/>
        <v>34655.207128099544</v>
      </c>
    </row>
    <row r="74" spans="1:22" x14ac:dyDescent="0.3">
      <c r="A74" s="37" t="s">
        <v>237</v>
      </c>
      <c r="B74" s="39">
        <v>2450</v>
      </c>
      <c r="C74" s="17">
        <f t="shared" si="3"/>
        <v>2493</v>
      </c>
      <c r="D74" s="21">
        <f t="shared" si="4"/>
        <v>2537.8333333333335</v>
      </c>
      <c r="E74" s="24">
        <f t="shared" si="0"/>
        <v>-3.5850340136054482E-2</v>
      </c>
      <c r="F74" s="24">
        <f t="shared" si="1"/>
        <v>3.5850340136054482E-2</v>
      </c>
      <c r="G74" s="25">
        <f t="shared" si="2"/>
        <v>7714.6944444444707</v>
      </c>
      <c r="H74" s="17">
        <f t="shared" si="7"/>
        <v>2601.3611111111113</v>
      </c>
      <c r="I74" s="21">
        <f t="shared" si="10"/>
        <v>2409.9277777777775</v>
      </c>
      <c r="J74" s="24">
        <f t="shared" si="5"/>
        <v>1.6356009070294913E-2</v>
      </c>
      <c r="K74" s="24">
        <f t="shared" si="6"/>
        <v>1.6356009070294913E-2</v>
      </c>
      <c r="L74" s="25">
        <f t="shared" si="8"/>
        <v>1605.7829938271857</v>
      </c>
      <c r="M74" s="17">
        <f t="shared" si="11"/>
        <v>2576.5</v>
      </c>
      <c r="N74" s="21">
        <f t="shared" si="12"/>
        <v>2566</v>
      </c>
      <c r="O74" s="24">
        <f t="shared" si="13"/>
        <v>-4.7346938775510203E-2</v>
      </c>
      <c r="P74" s="24">
        <f t="shared" si="9"/>
        <v>4.7346938775510203E-2</v>
      </c>
      <c r="Q74" s="25">
        <f t="shared" si="14"/>
        <v>13456</v>
      </c>
      <c r="R74" s="17">
        <f t="shared" si="15"/>
        <v>2590.4166666666665</v>
      </c>
      <c r="S74" s="21">
        <f t="shared" si="17"/>
        <v>2538.8674242424245</v>
      </c>
      <c r="T74" s="24">
        <f t="shared" si="18"/>
        <v>-3.6272418058132437E-2</v>
      </c>
      <c r="U74" s="24">
        <f t="shared" si="16"/>
        <v>3.6272418058132437E-2</v>
      </c>
      <c r="V74" s="25">
        <f t="shared" si="19"/>
        <v>7897.4190914830533</v>
      </c>
    </row>
    <row r="75" spans="1:22" x14ac:dyDescent="0.3">
      <c r="A75" s="37" t="s">
        <v>238</v>
      </c>
      <c r="B75" s="39">
        <v>2746</v>
      </c>
      <c r="C75" s="17">
        <f t="shared" si="3"/>
        <v>2497.6666666666665</v>
      </c>
      <c r="D75" s="21">
        <f t="shared" si="4"/>
        <v>2493</v>
      </c>
      <c r="E75" s="24">
        <f t="shared" si="0"/>
        <v>9.2134013109978152E-2</v>
      </c>
      <c r="F75" s="24">
        <f t="shared" si="1"/>
        <v>9.2134013109978152E-2</v>
      </c>
      <c r="G75" s="25">
        <f t="shared" si="2"/>
        <v>64009</v>
      </c>
      <c r="H75" s="17">
        <f t="shared" si="7"/>
        <v>2570.75</v>
      </c>
      <c r="I75" s="21">
        <f t="shared" si="10"/>
        <v>2341.2944444444443</v>
      </c>
      <c r="J75" s="24">
        <f t="shared" si="5"/>
        <v>0.14738002751476903</v>
      </c>
      <c r="K75" s="24">
        <f t="shared" si="6"/>
        <v>0.14738002751476903</v>
      </c>
      <c r="L75" s="25">
        <f t="shared" si="8"/>
        <v>163786.58669753102</v>
      </c>
      <c r="M75" s="17">
        <f t="shared" si="11"/>
        <v>2589.5</v>
      </c>
      <c r="N75" s="21">
        <f t="shared" si="12"/>
        <v>2576.5</v>
      </c>
      <c r="O75" s="24">
        <f t="shared" si="13"/>
        <v>6.1726147123088125E-2</v>
      </c>
      <c r="P75" s="24">
        <f t="shared" si="9"/>
        <v>6.1726147123088125E-2</v>
      </c>
      <c r="Q75" s="25">
        <f t="shared" si="14"/>
        <v>28730.25</v>
      </c>
      <c r="R75" s="17">
        <f t="shared" si="15"/>
        <v>2592.1111111111109</v>
      </c>
      <c r="S75" s="21">
        <f t="shared" si="17"/>
        <v>2560.0530303030305</v>
      </c>
      <c r="T75" s="24">
        <f t="shared" si="18"/>
        <v>6.7715575272020948E-2</v>
      </c>
      <c r="U75" s="24">
        <f t="shared" si="16"/>
        <v>6.7715575272020948E-2</v>
      </c>
      <c r="V75" s="25">
        <f t="shared" si="19"/>
        <v>34576.275539485701</v>
      </c>
    </row>
    <row r="76" spans="1:22" x14ac:dyDescent="0.3">
      <c r="A76" s="37" t="s">
        <v>239</v>
      </c>
      <c r="B76" s="39">
        <v>2384</v>
      </c>
      <c r="C76" s="17">
        <f t="shared" si="3"/>
        <v>2456</v>
      </c>
      <c r="D76" s="21">
        <f t="shared" si="4"/>
        <v>2497.6666666666665</v>
      </c>
      <c r="E76" s="24">
        <f t="shared" si="0"/>
        <v>-4.7678970917225887E-2</v>
      </c>
      <c r="F76" s="24">
        <f t="shared" si="1"/>
        <v>4.7678970917225887E-2</v>
      </c>
      <c r="G76" s="25">
        <f t="shared" si="2"/>
        <v>12920.111111111077</v>
      </c>
      <c r="H76" s="17">
        <f t="shared" si="7"/>
        <v>2530.9166666666665</v>
      </c>
      <c r="I76" s="21">
        <f t="shared" si="10"/>
        <v>2395.3499999999995</v>
      </c>
      <c r="J76" s="24">
        <f t="shared" si="5"/>
        <v>-4.7609060402682276E-3</v>
      </c>
      <c r="K76" s="24">
        <f t="shared" si="6"/>
        <v>4.7609060402682276E-3</v>
      </c>
      <c r="L76" s="25">
        <f t="shared" si="8"/>
        <v>128.8224999999876</v>
      </c>
      <c r="M76" s="17">
        <f t="shared" si="11"/>
        <v>2575.5</v>
      </c>
      <c r="N76" s="21">
        <f t="shared" si="12"/>
        <v>2589.5</v>
      </c>
      <c r="O76" s="24">
        <f t="shared" si="13"/>
        <v>-8.6199664429530198E-2</v>
      </c>
      <c r="P76" s="24">
        <f t="shared" si="9"/>
        <v>8.6199664429530198E-2</v>
      </c>
      <c r="Q76" s="25">
        <f t="shared" si="14"/>
        <v>42230.25</v>
      </c>
      <c r="R76" s="17">
        <f t="shared" si="15"/>
        <v>2592.9166666666665</v>
      </c>
      <c r="S76" s="21">
        <f t="shared" si="17"/>
        <v>2586.4141414141418</v>
      </c>
      <c r="T76" s="24">
        <f t="shared" si="18"/>
        <v>-8.4905260660294371E-2</v>
      </c>
      <c r="U76" s="24">
        <f t="shared" si="16"/>
        <v>8.4905260660294371E-2</v>
      </c>
      <c r="V76" s="25">
        <f t="shared" si="19"/>
        <v>40971.484644424192</v>
      </c>
    </row>
    <row r="77" spans="1:22" x14ac:dyDescent="0.3">
      <c r="A77" s="37" t="s">
        <v>240</v>
      </c>
      <c r="B77" s="39">
        <v>2435</v>
      </c>
      <c r="C77" s="17">
        <f t="shared" si="3"/>
        <v>2492.1666666666665</v>
      </c>
      <c r="D77" s="21">
        <f t="shared" si="4"/>
        <v>2456</v>
      </c>
      <c r="E77" s="24">
        <f t="shared" si="0"/>
        <v>-8.6242299794661199E-3</v>
      </c>
      <c r="F77" s="24">
        <f t="shared" si="1"/>
        <v>8.6242299794661199E-3</v>
      </c>
      <c r="G77" s="25">
        <f t="shared" si="2"/>
        <v>441</v>
      </c>
      <c r="H77" s="17">
        <f t="shared" si="7"/>
        <v>2510.75</v>
      </c>
      <c r="I77" s="21">
        <f t="shared" si="10"/>
        <v>2351.1166666666668</v>
      </c>
      <c r="J77" s="24">
        <f t="shared" si="5"/>
        <v>3.4449007529089616E-2</v>
      </c>
      <c r="K77" s="24">
        <f t="shared" si="6"/>
        <v>3.4449007529089616E-2</v>
      </c>
      <c r="L77" s="25">
        <f t="shared" si="8"/>
        <v>7036.4136111110911</v>
      </c>
      <c r="M77" s="17">
        <f t="shared" si="11"/>
        <v>2552.6666666666665</v>
      </c>
      <c r="N77" s="21">
        <f t="shared" si="12"/>
        <v>2575.5</v>
      </c>
      <c r="O77" s="24">
        <f t="shared" si="13"/>
        <v>-5.7700205338809034E-2</v>
      </c>
      <c r="P77" s="24">
        <f t="shared" si="9"/>
        <v>5.7700205338809034E-2</v>
      </c>
      <c r="Q77" s="25">
        <f t="shared" si="14"/>
        <v>19740.25</v>
      </c>
      <c r="R77" s="17">
        <f t="shared" si="15"/>
        <v>2590.854166666667</v>
      </c>
      <c r="S77" s="21">
        <f t="shared" si="17"/>
        <v>2554.916666666667</v>
      </c>
      <c r="T77" s="24">
        <f t="shared" si="18"/>
        <v>-4.9247091033538797E-2</v>
      </c>
      <c r="U77" s="24">
        <f t="shared" si="16"/>
        <v>4.9247091033538797E-2</v>
      </c>
      <c r="V77" s="25">
        <f t="shared" si="19"/>
        <v>14380.006944444518</v>
      </c>
    </row>
    <row r="78" spans="1:22" x14ac:dyDescent="0.3">
      <c r="A78" s="37" t="s">
        <v>241</v>
      </c>
      <c r="B78" s="39">
        <v>2635</v>
      </c>
      <c r="C78" s="17">
        <f t="shared" si="3"/>
        <v>2506.5</v>
      </c>
      <c r="D78" s="21">
        <f t="shared" si="4"/>
        <v>2492.1666666666665</v>
      </c>
      <c r="E78" s="24">
        <f t="shared" si="0"/>
        <v>5.4206198608475704E-2</v>
      </c>
      <c r="F78" s="24">
        <f t="shared" si="1"/>
        <v>5.4206198608475704E-2</v>
      </c>
      <c r="G78" s="25">
        <f t="shared" si="2"/>
        <v>20401.361111111153</v>
      </c>
      <c r="H78" s="17">
        <f t="shared" si="7"/>
        <v>2497.1944444444443</v>
      </c>
      <c r="I78" s="21">
        <f t="shared" si="10"/>
        <v>2466.1499999999996</v>
      </c>
      <c r="J78" s="24">
        <f t="shared" si="5"/>
        <v>6.4079696394687038E-2</v>
      </c>
      <c r="K78" s="24">
        <f t="shared" si="6"/>
        <v>6.4079696394687038E-2</v>
      </c>
      <c r="L78" s="25">
        <f t="shared" si="8"/>
        <v>28510.322500000122</v>
      </c>
      <c r="M78" s="17">
        <f t="shared" si="11"/>
        <v>2547.1666666666665</v>
      </c>
      <c r="N78" s="21">
        <f t="shared" si="12"/>
        <v>2552.6666666666665</v>
      </c>
      <c r="O78" s="24">
        <f t="shared" si="13"/>
        <v>3.1246046805819161E-2</v>
      </c>
      <c r="P78" s="24">
        <f t="shared" si="9"/>
        <v>3.1246046805819161E-2</v>
      </c>
      <c r="Q78" s="25">
        <f t="shared" si="14"/>
        <v>6778.7777777778028</v>
      </c>
      <c r="R78" s="17">
        <f t="shared" si="15"/>
        <v>2587.0486111111113</v>
      </c>
      <c r="S78" s="21">
        <f t="shared" si="17"/>
        <v>2507.5359848484841</v>
      </c>
      <c r="T78" s="24">
        <f t="shared" si="18"/>
        <v>4.8373440285205287E-2</v>
      </c>
      <c r="U78" s="24">
        <f t="shared" si="16"/>
        <v>4.8373440285205287E-2</v>
      </c>
      <c r="V78" s="25">
        <f t="shared" si="19"/>
        <v>16247.07515854588</v>
      </c>
    </row>
    <row r="79" spans="1:22" x14ac:dyDescent="0.3">
      <c r="A79" s="37" t="s">
        <v>242</v>
      </c>
      <c r="B79" s="39">
        <v>2688</v>
      </c>
      <c r="C79" s="17">
        <f t="shared" si="3"/>
        <v>2556.3333333333335</v>
      </c>
      <c r="D79" s="21">
        <f t="shared" si="4"/>
        <v>2506.5</v>
      </c>
      <c r="E79" s="24">
        <f t="shared" si="0"/>
        <v>6.7522321428571425E-2</v>
      </c>
      <c r="F79" s="24">
        <f t="shared" si="1"/>
        <v>6.7522321428571425E-2</v>
      </c>
      <c r="G79" s="25">
        <f t="shared" si="2"/>
        <v>32942.25</v>
      </c>
      <c r="H79" s="17">
        <f t="shared" si="7"/>
        <v>2500.2777777777778</v>
      </c>
      <c r="I79" s="21">
        <f t="shared" si="10"/>
        <v>2519.5277777777778</v>
      </c>
      <c r="J79" s="24">
        <f t="shared" si="5"/>
        <v>6.2675677910052893E-2</v>
      </c>
      <c r="K79" s="24">
        <f t="shared" si="6"/>
        <v>6.2675677910052893E-2</v>
      </c>
      <c r="L79" s="25">
        <f t="shared" si="8"/>
        <v>28382.889660493809</v>
      </c>
      <c r="M79" s="17">
        <f t="shared" si="11"/>
        <v>2547.0833333333335</v>
      </c>
      <c r="N79" s="21">
        <f t="shared" si="12"/>
        <v>2547.1666666666665</v>
      </c>
      <c r="O79" s="24">
        <f t="shared" si="13"/>
        <v>5.2393353174603231E-2</v>
      </c>
      <c r="P79" s="24">
        <f t="shared" si="9"/>
        <v>5.2393353174603231E-2</v>
      </c>
      <c r="Q79" s="25">
        <f t="shared" si="14"/>
        <v>19834.027777777821</v>
      </c>
      <c r="R79" s="17">
        <f t="shared" si="15"/>
        <v>2582.9930555555557</v>
      </c>
      <c r="S79" s="21">
        <f t="shared" si="17"/>
        <v>2500.0334595959589</v>
      </c>
      <c r="T79" s="24">
        <f t="shared" si="18"/>
        <v>6.9928028424122435E-2</v>
      </c>
      <c r="U79" s="24">
        <f t="shared" si="16"/>
        <v>6.9928028424122435E-2</v>
      </c>
      <c r="V79" s="25">
        <f t="shared" si="19"/>
        <v>35331.420311464011</v>
      </c>
    </row>
    <row r="80" spans="1:22" x14ac:dyDescent="0.3">
      <c r="A80" s="37" t="s">
        <v>243</v>
      </c>
      <c r="B80" s="39">
        <v>2696</v>
      </c>
      <c r="C80" s="17">
        <f t="shared" si="3"/>
        <v>2597.3333333333335</v>
      </c>
      <c r="D80" s="21">
        <f t="shared" si="4"/>
        <v>2556.3333333333335</v>
      </c>
      <c r="E80" s="24">
        <f t="shared" si="0"/>
        <v>5.1805143422354046E-2</v>
      </c>
      <c r="F80" s="24">
        <f t="shared" si="1"/>
        <v>5.1805143422354046E-2</v>
      </c>
      <c r="G80" s="25">
        <f t="shared" si="2"/>
        <v>19506.777777777734</v>
      </c>
      <c r="H80" s="17">
        <f t="shared" si="7"/>
        <v>2517.6666666666665</v>
      </c>
      <c r="I80" s="21">
        <f t="shared" si="10"/>
        <v>2634.8111111111116</v>
      </c>
      <c r="J80" s="24">
        <f t="shared" si="5"/>
        <v>2.2696175403890361E-2</v>
      </c>
      <c r="K80" s="24">
        <f t="shared" si="6"/>
        <v>2.2696175403890361E-2</v>
      </c>
      <c r="L80" s="25">
        <f t="shared" si="8"/>
        <v>3744.0801234567321</v>
      </c>
      <c r="M80" s="17">
        <f t="shared" si="11"/>
        <v>2545.1666666666665</v>
      </c>
      <c r="N80" s="21">
        <f t="shared" si="12"/>
        <v>2547.0833333333335</v>
      </c>
      <c r="O80" s="24">
        <f t="shared" si="13"/>
        <v>5.5236152324431201E-2</v>
      </c>
      <c r="P80" s="24">
        <f t="shared" si="9"/>
        <v>5.5236152324431201E-2</v>
      </c>
      <c r="Q80" s="25">
        <f t="shared" si="14"/>
        <v>22176.173611111066</v>
      </c>
      <c r="R80" s="17">
        <f t="shared" si="15"/>
        <v>2578.0625000000005</v>
      </c>
      <c r="S80" s="21">
        <f t="shared" si="17"/>
        <v>2504.6445707070711</v>
      </c>
      <c r="T80" s="24">
        <f t="shared" si="18"/>
        <v>7.0977533120522573E-2</v>
      </c>
      <c r="U80" s="24">
        <f t="shared" si="16"/>
        <v>7.0977533120522573E-2</v>
      </c>
      <c r="V80" s="25">
        <f t="shared" si="19"/>
        <v>36616.900319881104</v>
      </c>
    </row>
    <row r="81" spans="1:22" x14ac:dyDescent="0.3">
      <c r="A81" s="37" t="s">
        <v>244</v>
      </c>
      <c r="B81" s="39">
        <v>2662</v>
      </c>
      <c r="C81" s="17">
        <f t="shared" si="3"/>
        <v>2583.3333333333335</v>
      </c>
      <c r="D81" s="21">
        <f t="shared" si="4"/>
        <v>2597.3333333333335</v>
      </c>
      <c r="E81" s="24">
        <f t="shared" si="0"/>
        <v>2.4292511895817624E-2</v>
      </c>
      <c r="F81" s="24">
        <f t="shared" si="1"/>
        <v>2.4292511895817624E-2</v>
      </c>
      <c r="G81" s="25">
        <f t="shared" si="2"/>
        <v>4181.7777777777583</v>
      </c>
      <c r="H81" s="17">
        <f t="shared" si="7"/>
        <v>2531.9444444444448</v>
      </c>
      <c r="I81" s="21">
        <f t="shared" si="10"/>
        <v>2708.8666666666672</v>
      </c>
      <c r="J81" s="24">
        <f t="shared" si="5"/>
        <v>-1.7605810167793855E-2</v>
      </c>
      <c r="K81" s="24">
        <f t="shared" si="6"/>
        <v>1.7605810167793855E-2</v>
      </c>
      <c r="L81" s="25">
        <f t="shared" si="8"/>
        <v>2196.4844444444984</v>
      </c>
      <c r="M81" s="17">
        <f t="shared" si="11"/>
        <v>2540.5</v>
      </c>
      <c r="N81" s="21">
        <f t="shared" si="12"/>
        <v>2545.1666666666665</v>
      </c>
      <c r="O81" s="24">
        <f t="shared" si="13"/>
        <v>4.3889306286000559E-2</v>
      </c>
      <c r="P81" s="24">
        <f t="shared" si="9"/>
        <v>4.3889306286000559E-2</v>
      </c>
      <c r="Q81" s="25">
        <f t="shared" si="14"/>
        <v>13650.027777777814</v>
      </c>
      <c r="R81" s="17">
        <f t="shared" si="15"/>
        <v>2571.5763888888891</v>
      </c>
      <c r="S81" s="21">
        <f t="shared" si="17"/>
        <v>2506.2897727272721</v>
      </c>
      <c r="T81" s="24">
        <f t="shared" si="18"/>
        <v>5.8493699200874508E-2</v>
      </c>
      <c r="U81" s="24">
        <f t="shared" si="16"/>
        <v>5.8493699200874508E-2</v>
      </c>
      <c r="V81" s="25">
        <f t="shared" si="19"/>
        <v>24245.674877324585</v>
      </c>
    </row>
    <row r="82" spans="1:22" x14ac:dyDescent="0.3">
      <c r="A82" s="37" t="s">
        <v>245</v>
      </c>
      <c r="B82" s="39">
        <v>2682</v>
      </c>
      <c r="C82" s="17">
        <f t="shared" si="3"/>
        <v>2633</v>
      </c>
      <c r="D82" s="21">
        <f t="shared" si="4"/>
        <v>2583.3333333333335</v>
      </c>
      <c r="E82" s="24">
        <f t="shared" ref="E82:E145" si="20">(B82-D82)/B82</f>
        <v>3.6788466318667605E-2</v>
      </c>
      <c r="F82" s="24">
        <f t="shared" ref="F82:F145" si="21">ABS(E82)</f>
        <v>3.6788466318667605E-2</v>
      </c>
      <c r="G82" s="25">
        <f t="shared" ref="G82:G145" si="22">(B82-D82)^2</f>
        <v>9735.1111111110804</v>
      </c>
      <c r="H82" s="17">
        <f t="shared" si="7"/>
        <v>2561.4444444444448</v>
      </c>
      <c r="I82" s="21">
        <f t="shared" si="10"/>
        <v>2655.2777777777778</v>
      </c>
      <c r="J82" s="24">
        <f t="shared" si="5"/>
        <v>9.9635429613058064E-3</v>
      </c>
      <c r="K82" s="24">
        <f t="shared" si="6"/>
        <v>9.9635429613058064E-3</v>
      </c>
      <c r="L82" s="25">
        <f t="shared" si="8"/>
        <v>714.07716049382441</v>
      </c>
      <c r="M82" s="17">
        <f t="shared" si="11"/>
        <v>2544.5</v>
      </c>
      <c r="N82" s="21">
        <f t="shared" si="12"/>
        <v>2540.5</v>
      </c>
      <c r="O82" s="24">
        <f t="shared" si="13"/>
        <v>5.2759134973900078E-2</v>
      </c>
      <c r="P82" s="24">
        <f t="shared" ref="P82:P145" si="23">ABS(O82)</f>
        <v>5.2759134973900078E-2</v>
      </c>
      <c r="Q82" s="25">
        <f t="shared" si="14"/>
        <v>20022.25</v>
      </c>
      <c r="R82" s="17">
        <f t="shared" si="15"/>
        <v>2563.6458333333335</v>
      </c>
      <c r="S82" s="21">
        <f t="shared" si="17"/>
        <v>2503.7733585858582</v>
      </c>
      <c r="T82" s="24">
        <f t="shared" si="18"/>
        <v>6.6452886433311625E-2</v>
      </c>
      <c r="U82" s="24">
        <f t="shared" si="16"/>
        <v>6.6452886433311625E-2</v>
      </c>
      <c r="V82" s="25">
        <f t="shared" si="19"/>
        <v>31764.735709765082</v>
      </c>
    </row>
    <row r="83" spans="1:22" x14ac:dyDescent="0.3">
      <c r="A83" s="37" t="s">
        <v>246</v>
      </c>
      <c r="B83" s="39">
        <v>2493</v>
      </c>
      <c r="C83" s="17">
        <f t="shared" ref="C83:C146" si="24">AVERAGE(B78:B83)</f>
        <v>2642.6666666666665</v>
      </c>
      <c r="D83" s="21">
        <f t="shared" si="4"/>
        <v>2633</v>
      </c>
      <c r="E83" s="24">
        <f t="shared" si="20"/>
        <v>-5.6157240272763739E-2</v>
      </c>
      <c r="F83" s="24">
        <f t="shared" si="21"/>
        <v>5.6157240272763739E-2</v>
      </c>
      <c r="G83" s="25">
        <f t="shared" si="22"/>
        <v>19600</v>
      </c>
      <c r="H83" s="17">
        <f t="shared" si="7"/>
        <v>2586.5277777777778</v>
      </c>
      <c r="I83" s="21">
        <f t="shared" si="10"/>
        <v>2733.1777777777775</v>
      </c>
      <c r="J83" s="24">
        <f t="shared" si="5"/>
        <v>-9.6340865534607883E-2</v>
      </c>
      <c r="K83" s="24">
        <f t="shared" si="6"/>
        <v>9.6340865534607883E-2</v>
      </c>
      <c r="L83" s="25">
        <f t="shared" si="8"/>
        <v>57685.364938271458</v>
      </c>
      <c r="M83" s="17">
        <f t="shared" si="11"/>
        <v>2567.4166666666665</v>
      </c>
      <c r="N83" s="21">
        <f t="shared" si="12"/>
        <v>2544.5</v>
      </c>
      <c r="O83" s="24">
        <f t="shared" si="13"/>
        <v>-2.0657841957480945E-2</v>
      </c>
      <c r="P83" s="24">
        <f t="shared" si="23"/>
        <v>2.0657841957480945E-2</v>
      </c>
      <c r="Q83" s="25">
        <f t="shared" si="14"/>
        <v>2652.25</v>
      </c>
      <c r="R83" s="17">
        <f t="shared" si="15"/>
        <v>2561.2777777777778</v>
      </c>
      <c r="S83" s="21">
        <f t="shared" si="17"/>
        <v>2521.873106060606</v>
      </c>
      <c r="T83" s="24">
        <f t="shared" si="18"/>
        <v>-1.158167110333173E-2</v>
      </c>
      <c r="U83" s="24">
        <f t="shared" si="16"/>
        <v>1.158167110333173E-2</v>
      </c>
      <c r="V83" s="25">
        <f t="shared" si="19"/>
        <v>833.65625358700322</v>
      </c>
    </row>
    <row r="84" spans="1:22" x14ac:dyDescent="0.3">
      <c r="A84" s="37" t="s">
        <v>247</v>
      </c>
      <c r="B84" s="39">
        <v>2821</v>
      </c>
      <c r="C84" s="17">
        <f t="shared" si="24"/>
        <v>2673.6666666666665</v>
      </c>
      <c r="D84" s="21">
        <f t="shared" si="4"/>
        <v>2642.6666666666665</v>
      </c>
      <c r="E84" s="24">
        <f t="shared" si="20"/>
        <v>6.3216353538934233E-2</v>
      </c>
      <c r="F84" s="24">
        <f t="shared" si="21"/>
        <v>6.3216353538934233E-2</v>
      </c>
      <c r="G84" s="25">
        <f t="shared" si="22"/>
        <v>31802.777777777832</v>
      </c>
      <c r="H84" s="17">
        <f t="shared" si="7"/>
        <v>2614.3888888888887</v>
      </c>
      <c r="I84" s="21">
        <f t="shared" si="10"/>
        <v>2721.2611111111105</v>
      </c>
      <c r="J84" s="24">
        <f t="shared" si="5"/>
        <v>3.5355862775217829E-2</v>
      </c>
      <c r="K84" s="24">
        <f t="shared" si="6"/>
        <v>3.5355862775217829E-2</v>
      </c>
      <c r="L84" s="25">
        <f t="shared" si="8"/>
        <v>9947.8459567902464</v>
      </c>
      <c r="M84" s="17">
        <f t="shared" si="11"/>
        <v>2590.0833333333335</v>
      </c>
      <c r="N84" s="21">
        <f t="shared" si="12"/>
        <v>2567.4166666666665</v>
      </c>
      <c r="O84" s="24">
        <f t="shared" si="13"/>
        <v>8.9891291504194781E-2</v>
      </c>
      <c r="P84" s="24">
        <f t="shared" si="23"/>
        <v>8.9891291504194781E-2</v>
      </c>
      <c r="Q84" s="25">
        <f t="shared" si="14"/>
        <v>64304.506944444518</v>
      </c>
      <c r="R84" s="17">
        <f t="shared" si="15"/>
        <v>2561.8402777777778</v>
      </c>
      <c r="S84" s="21">
        <f t="shared" si="17"/>
        <v>2574.6717171717169</v>
      </c>
      <c r="T84" s="24">
        <f t="shared" si="18"/>
        <v>8.7319490545297113E-2</v>
      </c>
      <c r="U84" s="24">
        <f t="shared" si="16"/>
        <v>8.7319490545297113E-2</v>
      </c>
      <c r="V84" s="25">
        <f t="shared" si="19"/>
        <v>60677.622921130649</v>
      </c>
    </row>
    <row r="85" spans="1:22" x14ac:dyDescent="0.3">
      <c r="A85" s="37" t="s">
        <v>248</v>
      </c>
      <c r="B85" s="39">
        <v>2816</v>
      </c>
      <c r="C85" s="17">
        <f t="shared" si="24"/>
        <v>2695</v>
      </c>
      <c r="D85" s="21">
        <f t="shared" si="4"/>
        <v>2673.6666666666665</v>
      </c>
      <c r="E85" s="24">
        <f t="shared" si="20"/>
        <v>5.0544507575757631E-2</v>
      </c>
      <c r="F85" s="24">
        <f t="shared" si="21"/>
        <v>5.0544507575757631E-2</v>
      </c>
      <c r="G85" s="25">
        <f t="shared" si="22"/>
        <v>20258.777777777821</v>
      </c>
      <c r="H85" s="17">
        <f t="shared" si="7"/>
        <v>2637.5</v>
      </c>
      <c r="I85" s="21">
        <f t="shared" si="10"/>
        <v>2756.6555555555556</v>
      </c>
      <c r="J85" s="24">
        <f t="shared" si="5"/>
        <v>2.1074021464646462E-2</v>
      </c>
      <c r="K85" s="24">
        <f t="shared" si="6"/>
        <v>2.1074021464646462E-2</v>
      </c>
      <c r="L85" s="25">
        <f t="shared" si="8"/>
        <v>3521.7630864197517</v>
      </c>
      <c r="M85" s="17">
        <f t="shared" si="11"/>
        <v>2625.6666666666665</v>
      </c>
      <c r="N85" s="21">
        <f t="shared" si="12"/>
        <v>2590.0833333333335</v>
      </c>
      <c r="O85" s="24">
        <f t="shared" si="13"/>
        <v>8.0226089015151464E-2</v>
      </c>
      <c r="P85" s="24">
        <f t="shared" si="23"/>
        <v>8.0226089015151464E-2</v>
      </c>
      <c r="Q85" s="25">
        <f t="shared" si="14"/>
        <v>51038.340277777708</v>
      </c>
      <c r="R85" s="17">
        <f t="shared" si="15"/>
        <v>2566.8125</v>
      </c>
      <c r="S85" s="21">
        <f t="shared" si="17"/>
        <v>2623.4614898989903</v>
      </c>
      <c r="T85" s="24">
        <f t="shared" si="18"/>
        <v>6.8373050462006285E-2</v>
      </c>
      <c r="U85" s="24">
        <f t="shared" si="16"/>
        <v>6.8373050462006285E-2</v>
      </c>
      <c r="V85" s="25">
        <f t="shared" si="19"/>
        <v>37071.077871916619</v>
      </c>
    </row>
    <row r="86" spans="1:22" x14ac:dyDescent="0.3">
      <c r="A86" s="37" t="s">
        <v>249</v>
      </c>
      <c r="B86" s="39">
        <v>2886</v>
      </c>
      <c r="C86" s="17">
        <f t="shared" si="24"/>
        <v>2726.6666666666665</v>
      </c>
      <c r="D86" s="21">
        <f t="shared" si="4"/>
        <v>2695</v>
      </c>
      <c r="E86" s="24">
        <f t="shared" si="20"/>
        <v>6.6181566181566176E-2</v>
      </c>
      <c r="F86" s="24">
        <f t="shared" si="21"/>
        <v>6.6181566181566176E-2</v>
      </c>
      <c r="G86" s="25">
        <f t="shared" si="22"/>
        <v>36481</v>
      </c>
      <c r="H86" s="17">
        <f t="shared" si="7"/>
        <v>2659.0555555555552</v>
      </c>
      <c r="I86" s="21">
        <f t="shared" si="10"/>
        <v>2775.5</v>
      </c>
      <c r="J86" s="24">
        <f t="shared" si="5"/>
        <v>3.8288288288288286E-2</v>
      </c>
      <c r="K86" s="24">
        <f t="shared" si="6"/>
        <v>3.8288288288288286E-2</v>
      </c>
      <c r="L86" s="25">
        <f t="shared" si="8"/>
        <v>12210.25</v>
      </c>
      <c r="M86" s="17">
        <f t="shared" si="11"/>
        <v>2662</v>
      </c>
      <c r="N86" s="21">
        <f t="shared" si="12"/>
        <v>2625.6666666666665</v>
      </c>
      <c r="O86" s="24">
        <f t="shared" si="13"/>
        <v>9.0205590205590255E-2</v>
      </c>
      <c r="P86" s="24">
        <f t="shared" si="23"/>
        <v>9.0205590205590255E-2</v>
      </c>
      <c r="Q86" s="25">
        <f t="shared" si="14"/>
        <v>67773.444444444525</v>
      </c>
      <c r="R86" s="17">
        <f t="shared" si="15"/>
        <v>2573.9375</v>
      </c>
      <c r="S86" s="21">
        <f t="shared" si="17"/>
        <v>2695.2215909090905</v>
      </c>
      <c r="T86" s="24">
        <f t="shared" si="18"/>
        <v>6.6104784854784979E-2</v>
      </c>
      <c r="U86" s="24">
        <f t="shared" si="16"/>
        <v>6.6104784854784979E-2</v>
      </c>
      <c r="V86" s="25">
        <f t="shared" si="19"/>
        <v>36396.401375258407</v>
      </c>
    </row>
    <row r="87" spans="1:22" x14ac:dyDescent="0.3">
      <c r="A87" s="37" t="s">
        <v>250</v>
      </c>
      <c r="B87" s="39">
        <v>2977</v>
      </c>
      <c r="C87" s="17">
        <f t="shared" si="24"/>
        <v>2779.1666666666665</v>
      </c>
      <c r="D87" s="21">
        <f t="shared" ref="D87:D150" si="25">C86</f>
        <v>2726.6666666666665</v>
      </c>
      <c r="E87" s="24">
        <f t="shared" si="20"/>
        <v>8.4089127757250082E-2</v>
      </c>
      <c r="F87" s="24">
        <f t="shared" si="21"/>
        <v>8.4089127757250082E-2</v>
      </c>
      <c r="G87" s="25">
        <f t="shared" si="22"/>
        <v>62666.777777777854</v>
      </c>
      <c r="H87" s="17">
        <f t="shared" si="7"/>
        <v>2691.6944444444439</v>
      </c>
      <c r="I87" s="21">
        <f t="shared" si="10"/>
        <v>2821.3222222222225</v>
      </c>
      <c r="J87" s="24">
        <f t="shared" ref="J87:J150" si="26">($B87-I87)/$B87</f>
        <v>5.2293509498749571E-2</v>
      </c>
      <c r="K87" s="24">
        <f t="shared" ref="K87:K150" si="27">ABS(J87)</f>
        <v>5.2293509498749571E-2</v>
      </c>
      <c r="L87" s="25">
        <f t="shared" si="8"/>
        <v>24235.570493827065</v>
      </c>
      <c r="M87" s="17">
        <f t="shared" si="11"/>
        <v>2681.25</v>
      </c>
      <c r="N87" s="21">
        <f t="shared" ref="N87:N150" si="28">M86</f>
        <v>2662</v>
      </c>
      <c r="O87" s="24">
        <f t="shared" si="13"/>
        <v>0.10581121934833725</v>
      </c>
      <c r="P87" s="24">
        <f t="shared" si="23"/>
        <v>0.10581121934833725</v>
      </c>
      <c r="Q87" s="25">
        <f t="shared" si="14"/>
        <v>99225</v>
      </c>
      <c r="R87" s="17">
        <f t="shared" si="15"/>
        <v>2581.5833333333335</v>
      </c>
      <c r="S87" s="21">
        <f t="shared" si="17"/>
        <v>2766.0738636363635</v>
      </c>
      <c r="T87" s="24">
        <f t="shared" si="18"/>
        <v>7.0851910098635035E-2</v>
      </c>
      <c r="U87" s="24">
        <f t="shared" ref="U87:U150" si="29">ABS(T87)</f>
        <v>7.0851910098635035E-2</v>
      </c>
      <c r="V87" s="25">
        <f t="shared" si="19"/>
        <v>44489.835001291372</v>
      </c>
    </row>
    <row r="88" spans="1:22" x14ac:dyDescent="0.3">
      <c r="A88" s="37" t="s">
        <v>251</v>
      </c>
      <c r="B88" s="39">
        <v>3026</v>
      </c>
      <c r="C88" s="17">
        <f t="shared" si="24"/>
        <v>2836.5</v>
      </c>
      <c r="D88" s="21">
        <f t="shared" si="25"/>
        <v>2779.1666666666665</v>
      </c>
      <c r="E88" s="24">
        <f t="shared" si="20"/>
        <v>8.1570830579422826E-2</v>
      </c>
      <c r="F88" s="24">
        <f t="shared" si="21"/>
        <v>8.1570830579422826E-2</v>
      </c>
      <c r="G88" s="25">
        <f t="shared" si="22"/>
        <v>60926.694444444518</v>
      </c>
      <c r="H88" s="17">
        <f t="shared" ref="H88:H151" si="30">AVERAGE(C83:C88)</f>
        <v>2725.6111111111109</v>
      </c>
      <c r="I88" s="21">
        <f t="shared" si="10"/>
        <v>2901.6277777777782</v>
      </c>
      <c r="J88" s="24">
        <f t="shared" si="26"/>
        <v>4.1101197033120228E-2</v>
      </c>
      <c r="K88" s="24">
        <f t="shared" si="27"/>
        <v>4.1101197033120228E-2</v>
      </c>
      <c r="L88" s="25">
        <f t="shared" ref="L88:L151" si="31">(B88-I88)^2</f>
        <v>15468.449660493725</v>
      </c>
      <c r="M88" s="17">
        <f t="shared" si="11"/>
        <v>2734.75</v>
      </c>
      <c r="N88" s="21">
        <f t="shared" si="28"/>
        <v>2681.25</v>
      </c>
      <c r="O88" s="24">
        <f t="shared" si="13"/>
        <v>0.11392927957699935</v>
      </c>
      <c r="P88" s="24">
        <f t="shared" si="23"/>
        <v>0.11392927957699935</v>
      </c>
      <c r="Q88" s="25">
        <f t="shared" si="14"/>
        <v>118852.5625</v>
      </c>
      <c r="R88" s="17">
        <f t="shared" si="15"/>
        <v>2594.8541666666665</v>
      </c>
      <c r="S88" s="21">
        <f t="shared" si="17"/>
        <v>2799.0378787878785</v>
      </c>
      <c r="T88" s="24">
        <f t="shared" si="18"/>
        <v>7.5004005688077149E-2</v>
      </c>
      <c r="U88" s="24">
        <f t="shared" si="29"/>
        <v>7.5004005688077149E-2</v>
      </c>
      <c r="V88" s="25">
        <f t="shared" si="19"/>
        <v>51511.804465105721</v>
      </c>
    </row>
    <row r="89" spans="1:22" x14ac:dyDescent="0.3">
      <c r="A89" s="37" t="s">
        <v>252</v>
      </c>
      <c r="B89" s="39">
        <v>2599</v>
      </c>
      <c r="C89" s="17">
        <f t="shared" si="24"/>
        <v>2854.1666666666665</v>
      </c>
      <c r="D89" s="21">
        <f t="shared" si="25"/>
        <v>2836.5</v>
      </c>
      <c r="E89" s="24">
        <f t="shared" si="20"/>
        <v>-9.1381300500192386E-2</v>
      </c>
      <c r="F89" s="24">
        <f t="shared" si="21"/>
        <v>9.1381300500192386E-2</v>
      </c>
      <c r="G89" s="25">
        <f t="shared" si="22"/>
        <v>56406.25</v>
      </c>
      <c r="H89" s="17">
        <f t="shared" si="30"/>
        <v>2760.8611111111109</v>
      </c>
      <c r="I89" s="21">
        <f t="shared" ref="I89:I152" si="32">((2*$C88)-$H88)+((2/(6-1))*($C88-$H88))</f>
        <v>2991.744444444445</v>
      </c>
      <c r="J89" s="24">
        <f t="shared" si="26"/>
        <v>-0.15111367620024815</v>
      </c>
      <c r="K89" s="24">
        <f t="shared" si="27"/>
        <v>0.15111367620024815</v>
      </c>
      <c r="L89" s="25">
        <f t="shared" si="31"/>
        <v>154248.19864197573</v>
      </c>
      <c r="M89" s="17">
        <f t="shared" ref="M89:M152" si="33">AVERAGE(B78:B89)</f>
        <v>2748.4166666666665</v>
      </c>
      <c r="N89" s="21">
        <f t="shared" si="28"/>
        <v>2734.75</v>
      </c>
      <c r="O89" s="24">
        <f t="shared" ref="O89:O152" si="34">(B89-N89)/B89</f>
        <v>-5.223162754905733E-2</v>
      </c>
      <c r="P89" s="24">
        <f t="shared" si="23"/>
        <v>5.223162754905733E-2</v>
      </c>
      <c r="Q89" s="25">
        <f t="shared" ref="Q89:Q152" si="35">(B89-N89)^2</f>
        <v>18428.0625</v>
      </c>
      <c r="R89" s="17">
        <f t="shared" si="15"/>
        <v>2611.1666666666665</v>
      </c>
      <c r="S89" s="21">
        <f t="shared" si="17"/>
        <v>2900.0814393939395</v>
      </c>
      <c r="T89" s="24">
        <f t="shared" si="18"/>
        <v>-0.11584510942437072</v>
      </c>
      <c r="U89" s="24">
        <f t="shared" si="29"/>
        <v>0.11584510942437072</v>
      </c>
      <c r="V89" s="25">
        <f t="shared" si="19"/>
        <v>90650.033147526454</v>
      </c>
    </row>
    <row r="90" spans="1:22" x14ac:dyDescent="0.3">
      <c r="A90" s="37" t="s">
        <v>253</v>
      </c>
      <c r="B90" s="39">
        <v>2896</v>
      </c>
      <c r="C90" s="17">
        <f t="shared" si="24"/>
        <v>2866.6666666666665</v>
      </c>
      <c r="D90" s="21">
        <f t="shared" si="25"/>
        <v>2854.1666666666665</v>
      </c>
      <c r="E90" s="24">
        <f t="shared" si="20"/>
        <v>1.4445211786372059E-2</v>
      </c>
      <c r="F90" s="24">
        <f t="shared" si="21"/>
        <v>1.4445211786372059E-2</v>
      </c>
      <c r="G90" s="25">
        <f t="shared" si="22"/>
        <v>1750.0277777777906</v>
      </c>
      <c r="H90" s="17">
        <f t="shared" si="30"/>
        <v>2793.0277777777774</v>
      </c>
      <c r="I90" s="21">
        <f t="shared" si="32"/>
        <v>2984.7944444444443</v>
      </c>
      <c r="J90" s="24">
        <f t="shared" si="26"/>
        <v>-3.0661065070595392E-2</v>
      </c>
      <c r="K90" s="24">
        <f t="shared" si="27"/>
        <v>3.0661065070595392E-2</v>
      </c>
      <c r="L90" s="25">
        <f t="shared" si="31"/>
        <v>7884.4533641974967</v>
      </c>
      <c r="M90" s="17">
        <f t="shared" si="33"/>
        <v>2770.1666666666665</v>
      </c>
      <c r="N90" s="21">
        <f t="shared" si="28"/>
        <v>2748.4166666666665</v>
      </c>
      <c r="O90" s="24">
        <f t="shared" si="34"/>
        <v>5.0961095764272615E-2</v>
      </c>
      <c r="P90" s="24">
        <f t="shared" si="23"/>
        <v>5.0961095764272615E-2</v>
      </c>
      <c r="Q90" s="25">
        <f t="shared" si="35"/>
        <v>21780.840277777821</v>
      </c>
      <c r="R90" s="17">
        <f t="shared" si="15"/>
        <v>2629.7500000000005</v>
      </c>
      <c r="S90" s="21">
        <f t="shared" si="17"/>
        <v>2910.621212121212</v>
      </c>
      <c r="T90" s="24">
        <f t="shared" si="18"/>
        <v>-5.048761091578733E-3</v>
      </c>
      <c r="U90" s="24">
        <f t="shared" si="29"/>
        <v>5.048761091578733E-3</v>
      </c>
      <c r="V90" s="25">
        <f t="shared" si="19"/>
        <v>213.77984389347702</v>
      </c>
    </row>
    <row r="91" spans="1:22" x14ac:dyDescent="0.3">
      <c r="A91" s="37" t="s">
        <v>254</v>
      </c>
      <c r="B91" s="39">
        <v>2835</v>
      </c>
      <c r="C91" s="17">
        <f t="shared" si="24"/>
        <v>2869.8333333333335</v>
      </c>
      <c r="D91" s="21">
        <f t="shared" si="25"/>
        <v>2866.6666666666665</v>
      </c>
      <c r="E91" s="24">
        <f t="shared" si="20"/>
        <v>-1.1169900058788894E-2</v>
      </c>
      <c r="F91" s="24">
        <f t="shared" si="21"/>
        <v>1.1169900058788894E-2</v>
      </c>
      <c r="G91" s="25">
        <f t="shared" si="22"/>
        <v>1002.7777777777682</v>
      </c>
      <c r="H91" s="17">
        <f t="shared" si="30"/>
        <v>2822.1666666666661</v>
      </c>
      <c r="I91" s="21">
        <f t="shared" si="32"/>
        <v>2969.7611111111114</v>
      </c>
      <c r="J91" s="24">
        <f t="shared" si="26"/>
        <v>-4.7534783460709489E-2</v>
      </c>
      <c r="K91" s="24">
        <f t="shared" si="27"/>
        <v>4.7534783460709489E-2</v>
      </c>
      <c r="L91" s="25">
        <f t="shared" si="31"/>
        <v>18160.557067901314</v>
      </c>
      <c r="M91" s="17">
        <f t="shared" si="33"/>
        <v>2782.4166666666665</v>
      </c>
      <c r="N91" s="21">
        <f t="shared" si="28"/>
        <v>2770.1666666666665</v>
      </c>
      <c r="O91" s="24">
        <f t="shared" si="34"/>
        <v>2.2868900646678479E-2</v>
      </c>
      <c r="P91" s="24">
        <f t="shared" si="23"/>
        <v>2.2868900646678479E-2</v>
      </c>
      <c r="Q91" s="25">
        <f t="shared" si="35"/>
        <v>4203.3611111111304</v>
      </c>
      <c r="R91" s="17">
        <f t="shared" si="15"/>
        <v>2649.3611111111113</v>
      </c>
      <c r="S91" s="21">
        <f t="shared" si="17"/>
        <v>2936.1136363636356</v>
      </c>
      <c r="T91" s="24">
        <f t="shared" si="18"/>
        <v>-3.5666185666185388E-2</v>
      </c>
      <c r="U91" s="24">
        <f t="shared" si="29"/>
        <v>3.5666185666185388E-2</v>
      </c>
      <c r="V91" s="25">
        <f t="shared" si="19"/>
        <v>10223.967458677527</v>
      </c>
    </row>
    <row r="92" spans="1:22" x14ac:dyDescent="0.3">
      <c r="A92" s="37" t="s">
        <v>255</v>
      </c>
      <c r="B92" s="39">
        <v>2861</v>
      </c>
      <c r="C92" s="17">
        <f t="shared" si="24"/>
        <v>2865.6666666666665</v>
      </c>
      <c r="D92" s="21">
        <f t="shared" si="25"/>
        <v>2869.8333333333335</v>
      </c>
      <c r="E92" s="24">
        <f t="shared" si="20"/>
        <v>-3.0874985436328156E-3</v>
      </c>
      <c r="F92" s="24">
        <f t="shared" si="21"/>
        <v>3.0874985436328156E-3</v>
      </c>
      <c r="G92" s="25">
        <f t="shared" si="22"/>
        <v>78.027777777780457</v>
      </c>
      <c r="H92" s="17">
        <f t="shared" si="30"/>
        <v>2845.3333333333335</v>
      </c>
      <c r="I92" s="21">
        <f t="shared" si="32"/>
        <v>2936.566666666668</v>
      </c>
      <c r="J92" s="24">
        <f t="shared" si="26"/>
        <v>-2.64126762204362E-2</v>
      </c>
      <c r="K92" s="24">
        <f t="shared" si="27"/>
        <v>2.64126762204362E-2</v>
      </c>
      <c r="L92" s="25">
        <f t="shared" si="31"/>
        <v>5710.3211111113078</v>
      </c>
      <c r="M92" s="17">
        <f t="shared" si="33"/>
        <v>2796.1666666666665</v>
      </c>
      <c r="N92" s="21">
        <f t="shared" si="28"/>
        <v>2782.4166666666665</v>
      </c>
      <c r="O92" s="24">
        <f t="shared" si="34"/>
        <v>2.7467086100431137E-2</v>
      </c>
      <c r="P92" s="24">
        <f t="shared" si="23"/>
        <v>2.7467086100431137E-2</v>
      </c>
      <c r="Q92" s="25">
        <f t="shared" si="35"/>
        <v>6175.3402777778019</v>
      </c>
      <c r="R92" s="17">
        <f t="shared" si="15"/>
        <v>2670.2777777777778</v>
      </c>
      <c r="S92" s="21">
        <f t="shared" si="17"/>
        <v>2939.6641414141409</v>
      </c>
      <c r="T92" s="24">
        <f t="shared" si="18"/>
        <v>-2.749533079837151E-2</v>
      </c>
      <c r="U92" s="24">
        <f t="shared" si="29"/>
        <v>2.749533079837151E-2</v>
      </c>
      <c r="V92" s="25">
        <f t="shared" si="19"/>
        <v>6188.0471444239556</v>
      </c>
    </row>
    <row r="93" spans="1:22" x14ac:dyDescent="0.3">
      <c r="A93" s="37" t="s">
        <v>256</v>
      </c>
      <c r="B93" s="39">
        <v>2683</v>
      </c>
      <c r="C93" s="17">
        <f t="shared" si="24"/>
        <v>2816.6666666666665</v>
      </c>
      <c r="D93" s="21">
        <f t="shared" si="25"/>
        <v>2865.6666666666665</v>
      </c>
      <c r="E93" s="24">
        <f t="shared" si="20"/>
        <v>-6.8082991675984542E-2</v>
      </c>
      <c r="F93" s="24">
        <f t="shared" si="21"/>
        <v>6.8082991675984542E-2</v>
      </c>
      <c r="G93" s="25">
        <f t="shared" si="22"/>
        <v>33367.111111111059</v>
      </c>
      <c r="H93" s="17">
        <f t="shared" si="30"/>
        <v>2851.5833333333335</v>
      </c>
      <c r="I93" s="21">
        <f t="shared" si="32"/>
        <v>2894.1333333333328</v>
      </c>
      <c r="J93" s="24">
        <f t="shared" si="26"/>
        <v>-7.8693005342278327E-2</v>
      </c>
      <c r="K93" s="24">
        <f t="shared" si="27"/>
        <v>7.8693005342278327E-2</v>
      </c>
      <c r="L93" s="25">
        <f t="shared" si="31"/>
        <v>44577.284444444202</v>
      </c>
      <c r="M93" s="17">
        <f t="shared" si="33"/>
        <v>2797.9166666666665</v>
      </c>
      <c r="N93" s="21">
        <f t="shared" si="28"/>
        <v>2796.1666666666665</v>
      </c>
      <c r="O93" s="24">
        <f t="shared" si="34"/>
        <v>-4.2179152689775068E-2</v>
      </c>
      <c r="P93" s="24">
        <f t="shared" si="23"/>
        <v>4.2179152689775068E-2</v>
      </c>
      <c r="Q93" s="25">
        <f t="shared" si="35"/>
        <v>12806.694444444411</v>
      </c>
      <c r="R93" s="17">
        <f t="shared" si="15"/>
        <v>2691.729166666667</v>
      </c>
      <c r="S93" s="21">
        <f t="shared" si="17"/>
        <v>2944.9444444444439</v>
      </c>
      <c r="T93" s="24">
        <f t="shared" si="18"/>
        <v>-9.7631175715409579E-2</v>
      </c>
      <c r="U93" s="24">
        <f t="shared" si="29"/>
        <v>9.7631175715409579E-2</v>
      </c>
      <c r="V93" s="25">
        <f t="shared" si="19"/>
        <v>68614.891975308346</v>
      </c>
    </row>
    <row r="94" spans="1:22" x14ac:dyDescent="0.3">
      <c r="A94" s="37" t="s">
        <v>257</v>
      </c>
      <c r="B94" s="39">
        <v>2875</v>
      </c>
      <c r="C94" s="17">
        <f t="shared" si="24"/>
        <v>2791.5</v>
      </c>
      <c r="D94" s="21">
        <f t="shared" si="25"/>
        <v>2816.6666666666665</v>
      </c>
      <c r="E94" s="24">
        <f t="shared" si="20"/>
        <v>2.0289855072463822E-2</v>
      </c>
      <c r="F94" s="24">
        <f t="shared" si="21"/>
        <v>2.0289855072463822E-2</v>
      </c>
      <c r="G94" s="25">
        <f t="shared" si="22"/>
        <v>3402.7777777777956</v>
      </c>
      <c r="H94" s="17">
        <f t="shared" si="30"/>
        <v>2844.0833333333335</v>
      </c>
      <c r="I94" s="21">
        <f t="shared" si="32"/>
        <v>2767.7833333333328</v>
      </c>
      <c r="J94" s="24">
        <f t="shared" si="26"/>
        <v>3.7292753623188575E-2</v>
      </c>
      <c r="K94" s="24">
        <f t="shared" si="27"/>
        <v>3.7292753623188575E-2</v>
      </c>
      <c r="L94" s="25">
        <f t="shared" si="31"/>
        <v>11495.413611111215</v>
      </c>
      <c r="M94" s="17">
        <f t="shared" si="33"/>
        <v>2814</v>
      </c>
      <c r="N94" s="21">
        <f t="shared" si="28"/>
        <v>2797.9166666666665</v>
      </c>
      <c r="O94" s="24">
        <f t="shared" si="34"/>
        <v>2.6811594202898602E-2</v>
      </c>
      <c r="P94" s="24">
        <f t="shared" si="23"/>
        <v>2.6811594202898602E-2</v>
      </c>
      <c r="Q94" s="25">
        <f t="shared" si="35"/>
        <v>5941.840277777801</v>
      </c>
      <c r="R94" s="17">
        <f t="shared" si="15"/>
        <v>2714.1875000000005</v>
      </c>
      <c r="S94" s="21">
        <f t="shared" si="17"/>
        <v>2923.4109848484841</v>
      </c>
      <c r="T94" s="24">
        <f t="shared" si="18"/>
        <v>-1.6838603425559678E-2</v>
      </c>
      <c r="U94" s="24">
        <f t="shared" si="29"/>
        <v>1.6838603425559678E-2</v>
      </c>
      <c r="V94" s="25">
        <f t="shared" si="19"/>
        <v>2343.6234540001547</v>
      </c>
    </row>
    <row r="95" spans="1:22" x14ac:dyDescent="0.3">
      <c r="A95" s="37" t="s">
        <v>258</v>
      </c>
      <c r="B95" s="39">
        <v>2556</v>
      </c>
      <c r="C95" s="17">
        <f t="shared" si="24"/>
        <v>2784.3333333333335</v>
      </c>
      <c r="D95" s="21">
        <f t="shared" si="25"/>
        <v>2791.5</v>
      </c>
      <c r="E95" s="24">
        <f t="shared" si="20"/>
        <v>-9.2136150234741782E-2</v>
      </c>
      <c r="F95" s="24">
        <f t="shared" si="21"/>
        <v>9.2136150234741782E-2</v>
      </c>
      <c r="G95" s="25">
        <f t="shared" si="22"/>
        <v>55460.25</v>
      </c>
      <c r="H95" s="17">
        <f t="shared" si="30"/>
        <v>2832.4444444444439</v>
      </c>
      <c r="I95" s="21">
        <f t="shared" si="32"/>
        <v>2717.8833333333332</v>
      </c>
      <c r="J95" s="24">
        <f t="shared" si="26"/>
        <v>-6.3334637454355719E-2</v>
      </c>
      <c r="K95" s="24">
        <f t="shared" si="27"/>
        <v>6.3334637454355719E-2</v>
      </c>
      <c r="L95" s="25">
        <f t="shared" si="31"/>
        <v>26206.21361111107</v>
      </c>
      <c r="M95" s="17">
        <f t="shared" si="33"/>
        <v>2819.25</v>
      </c>
      <c r="N95" s="21">
        <f t="shared" si="28"/>
        <v>2814</v>
      </c>
      <c r="O95" s="24">
        <f t="shared" si="34"/>
        <v>-0.10093896713615023</v>
      </c>
      <c r="P95" s="24">
        <f t="shared" si="23"/>
        <v>0.10093896713615023</v>
      </c>
      <c r="Q95" s="25">
        <f t="shared" si="35"/>
        <v>66564</v>
      </c>
      <c r="R95" s="17">
        <f t="shared" si="15"/>
        <v>2735.1736111111113</v>
      </c>
      <c r="S95" s="21">
        <f t="shared" si="17"/>
        <v>2931.9602272727266</v>
      </c>
      <c r="T95" s="24">
        <f t="shared" si="18"/>
        <v>-0.14708929079527644</v>
      </c>
      <c r="U95" s="24">
        <f t="shared" si="29"/>
        <v>0.14708929079527644</v>
      </c>
      <c r="V95" s="25">
        <f t="shared" si="19"/>
        <v>141346.0924909602</v>
      </c>
    </row>
    <row r="96" spans="1:22" x14ac:dyDescent="0.3">
      <c r="A96" s="37" t="s">
        <v>259</v>
      </c>
      <c r="B96" s="39">
        <v>3029</v>
      </c>
      <c r="C96" s="17">
        <f t="shared" si="24"/>
        <v>2806.5</v>
      </c>
      <c r="D96" s="21">
        <f t="shared" si="25"/>
        <v>2784.3333333333335</v>
      </c>
      <c r="E96" s="24">
        <f t="shared" si="20"/>
        <v>8.0774733135248106E-2</v>
      </c>
      <c r="F96" s="24">
        <f t="shared" si="21"/>
        <v>8.0774733135248106E-2</v>
      </c>
      <c r="G96" s="25">
        <f t="shared" si="22"/>
        <v>59861.777777777701</v>
      </c>
      <c r="H96" s="17">
        <f t="shared" si="30"/>
        <v>2822.4166666666665</v>
      </c>
      <c r="I96" s="21">
        <f t="shared" si="32"/>
        <v>2716.977777777779</v>
      </c>
      <c r="J96" s="24">
        <f t="shared" si="26"/>
        <v>0.10301162833351633</v>
      </c>
      <c r="K96" s="24">
        <f t="shared" si="27"/>
        <v>0.10301162833351633</v>
      </c>
      <c r="L96" s="25">
        <f t="shared" si="31"/>
        <v>97357.867160493057</v>
      </c>
      <c r="M96" s="17">
        <f t="shared" si="33"/>
        <v>2836.5833333333335</v>
      </c>
      <c r="N96" s="21">
        <f t="shared" si="28"/>
        <v>2819.25</v>
      </c>
      <c r="O96" s="24">
        <f t="shared" si="34"/>
        <v>6.9247276328821397E-2</v>
      </c>
      <c r="P96" s="24">
        <f t="shared" si="23"/>
        <v>6.9247276328821397E-2</v>
      </c>
      <c r="Q96" s="25">
        <f t="shared" si="35"/>
        <v>43995.0625</v>
      </c>
      <c r="R96" s="17">
        <f t="shared" si="15"/>
        <v>2755.7152777777778</v>
      </c>
      <c r="S96" s="21">
        <f t="shared" si="17"/>
        <v>2918.6130050505049</v>
      </c>
      <c r="T96" s="24">
        <f t="shared" si="18"/>
        <v>3.6443378986297507E-2</v>
      </c>
      <c r="U96" s="24">
        <f t="shared" si="29"/>
        <v>3.6443378986297507E-2</v>
      </c>
      <c r="V96" s="25">
        <f t="shared" si="19"/>
        <v>12185.288653979867</v>
      </c>
    </row>
    <row r="97" spans="1:22" x14ac:dyDescent="0.3">
      <c r="A97" s="37" t="s">
        <v>260</v>
      </c>
      <c r="B97" s="39">
        <v>3171</v>
      </c>
      <c r="C97" s="17">
        <f t="shared" si="24"/>
        <v>2862.5</v>
      </c>
      <c r="D97" s="21">
        <f t="shared" si="25"/>
        <v>2806.5</v>
      </c>
      <c r="E97" s="24">
        <f t="shared" si="20"/>
        <v>0.11494796594134342</v>
      </c>
      <c r="F97" s="24">
        <f t="shared" si="21"/>
        <v>0.11494796594134342</v>
      </c>
      <c r="G97" s="25">
        <f t="shared" si="22"/>
        <v>132860.25</v>
      </c>
      <c r="H97" s="17">
        <f t="shared" si="30"/>
        <v>2821.1944444444439</v>
      </c>
      <c r="I97" s="21">
        <f t="shared" si="32"/>
        <v>2784.2166666666667</v>
      </c>
      <c r="J97" s="24">
        <f t="shared" si="26"/>
        <v>0.1219751918427415</v>
      </c>
      <c r="K97" s="24">
        <f t="shared" si="27"/>
        <v>0.1219751918427415</v>
      </c>
      <c r="L97" s="25">
        <f t="shared" si="31"/>
        <v>149601.34694444443</v>
      </c>
      <c r="M97" s="17">
        <f t="shared" si="33"/>
        <v>2866.1666666666665</v>
      </c>
      <c r="N97" s="21">
        <f t="shared" si="28"/>
        <v>2836.5833333333335</v>
      </c>
      <c r="O97" s="24">
        <f t="shared" si="34"/>
        <v>0.10546094817617992</v>
      </c>
      <c r="P97" s="24">
        <f t="shared" si="23"/>
        <v>0.10546094817617992</v>
      </c>
      <c r="Q97" s="25">
        <f t="shared" si="35"/>
        <v>111834.50694444434</v>
      </c>
      <c r="R97" s="17">
        <f t="shared" si="15"/>
        <v>2775.7569444444439</v>
      </c>
      <c r="S97" s="21">
        <f t="shared" si="17"/>
        <v>2932.1546717171718</v>
      </c>
      <c r="T97" s="24">
        <f t="shared" si="18"/>
        <v>7.5321768616470566E-2</v>
      </c>
      <c r="U97" s="24">
        <f t="shared" si="29"/>
        <v>7.5321768616470566E-2</v>
      </c>
      <c r="V97" s="25">
        <f t="shared" si="19"/>
        <v>57047.090842531965</v>
      </c>
    </row>
    <row r="98" spans="1:22" x14ac:dyDescent="0.3">
      <c r="A98" s="37" t="s">
        <v>261</v>
      </c>
      <c r="B98" s="39">
        <v>3082</v>
      </c>
      <c r="C98" s="17">
        <f t="shared" si="24"/>
        <v>2899.3333333333335</v>
      </c>
      <c r="D98" s="21">
        <f t="shared" si="25"/>
        <v>2862.5</v>
      </c>
      <c r="E98" s="24">
        <f t="shared" si="20"/>
        <v>7.121998702141466E-2</v>
      </c>
      <c r="F98" s="24">
        <f t="shared" si="21"/>
        <v>7.121998702141466E-2</v>
      </c>
      <c r="G98" s="25">
        <f t="shared" si="22"/>
        <v>48180.25</v>
      </c>
      <c r="H98" s="17">
        <f t="shared" si="30"/>
        <v>2826.8055555555552</v>
      </c>
      <c r="I98" s="21">
        <f t="shared" si="32"/>
        <v>2920.3277777777785</v>
      </c>
      <c r="J98" s="24">
        <f t="shared" si="26"/>
        <v>5.2456918307015425E-2</v>
      </c>
      <c r="K98" s="24">
        <f t="shared" si="27"/>
        <v>5.2456918307015425E-2</v>
      </c>
      <c r="L98" s="25">
        <f t="shared" si="31"/>
        <v>26137.907438271384</v>
      </c>
      <c r="M98" s="17">
        <f t="shared" si="33"/>
        <v>2882.5</v>
      </c>
      <c r="N98" s="21">
        <f t="shared" si="28"/>
        <v>2866.1666666666665</v>
      </c>
      <c r="O98" s="24">
        <f t="shared" si="34"/>
        <v>7.003028336577985E-2</v>
      </c>
      <c r="P98" s="24">
        <f t="shared" si="23"/>
        <v>7.003028336577985E-2</v>
      </c>
      <c r="Q98" s="25">
        <f t="shared" si="35"/>
        <v>46584.027777777846</v>
      </c>
      <c r="R98" s="17">
        <f t="shared" si="15"/>
        <v>2794.1319444444439</v>
      </c>
      <c r="S98" s="21">
        <f t="shared" si="17"/>
        <v>2973.0145202020203</v>
      </c>
      <c r="T98" s="24">
        <f t="shared" si="18"/>
        <v>3.5361933743666349E-2</v>
      </c>
      <c r="U98" s="24">
        <f t="shared" si="29"/>
        <v>3.5361933743666349E-2</v>
      </c>
      <c r="V98" s="25">
        <f t="shared" si="19"/>
        <v>11877.834806795836</v>
      </c>
    </row>
    <row r="99" spans="1:22" x14ac:dyDescent="0.3">
      <c r="A99" s="37" t="s">
        <v>262</v>
      </c>
      <c r="B99" s="39">
        <v>2817</v>
      </c>
      <c r="C99" s="17">
        <f t="shared" si="24"/>
        <v>2921.6666666666665</v>
      </c>
      <c r="D99" s="21">
        <f t="shared" si="25"/>
        <v>2899.3333333333335</v>
      </c>
      <c r="E99" s="24">
        <f t="shared" si="20"/>
        <v>-2.9227310377470176E-2</v>
      </c>
      <c r="F99" s="24">
        <f t="shared" si="21"/>
        <v>2.9227310377470176E-2</v>
      </c>
      <c r="G99" s="25">
        <f t="shared" si="22"/>
        <v>6778.7777777778028</v>
      </c>
      <c r="H99" s="17">
        <f t="shared" si="30"/>
        <v>2844.3055555555561</v>
      </c>
      <c r="I99" s="21">
        <f t="shared" si="32"/>
        <v>3000.8722222222232</v>
      </c>
      <c r="J99" s="24">
        <f t="shared" si="26"/>
        <v>-6.5272354356486748E-2</v>
      </c>
      <c r="K99" s="24">
        <f t="shared" si="27"/>
        <v>6.5272354356486748E-2</v>
      </c>
      <c r="L99" s="25">
        <f t="shared" si="31"/>
        <v>33808.994104938618</v>
      </c>
      <c r="M99" s="17">
        <f t="shared" si="33"/>
        <v>2869.1666666666665</v>
      </c>
      <c r="N99" s="21">
        <f t="shared" si="28"/>
        <v>2882.5</v>
      </c>
      <c r="O99" s="24">
        <f t="shared" si="34"/>
        <v>-2.3251686190983317E-2</v>
      </c>
      <c r="P99" s="24">
        <f t="shared" si="23"/>
        <v>2.3251686190983317E-2</v>
      </c>
      <c r="Q99" s="25">
        <f t="shared" si="35"/>
        <v>4290.25</v>
      </c>
      <c r="R99" s="17">
        <f t="shared" ref="R99:R162" si="36">AVERAGE(M88:M99)</f>
        <v>2809.7916666666665</v>
      </c>
      <c r="S99" s="21">
        <f t="shared" si="17"/>
        <v>2986.9349747474753</v>
      </c>
      <c r="T99" s="24">
        <f t="shared" si="18"/>
        <v>-6.0324804667190375E-2</v>
      </c>
      <c r="U99" s="24">
        <f t="shared" si="29"/>
        <v>6.0324804667190375E-2</v>
      </c>
      <c r="V99" s="25">
        <f t="shared" si="19"/>
        <v>28877.895642425061</v>
      </c>
    </row>
    <row r="100" spans="1:22" x14ac:dyDescent="0.3">
      <c r="A100" s="37" t="s">
        <v>263</v>
      </c>
      <c r="B100" s="39">
        <v>2953</v>
      </c>
      <c r="C100" s="17">
        <f t="shared" si="24"/>
        <v>2934.6666666666665</v>
      </c>
      <c r="D100" s="21">
        <f t="shared" si="25"/>
        <v>2921.6666666666665</v>
      </c>
      <c r="E100" s="24">
        <f t="shared" si="20"/>
        <v>1.0610678406140699E-2</v>
      </c>
      <c r="F100" s="24">
        <f t="shared" si="21"/>
        <v>1.0610678406140699E-2</v>
      </c>
      <c r="G100" s="25">
        <f t="shared" si="22"/>
        <v>981.77777777778726</v>
      </c>
      <c r="H100" s="17">
        <f t="shared" si="30"/>
        <v>2868.1666666666665</v>
      </c>
      <c r="I100" s="21">
        <f t="shared" si="32"/>
        <v>3029.9722222222213</v>
      </c>
      <c r="J100" s="24">
        <f t="shared" si="26"/>
        <v>-2.6065771155510079E-2</v>
      </c>
      <c r="K100" s="24">
        <f t="shared" si="27"/>
        <v>2.6065771155510079E-2</v>
      </c>
      <c r="L100" s="25">
        <f t="shared" si="31"/>
        <v>5924.7229938270129</v>
      </c>
      <c r="M100" s="17">
        <f t="shared" si="33"/>
        <v>2863.0833333333335</v>
      </c>
      <c r="N100" s="21">
        <f t="shared" si="28"/>
        <v>2869.1666666666665</v>
      </c>
      <c r="O100" s="24">
        <f t="shared" si="34"/>
        <v>2.8389208714301891E-2</v>
      </c>
      <c r="P100" s="24">
        <f t="shared" si="23"/>
        <v>2.8389208714301891E-2</v>
      </c>
      <c r="Q100" s="25">
        <f t="shared" si="35"/>
        <v>7028.0277777778028</v>
      </c>
      <c r="R100" s="17">
        <f t="shared" si="36"/>
        <v>2820.4861111111113</v>
      </c>
      <c r="S100" s="21">
        <f t="shared" ref="S100:S163" si="37">((2*$M99)-$R99)+((2/(12-1))*($M99-$R99))</f>
        <v>2939.337121212121</v>
      </c>
      <c r="T100" s="24">
        <f t="shared" ref="T100:T163" si="38">($B100-S100)/$B100</f>
        <v>4.6267791357531259E-3</v>
      </c>
      <c r="U100" s="24">
        <f t="shared" si="29"/>
        <v>4.6267791357531259E-3</v>
      </c>
      <c r="V100" s="25">
        <f t="shared" ref="V100:V163" si="39">(B100-S100)^2</f>
        <v>186.6742567722734</v>
      </c>
    </row>
    <row r="101" spans="1:22" x14ac:dyDescent="0.3">
      <c r="A101" s="37" t="s">
        <v>264</v>
      </c>
      <c r="B101" s="39">
        <v>3083</v>
      </c>
      <c r="C101" s="17">
        <f t="shared" si="24"/>
        <v>3022.5</v>
      </c>
      <c r="D101" s="21">
        <f t="shared" si="25"/>
        <v>2934.6666666666665</v>
      </c>
      <c r="E101" s="24">
        <f t="shared" si="20"/>
        <v>4.8113309546978102E-2</v>
      </c>
      <c r="F101" s="24">
        <f t="shared" si="21"/>
        <v>4.8113309546978102E-2</v>
      </c>
      <c r="G101" s="25">
        <f t="shared" si="22"/>
        <v>22002.777777777821</v>
      </c>
      <c r="H101" s="17">
        <f t="shared" si="30"/>
        <v>2907.8611111111109</v>
      </c>
      <c r="I101" s="21">
        <f t="shared" si="32"/>
        <v>3027.7666666666664</v>
      </c>
      <c r="J101" s="24">
        <f t="shared" si="26"/>
        <v>1.7915450318953478E-2</v>
      </c>
      <c r="K101" s="24">
        <f t="shared" si="27"/>
        <v>1.7915450318953478E-2</v>
      </c>
      <c r="L101" s="25">
        <f t="shared" si="31"/>
        <v>3050.7211111111378</v>
      </c>
      <c r="M101" s="17">
        <f t="shared" si="33"/>
        <v>2903.4166666666665</v>
      </c>
      <c r="N101" s="21">
        <f t="shared" si="28"/>
        <v>2863.0833333333335</v>
      </c>
      <c r="O101" s="24">
        <f t="shared" si="34"/>
        <v>7.1332035895772472E-2</v>
      </c>
      <c r="P101" s="24">
        <f t="shared" si="23"/>
        <v>7.1332035895772472E-2</v>
      </c>
      <c r="Q101" s="25">
        <f t="shared" si="35"/>
        <v>48363.340277777708</v>
      </c>
      <c r="R101" s="17">
        <f t="shared" si="36"/>
        <v>2833.4027777777774</v>
      </c>
      <c r="S101" s="21">
        <f t="shared" si="37"/>
        <v>2913.4255050505053</v>
      </c>
      <c r="T101" s="24">
        <f t="shared" si="38"/>
        <v>5.500307977602812E-2</v>
      </c>
      <c r="U101" s="24">
        <f t="shared" si="29"/>
        <v>5.500307977602812E-2</v>
      </c>
      <c r="V101" s="25">
        <f t="shared" si="39"/>
        <v>28755.509337376199</v>
      </c>
    </row>
    <row r="102" spans="1:22" x14ac:dyDescent="0.3">
      <c r="A102" s="37" t="s">
        <v>265</v>
      </c>
      <c r="B102" s="39">
        <v>3123</v>
      </c>
      <c r="C102" s="17">
        <f t="shared" si="24"/>
        <v>3038.1666666666665</v>
      </c>
      <c r="D102" s="21">
        <f t="shared" si="25"/>
        <v>3022.5</v>
      </c>
      <c r="E102" s="24">
        <f t="shared" si="20"/>
        <v>3.218059558117195E-2</v>
      </c>
      <c r="F102" s="24">
        <f t="shared" si="21"/>
        <v>3.218059558117195E-2</v>
      </c>
      <c r="G102" s="25">
        <f t="shared" si="22"/>
        <v>10100.25</v>
      </c>
      <c r="H102" s="17">
        <f t="shared" si="30"/>
        <v>2946.4722222222222</v>
      </c>
      <c r="I102" s="21">
        <f t="shared" si="32"/>
        <v>3182.994444444445</v>
      </c>
      <c r="J102" s="24">
        <f t="shared" si="26"/>
        <v>-1.9210516953072361E-2</v>
      </c>
      <c r="K102" s="24">
        <f t="shared" si="27"/>
        <v>1.9210516953072361E-2</v>
      </c>
      <c r="L102" s="25">
        <f t="shared" si="31"/>
        <v>3599.3333641975951</v>
      </c>
      <c r="M102" s="17">
        <f t="shared" si="33"/>
        <v>2922.3333333333335</v>
      </c>
      <c r="N102" s="21">
        <f t="shared" si="28"/>
        <v>2903.4166666666665</v>
      </c>
      <c r="O102" s="24">
        <f t="shared" si="34"/>
        <v>7.0311666132991835E-2</v>
      </c>
      <c r="P102" s="24">
        <f t="shared" si="23"/>
        <v>7.0311666132991835E-2</v>
      </c>
      <c r="Q102" s="25">
        <f t="shared" si="35"/>
        <v>48216.840277777846</v>
      </c>
      <c r="R102" s="17">
        <f t="shared" si="36"/>
        <v>2846.0833333333335</v>
      </c>
      <c r="S102" s="21">
        <f t="shared" si="37"/>
        <v>2986.1603535353538</v>
      </c>
      <c r="T102" s="24">
        <f t="shared" si="38"/>
        <v>4.3816729575615172E-2</v>
      </c>
      <c r="U102" s="24">
        <f t="shared" si="29"/>
        <v>4.3816729575615172E-2</v>
      </c>
      <c r="V102" s="25">
        <f t="shared" si="39"/>
        <v>18725.088844569356</v>
      </c>
    </row>
    <row r="103" spans="1:22" x14ac:dyDescent="0.3">
      <c r="A103" s="37" t="s">
        <v>266</v>
      </c>
      <c r="B103" s="39">
        <v>3087</v>
      </c>
      <c r="C103" s="17">
        <f t="shared" si="24"/>
        <v>3024.1666666666665</v>
      </c>
      <c r="D103" s="21">
        <f t="shared" si="25"/>
        <v>3038.1666666666665</v>
      </c>
      <c r="E103" s="24">
        <f t="shared" si="20"/>
        <v>1.5819026023107703E-2</v>
      </c>
      <c r="F103" s="24">
        <f t="shared" si="21"/>
        <v>1.5819026023107703E-2</v>
      </c>
      <c r="G103" s="25">
        <f t="shared" si="22"/>
        <v>2384.6944444444594</v>
      </c>
      <c r="H103" s="17">
        <f t="shared" si="30"/>
        <v>2973.4166666666665</v>
      </c>
      <c r="I103" s="21">
        <f t="shared" si="32"/>
        <v>3166.5388888888888</v>
      </c>
      <c r="J103" s="24">
        <f t="shared" si="26"/>
        <v>-2.5765756037864844E-2</v>
      </c>
      <c r="K103" s="24">
        <f t="shared" si="27"/>
        <v>2.5765756037864844E-2</v>
      </c>
      <c r="L103" s="25">
        <f t="shared" si="31"/>
        <v>6326.4348456789949</v>
      </c>
      <c r="M103" s="17">
        <f t="shared" si="33"/>
        <v>2943.3333333333335</v>
      </c>
      <c r="N103" s="21">
        <f t="shared" si="28"/>
        <v>2922.3333333333335</v>
      </c>
      <c r="O103" s="24">
        <f t="shared" si="34"/>
        <v>5.3341971709318599E-2</v>
      </c>
      <c r="P103" s="24">
        <f t="shared" si="23"/>
        <v>5.3341971709318599E-2</v>
      </c>
      <c r="Q103" s="25">
        <f t="shared" si="35"/>
        <v>27115.111111111062</v>
      </c>
      <c r="R103" s="17">
        <f t="shared" si="36"/>
        <v>2859.4930555555552</v>
      </c>
      <c r="S103" s="21">
        <f t="shared" si="37"/>
        <v>3012.44696969697</v>
      </c>
      <c r="T103" s="24">
        <f t="shared" si="38"/>
        <v>2.4150641497580182E-2</v>
      </c>
      <c r="U103" s="24">
        <f t="shared" si="29"/>
        <v>2.4150641497580182E-2</v>
      </c>
      <c r="V103" s="25">
        <f t="shared" si="39"/>
        <v>5558.1543273645138</v>
      </c>
    </row>
    <row r="104" spans="1:22" x14ac:dyDescent="0.3">
      <c r="A104" s="37" t="s">
        <v>267</v>
      </c>
      <c r="B104" s="39">
        <v>3095</v>
      </c>
      <c r="C104" s="17">
        <f t="shared" si="24"/>
        <v>3026.3333333333335</v>
      </c>
      <c r="D104" s="21">
        <f t="shared" si="25"/>
        <v>3024.1666666666665</v>
      </c>
      <c r="E104" s="24">
        <f t="shared" si="20"/>
        <v>2.2886375875067363E-2</v>
      </c>
      <c r="F104" s="24">
        <f t="shared" si="21"/>
        <v>2.2886375875067363E-2</v>
      </c>
      <c r="G104" s="25">
        <f t="shared" si="22"/>
        <v>5017.3611111111322</v>
      </c>
      <c r="H104" s="17">
        <f t="shared" si="30"/>
        <v>2994.5833333333326</v>
      </c>
      <c r="I104" s="21">
        <f t="shared" si="32"/>
        <v>3095.2166666666667</v>
      </c>
      <c r="J104" s="24">
        <f t="shared" si="26"/>
        <v>-7.0005385029627462E-5</v>
      </c>
      <c r="K104" s="24">
        <f t="shared" si="27"/>
        <v>7.0005385029627462E-5</v>
      </c>
      <c r="L104" s="25">
        <f t="shared" si="31"/>
        <v>4.6944444444457584E-2</v>
      </c>
      <c r="M104" s="17">
        <f t="shared" si="33"/>
        <v>2962.8333333333335</v>
      </c>
      <c r="N104" s="21">
        <f t="shared" si="28"/>
        <v>2943.3333333333335</v>
      </c>
      <c r="O104" s="24">
        <f t="shared" si="34"/>
        <v>4.9003769520732314E-2</v>
      </c>
      <c r="P104" s="24">
        <f t="shared" si="23"/>
        <v>4.9003769520732314E-2</v>
      </c>
      <c r="Q104" s="25">
        <f t="shared" si="35"/>
        <v>23002.77777777773</v>
      </c>
      <c r="R104" s="17">
        <f t="shared" si="36"/>
        <v>2873.3819444444439</v>
      </c>
      <c r="S104" s="21">
        <f t="shared" si="37"/>
        <v>3042.4172979797986</v>
      </c>
      <c r="T104" s="24">
        <f t="shared" si="38"/>
        <v>1.698956446533163E-2</v>
      </c>
      <c r="U104" s="24">
        <f t="shared" si="29"/>
        <v>1.698956446533163E-2</v>
      </c>
      <c r="V104" s="25">
        <f t="shared" si="39"/>
        <v>2764.9405517452919</v>
      </c>
    </row>
    <row r="105" spans="1:22" x14ac:dyDescent="0.3">
      <c r="A105" s="37" t="s">
        <v>268</v>
      </c>
      <c r="B105" s="39">
        <v>3214</v>
      </c>
      <c r="C105" s="17">
        <f t="shared" si="24"/>
        <v>3092.5</v>
      </c>
      <c r="D105" s="21">
        <f t="shared" si="25"/>
        <v>3026.3333333333335</v>
      </c>
      <c r="E105" s="24">
        <f t="shared" si="20"/>
        <v>5.8390375440779872E-2</v>
      </c>
      <c r="F105" s="24">
        <f t="shared" si="21"/>
        <v>5.8390375440779872E-2</v>
      </c>
      <c r="G105" s="25">
        <f t="shared" si="22"/>
        <v>35218.777777777723</v>
      </c>
      <c r="H105" s="17">
        <f t="shared" si="30"/>
        <v>3023.0555555555552</v>
      </c>
      <c r="I105" s="21">
        <f t="shared" si="32"/>
        <v>3070.7833333333347</v>
      </c>
      <c r="J105" s="24">
        <f t="shared" si="26"/>
        <v>4.456025720804771E-2</v>
      </c>
      <c r="K105" s="24">
        <f t="shared" si="27"/>
        <v>4.456025720804771E-2</v>
      </c>
      <c r="L105" s="25">
        <f t="shared" si="31"/>
        <v>20511.013611110728</v>
      </c>
      <c r="M105" s="17">
        <f t="shared" si="33"/>
        <v>3007.0833333333335</v>
      </c>
      <c r="N105" s="21">
        <f t="shared" si="28"/>
        <v>2962.8333333333335</v>
      </c>
      <c r="O105" s="24">
        <f t="shared" si="34"/>
        <v>7.81476872018253E-2</v>
      </c>
      <c r="P105" s="24">
        <f t="shared" si="23"/>
        <v>7.81476872018253E-2</v>
      </c>
      <c r="Q105" s="25">
        <f t="shared" si="35"/>
        <v>63084.694444444365</v>
      </c>
      <c r="R105" s="17">
        <f t="shared" si="36"/>
        <v>2890.8125</v>
      </c>
      <c r="S105" s="21">
        <f t="shared" si="37"/>
        <v>3068.5486111111122</v>
      </c>
      <c r="T105" s="24">
        <f t="shared" si="38"/>
        <v>4.5255565926847471E-2</v>
      </c>
      <c r="U105" s="24">
        <f t="shared" si="29"/>
        <v>4.5255565926847471E-2</v>
      </c>
      <c r="V105" s="25">
        <f t="shared" si="39"/>
        <v>21156.106529706467</v>
      </c>
    </row>
    <row r="106" spans="1:22" x14ac:dyDescent="0.3">
      <c r="A106" s="37" t="s">
        <v>269</v>
      </c>
      <c r="B106" s="39">
        <v>3084</v>
      </c>
      <c r="C106" s="17">
        <f t="shared" si="24"/>
        <v>3114.3333333333335</v>
      </c>
      <c r="D106" s="21">
        <f t="shared" si="25"/>
        <v>3092.5</v>
      </c>
      <c r="E106" s="24">
        <f t="shared" si="20"/>
        <v>-2.7561608300907914E-3</v>
      </c>
      <c r="F106" s="24">
        <f t="shared" si="21"/>
        <v>2.7561608300907914E-3</v>
      </c>
      <c r="G106" s="25">
        <f t="shared" si="22"/>
        <v>72.25</v>
      </c>
      <c r="H106" s="17">
        <f t="shared" si="30"/>
        <v>3053</v>
      </c>
      <c r="I106" s="21">
        <f t="shared" si="32"/>
        <v>3189.7222222222226</v>
      </c>
      <c r="J106" s="24">
        <f t="shared" si="26"/>
        <v>-3.4280876206946378E-2</v>
      </c>
      <c r="K106" s="24">
        <f t="shared" si="27"/>
        <v>3.4280876206946378E-2</v>
      </c>
      <c r="L106" s="25">
        <f t="shared" si="31"/>
        <v>11177.188271605024</v>
      </c>
      <c r="M106" s="17">
        <f t="shared" si="33"/>
        <v>3024.5</v>
      </c>
      <c r="N106" s="21">
        <f t="shared" si="28"/>
        <v>3007.0833333333335</v>
      </c>
      <c r="O106" s="24">
        <f t="shared" si="34"/>
        <v>2.4940553393860736E-2</v>
      </c>
      <c r="P106" s="24">
        <f t="shared" si="23"/>
        <v>2.4940553393860736E-2</v>
      </c>
      <c r="Q106" s="25">
        <f t="shared" si="35"/>
        <v>5916.1736111110877</v>
      </c>
      <c r="R106" s="17">
        <f t="shared" si="36"/>
        <v>2908.3541666666665</v>
      </c>
      <c r="S106" s="21">
        <f t="shared" si="37"/>
        <v>3144.4943181818185</v>
      </c>
      <c r="T106" s="24">
        <f t="shared" si="38"/>
        <v>-1.961553767244438E-2</v>
      </c>
      <c r="U106" s="24">
        <f t="shared" si="29"/>
        <v>1.961553767244438E-2</v>
      </c>
      <c r="V106" s="25">
        <f t="shared" si="39"/>
        <v>3659.5625322830929</v>
      </c>
    </row>
    <row r="107" spans="1:22" x14ac:dyDescent="0.3">
      <c r="A107" s="37" t="s">
        <v>270</v>
      </c>
      <c r="B107" s="39">
        <v>2982</v>
      </c>
      <c r="C107" s="17">
        <f t="shared" si="24"/>
        <v>3097.5</v>
      </c>
      <c r="D107" s="21">
        <f t="shared" si="25"/>
        <v>3114.3333333333335</v>
      </c>
      <c r="E107" s="24">
        <f t="shared" si="20"/>
        <v>-4.4377375363290908E-2</v>
      </c>
      <c r="F107" s="24">
        <f t="shared" si="21"/>
        <v>4.4377375363290908E-2</v>
      </c>
      <c r="G107" s="25">
        <f t="shared" si="22"/>
        <v>17512.11111111115</v>
      </c>
      <c r="H107" s="17">
        <f t="shared" si="30"/>
        <v>3065.5</v>
      </c>
      <c r="I107" s="21">
        <f t="shared" si="32"/>
        <v>3200.2000000000003</v>
      </c>
      <c r="J107" s="24">
        <f t="shared" si="26"/>
        <v>-7.317236753856482E-2</v>
      </c>
      <c r="K107" s="24">
        <f t="shared" si="27"/>
        <v>7.317236753856482E-2</v>
      </c>
      <c r="L107" s="25">
        <f t="shared" si="31"/>
        <v>47611.240000000122</v>
      </c>
      <c r="M107" s="17">
        <f t="shared" si="33"/>
        <v>3060</v>
      </c>
      <c r="N107" s="21">
        <f t="shared" si="28"/>
        <v>3024.5</v>
      </c>
      <c r="O107" s="24">
        <f t="shared" si="34"/>
        <v>-1.4252179745137492E-2</v>
      </c>
      <c r="P107" s="24">
        <f t="shared" si="23"/>
        <v>1.4252179745137492E-2</v>
      </c>
      <c r="Q107" s="25">
        <f t="shared" si="35"/>
        <v>1806.25</v>
      </c>
      <c r="R107" s="17">
        <f t="shared" si="36"/>
        <v>2928.4166666666665</v>
      </c>
      <c r="S107" s="21">
        <f t="shared" si="37"/>
        <v>3161.763257575758</v>
      </c>
      <c r="T107" s="24">
        <f t="shared" si="38"/>
        <v>-6.0282782553909446E-2</v>
      </c>
      <c r="U107" s="24">
        <f t="shared" si="29"/>
        <v>6.0282782553909446E-2</v>
      </c>
      <c r="V107" s="25">
        <f t="shared" si="39"/>
        <v>32314.828774248301</v>
      </c>
    </row>
    <row r="108" spans="1:22" x14ac:dyDescent="0.3">
      <c r="A108" s="37" t="s">
        <v>271</v>
      </c>
      <c r="B108" s="39">
        <v>3190</v>
      </c>
      <c r="C108" s="17">
        <f t="shared" si="24"/>
        <v>3108.6666666666665</v>
      </c>
      <c r="D108" s="21">
        <f t="shared" si="25"/>
        <v>3097.5</v>
      </c>
      <c r="E108" s="24">
        <f t="shared" si="20"/>
        <v>2.8996865203761754E-2</v>
      </c>
      <c r="F108" s="24">
        <f t="shared" si="21"/>
        <v>2.8996865203761754E-2</v>
      </c>
      <c r="G108" s="25">
        <f t="shared" si="22"/>
        <v>8556.25</v>
      </c>
      <c r="H108" s="17">
        <f t="shared" si="30"/>
        <v>3077.25</v>
      </c>
      <c r="I108" s="21">
        <f t="shared" si="32"/>
        <v>3142.3</v>
      </c>
      <c r="J108" s="24">
        <f t="shared" si="26"/>
        <v>1.4952978056426276E-2</v>
      </c>
      <c r="K108" s="24">
        <f t="shared" si="27"/>
        <v>1.4952978056426276E-2</v>
      </c>
      <c r="L108" s="25">
        <f t="shared" si="31"/>
        <v>2275.2899999999827</v>
      </c>
      <c r="M108" s="17">
        <f t="shared" si="33"/>
        <v>3073.4166666666665</v>
      </c>
      <c r="N108" s="21">
        <f t="shared" si="28"/>
        <v>3060</v>
      </c>
      <c r="O108" s="24">
        <f t="shared" si="34"/>
        <v>4.0752351097178681E-2</v>
      </c>
      <c r="P108" s="24">
        <f t="shared" si="23"/>
        <v>4.0752351097178681E-2</v>
      </c>
      <c r="Q108" s="25">
        <f t="shared" si="35"/>
        <v>16900</v>
      </c>
      <c r="R108" s="17">
        <f t="shared" si="36"/>
        <v>2948.1527777777774</v>
      </c>
      <c r="S108" s="21">
        <f t="shared" si="37"/>
        <v>3215.507575757576</v>
      </c>
      <c r="T108" s="24">
        <f t="shared" si="38"/>
        <v>-7.9961052531586137E-3</v>
      </c>
      <c r="U108" s="24">
        <f t="shared" si="29"/>
        <v>7.9961052531586137E-3</v>
      </c>
      <c r="V108" s="25">
        <f t="shared" si="39"/>
        <v>650.63642102847768</v>
      </c>
    </row>
    <row r="109" spans="1:22" x14ac:dyDescent="0.3">
      <c r="A109" s="37" t="s">
        <v>272</v>
      </c>
      <c r="B109" s="39">
        <v>3330</v>
      </c>
      <c r="C109" s="17">
        <f t="shared" si="24"/>
        <v>3149.1666666666665</v>
      </c>
      <c r="D109" s="21">
        <f t="shared" si="25"/>
        <v>3108.6666666666665</v>
      </c>
      <c r="E109" s="24">
        <f t="shared" si="20"/>
        <v>6.6466466466466506E-2</v>
      </c>
      <c r="F109" s="24">
        <f t="shared" si="21"/>
        <v>6.6466466466466506E-2</v>
      </c>
      <c r="G109" s="25">
        <f t="shared" si="22"/>
        <v>48988.444444444511</v>
      </c>
      <c r="H109" s="17">
        <f t="shared" si="30"/>
        <v>3098.0833333333335</v>
      </c>
      <c r="I109" s="21">
        <f t="shared" si="32"/>
        <v>3152.6499999999996</v>
      </c>
      <c r="J109" s="24">
        <f t="shared" si="26"/>
        <v>5.3258258258258369E-2</v>
      </c>
      <c r="K109" s="24">
        <f t="shared" si="27"/>
        <v>5.3258258258258369E-2</v>
      </c>
      <c r="L109" s="25">
        <f t="shared" si="31"/>
        <v>31453.02250000013</v>
      </c>
      <c r="M109" s="17">
        <f t="shared" si="33"/>
        <v>3086.6666666666665</v>
      </c>
      <c r="N109" s="21">
        <f t="shared" si="28"/>
        <v>3073.4166666666665</v>
      </c>
      <c r="O109" s="24">
        <f t="shared" si="34"/>
        <v>7.7052052052052095E-2</v>
      </c>
      <c r="P109" s="24">
        <f t="shared" si="23"/>
        <v>7.7052052052052095E-2</v>
      </c>
      <c r="Q109" s="25">
        <f t="shared" si="35"/>
        <v>65835.006944444525</v>
      </c>
      <c r="R109" s="17">
        <f t="shared" si="36"/>
        <v>2966.5277777777774</v>
      </c>
      <c r="S109" s="21">
        <f t="shared" si="37"/>
        <v>3221.4558080808083</v>
      </c>
      <c r="T109" s="24">
        <f t="shared" si="38"/>
        <v>3.2595853429186694E-2</v>
      </c>
      <c r="U109" s="24">
        <f t="shared" si="29"/>
        <v>3.2595853429186694E-2</v>
      </c>
      <c r="V109" s="25">
        <f t="shared" si="39"/>
        <v>11781.841599390318</v>
      </c>
    </row>
    <row r="110" spans="1:22" x14ac:dyDescent="0.3">
      <c r="A110" s="37" t="s">
        <v>273</v>
      </c>
      <c r="B110" s="39">
        <v>3290</v>
      </c>
      <c r="C110" s="17">
        <f t="shared" si="24"/>
        <v>3181.6666666666665</v>
      </c>
      <c r="D110" s="21">
        <f t="shared" si="25"/>
        <v>3149.1666666666665</v>
      </c>
      <c r="E110" s="24">
        <f t="shared" si="20"/>
        <v>4.2806484295846041E-2</v>
      </c>
      <c r="F110" s="24">
        <f t="shared" si="21"/>
        <v>4.2806484295846041E-2</v>
      </c>
      <c r="G110" s="25">
        <f t="shared" si="22"/>
        <v>19834.027777777821</v>
      </c>
      <c r="H110" s="17">
        <f t="shared" si="30"/>
        <v>3123.9722222222222</v>
      </c>
      <c r="I110" s="21">
        <f t="shared" si="32"/>
        <v>3220.6833333333329</v>
      </c>
      <c r="J110" s="24">
        <f t="shared" si="26"/>
        <v>2.1068895643363849E-2</v>
      </c>
      <c r="K110" s="24">
        <f t="shared" si="27"/>
        <v>2.1068895643363849E-2</v>
      </c>
      <c r="L110" s="25">
        <f t="shared" si="31"/>
        <v>4804.800277777832</v>
      </c>
      <c r="M110" s="17">
        <f t="shared" si="33"/>
        <v>3104</v>
      </c>
      <c r="N110" s="21">
        <f t="shared" si="28"/>
        <v>3086.6666666666665</v>
      </c>
      <c r="O110" s="24">
        <f t="shared" si="34"/>
        <v>6.1803444782168232E-2</v>
      </c>
      <c r="P110" s="24">
        <f t="shared" si="23"/>
        <v>6.1803444782168232E-2</v>
      </c>
      <c r="Q110" s="25">
        <f t="shared" si="35"/>
        <v>41344.444444444503</v>
      </c>
      <c r="R110" s="17">
        <f t="shared" si="36"/>
        <v>2984.9861111111113</v>
      </c>
      <c r="S110" s="21">
        <f t="shared" si="37"/>
        <v>3228.6489898989898</v>
      </c>
      <c r="T110" s="24">
        <f t="shared" si="38"/>
        <v>1.8647723434957495E-2</v>
      </c>
      <c r="U110" s="24">
        <f t="shared" si="29"/>
        <v>1.8647723434957495E-2</v>
      </c>
      <c r="V110" s="25">
        <f t="shared" si="39"/>
        <v>3763.9464404142509</v>
      </c>
    </row>
    <row r="111" spans="1:22" x14ac:dyDescent="0.3">
      <c r="A111" s="37" t="s">
        <v>274</v>
      </c>
      <c r="B111" s="39">
        <v>3230</v>
      </c>
      <c r="C111" s="17">
        <f t="shared" si="24"/>
        <v>3184.3333333333335</v>
      </c>
      <c r="D111" s="21">
        <f t="shared" si="25"/>
        <v>3181.6666666666665</v>
      </c>
      <c r="E111" s="24">
        <f t="shared" si="20"/>
        <v>1.4963880288957735E-2</v>
      </c>
      <c r="F111" s="24">
        <f t="shared" si="21"/>
        <v>1.4963880288957735E-2</v>
      </c>
      <c r="G111" s="25">
        <f t="shared" si="22"/>
        <v>2336.1111111111259</v>
      </c>
      <c r="H111" s="17">
        <f t="shared" si="30"/>
        <v>3139.2777777777774</v>
      </c>
      <c r="I111" s="21">
        <f t="shared" si="32"/>
        <v>3262.4388888888884</v>
      </c>
      <c r="J111" s="24">
        <f t="shared" si="26"/>
        <v>-1.0042999656002605E-2</v>
      </c>
      <c r="K111" s="24">
        <f t="shared" si="27"/>
        <v>1.0042999656002605E-2</v>
      </c>
      <c r="L111" s="25">
        <f t="shared" si="31"/>
        <v>1052.2815123456483</v>
      </c>
      <c r="M111" s="17">
        <f t="shared" si="33"/>
        <v>3138.4166666666665</v>
      </c>
      <c r="N111" s="21">
        <f t="shared" si="28"/>
        <v>3104</v>
      </c>
      <c r="O111" s="24">
        <f t="shared" si="34"/>
        <v>3.9009287925696592E-2</v>
      </c>
      <c r="P111" s="24">
        <f t="shared" si="23"/>
        <v>3.9009287925696592E-2</v>
      </c>
      <c r="Q111" s="25">
        <f t="shared" si="35"/>
        <v>15876</v>
      </c>
      <c r="R111" s="17">
        <f t="shared" si="36"/>
        <v>3007.4236111111113</v>
      </c>
      <c r="S111" s="21">
        <f t="shared" si="37"/>
        <v>3244.6527777777774</v>
      </c>
      <c r="T111" s="24">
        <f t="shared" si="38"/>
        <v>-4.5364637082902087E-3</v>
      </c>
      <c r="U111" s="24">
        <f t="shared" si="29"/>
        <v>4.5364637082902087E-3</v>
      </c>
      <c r="V111" s="25">
        <f t="shared" si="39"/>
        <v>214.70389660492643</v>
      </c>
    </row>
    <row r="112" spans="1:22" x14ac:dyDescent="0.3">
      <c r="A112" s="37" t="s">
        <v>275</v>
      </c>
      <c r="B112" s="39">
        <v>3330</v>
      </c>
      <c r="C112" s="17">
        <f t="shared" si="24"/>
        <v>3225.3333333333335</v>
      </c>
      <c r="D112" s="21">
        <f t="shared" si="25"/>
        <v>3184.3333333333335</v>
      </c>
      <c r="E112" s="24">
        <f t="shared" si="20"/>
        <v>4.37437437437437E-2</v>
      </c>
      <c r="F112" s="24">
        <f t="shared" si="21"/>
        <v>4.37437437437437E-2</v>
      </c>
      <c r="G112" s="25">
        <f t="shared" si="22"/>
        <v>21218.777777777734</v>
      </c>
      <c r="H112" s="17">
        <f t="shared" si="30"/>
        <v>3157.7777777777774</v>
      </c>
      <c r="I112" s="21">
        <f t="shared" si="32"/>
        <v>3247.4111111111119</v>
      </c>
      <c r="J112" s="24">
        <f t="shared" si="26"/>
        <v>2.4801468134801215E-2</v>
      </c>
      <c r="K112" s="24">
        <f t="shared" si="27"/>
        <v>2.4801468134801215E-2</v>
      </c>
      <c r="L112" s="25">
        <f t="shared" si="31"/>
        <v>6820.9245679010965</v>
      </c>
      <c r="M112" s="17">
        <f t="shared" si="33"/>
        <v>3169.8333333333335</v>
      </c>
      <c r="N112" s="21">
        <f t="shared" si="28"/>
        <v>3138.4166666666665</v>
      </c>
      <c r="O112" s="24">
        <f t="shared" si="34"/>
        <v>5.7532532532532578E-2</v>
      </c>
      <c r="P112" s="24">
        <f t="shared" si="23"/>
        <v>5.7532532532532578E-2</v>
      </c>
      <c r="Q112" s="25">
        <f t="shared" si="35"/>
        <v>36704.173611111168</v>
      </c>
      <c r="R112" s="17">
        <f t="shared" si="36"/>
        <v>3032.9861111111113</v>
      </c>
      <c r="S112" s="21">
        <f t="shared" si="37"/>
        <v>3293.2266414141409</v>
      </c>
      <c r="T112" s="24">
        <f t="shared" si="38"/>
        <v>1.1043050626384119E-2</v>
      </c>
      <c r="U112" s="24">
        <f t="shared" si="29"/>
        <v>1.1043050626384119E-2</v>
      </c>
      <c r="V112" s="25">
        <f t="shared" si="39"/>
        <v>1352.2799016841782</v>
      </c>
    </row>
    <row r="113" spans="1:22" x14ac:dyDescent="0.3">
      <c r="A113" s="37" t="s">
        <v>276</v>
      </c>
      <c r="B113" s="39">
        <v>3360</v>
      </c>
      <c r="C113" s="17">
        <f t="shared" si="24"/>
        <v>3288.3333333333335</v>
      </c>
      <c r="D113" s="21">
        <f t="shared" si="25"/>
        <v>3225.3333333333335</v>
      </c>
      <c r="E113" s="24">
        <f t="shared" si="20"/>
        <v>4.0079365079365034E-2</v>
      </c>
      <c r="F113" s="24">
        <f t="shared" si="21"/>
        <v>4.0079365079365034E-2</v>
      </c>
      <c r="G113" s="25">
        <f t="shared" si="22"/>
        <v>18135.111111111069</v>
      </c>
      <c r="H113" s="17">
        <f t="shared" si="30"/>
        <v>3189.5833333333335</v>
      </c>
      <c r="I113" s="21">
        <f t="shared" si="32"/>
        <v>3319.9111111111119</v>
      </c>
      <c r="J113" s="24">
        <f t="shared" si="26"/>
        <v>1.1931216931216682E-2</v>
      </c>
      <c r="K113" s="24">
        <f t="shared" si="27"/>
        <v>1.1931216931216682E-2</v>
      </c>
      <c r="L113" s="25">
        <f t="shared" si="31"/>
        <v>1607.1190123456117</v>
      </c>
      <c r="M113" s="17">
        <f t="shared" si="33"/>
        <v>3192.9166666666665</v>
      </c>
      <c r="N113" s="21">
        <f t="shared" si="28"/>
        <v>3169.8333333333335</v>
      </c>
      <c r="O113" s="24">
        <f t="shared" si="34"/>
        <v>5.6597222222222174E-2</v>
      </c>
      <c r="P113" s="24">
        <f t="shared" si="23"/>
        <v>5.6597222222222174E-2</v>
      </c>
      <c r="Q113" s="25">
        <f t="shared" si="35"/>
        <v>36163.361111111051</v>
      </c>
      <c r="R113" s="17">
        <f t="shared" si="36"/>
        <v>3057.1111111111113</v>
      </c>
      <c r="S113" s="21">
        <f t="shared" si="37"/>
        <v>3331.5618686868688</v>
      </c>
      <c r="T113" s="24">
        <f t="shared" si="38"/>
        <v>8.4637295574795171E-3</v>
      </c>
      <c r="U113" s="24">
        <f t="shared" si="29"/>
        <v>8.4637295574795171E-3</v>
      </c>
      <c r="V113" s="25">
        <f t="shared" si="39"/>
        <v>808.72731258289218</v>
      </c>
    </row>
    <row r="114" spans="1:22" x14ac:dyDescent="0.3">
      <c r="A114" s="37" t="s">
        <v>277</v>
      </c>
      <c r="B114" s="39">
        <v>3260</v>
      </c>
      <c r="C114" s="17">
        <f t="shared" si="24"/>
        <v>3300</v>
      </c>
      <c r="D114" s="21">
        <f t="shared" si="25"/>
        <v>3288.3333333333335</v>
      </c>
      <c r="E114" s="24">
        <f t="shared" si="20"/>
        <v>-8.691206543967326E-3</v>
      </c>
      <c r="F114" s="24">
        <f t="shared" si="21"/>
        <v>8.691206543967326E-3</v>
      </c>
      <c r="G114" s="25">
        <f t="shared" si="22"/>
        <v>802.77777777778635</v>
      </c>
      <c r="H114" s="17">
        <f t="shared" si="30"/>
        <v>3221.4722222222226</v>
      </c>
      <c r="I114" s="21">
        <f t="shared" si="32"/>
        <v>3426.5833333333335</v>
      </c>
      <c r="J114" s="24">
        <f t="shared" si="26"/>
        <v>-5.1099182004090027E-2</v>
      </c>
      <c r="K114" s="24">
        <f t="shared" si="27"/>
        <v>5.1099182004090027E-2</v>
      </c>
      <c r="L114" s="25">
        <f t="shared" si="31"/>
        <v>27750.006944444496</v>
      </c>
      <c r="M114" s="17">
        <f t="shared" si="33"/>
        <v>3204.3333333333335</v>
      </c>
      <c r="N114" s="21">
        <f t="shared" si="28"/>
        <v>3192.9166666666665</v>
      </c>
      <c r="O114" s="24">
        <f t="shared" si="34"/>
        <v>2.0577709611451989E-2</v>
      </c>
      <c r="P114" s="24">
        <f t="shared" si="23"/>
        <v>2.0577709611451989E-2</v>
      </c>
      <c r="Q114" s="25">
        <f t="shared" si="35"/>
        <v>4500.1736111111313</v>
      </c>
      <c r="R114" s="17">
        <f t="shared" si="36"/>
        <v>3080.6111111111113</v>
      </c>
      <c r="S114" s="21">
        <f t="shared" si="37"/>
        <v>3353.4141414141409</v>
      </c>
      <c r="T114" s="24">
        <f t="shared" si="38"/>
        <v>-2.8654644605564689E-2</v>
      </c>
      <c r="U114" s="24">
        <f t="shared" si="29"/>
        <v>2.8654644605564689E-2</v>
      </c>
      <c r="V114" s="25">
        <f t="shared" si="39"/>
        <v>8726.2018161411106</v>
      </c>
    </row>
    <row r="115" spans="1:22" x14ac:dyDescent="0.3">
      <c r="A115" s="37" t="s">
        <v>278</v>
      </c>
      <c r="B115" s="39">
        <v>3440</v>
      </c>
      <c r="C115" s="17">
        <f t="shared" si="24"/>
        <v>3318.3333333333335</v>
      </c>
      <c r="D115" s="21">
        <f t="shared" si="25"/>
        <v>3300</v>
      </c>
      <c r="E115" s="24">
        <f t="shared" si="20"/>
        <v>4.0697674418604654E-2</v>
      </c>
      <c r="F115" s="24">
        <f t="shared" si="21"/>
        <v>4.0697674418604654E-2</v>
      </c>
      <c r="G115" s="25">
        <f t="shared" si="22"/>
        <v>19600</v>
      </c>
      <c r="H115" s="17">
        <f t="shared" si="30"/>
        <v>3249.6666666666665</v>
      </c>
      <c r="I115" s="21">
        <f t="shared" si="32"/>
        <v>3409.9388888888884</v>
      </c>
      <c r="J115" s="24">
        <f t="shared" si="26"/>
        <v>8.7386950904394141E-3</v>
      </c>
      <c r="K115" s="24">
        <f t="shared" si="27"/>
        <v>8.7386950904394141E-3</v>
      </c>
      <c r="L115" s="25">
        <f t="shared" si="31"/>
        <v>903.67040123459651</v>
      </c>
      <c r="M115" s="17">
        <f t="shared" si="33"/>
        <v>3233.75</v>
      </c>
      <c r="N115" s="21">
        <f t="shared" si="28"/>
        <v>3204.3333333333335</v>
      </c>
      <c r="O115" s="24">
        <f t="shared" si="34"/>
        <v>6.8507751937984446E-2</v>
      </c>
      <c r="P115" s="24">
        <f t="shared" si="23"/>
        <v>6.8507751937984446E-2</v>
      </c>
      <c r="Q115" s="25">
        <f t="shared" si="35"/>
        <v>55538.777777777708</v>
      </c>
      <c r="R115" s="17">
        <f t="shared" si="36"/>
        <v>3104.8125</v>
      </c>
      <c r="S115" s="21">
        <f t="shared" si="37"/>
        <v>3350.5505050505053</v>
      </c>
      <c r="T115" s="24">
        <f t="shared" si="38"/>
        <v>2.6002760159736828E-2</v>
      </c>
      <c r="U115" s="24">
        <f t="shared" si="29"/>
        <v>2.6002760159736828E-2</v>
      </c>
      <c r="V115" s="25">
        <f t="shared" si="39"/>
        <v>8001.2121467196766</v>
      </c>
    </row>
    <row r="116" spans="1:22" x14ac:dyDescent="0.3">
      <c r="A116" s="37" t="s">
        <v>279</v>
      </c>
      <c r="B116" s="39">
        <v>3460</v>
      </c>
      <c r="C116" s="17">
        <f t="shared" si="24"/>
        <v>3346.6666666666665</v>
      </c>
      <c r="D116" s="21">
        <f t="shared" si="25"/>
        <v>3318.3333333333335</v>
      </c>
      <c r="E116" s="24">
        <f t="shared" si="20"/>
        <v>4.0944123314065467E-2</v>
      </c>
      <c r="F116" s="24">
        <f t="shared" si="21"/>
        <v>4.0944123314065467E-2</v>
      </c>
      <c r="G116" s="25">
        <f t="shared" si="22"/>
        <v>20069.444444444402</v>
      </c>
      <c r="H116" s="17">
        <f t="shared" si="30"/>
        <v>3277.1666666666665</v>
      </c>
      <c r="I116" s="21">
        <f t="shared" si="32"/>
        <v>3414.4666666666672</v>
      </c>
      <c r="J116" s="24">
        <f t="shared" si="26"/>
        <v>1.3159922928708916E-2</v>
      </c>
      <c r="K116" s="24">
        <f t="shared" si="27"/>
        <v>1.3159922928708916E-2</v>
      </c>
      <c r="L116" s="25">
        <f t="shared" si="31"/>
        <v>2073.2844444444004</v>
      </c>
      <c r="M116" s="17">
        <f t="shared" si="33"/>
        <v>3264.1666666666665</v>
      </c>
      <c r="N116" s="21">
        <f t="shared" si="28"/>
        <v>3233.75</v>
      </c>
      <c r="O116" s="24">
        <f t="shared" si="34"/>
        <v>6.5390173410404623E-2</v>
      </c>
      <c r="P116" s="24">
        <f t="shared" si="23"/>
        <v>6.5390173410404623E-2</v>
      </c>
      <c r="Q116" s="25">
        <f t="shared" si="35"/>
        <v>51189.0625</v>
      </c>
      <c r="R116" s="17">
        <f t="shared" si="36"/>
        <v>3129.9236111111109</v>
      </c>
      <c r="S116" s="21">
        <f t="shared" si="37"/>
        <v>3386.130681818182</v>
      </c>
      <c r="T116" s="24">
        <f t="shared" si="38"/>
        <v>2.1349513925380929E-2</v>
      </c>
      <c r="U116" s="24">
        <f t="shared" si="29"/>
        <v>2.1349513925380929E-2</v>
      </c>
      <c r="V116" s="25">
        <f t="shared" si="39"/>
        <v>5456.6761686466698</v>
      </c>
    </row>
    <row r="117" spans="1:22" x14ac:dyDescent="0.3">
      <c r="A117" s="37" t="s">
        <v>280</v>
      </c>
      <c r="B117" s="39">
        <v>3310</v>
      </c>
      <c r="C117" s="17">
        <f t="shared" si="24"/>
        <v>3360</v>
      </c>
      <c r="D117" s="21">
        <f t="shared" si="25"/>
        <v>3346.6666666666665</v>
      </c>
      <c r="E117" s="24">
        <f t="shared" si="20"/>
        <v>-1.1077542799597134E-2</v>
      </c>
      <c r="F117" s="24">
        <f t="shared" si="21"/>
        <v>1.1077542799597134E-2</v>
      </c>
      <c r="G117" s="25">
        <f t="shared" si="22"/>
        <v>1344.4444444444334</v>
      </c>
      <c r="H117" s="17">
        <f t="shared" si="30"/>
        <v>3306.4444444444448</v>
      </c>
      <c r="I117" s="21">
        <f t="shared" si="32"/>
        <v>3443.9666666666667</v>
      </c>
      <c r="J117" s="24">
        <f t="shared" si="26"/>
        <v>-4.0473313192346434E-2</v>
      </c>
      <c r="K117" s="24">
        <f t="shared" si="27"/>
        <v>4.0473313192346434E-2</v>
      </c>
      <c r="L117" s="25">
        <f t="shared" si="31"/>
        <v>17947.067777777786</v>
      </c>
      <c r="M117" s="17">
        <f t="shared" si="33"/>
        <v>3272.1666666666665</v>
      </c>
      <c r="N117" s="21">
        <f t="shared" si="28"/>
        <v>3264.1666666666665</v>
      </c>
      <c r="O117" s="24">
        <f t="shared" si="34"/>
        <v>1.3846928499496522E-2</v>
      </c>
      <c r="P117" s="24">
        <f t="shared" si="23"/>
        <v>1.3846928499496522E-2</v>
      </c>
      <c r="Q117" s="25">
        <f t="shared" si="35"/>
        <v>2100.6944444444584</v>
      </c>
      <c r="R117" s="17">
        <f t="shared" si="36"/>
        <v>3152.0138888888887</v>
      </c>
      <c r="S117" s="21">
        <f t="shared" si="37"/>
        <v>3422.8175505050503</v>
      </c>
      <c r="T117" s="24">
        <f t="shared" si="38"/>
        <v>-3.4083852116329409E-2</v>
      </c>
      <c r="U117" s="24">
        <f t="shared" si="29"/>
        <v>3.4083852116329409E-2</v>
      </c>
      <c r="V117" s="25">
        <f t="shared" si="39"/>
        <v>12727.799701959586</v>
      </c>
    </row>
    <row r="118" spans="1:22" x14ac:dyDescent="0.3">
      <c r="A118" s="37" t="s">
        <v>281</v>
      </c>
      <c r="B118" s="39">
        <v>3220</v>
      </c>
      <c r="C118" s="17">
        <f t="shared" si="24"/>
        <v>3341.6666666666665</v>
      </c>
      <c r="D118" s="21">
        <f t="shared" si="25"/>
        <v>3360</v>
      </c>
      <c r="E118" s="24">
        <f t="shared" si="20"/>
        <v>-4.3478260869565216E-2</v>
      </c>
      <c r="F118" s="24">
        <f t="shared" si="21"/>
        <v>4.3478260869565216E-2</v>
      </c>
      <c r="G118" s="25">
        <f t="shared" si="22"/>
        <v>19600</v>
      </c>
      <c r="H118" s="17">
        <f t="shared" si="30"/>
        <v>3325.8333333333339</v>
      </c>
      <c r="I118" s="21">
        <f t="shared" si="32"/>
        <v>3434.9777777777772</v>
      </c>
      <c r="J118" s="24">
        <f t="shared" si="26"/>
        <v>-6.6763285024154406E-2</v>
      </c>
      <c r="K118" s="24">
        <f t="shared" si="27"/>
        <v>6.6763285024154406E-2</v>
      </c>
      <c r="L118" s="25">
        <f t="shared" si="31"/>
        <v>46215.44493827135</v>
      </c>
      <c r="M118" s="17">
        <f t="shared" si="33"/>
        <v>3283.5</v>
      </c>
      <c r="N118" s="21">
        <f t="shared" si="28"/>
        <v>3272.1666666666665</v>
      </c>
      <c r="O118" s="24">
        <f t="shared" si="34"/>
        <v>-1.6200828157349849E-2</v>
      </c>
      <c r="P118" s="24">
        <f t="shared" si="23"/>
        <v>1.6200828157349849E-2</v>
      </c>
      <c r="Q118" s="25">
        <f t="shared" si="35"/>
        <v>2721.3611111110954</v>
      </c>
      <c r="R118" s="17">
        <f t="shared" si="36"/>
        <v>3173.5972222222222</v>
      </c>
      <c r="S118" s="21">
        <f t="shared" si="37"/>
        <v>3414.1654040404042</v>
      </c>
      <c r="T118" s="24">
        <f t="shared" si="38"/>
        <v>-6.0299814919380169E-2</v>
      </c>
      <c r="U118" s="24">
        <f t="shared" si="29"/>
        <v>6.0299814919380169E-2</v>
      </c>
      <c r="V118" s="25">
        <f t="shared" si="39"/>
        <v>37700.204126173398</v>
      </c>
    </row>
    <row r="119" spans="1:22" x14ac:dyDescent="0.3">
      <c r="A119" s="37" t="s">
        <v>282</v>
      </c>
      <c r="B119" s="39">
        <v>3280</v>
      </c>
      <c r="C119" s="17">
        <f t="shared" si="24"/>
        <v>3328.3333333333335</v>
      </c>
      <c r="D119" s="21">
        <f t="shared" si="25"/>
        <v>3341.6666666666665</v>
      </c>
      <c r="E119" s="24">
        <f t="shared" si="20"/>
        <v>-1.8800813008130034E-2</v>
      </c>
      <c r="F119" s="24">
        <f t="shared" si="21"/>
        <v>1.8800813008130034E-2</v>
      </c>
      <c r="G119" s="25">
        <f t="shared" si="22"/>
        <v>3802.7777777777592</v>
      </c>
      <c r="H119" s="17">
        <f t="shared" si="30"/>
        <v>3332.5</v>
      </c>
      <c r="I119" s="21">
        <f t="shared" si="32"/>
        <v>3363.8333333333321</v>
      </c>
      <c r="J119" s="24">
        <f t="shared" si="26"/>
        <v>-2.5558943089430526E-2</v>
      </c>
      <c r="K119" s="24">
        <f t="shared" si="27"/>
        <v>2.5558943089430526E-2</v>
      </c>
      <c r="L119" s="25">
        <f t="shared" si="31"/>
        <v>7028.0277777775746</v>
      </c>
      <c r="M119" s="17">
        <f t="shared" si="33"/>
        <v>3308.3333333333335</v>
      </c>
      <c r="N119" s="21">
        <f t="shared" si="28"/>
        <v>3283.5</v>
      </c>
      <c r="O119" s="24">
        <f t="shared" si="34"/>
        <v>-1.0670731707317074E-3</v>
      </c>
      <c r="P119" s="24">
        <f t="shared" si="23"/>
        <v>1.0670731707317074E-3</v>
      </c>
      <c r="Q119" s="25">
        <f t="shared" si="35"/>
        <v>12.25</v>
      </c>
      <c r="R119" s="17">
        <f t="shared" si="36"/>
        <v>3194.2916666666674</v>
      </c>
      <c r="S119" s="21">
        <f t="shared" si="37"/>
        <v>3413.3851010101012</v>
      </c>
      <c r="T119" s="24">
        <f t="shared" si="38"/>
        <v>-4.0666189332347912E-2</v>
      </c>
      <c r="U119" s="24">
        <f t="shared" si="29"/>
        <v>4.0666189332347912E-2</v>
      </c>
      <c r="V119" s="25">
        <f t="shared" si="39"/>
        <v>17791.585171474886</v>
      </c>
    </row>
    <row r="120" spans="1:22" x14ac:dyDescent="0.3">
      <c r="A120" s="37" t="s">
        <v>283</v>
      </c>
      <c r="B120" s="39">
        <v>3420</v>
      </c>
      <c r="C120" s="17">
        <f t="shared" si="24"/>
        <v>3355</v>
      </c>
      <c r="D120" s="21">
        <f t="shared" si="25"/>
        <v>3328.3333333333335</v>
      </c>
      <c r="E120" s="24">
        <f t="shared" si="20"/>
        <v>2.6803118908382023E-2</v>
      </c>
      <c r="F120" s="24">
        <f t="shared" si="21"/>
        <v>2.6803118908382023E-2</v>
      </c>
      <c r="G120" s="25">
        <f t="shared" si="22"/>
        <v>8402.7777777777501</v>
      </c>
      <c r="H120" s="17">
        <f t="shared" si="30"/>
        <v>3341.6666666666665</v>
      </c>
      <c r="I120" s="21">
        <f t="shared" si="32"/>
        <v>3322.5000000000005</v>
      </c>
      <c r="J120" s="24">
        <f t="shared" si="26"/>
        <v>2.8508771929824428E-2</v>
      </c>
      <c r="K120" s="24">
        <f t="shared" si="27"/>
        <v>2.8508771929824428E-2</v>
      </c>
      <c r="L120" s="25">
        <f t="shared" si="31"/>
        <v>9506.2499999999109</v>
      </c>
      <c r="M120" s="17">
        <f t="shared" si="33"/>
        <v>3327.5</v>
      </c>
      <c r="N120" s="21">
        <f t="shared" si="28"/>
        <v>3308.3333333333335</v>
      </c>
      <c r="O120" s="24">
        <f t="shared" si="34"/>
        <v>3.2651072124756292E-2</v>
      </c>
      <c r="P120" s="24">
        <f t="shared" si="23"/>
        <v>3.2651072124756292E-2</v>
      </c>
      <c r="Q120" s="25">
        <f t="shared" si="35"/>
        <v>12469.444444444411</v>
      </c>
      <c r="R120" s="17">
        <f t="shared" si="36"/>
        <v>3215.4652777777778</v>
      </c>
      <c r="S120" s="21">
        <f t="shared" si="37"/>
        <v>3443.109848484848</v>
      </c>
      <c r="T120" s="24">
        <f t="shared" si="38"/>
        <v>-6.7572656388444575E-3</v>
      </c>
      <c r="U120" s="24">
        <f t="shared" si="29"/>
        <v>6.7572656388444575E-3</v>
      </c>
      <c r="V120" s="25">
        <f t="shared" si="39"/>
        <v>534.06509699263347</v>
      </c>
    </row>
    <row r="121" spans="1:22" x14ac:dyDescent="0.3">
      <c r="A121" s="37" t="s">
        <v>284</v>
      </c>
      <c r="B121" s="39">
        <v>3430</v>
      </c>
      <c r="C121" s="17">
        <f t="shared" si="24"/>
        <v>3353.3333333333335</v>
      </c>
      <c r="D121" s="21">
        <f t="shared" si="25"/>
        <v>3355</v>
      </c>
      <c r="E121" s="24">
        <f t="shared" si="20"/>
        <v>2.1865889212827987E-2</v>
      </c>
      <c r="F121" s="24">
        <f t="shared" si="21"/>
        <v>2.1865889212827987E-2</v>
      </c>
      <c r="G121" s="25">
        <f t="shared" si="22"/>
        <v>5625</v>
      </c>
      <c r="H121" s="17">
        <f t="shared" si="30"/>
        <v>3347.4999999999995</v>
      </c>
      <c r="I121" s="21">
        <f t="shared" si="32"/>
        <v>3373.666666666667</v>
      </c>
      <c r="J121" s="24">
        <f t="shared" si="26"/>
        <v>1.6423712342079601E-2</v>
      </c>
      <c r="K121" s="24">
        <f t="shared" si="27"/>
        <v>1.6423712342079601E-2</v>
      </c>
      <c r="L121" s="25">
        <f t="shared" si="31"/>
        <v>3173.4444444444102</v>
      </c>
      <c r="M121" s="17">
        <f t="shared" si="33"/>
        <v>3335.8333333333335</v>
      </c>
      <c r="N121" s="21">
        <f t="shared" si="28"/>
        <v>3327.5</v>
      </c>
      <c r="O121" s="24">
        <f t="shared" si="34"/>
        <v>2.988338192419825E-2</v>
      </c>
      <c r="P121" s="24">
        <f t="shared" si="23"/>
        <v>2.988338192419825E-2</v>
      </c>
      <c r="Q121" s="25">
        <f t="shared" si="35"/>
        <v>10506.25</v>
      </c>
      <c r="R121" s="17">
        <f t="shared" si="36"/>
        <v>3236.2291666666674</v>
      </c>
      <c r="S121" s="21">
        <f t="shared" si="37"/>
        <v>3459.9046717171718</v>
      </c>
      <c r="T121" s="24">
        <f t="shared" si="38"/>
        <v>-8.7185631828489273E-3</v>
      </c>
      <c r="U121" s="24">
        <f t="shared" si="29"/>
        <v>8.7185631828489273E-3</v>
      </c>
      <c r="V121" s="25">
        <f t="shared" si="39"/>
        <v>894.28939051181635</v>
      </c>
    </row>
    <row r="122" spans="1:22" x14ac:dyDescent="0.3">
      <c r="A122" s="37" t="s">
        <v>285</v>
      </c>
      <c r="B122" s="39">
        <v>3370</v>
      </c>
      <c r="C122" s="17">
        <f t="shared" si="24"/>
        <v>3338.3333333333335</v>
      </c>
      <c r="D122" s="21">
        <f t="shared" si="25"/>
        <v>3353.3333333333335</v>
      </c>
      <c r="E122" s="24">
        <f t="shared" si="20"/>
        <v>4.9455984174084618E-3</v>
      </c>
      <c r="F122" s="24">
        <f t="shared" si="21"/>
        <v>4.9455984174084618E-3</v>
      </c>
      <c r="G122" s="25">
        <f t="shared" si="22"/>
        <v>277.77777777777271</v>
      </c>
      <c r="H122" s="17">
        <f t="shared" si="30"/>
        <v>3346.1111111111109</v>
      </c>
      <c r="I122" s="21">
        <f t="shared" si="32"/>
        <v>3361.5000000000009</v>
      </c>
      <c r="J122" s="24">
        <f t="shared" si="26"/>
        <v>2.5222551928780683E-3</v>
      </c>
      <c r="K122" s="24">
        <f t="shared" si="27"/>
        <v>2.5222551928780683E-3</v>
      </c>
      <c r="L122" s="25">
        <f t="shared" si="31"/>
        <v>72.249999999984539</v>
      </c>
      <c r="M122" s="17">
        <f t="shared" si="33"/>
        <v>3342.5</v>
      </c>
      <c r="N122" s="21">
        <f t="shared" si="28"/>
        <v>3335.8333333333335</v>
      </c>
      <c r="O122" s="24">
        <f t="shared" si="34"/>
        <v>1.0138476755687393E-2</v>
      </c>
      <c r="P122" s="24">
        <f t="shared" si="23"/>
        <v>1.0138476755687393E-2</v>
      </c>
      <c r="Q122" s="25">
        <f t="shared" si="35"/>
        <v>1167.3611111111009</v>
      </c>
      <c r="R122" s="17">
        <f t="shared" si="36"/>
        <v>3256.1041666666665</v>
      </c>
      <c r="S122" s="21">
        <f t="shared" si="37"/>
        <v>3453.547348484848</v>
      </c>
      <c r="T122" s="24">
        <f t="shared" si="38"/>
        <v>-2.4791498066720489E-2</v>
      </c>
      <c r="U122" s="24">
        <f t="shared" si="29"/>
        <v>2.4791498066720489E-2</v>
      </c>
      <c r="V122" s="25">
        <f t="shared" si="39"/>
        <v>6980.159438848641</v>
      </c>
    </row>
    <row r="123" spans="1:22" x14ac:dyDescent="0.3">
      <c r="A123" s="37" t="s">
        <v>286</v>
      </c>
      <c r="B123" s="39">
        <v>3580</v>
      </c>
      <c r="C123" s="17">
        <f t="shared" si="24"/>
        <v>3383.3333333333335</v>
      </c>
      <c r="D123" s="21">
        <f t="shared" si="25"/>
        <v>3338.3333333333335</v>
      </c>
      <c r="E123" s="24">
        <f t="shared" si="20"/>
        <v>6.7504655493482266E-2</v>
      </c>
      <c r="F123" s="24">
        <f t="shared" si="21"/>
        <v>6.7504655493482266E-2</v>
      </c>
      <c r="G123" s="25">
        <f t="shared" si="22"/>
        <v>58402.777777777701</v>
      </c>
      <c r="H123" s="17">
        <f t="shared" si="30"/>
        <v>3350</v>
      </c>
      <c r="I123" s="21">
        <f t="shared" si="32"/>
        <v>3327.4444444444453</v>
      </c>
      <c r="J123" s="24">
        <f t="shared" si="26"/>
        <v>7.054624456859071E-2</v>
      </c>
      <c r="K123" s="24">
        <f t="shared" si="27"/>
        <v>7.054624456859071E-2</v>
      </c>
      <c r="L123" s="25">
        <f t="shared" si="31"/>
        <v>63784.308641974902</v>
      </c>
      <c r="M123" s="17">
        <f t="shared" si="33"/>
        <v>3371.6666666666665</v>
      </c>
      <c r="N123" s="21">
        <f t="shared" si="28"/>
        <v>3342.5</v>
      </c>
      <c r="O123" s="24">
        <f t="shared" si="34"/>
        <v>6.6340782122905034E-2</v>
      </c>
      <c r="P123" s="24">
        <f t="shared" si="23"/>
        <v>6.6340782122905034E-2</v>
      </c>
      <c r="Q123" s="25">
        <f t="shared" si="35"/>
        <v>56406.25</v>
      </c>
      <c r="R123" s="17">
        <f t="shared" si="36"/>
        <v>3275.5416666666661</v>
      </c>
      <c r="S123" s="21">
        <f t="shared" si="37"/>
        <v>3444.604166666667</v>
      </c>
      <c r="T123" s="24">
        <f t="shared" si="38"/>
        <v>3.7820065176908668E-2</v>
      </c>
      <c r="U123" s="24">
        <f t="shared" si="29"/>
        <v>3.7820065176908668E-2</v>
      </c>
      <c r="V123" s="25">
        <f t="shared" si="39"/>
        <v>18332.031684027697</v>
      </c>
    </row>
    <row r="124" spans="1:22" x14ac:dyDescent="0.3">
      <c r="A124" s="37" t="s">
        <v>287</v>
      </c>
      <c r="B124" s="39">
        <v>3470</v>
      </c>
      <c r="C124" s="17">
        <f t="shared" si="24"/>
        <v>3425</v>
      </c>
      <c r="D124" s="21">
        <f t="shared" si="25"/>
        <v>3383.3333333333335</v>
      </c>
      <c r="E124" s="24">
        <f t="shared" si="20"/>
        <v>2.4975984630163262E-2</v>
      </c>
      <c r="F124" s="24">
        <f t="shared" si="21"/>
        <v>2.4975984630163262E-2</v>
      </c>
      <c r="G124" s="25">
        <f t="shared" si="22"/>
        <v>7511.1111111110849</v>
      </c>
      <c r="H124" s="17">
        <f t="shared" si="30"/>
        <v>3363.8888888888891</v>
      </c>
      <c r="I124" s="21">
        <f t="shared" si="32"/>
        <v>3430.0000000000005</v>
      </c>
      <c r="J124" s="24">
        <f t="shared" si="26"/>
        <v>1.1527377521613702E-2</v>
      </c>
      <c r="K124" s="24">
        <f t="shared" si="27"/>
        <v>1.1527377521613702E-2</v>
      </c>
      <c r="L124" s="25">
        <f t="shared" si="31"/>
        <v>1599.9999999999636</v>
      </c>
      <c r="M124" s="17">
        <f t="shared" si="33"/>
        <v>3383.3333333333335</v>
      </c>
      <c r="N124" s="21">
        <f t="shared" si="28"/>
        <v>3371.6666666666665</v>
      </c>
      <c r="O124" s="24">
        <f t="shared" si="34"/>
        <v>2.8338136407300717E-2</v>
      </c>
      <c r="P124" s="24">
        <f t="shared" si="23"/>
        <v>2.8338136407300717E-2</v>
      </c>
      <c r="Q124" s="25">
        <f t="shared" si="35"/>
        <v>9669.4444444444744</v>
      </c>
      <c r="R124" s="17">
        <f t="shared" si="36"/>
        <v>3293.3333333333335</v>
      </c>
      <c r="S124" s="21">
        <f t="shared" si="37"/>
        <v>3485.2689393939399</v>
      </c>
      <c r="T124" s="24">
        <f t="shared" si="38"/>
        <v>-4.4002707187146819E-3</v>
      </c>
      <c r="U124" s="24">
        <f t="shared" si="29"/>
        <v>4.4002707187146819E-3</v>
      </c>
      <c r="V124" s="25">
        <f t="shared" si="39"/>
        <v>233.14051021581113</v>
      </c>
    </row>
    <row r="125" spans="1:22" x14ac:dyDescent="0.3">
      <c r="A125" s="37" t="s">
        <v>288</v>
      </c>
      <c r="B125" s="39">
        <v>3410</v>
      </c>
      <c r="C125" s="17">
        <f t="shared" si="24"/>
        <v>3446.6666666666665</v>
      </c>
      <c r="D125" s="21">
        <f t="shared" si="25"/>
        <v>3425</v>
      </c>
      <c r="E125" s="24">
        <f t="shared" si="20"/>
        <v>-4.3988269794721412E-3</v>
      </c>
      <c r="F125" s="24">
        <f t="shared" si="21"/>
        <v>4.3988269794721412E-3</v>
      </c>
      <c r="G125" s="25">
        <f t="shared" si="22"/>
        <v>225</v>
      </c>
      <c r="H125" s="17">
        <f t="shared" si="30"/>
        <v>3383.6111111111113</v>
      </c>
      <c r="I125" s="21">
        <f t="shared" si="32"/>
        <v>3510.5555555555552</v>
      </c>
      <c r="J125" s="24">
        <f t="shared" si="26"/>
        <v>-2.9488432714239062E-2</v>
      </c>
      <c r="K125" s="24">
        <f t="shared" si="27"/>
        <v>2.9488432714239062E-2</v>
      </c>
      <c r="L125" s="25">
        <f t="shared" si="31"/>
        <v>10111.419753086349</v>
      </c>
      <c r="M125" s="17">
        <f t="shared" si="33"/>
        <v>3387.5</v>
      </c>
      <c r="N125" s="21">
        <f t="shared" si="28"/>
        <v>3383.3333333333335</v>
      </c>
      <c r="O125" s="24">
        <f t="shared" si="34"/>
        <v>7.8201368523948718E-3</v>
      </c>
      <c r="P125" s="24">
        <f t="shared" si="23"/>
        <v>7.8201368523948718E-3</v>
      </c>
      <c r="Q125" s="25">
        <f t="shared" si="35"/>
        <v>711.11111111110301</v>
      </c>
      <c r="R125" s="17">
        <f t="shared" si="36"/>
        <v>3309.5486111111113</v>
      </c>
      <c r="S125" s="21">
        <f t="shared" si="37"/>
        <v>3489.69696969697</v>
      </c>
      <c r="T125" s="24">
        <f t="shared" si="38"/>
        <v>-2.3371545365680344E-2</v>
      </c>
      <c r="U125" s="24">
        <f t="shared" si="29"/>
        <v>2.3371545365680344E-2</v>
      </c>
      <c r="V125" s="25">
        <f t="shared" si="39"/>
        <v>6351.6069788797504</v>
      </c>
    </row>
    <row r="126" spans="1:22" x14ac:dyDescent="0.3">
      <c r="A126" s="37" t="s">
        <v>289</v>
      </c>
      <c r="B126" s="39">
        <v>3510</v>
      </c>
      <c r="C126" s="17">
        <f t="shared" si="24"/>
        <v>3461.6666666666665</v>
      </c>
      <c r="D126" s="21">
        <f t="shared" si="25"/>
        <v>3446.6666666666665</v>
      </c>
      <c r="E126" s="24">
        <f t="shared" si="20"/>
        <v>1.8043684710351421E-2</v>
      </c>
      <c r="F126" s="24">
        <f t="shared" si="21"/>
        <v>1.8043684710351421E-2</v>
      </c>
      <c r="G126" s="25">
        <f t="shared" si="22"/>
        <v>4011.1111111111304</v>
      </c>
      <c r="H126" s="17">
        <f t="shared" si="30"/>
        <v>3401.3888888888891</v>
      </c>
      <c r="I126" s="21">
        <f t="shared" si="32"/>
        <v>3534.9444444444439</v>
      </c>
      <c r="J126" s="24">
        <f t="shared" si="26"/>
        <v>-7.1066793289013925E-3</v>
      </c>
      <c r="K126" s="24">
        <f t="shared" si="27"/>
        <v>7.1066793289013925E-3</v>
      </c>
      <c r="L126" s="25">
        <f t="shared" si="31"/>
        <v>622.22530864194755</v>
      </c>
      <c r="M126" s="17">
        <f t="shared" si="33"/>
        <v>3408.3333333333335</v>
      </c>
      <c r="N126" s="21">
        <f t="shared" si="28"/>
        <v>3387.5</v>
      </c>
      <c r="O126" s="24">
        <f t="shared" si="34"/>
        <v>3.4900284900284899E-2</v>
      </c>
      <c r="P126" s="24">
        <f t="shared" si="23"/>
        <v>3.4900284900284899E-2</v>
      </c>
      <c r="Q126" s="25">
        <f t="shared" si="35"/>
        <v>15006.25</v>
      </c>
      <c r="R126" s="17">
        <f t="shared" si="36"/>
        <v>3326.5486111111113</v>
      </c>
      <c r="S126" s="21">
        <f t="shared" si="37"/>
        <v>3479.6243686868684</v>
      </c>
      <c r="T126" s="24">
        <f t="shared" si="38"/>
        <v>8.6540260151372183E-3</v>
      </c>
      <c r="U126" s="24">
        <f t="shared" si="29"/>
        <v>8.6540260151372183E-3</v>
      </c>
      <c r="V126" s="25">
        <f t="shared" si="39"/>
        <v>922.67897767130307</v>
      </c>
    </row>
    <row r="127" spans="1:22" x14ac:dyDescent="0.3">
      <c r="A127" s="37" t="s">
        <v>290</v>
      </c>
      <c r="B127" s="39">
        <v>3390</v>
      </c>
      <c r="C127" s="17">
        <f t="shared" si="24"/>
        <v>3455</v>
      </c>
      <c r="D127" s="21">
        <f t="shared" si="25"/>
        <v>3461.6666666666665</v>
      </c>
      <c r="E127" s="24">
        <f t="shared" si="20"/>
        <v>-2.1140609636184814E-2</v>
      </c>
      <c r="F127" s="24">
        <f t="shared" si="21"/>
        <v>2.1140609636184814E-2</v>
      </c>
      <c r="G127" s="25">
        <f t="shared" si="22"/>
        <v>5136.1111111110895</v>
      </c>
      <c r="H127" s="17">
        <f t="shared" si="30"/>
        <v>3418.3333333333335</v>
      </c>
      <c r="I127" s="21">
        <f t="shared" si="32"/>
        <v>3546.0555555555547</v>
      </c>
      <c r="J127" s="24">
        <f t="shared" si="26"/>
        <v>-4.6034087184529421E-2</v>
      </c>
      <c r="K127" s="24">
        <f t="shared" si="27"/>
        <v>4.6034087184529421E-2</v>
      </c>
      <c r="L127" s="25">
        <f t="shared" si="31"/>
        <v>24353.336419752835</v>
      </c>
      <c r="M127" s="17">
        <f t="shared" si="33"/>
        <v>3404.1666666666665</v>
      </c>
      <c r="N127" s="21">
        <f t="shared" si="28"/>
        <v>3408.3333333333335</v>
      </c>
      <c r="O127" s="24">
        <f t="shared" si="34"/>
        <v>-5.4080629301868684E-3</v>
      </c>
      <c r="P127" s="24">
        <f t="shared" si="23"/>
        <v>5.4080629301868684E-3</v>
      </c>
      <c r="Q127" s="25">
        <f t="shared" si="35"/>
        <v>336.11111111111666</v>
      </c>
      <c r="R127" s="17">
        <f t="shared" si="36"/>
        <v>3340.75</v>
      </c>
      <c r="S127" s="21">
        <f t="shared" si="37"/>
        <v>3504.9880050505053</v>
      </c>
      <c r="T127" s="24">
        <f t="shared" si="38"/>
        <v>-3.3919765501623983E-2</v>
      </c>
      <c r="U127" s="24">
        <f t="shared" si="29"/>
        <v>3.3919765501623983E-2</v>
      </c>
      <c r="V127" s="25">
        <f t="shared" si="39"/>
        <v>13222.241305495034</v>
      </c>
    </row>
    <row r="128" spans="1:22" x14ac:dyDescent="0.3">
      <c r="A128" s="37" t="s">
        <v>291</v>
      </c>
      <c r="B128" s="39">
        <v>3360</v>
      </c>
      <c r="C128" s="17">
        <f t="shared" si="24"/>
        <v>3453.3333333333335</v>
      </c>
      <c r="D128" s="21">
        <f t="shared" si="25"/>
        <v>3455</v>
      </c>
      <c r="E128" s="24">
        <f t="shared" si="20"/>
        <v>-2.8273809523809524E-2</v>
      </c>
      <c r="F128" s="24">
        <f t="shared" si="21"/>
        <v>2.8273809523809524E-2</v>
      </c>
      <c r="G128" s="25">
        <f t="shared" si="22"/>
        <v>9025</v>
      </c>
      <c r="H128" s="17">
        <f t="shared" si="30"/>
        <v>3437.4999999999995</v>
      </c>
      <c r="I128" s="21">
        <f t="shared" si="32"/>
        <v>3506.333333333333</v>
      </c>
      <c r="J128" s="24">
        <f t="shared" si="26"/>
        <v>-4.3551587301587209E-2</v>
      </c>
      <c r="K128" s="24">
        <f t="shared" si="27"/>
        <v>4.3551587301587209E-2</v>
      </c>
      <c r="L128" s="25">
        <f t="shared" si="31"/>
        <v>21413.444444444354</v>
      </c>
      <c r="M128" s="17">
        <f t="shared" si="33"/>
        <v>3395.8333333333335</v>
      </c>
      <c r="N128" s="21">
        <f t="shared" si="28"/>
        <v>3404.1666666666665</v>
      </c>
      <c r="O128" s="24">
        <f t="shared" si="34"/>
        <v>-1.3144841269841225E-2</v>
      </c>
      <c r="P128" s="24">
        <f t="shared" si="23"/>
        <v>1.3144841269841225E-2</v>
      </c>
      <c r="Q128" s="25">
        <f t="shared" si="35"/>
        <v>1950.6944444444312</v>
      </c>
      <c r="R128" s="17">
        <f t="shared" si="36"/>
        <v>3351.7222222222222</v>
      </c>
      <c r="S128" s="21">
        <f t="shared" si="37"/>
        <v>3479.113636363636</v>
      </c>
      <c r="T128" s="24">
        <f t="shared" si="38"/>
        <v>-3.5450487012986913E-2</v>
      </c>
      <c r="U128" s="24">
        <f t="shared" si="29"/>
        <v>3.5450487012986913E-2</v>
      </c>
      <c r="V128" s="25">
        <f t="shared" si="39"/>
        <v>14188.058367768515</v>
      </c>
    </row>
    <row r="129" spans="1:22" x14ac:dyDescent="0.3">
      <c r="A129" s="37" t="s">
        <v>292</v>
      </c>
      <c r="B129" s="39">
        <v>3510</v>
      </c>
      <c r="C129" s="17">
        <f t="shared" si="24"/>
        <v>3441.6666666666665</v>
      </c>
      <c r="D129" s="21">
        <f t="shared" si="25"/>
        <v>3453.3333333333335</v>
      </c>
      <c r="E129" s="24">
        <f t="shared" si="20"/>
        <v>1.6144349477682767E-2</v>
      </c>
      <c r="F129" s="24">
        <f t="shared" si="21"/>
        <v>1.6144349477682767E-2</v>
      </c>
      <c r="G129" s="25">
        <f t="shared" si="22"/>
        <v>3211.111111111094</v>
      </c>
      <c r="H129" s="17">
        <f t="shared" si="30"/>
        <v>3447.2222222222222</v>
      </c>
      <c r="I129" s="21">
        <f t="shared" si="32"/>
        <v>3475.5000000000009</v>
      </c>
      <c r="J129" s="24">
        <f t="shared" si="26"/>
        <v>9.8290598290595704E-3</v>
      </c>
      <c r="K129" s="24">
        <f t="shared" si="27"/>
        <v>9.8290598290595704E-3</v>
      </c>
      <c r="L129" s="25">
        <f t="shared" si="31"/>
        <v>1190.2499999999372</v>
      </c>
      <c r="M129" s="17">
        <f t="shared" si="33"/>
        <v>3412.5</v>
      </c>
      <c r="N129" s="21">
        <f t="shared" si="28"/>
        <v>3395.8333333333335</v>
      </c>
      <c r="O129" s="24">
        <f t="shared" si="34"/>
        <v>3.2526115859449152E-2</v>
      </c>
      <c r="P129" s="24">
        <f t="shared" si="23"/>
        <v>3.2526115859449152E-2</v>
      </c>
      <c r="Q129" s="25">
        <f t="shared" si="35"/>
        <v>13034.027777777743</v>
      </c>
      <c r="R129" s="17">
        <f t="shared" si="36"/>
        <v>3363.4166666666665</v>
      </c>
      <c r="S129" s="21">
        <f t="shared" si="37"/>
        <v>3447.9646464646466</v>
      </c>
      <c r="T129" s="24">
        <f t="shared" si="38"/>
        <v>1.7673889896112065E-2</v>
      </c>
      <c r="U129" s="24">
        <f t="shared" si="29"/>
        <v>1.7673889896112065E-2</v>
      </c>
      <c r="V129" s="25">
        <f t="shared" si="39"/>
        <v>3848.3850882562774</v>
      </c>
    </row>
    <row r="130" spans="1:22" x14ac:dyDescent="0.3">
      <c r="A130" s="37" t="s">
        <v>293</v>
      </c>
      <c r="B130" s="39">
        <v>3430</v>
      </c>
      <c r="C130" s="17">
        <f t="shared" si="24"/>
        <v>3435</v>
      </c>
      <c r="D130" s="21">
        <f t="shared" si="25"/>
        <v>3441.6666666666665</v>
      </c>
      <c r="E130" s="24">
        <f t="shared" si="20"/>
        <v>-3.4013605442176427E-3</v>
      </c>
      <c r="F130" s="24">
        <f t="shared" si="21"/>
        <v>3.4013605442176427E-3</v>
      </c>
      <c r="G130" s="25">
        <f t="shared" si="22"/>
        <v>136.11111111110756</v>
      </c>
      <c r="H130" s="17">
        <f t="shared" si="30"/>
        <v>3448.8888888888887</v>
      </c>
      <c r="I130" s="21">
        <f t="shared" si="32"/>
        <v>3433.8888888888887</v>
      </c>
      <c r="J130" s="24">
        <f t="shared" si="26"/>
        <v>-1.1337868480725034E-3</v>
      </c>
      <c r="K130" s="24">
        <f t="shared" si="27"/>
        <v>1.1337868480725034E-3</v>
      </c>
      <c r="L130" s="25">
        <f t="shared" si="31"/>
        <v>15.123456790121885</v>
      </c>
      <c r="M130" s="17">
        <f t="shared" si="33"/>
        <v>3430</v>
      </c>
      <c r="N130" s="21">
        <f t="shared" si="28"/>
        <v>3412.5</v>
      </c>
      <c r="O130" s="24">
        <f t="shared" si="34"/>
        <v>5.1020408163265302E-3</v>
      </c>
      <c r="P130" s="24">
        <f t="shared" si="23"/>
        <v>5.1020408163265302E-3</v>
      </c>
      <c r="Q130" s="25">
        <f t="shared" si="35"/>
        <v>306.25</v>
      </c>
      <c r="R130" s="17">
        <f t="shared" si="36"/>
        <v>3375.625</v>
      </c>
      <c r="S130" s="21">
        <f t="shared" si="37"/>
        <v>3470.507575757576</v>
      </c>
      <c r="T130" s="24">
        <f t="shared" si="38"/>
        <v>-1.1809788850605241E-2</v>
      </c>
      <c r="U130" s="24">
        <f t="shared" si="29"/>
        <v>1.1809788850605241E-2</v>
      </c>
      <c r="V130" s="25">
        <f t="shared" si="39"/>
        <v>1640.8636937557571</v>
      </c>
    </row>
    <row r="131" spans="1:22" x14ac:dyDescent="0.3">
      <c r="A131" s="37" t="s">
        <v>294</v>
      </c>
      <c r="B131" s="39">
        <v>3470</v>
      </c>
      <c r="C131" s="17">
        <f t="shared" si="24"/>
        <v>3445</v>
      </c>
      <c r="D131" s="21">
        <f t="shared" si="25"/>
        <v>3435</v>
      </c>
      <c r="E131" s="24">
        <f t="shared" si="20"/>
        <v>1.0086455331412104E-2</v>
      </c>
      <c r="F131" s="24">
        <f t="shared" si="21"/>
        <v>1.0086455331412104E-2</v>
      </c>
      <c r="G131" s="25">
        <f t="shared" si="22"/>
        <v>1225</v>
      </c>
      <c r="H131" s="17">
        <f t="shared" si="30"/>
        <v>3448.6111111111109</v>
      </c>
      <c r="I131" s="21">
        <f t="shared" si="32"/>
        <v>3415.5555555555557</v>
      </c>
      <c r="J131" s="24">
        <f t="shared" si="26"/>
        <v>1.5690041626641022E-2</v>
      </c>
      <c r="K131" s="24">
        <f t="shared" si="27"/>
        <v>1.5690041626641022E-2</v>
      </c>
      <c r="L131" s="25">
        <f t="shared" si="31"/>
        <v>2964.1975308641863</v>
      </c>
      <c r="M131" s="17">
        <f t="shared" si="33"/>
        <v>3445.8333333333335</v>
      </c>
      <c r="N131" s="21">
        <f t="shared" si="28"/>
        <v>3430</v>
      </c>
      <c r="O131" s="24">
        <f t="shared" si="34"/>
        <v>1.1527377521613832E-2</v>
      </c>
      <c r="P131" s="24">
        <f t="shared" si="23"/>
        <v>1.1527377521613832E-2</v>
      </c>
      <c r="Q131" s="25">
        <f t="shared" si="35"/>
        <v>1600</v>
      </c>
      <c r="R131" s="17">
        <f t="shared" si="36"/>
        <v>3387.0833333333335</v>
      </c>
      <c r="S131" s="21">
        <f t="shared" si="37"/>
        <v>3494.2613636363635</v>
      </c>
      <c r="T131" s="24">
        <f t="shared" si="38"/>
        <v>-6.9917474456378994E-3</v>
      </c>
      <c r="U131" s="24">
        <f t="shared" si="29"/>
        <v>6.9917474456378994E-3</v>
      </c>
      <c r="V131" s="25">
        <f t="shared" si="39"/>
        <v>588.6137654958618</v>
      </c>
    </row>
    <row r="132" spans="1:22" x14ac:dyDescent="0.3">
      <c r="A132" s="37" t="s">
        <v>295</v>
      </c>
      <c r="B132" s="39">
        <v>3480</v>
      </c>
      <c r="C132" s="17">
        <f t="shared" si="24"/>
        <v>3440</v>
      </c>
      <c r="D132" s="21">
        <f t="shared" si="25"/>
        <v>3445</v>
      </c>
      <c r="E132" s="24">
        <f t="shared" si="20"/>
        <v>1.0057471264367816E-2</v>
      </c>
      <c r="F132" s="24">
        <f t="shared" si="21"/>
        <v>1.0057471264367816E-2</v>
      </c>
      <c r="G132" s="25">
        <f t="shared" si="22"/>
        <v>1225</v>
      </c>
      <c r="H132" s="17">
        <f t="shared" si="30"/>
        <v>3445</v>
      </c>
      <c r="I132" s="21">
        <f t="shared" si="32"/>
        <v>3439.9444444444448</v>
      </c>
      <c r="J132" s="24">
        <f t="shared" si="26"/>
        <v>1.1510217113665289E-2</v>
      </c>
      <c r="K132" s="24">
        <f t="shared" si="27"/>
        <v>1.1510217113665289E-2</v>
      </c>
      <c r="L132" s="25">
        <f t="shared" si="31"/>
        <v>1604.4475308641693</v>
      </c>
      <c r="M132" s="17">
        <f t="shared" si="33"/>
        <v>3450.8333333333335</v>
      </c>
      <c r="N132" s="21">
        <f t="shared" si="28"/>
        <v>3445.8333333333335</v>
      </c>
      <c r="O132" s="24">
        <f t="shared" si="34"/>
        <v>9.8180076628352052E-3</v>
      </c>
      <c r="P132" s="24">
        <f t="shared" si="23"/>
        <v>9.8180076628352052E-3</v>
      </c>
      <c r="Q132" s="25">
        <f t="shared" si="35"/>
        <v>1167.3611111111009</v>
      </c>
      <c r="R132" s="17">
        <f t="shared" si="36"/>
        <v>3397.3611111111118</v>
      </c>
      <c r="S132" s="21">
        <f t="shared" si="37"/>
        <v>3515.2651515151515</v>
      </c>
      <c r="T132" s="24">
        <f t="shared" si="38"/>
        <v>-1.0133664228491811E-2</v>
      </c>
      <c r="U132" s="24">
        <f t="shared" si="29"/>
        <v>1.0133664228491811E-2</v>
      </c>
      <c r="V132" s="25">
        <f t="shared" si="39"/>
        <v>1243.6309113865923</v>
      </c>
    </row>
    <row r="133" spans="1:22" x14ac:dyDescent="0.3">
      <c r="A133" s="37" t="s">
        <v>296</v>
      </c>
      <c r="B133" s="39">
        <v>3300</v>
      </c>
      <c r="C133" s="17">
        <f t="shared" si="24"/>
        <v>3425</v>
      </c>
      <c r="D133" s="21">
        <f t="shared" si="25"/>
        <v>3440</v>
      </c>
      <c r="E133" s="24">
        <f t="shared" si="20"/>
        <v>-4.2424242424242427E-2</v>
      </c>
      <c r="F133" s="24">
        <f t="shared" si="21"/>
        <v>4.2424242424242427E-2</v>
      </c>
      <c r="G133" s="25">
        <f t="shared" si="22"/>
        <v>19600</v>
      </c>
      <c r="H133" s="17">
        <f t="shared" si="30"/>
        <v>3440</v>
      </c>
      <c r="I133" s="21">
        <f t="shared" si="32"/>
        <v>3433</v>
      </c>
      <c r="J133" s="24">
        <f t="shared" si="26"/>
        <v>-4.0303030303030306E-2</v>
      </c>
      <c r="K133" s="24">
        <f t="shared" si="27"/>
        <v>4.0303030303030306E-2</v>
      </c>
      <c r="L133" s="25">
        <f t="shared" si="31"/>
        <v>17689</v>
      </c>
      <c r="M133" s="17">
        <f t="shared" si="33"/>
        <v>3440</v>
      </c>
      <c r="N133" s="21">
        <f t="shared" si="28"/>
        <v>3450.8333333333335</v>
      </c>
      <c r="O133" s="24">
        <f t="shared" si="34"/>
        <v>-4.5707070707070752E-2</v>
      </c>
      <c r="P133" s="24">
        <f t="shared" si="23"/>
        <v>4.5707070707070752E-2</v>
      </c>
      <c r="Q133" s="25">
        <f t="shared" si="35"/>
        <v>22750.694444444489</v>
      </c>
      <c r="R133" s="17">
        <f t="shared" si="36"/>
        <v>3406.0416666666665</v>
      </c>
      <c r="S133" s="21">
        <f t="shared" si="37"/>
        <v>3514.0277777777774</v>
      </c>
      <c r="T133" s="24">
        <f t="shared" si="38"/>
        <v>-6.4856902356902238E-2</v>
      </c>
      <c r="U133" s="24">
        <f t="shared" si="29"/>
        <v>6.4856902356902238E-2</v>
      </c>
      <c r="V133" s="25">
        <f t="shared" si="39"/>
        <v>45807.889660493653</v>
      </c>
    </row>
    <row r="134" spans="1:22" x14ac:dyDescent="0.3">
      <c r="A134" s="37" t="s">
        <v>297</v>
      </c>
      <c r="B134" s="39">
        <v>3530</v>
      </c>
      <c r="C134" s="17">
        <f t="shared" si="24"/>
        <v>3453.3333333333335</v>
      </c>
      <c r="D134" s="21">
        <f t="shared" si="25"/>
        <v>3425</v>
      </c>
      <c r="E134" s="24">
        <f t="shared" si="20"/>
        <v>2.9745042492917848E-2</v>
      </c>
      <c r="F134" s="24">
        <f t="shared" si="21"/>
        <v>2.9745042492917848E-2</v>
      </c>
      <c r="G134" s="25">
        <f t="shared" si="22"/>
        <v>11025</v>
      </c>
      <c r="H134" s="17">
        <f t="shared" si="30"/>
        <v>3439.9999999999995</v>
      </c>
      <c r="I134" s="21">
        <f t="shared" si="32"/>
        <v>3404</v>
      </c>
      <c r="J134" s="24">
        <f t="shared" si="26"/>
        <v>3.5694050991501414E-2</v>
      </c>
      <c r="K134" s="24">
        <f t="shared" si="27"/>
        <v>3.5694050991501414E-2</v>
      </c>
      <c r="L134" s="25">
        <f t="shared" si="31"/>
        <v>15876</v>
      </c>
      <c r="M134" s="17">
        <f t="shared" si="33"/>
        <v>3453.3333333333335</v>
      </c>
      <c r="N134" s="21">
        <f t="shared" si="28"/>
        <v>3440</v>
      </c>
      <c r="O134" s="24">
        <f t="shared" si="34"/>
        <v>2.5495750708215296E-2</v>
      </c>
      <c r="P134" s="24">
        <f t="shared" si="23"/>
        <v>2.5495750708215296E-2</v>
      </c>
      <c r="Q134" s="25">
        <f t="shared" si="35"/>
        <v>8100</v>
      </c>
      <c r="R134" s="17">
        <f t="shared" si="36"/>
        <v>3415.2777777777778</v>
      </c>
      <c r="S134" s="21">
        <f t="shared" si="37"/>
        <v>3480.132575757576</v>
      </c>
      <c r="T134" s="24">
        <f t="shared" si="38"/>
        <v>1.4126749077173944E-2</v>
      </c>
      <c r="U134" s="24">
        <f t="shared" si="29"/>
        <v>1.4126749077173944E-2</v>
      </c>
      <c r="V134" s="25">
        <f t="shared" si="39"/>
        <v>2486.7600005738991</v>
      </c>
    </row>
    <row r="135" spans="1:22" x14ac:dyDescent="0.3">
      <c r="A135" s="37" t="s">
        <v>298</v>
      </c>
      <c r="B135" s="39">
        <v>3660</v>
      </c>
      <c r="C135" s="17">
        <f t="shared" si="24"/>
        <v>3478.3333333333335</v>
      </c>
      <c r="D135" s="21">
        <f t="shared" si="25"/>
        <v>3453.3333333333335</v>
      </c>
      <c r="E135" s="24">
        <f t="shared" si="20"/>
        <v>5.6466302367941673E-2</v>
      </c>
      <c r="F135" s="24">
        <f t="shared" si="21"/>
        <v>5.6466302367941673E-2</v>
      </c>
      <c r="G135" s="25">
        <f t="shared" si="22"/>
        <v>42711.111111111051</v>
      </c>
      <c r="H135" s="17">
        <f t="shared" si="30"/>
        <v>3446.1111111111109</v>
      </c>
      <c r="I135" s="21">
        <f t="shared" si="32"/>
        <v>3472.0000000000009</v>
      </c>
      <c r="J135" s="24">
        <f t="shared" si="26"/>
        <v>5.1366120218578989E-2</v>
      </c>
      <c r="K135" s="24">
        <f t="shared" si="27"/>
        <v>5.1366120218578989E-2</v>
      </c>
      <c r="L135" s="25">
        <f t="shared" si="31"/>
        <v>35343.999999999658</v>
      </c>
      <c r="M135" s="17">
        <f t="shared" si="33"/>
        <v>3460</v>
      </c>
      <c r="N135" s="21">
        <f t="shared" si="28"/>
        <v>3453.3333333333335</v>
      </c>
      <c r="O135" s="24">
        <f t="shared" si="34"/>
        <v>5.6466302367941673E-2</v>
      </c>
      <c r="P135" s="24">
        <f t="shared" si="23"/>
        <v>5.6466302367941673E-2</v>
      </c>
      <c r="Q135" s="25">
        <f t="shared" si="35"/>
        <v>42711.111111111051</v>
      </c>
      <c r="R135" s="17">
        <f t="shared" si="36"/>
        <v>3422.6388888888887</v>
      </c>
      <c r="S135" s="21">
        <f t="shared" si="37"/>
        <v>3498.3080808080813</v>
      </c>
      <c r="T135" s="24">
        <f t="shared" si="38"/>
        <v>4.4178119997791997E-2</v>
      </c>
      <c r="U135" s="24">
        <f t="shared" si="29"/>
        <v>4.4178119997791997E-2</v>
      </c>
      <c r="V135" s="25">
        <f t="shared" si="39"/>
        <v>26144.276731965972</v>
      </c>
    </row>
    <row r="136" spans="1:22" x14ac:dyDescent="0.3">
      <c r="A136" s="37" t="s">
        <v>299</v>
      </c>
      <c r="B136" s="39">
        <v>3270</v>
      </c>
      <c r="C136" s="17">
        <f t="shared" si="24"/>
        <v>3451.6666666666665</v>
      </c>
      <c r="D136" s="21">
        <f t="shared" si="25"/>
        <v>3478.3333333333335</v>
      </c>
      <c r="E136" s="24">
        <f t="shared" si="20"/>
        <v>-6.3710499490316055E-2</v>
      </c>
      <c r="F136" s="24">
        <f t="shared" si="21"/>
        <v>6.3710499490316055E-2</v>
      </c>
      <c r="G136" s="25">
        <f t="shared" si="22"/>
        <v>43402.777777777839</v>
      </c>
      <c r="H136" s="17">
        <f t="shared" si="30"/>
        <v>3448.8888888888891</v>
      </c>
      <c r="I136" s="21">
        <f t="shared" si="32"/>
        <v>3523.4444444444453</v>
      </c>
      <c r="J136" s="24">
        <f t="shared" si="26"/>
        <v>-7.7505946313286014E-2</v>
      </c>
      <c r="K136" s="24">
        <f t="shared" si="27"/>
        <v>7.7505946313286014E-2</v>
      </c>
      <c r="L136" s="25">
        <f t="shared" si="31"/>
        <v>64234.086419753497</v>
      </c>
      <c r="M136" s="17">
        <f t="shared" si="33"/>
        <v>3443.3333333333335</v>
      </c>
      <c r="N136" s="21">
        <f t="shared" si="28"/>
        <v>3460</v>
      </c>
      <c r="O136" s="24">
        <f t="shared" si="34"/>
        <v>-5.8103975535168197E-2</v>
      </c>
      <c r="P136" s="24">
        <f t="shared" si="23"/>
        <v>5.8103975535168197E-2</v>
      </c>
      <c r="Q136" s="25">
        <f t="shared" si="35"/>
        <v>36100</v>
      </c>
      <c r="R136" s="17">
        <f t="shared" si="36"/>
        <v>3427.6388888888891</v>
      </c>
      <c r="S136" s="21">
        <f t="shared" si="37"/>
        <v>3504.1540404040406</v>
      </c>
      <c r="T136" s="24">
        <f t="shared" si="38"/>
        <v>-7.1606740184721906E-2</v>
      </c>
      <c r="U136" s="24">
        <f t="shared" si="29"/>
        <v>7.1606740184721906E-2</v>
      </c>
      <c r="V136" s="25">
        <f t="shared" si="39"/>
        <v>54828.114637537095</v>
      </c>
    </row>
    <row r="137" spans="1:22" x14ac:dyDescent="0.3">
      <c r="A137" s="37" t="s">
        <v>300</v>
      </c>
      <c r="B137" s="39">
        <v>3290</v>
      </c>
      <c r="C137" s="17">
        <f t="shared" si="24"/>
        <v>3421.6666666666665</v>
      </c>
      <c r="D137" s="21">
        <f t="shared" si="25"/>
        <v>3451.6666666666665</v>
      </c>
      <c r="E137" s="24">
        <f t="shared" si="20"/>
        <v>-4.913880445795335E-2</v>
      </c>
      <c r="F137" s="24">
        <f t="shared" si="21"/>
        <v>4.913880445795335E-2</v>
      </c>
      <c r="G137" s="25">
        <f t="shared" si="22"/>
        <v>26136.111111111062</v>
      </c>
      <c r="H137" s="17">
        <f t="shared" si="30"/>
        <v>3445.0000000000005</v>
      </c>
      <c r="I137" s="21">
        <f t="shared" si="32"/>
        <v>3455.5555555555547</v>
      </c>
      <c r="J137" s="24">
        <f t="shared" si="26"/>
        <v>-5.0320837554879864E-2</v>
      </c>
      <c r="K137" s="24">
        <f t="shared" si="27"/>
        <v>5.0320837554879864E-2</v>
      </c>
      <c r="L137" s="25">
        <f t="shared" si="31"/>
        <v>27408.641975308376</v>
      </c>
      <c r="M137" s="17">
        <f t="shared" si="33"/>
        <v>3433.3333333333335</v>
      </c>
      <c r="N137" s="21">
        <f t="shared" si="28"/>
        <v>3443.3333333333335</v>
      </c>
      <c r="O137" s="24">
        <f t="shared" si="34"/>
        <v>-4.6605876393110479E-2</v>
      </c>
      <c r="P137" s="24">
        <f t="shared" si="23"/>
        <v>4.6605876393110479E-2</v>
      </c>
      <c r="Q137" s="25">
        <f t="shared" si="35"/>
        <v>23511.111111111157</v>
      </c>
      <c r="R137" s="17">
        <f t="shared" si="36"/>
        <v>3431.4583333333335</v>
      </c>
      <c r="S137" s="21">
        <f t="shared" si="37"/>
        <v>3461.8813131313132</v>
      </c>
      <c r="T137" s="24">
        <f t="shared" si="38"/>
        <v>-5.2243560222283637E-2</v>
      </c>
      <c r="U137" s="24">
        <f t="shared" si="29"/>
        <v>5.2243560222283637E-2</v>
      </c>
      <c r="V137" s="25">
        <f t="shared" si="39"/>
        <v>29543.185803744527</v>
      </c>
    </row>
    <row r="138" spans="1:22" x14ac:dyDescent="0.3">
      <c r="A138" s="37" t="s">
        <v>301</v>
      </c>
      <c r="B138" s="39">
        <v>3370</v>
      </c>
      <c r="C138" s="17">
        <f t="shared" si="24"/>
        <v>3403.3333333333335</v>
      </c>
      <c r="D138" s="21">
        <f t="shared" si="25"/>
        <v>3421.6666666666665</v>
      </c>
      <c r="E138" s="24">
        <f t="shared" si="20"/>
        <v>-1.5331355093966326E-2</v>
      </c>
      <c r="F138" s="24">
        <f t="shared" si="21"/>
        <v>1.5331355093966326E-2</v>
      </c>
      <c r="G138" s="25">
        <f t="shared" si="22"/>
        <v>2669.4444444444289</v>
      </c>
      <c r="H138" s="17">
        <f t="shared" si="30"/>
        <v>3438.8888888888887</v>
      </c>
      <c r="I138" s="21">
        <f t="shared" si="32"/>
        <v>3388.9999999999991</v>
      </c>
      <c r="J138" s="24">
        <f t="shared" si="26"/>
        <v>-5.6379821958454273E-3</v>
      </c>
      <c r="K138" s="24">
        <f t="shared" si="27"/>
        <v>5.6379821958454273E-3</v>
      </c>
      <c r="L138" s="25">
        <f t="shared" si="31"/>
        <v>360.99999999996544</v>
      </c>
      <c r="M138" s="17">
        <f t="shared" si="33"/>
        <v>3421.6666666666665</v>
      </c>
      <c r="N138" s="21">
        <f t="shared" si="28"/>
        <v>3433.3333333333335</v>
      </c>
      <c r="O138" s="24">
        <f t="shared" si="34"/>
        <v>-1.8793273986152371E-2</v>
      </c>
      <c r="P138" s="24">
        <f t="shared" si="23"/>
        <v>1.8793273986152371E-2</v>
      </c>
      <c r="Q138" s="25">
        <f t="shared" si="35"/>
        <v>4011.1111111111304</v>
      </c>
      <c r="R138" s="17">
        <f t="shared" si="36"/>
        <v>3432.5694444444439</v>
      </c>
      <c r="S138" s="21">
        <f t="shared" si="37"/>
        <v>3435.5492424242425</v>
      </c>
      <c r="T138" s="24">
        <f t="shared" si="38"/>
        <v>-1.9450813775739612E-2</v>
      </c>
      <c r="U138" s="24">
        <f t="shared" si="29"/>
        <v>1.9450813775739612E-2</v>
      </c>
      <c r="V138" s="25">
        <f t="shared" si="39"/>
        <v>4296.7031823921116</v>
      </c>
    </row>
    <row r="139" spans="1:22" x14ac:dyDescent="0.3">
      <c r="A139" s="37" t="s">
        <v>302</v>
      </c>
      <c r="B139" s="39">
        <v>3380</v>
      </c>
      <c r="C139" s="17">
        <f t="shared" si="24"/>
        <v>3416.6666666666665</v>
      </c>
      <c r="D139" s="21">
        <f t="shared" si="25"/>
        <v>3403.3333333333335</v>
      </c>
      <c r="E139" s="24">
        <f t="shared" si="20"/>
        <v>-6.9033530571992558E-3</v>
      </c>
      <c r="F139" s="24">
        <f t="shared" si="21"/>
        <v>6.9033530571992558E-3</v>
      </c>
      <c r="G139" s="25">
        <f t="shared" si="22"/>
        <v>544.44444444445151</v>
      </c>
      <c r="H139" s="17">
        <f t="shared" si="30"/>
        <v>3437.5</v>
      </c>
      <c r="I139" s="21">
        <f t="shared" si="32"/>
        <v>3353.5555555555561</v>
      </c>
      <c r="J139" s="24">
        <f t="shared" si="26"/>
        <v>7.8238001314922742E-3</v>
      </c>
      <c r="K139" s="24">
        <f t="shared" si="27"/>
        <v>7.8238001314922742E-3</v>
      </c>
      <c r="L139" s="25">
        <f t="shared" si="31"/>
        <v>699.30864197527922</v>
      </c>
      <c r="M139" s="17">
        <f t="shared" si="33"/>
        <v>3420.8333333333335</v>
      </c>
      <c r="N139" s="21">
        <f t="shared" si="28"/>
        <v>3421.6666666666665</v>
      </c>
      <c r="O139" s="24">
        <f t="shared" si="34"/>
        <v>-1.2327416173569975E-2</v>
      </c>
      <c r="P139" s="24">
        <f t="shared" si="23"/>
        <v>1.2327416173569975E-2</v>
      </c>
      <c r="Q139" s="25">
        <f t="shared" si="35"/>
        <v>1736.1111111110986</v>
      </c>
      <c r="R139" s="17">
        <f t="shared" si="36"/>
        <v>3433.9583333333335</v>
      </c>
      <c r="S139" s="21">
        <f t="shared" si="37"/>
        <v>3408.7815656565658</v>
      </c>
      <c r="T139" s="24">
        <f t="shared" si="38"/>
        <v>-8.515256111410005E-3</v>
      </c>
      <c r="U139" s="24">
        <f t="shared" si="29"/>
        <v>8.515256111410005E-3</v>
      </c>
      <c r="V139" s="25">
        <f t="shared" si="39"/>
        <v>828.37852164320896</v>
      </c>
    </row>
    <row r="140" spans="1:22" x14ac:dyDescent="0.3">
      <c r="A140" s="37" t="s">
        <v>303</v>
      </c>
      <c r="B140" s="39">
        <v>3320</v>
      </c>
      <c r="C140" s="17">
        <f t="shared" si="24"/>
        <v>3381.6666666666665</v>
      </c>
      <c r="D140" s="21">
        <f t="shared" si="25"/>
        <v>3416.6666666666665</v>
      </c>
      <c r="E140" s="24">
        <f t="shared" si="20"/>
        <v>-2.9116465863453768E-2</v>
      </c>
      <c r="F140" s="24">
        <f t="shared" si="21"/>
        <v>2.9116465863453768E-2</v>
      </c>
      <c r="G140" s="25">
        <f t="shared" si="22"/>
        <v>9344.4444444444143</v>
      </c>
      <c r="H140" s="17">
        <f t="shared" si="30"/>
        <v>3425.5555555555561</v>
      </c>
      <c r="I140" s="21">
        <f t="shared" si="32"/>
        <v>3387.4999999999995</v>
      </c>
      <c r="J140" s="24">
        <f t="shared" si="26"/>
        <v>-2.0331325301204684E-2</v>
      </c>
      <c r="K140" s="24">
        <f t="shared" si="27"/>
        <v>2.0331325301204684E-2</v>
      </c>
      <c r="L140" s="25">
        <f t="shared" si="31"/>
        <v>4556.2499999999382</v>
      </c>
      <c r="M140" s="17">
        <f t="shared" si="33"/>
        <v>3417.5</v>
      </c>
      <c r="N140" s="21">
        <f t="shared" si="28"/>
        <v>3420.8333333333335</v>
      </c>
      <c r="O140" s="24">
        <f t="shared" si="34"/>
        <v>-3.0371485943775145E-2</v>
      </c>
      <c r="P140" s="24">
        <f t="shared" si="23"/>
        <v>3.0371485943775145E-2</v>
      </c>
      <c r="Q140" s="25">
        <f t="shared" si="35"/>
        <v>10167.361111111142</v>
      </c>
      <c r="R140" s="17">
        <f t="shared" si="36"/>
        <v>3435.7638888888887</v>
      </c>
      <c r="S140" s="21">
        <f t="shared" si="37"/>
        <v>3405.32196969697</v>
      </c>
      <c r="T140" s="24">
        <f t="shared" si="38"/>
        <v>-2.5699388462942764E-2</v>
      </c>
      <c r="U140" s="24">
        <f t="shared" si="29"/>
        <v>2.5699388462942764E-2</v>
      </c>
      <c r="V140" s="25">
        <f t="shared" si="39"/>
        <v>7279.8385129706621</v>
      </c>
    </row>
    <row r="141" spans="1:22" x14ac:dyDescent="0.3">
      <c r="A141" s="37" t="s">
        <v>304</v>
      </c>
      <c r="B141" s="39">
        <v>3750</v>
      </c>
      <c r="C141" s="17">
        <f t="shared" si="24"/>
        <v>3396.6666666666665</v>
      </c>
      <c r="D141" s="21">
        <f t="shared" si="25"/>
        <v>3381.6666666666665</v>
      </c>
      <c r="E141" s="24">
        <f t="shared" si="20"/>
        <v>9.8222222222222266E-2</v>
      </c>
      <c r="F141" s="24">
        <f t="shared" si="21"/>
        <v>9.8222222222222266E-2</v>
      </c>
      <c r="G141" s="25">
        <f t="shared" si="22"/>
        <v>135669.44444444455</v>
      </c>
      <c r="H141" s="17">
        <f t="shared" si="30"/>
        <v>3411.9444444444448</v>
      </c>
      <c r="I141" s="21">
        <f t="shared" si="32"/>
        <v>3320.2222222222213</v>
      </c>
      <c r="J141" s="24">
        <f t="shared" si="26"/>
        <v>0.11460740740740766</v>
      </c>
      <c r="K141" s="24">
        <f t="shared" si="27"/>
        <v>0.11460740740740766</v>
      </c>
      <c r="L141" s="25">
        <f t="shared" si="31"/>
        <v>184708.93827160576</v>
      </c>
      <c r="M141" s="17">
        <f t="shared" si="33"/>
        <v>3437.5</v>
      </c>
      <c r="N141" s="21">
        <f t="shared" si="28"/>
        <v>3417.5</v>
      </c>
      <c r="O141" s="24">
        <f t="shared" si="34"/>
        <v>8.8666666666666671E-2</v>
      </c>
      <c r="P141" s="24">
        <f t="shared" si="23"/>
        <v>8.8666666666666671E-2</v>
      </c>
      <c r="Q141" s="25">
        <f t="shared" si="35"/>
        <v>110556.25</v>
      </c>
      <c r="R141" s="17">
        <f t="shared" si="36"/>
        <v>3437.8472222222222</v>
      </c>
      <c r="S141" s="21">
        <f t="shared" si="37"/>
        <v>3395.9154040404042</v>
      </c>
      <c r="T141" s="24">
        <f t="shared" si="38"/>
        <v>9.4422558922558894E-2</v>
      </c>
      <c r="U141" s="24">
        <f t="shared" si="29"/>
        <v>9.4422558922558894E-2</v>
      </c>
      <c r="V141" s="25">
        <f t="shared" si="39"/>
        <v>125375.90109587024</v>
      </c>
    </row>
    <row r="142" spans="1:22" x14ac:dyDescent="0.3">
      <c r="A142" s="37" t="s">
        <v>305</v>
      </c>
      <c r="B142" s="39">
        <v>3740</v>
      </c>
      <c r="C142" s="17">
        <f t="shared" si="24"/>
        <v>3475</v>
      </c>
      <c r="D142" s="21">
        <f t="shared" si="25"/>
        <v>3396.6666666666665</v>
      </c>
      <c r="E142" s="24">
        <f t="shared" si="20"/>
        <v>9.1800356506238898E-2</v>
      </c>
      <c r="F142" s="24">
        <f t="shared" si="21"/>
        <v>9.1800356506238898E-2</v>
      </c>
      <c r="G142" s="25">
        <f t="shared" si="22"/>
        <v>117877.77777777788</v>
      </c>
      <c r="H142" s="17">
        <f t="shared" si="30"/>
        <v>3415.8333333333335</v>
      </c>
      <c r="I142" s="21">
        <f t="shared" si="32"/>
        <v>3375.2777777777769</v>
      </c>
      <c r="J142" s="24">
        <f t="shared" si="26"/>
        <v>9.7519310754605099E-2</v>
      </c>
      <c r="K142" s="24">
        <f t="shared" si="27"/>
        <v>9.7519310754605099E-2</v>
      </c>
      <c r="L142" s="25">
        <f t="shared" si="31"/>
        <v>133022.29938271668</v>
      </c>
      <c r="M142" s="17">
        <f t="shared" si="33"/>
        <v>3463.3333333333335</v>
      </c>
      <c r="N142" s="21">
        <f t="shared" si="28"/>
        <v>3437.5</v>
      </c>
      <c r="O142" s="24">
        <f t="shared" si="34"/>
        <v>8.0882352941176475E-2</v>
      </c>
      <c r="P142" s="24">
        <f t="shared" si="23"/>
        <v>8.0882352941176475E-2</v>
      </c>
      <c r="Q142" s="25">
        <f t="shared" si="35"/>
        <v>91506.25</v>
      </c>
      <c r="R142" s="17">
        <f t="shared" si="36"/>
        <v>3440.625</v>
      </c>
      <c r="S142" s="21">
        <f t="shared" si="37"/>
        <v>3437.0896464646466</v>
      </c>
      <c r="T142" s="24">
        <f t="shared" si="38"/>
        <v>8.0992073137795009E-2</v>
      </c>
      <c r="U142" s="24">
        <f t="shared" si="29"/>
        <v>8.0992073137795009E-2</v>
      </c>
      <c r="V142" s="25">
        <f t="shared" si="39"/>
        <v>91754.682278912762</v>
      </c>
    </row>
    <row r="143" spans="1:22" x14ac:dyDescent="0.3">
      <c r="A143" s="37" t="s">
        <v>306</v>
      </c>
      <c r="B143" s="39">
        <v>3760</v>
      </c>
      <c r="C143" s="17">
        <f t="shared" si="24"/>
        <v>3553.3333333333335</v>
      </c>
      <c r="D143" s="21">
        <f t="shared" si="25"/>
        <v>3475</v>
      </c>
      <c r="E143" s="24">
        <f t="shared" si="20"/>
        <v>7.5797872340425537E-2</v>
      </c>
      <c r="F143" s="24">
        <f t="shared" si="21"/>
        <v>7.5797872340425537E-2</v>
      </c>
      <c r="G143" s="25">
        <f t="shared" si="22"/>
        <v>81225</v>
      </c>
      <c r="H143" s="17">
        <f t="shared" si="30"/>
        <v>3437.7777777777774</v>
      </c>
      <c r="I143" s="21">
        <f t="shared" si="32"/>
        <v>3557.833333333333</v>
      </c>
      <c r="J143" s="24">
        <f t="shared" si="26"/>
        <v>5.3767730496453982E-2</v>
      </c>
      <c r="K143" s="24">
        <f t="shared" si="27"/>
        <v>5.3767730496453982E-2</v>
      </c>
      <c r="L143" s="25">
        <f t="shared" si="31"/>
        <v>40871.361111111233</v>
      </c>
      <c r="M143" s="17">
        <f t="shared" si="33"/>
        <v>3487.5</v>
      </c>
      <c r="N143" s="21">
        <f t="shared" si="28"/>
        <v>3463.3333333333335</v>
      </c>
      <c r="O143" s="24">
        <f t="shared" si="34"/>
        <v>7.8900709219858117E-2</v>
      </c>
      <c r="P143" s="24">
        <f t="shared" si="23"/>
        <v>7.8900709219858117E-2</v>
      </c>
      <c r="Q143" s="25">
        <f t="shared" si="35"/>
        <v>88011.111111111022</v>
      </c>
      <c r="R143" s="17">
        <f t="shared" si="36"/>
        <v>3444.0972222222222</v>
      </c>
      <c r="S143" s="21">
        <f t="shared" si="37"/>
        <v>3490.170454545455</v>
      </c>
      <c r="T143" s="24">
        <f t="shared" si="38"/>
        <v>7.176317698259177E-2</v>
      </c>
      <c r="U143" s="24">
        <f t="shared" si="29"/>
        <v>7.176317698259177E-2</v>
      </c>
      <c r="V143" s="25">
        <f t="shared" si="39"/>
        <v>72807.983600206382</v>
      </c>
    </row>
    <row r="144" spans="1:22" x14ac:dyDescent="0.3">
      <c r="A144" s="37" t="s">
        <v>307</v>
      </c>
      <c r="B144" s="39">
        <v>3790</v>
      </c>
      <c r="C144" s="17">
        <f t="shared" si="24"/>
        <v>3623.3333333333335</v>
      </c>
      <c r="D144" s="21">
        <f t="shared" si="25"/>
        <v>3553.3333333333335</v>
      </c>
      <c r="E144" s="24">
        <f t="shared" si="20"/>
        <v>6.2445030782761611E-2</v>
      </c>
      <c r="F144" s="24">
        <f t="shared" si="21"/>
        <v>6.2445030782761611E-2</v>
      </c>
      <c r="G144" s="25">
        <f t="shared" si="22"/>
        <v>56011.111111111037</v>
      </c>
      <c r="H144" s="17">
        <f t="shared" si="30"/>
        <v>3474.4444444444439</v>
      </c>
      <c r="I144" s="21">
        <f t="shared" si="32"/>
        <v>3715.1111111111122</v>
      </c>
      <c r="J144" s="24">
        <f t="shared" si="26"/>
        <v>1.9759601289944004E-2</v>
      </c>
      <c r="K144" s="24">
        <f t="shared" si="27"/>
        <v>1.9759601289944004E-2</v>
      </c>
      <c r="L144" s="25">
        <f t="shared" si="31"/>
        <v>5608.3456790121791</v>
      </c>
      <c r="M144" s="17">
        <f t="shared" si="33"/>
        <v>3513.3333333333335</v>
      </c>
      <c r="N144" s="21">
        <f t="shared" si="28"/>
        <v>3487.5</v>
      </c>
      <c r="O144" s="24">
        <f t="shared" si="34"/>
        <v>7.9815303430079157E-2</v>
      </c>
      <c r="P144" s="24">
        <f t="shared" si="23"/>
        <v>7.9815303430079157E-2</v>
      </c>
      <c r="Q144" s="25">
        <f t="shared" si="35"/>
        <v>91506.25</v>
      </c>
      <c r="R144" s="17">
        <f t="shared" si="36"/>
        <v>3449.3055555555561</v>
      </c>
      <c r="S144" s="21">
        <f t="shared" si="37"/>
        <v>3538.7941919191921</v>
      </c>
      <c r="T144" s="24">
        <f t="shared" si="38"/>
        <v>6.6281215852455902E-2</v>
      </c>
      <c r="U144" s="24">
        <f t="shared" si="29"/>
        <v>6.6281215852455902E-2</v>
      </c>
      <c r="V144" s="25">
        <f t="shared" si="39"/>
        <v>63104.358013531666</v>
      </c>
    </row>
    <row r="145" spans="1:22" x14ac:dyDescent="0.3">
      <c r="A145" s="37" t="s">
        <v>308</v>
      </c>
      <c r="B145" s="39">
        <v>3810</v>
      </c>
      <c r="C145" s="17">
        <f t="shared" si="24"/>
        <v>3695</v>
      </c>
      <c r="D145" s="21">
        <f t="shared" si="25"/>
        <v>3623.3333333333335</v>
      </c>
      <c r="E145" s="24">
        <f t="shared" si="20"/>
        <v>4.8993875765529271E-2</v>
      </c>
      <c r="F145" s="24">
        <f t="shared" si="21"/>
        <v>4.8993875765529271E-2</v>
      </c>
      <c r="G145" s="25">
        <f t="shared" si="22"/>
        <v>34844.444444444387</v>
      </c>
      <c r="H145" s="17">
        <f t="shared" si="30"/>
        <v>3520.8333333333335</v>
      </c>
      <c r="I145" s="21">
        <f t="shared" si="32"/>
        <v>3831.7777777777787</v>
      </c>
      <c r="J145" s="24">
        <f t="shared" si="26"/>
        <v>-5.715952172645338E-3</v>
      </c>
      <c r="K145" s="24">
        <f t="shared" si="27"/>
        <v>5.715952172645338E-3</v>
      </c>
      <c r="L145" s="25">
        <f t="shared" si="31"/>
        <v>474.27160493831343</v>
      </c>
      <c r="M145" s="17">
        <f t="shared" si="33"/>
        <v>3555.8333333333335</v>
      </c>
      <c r="N145" s="21">
        <f t="shared" si="28"/>
        <v>3513.3333333333335</v>
      </c>
      <c r="O145" s="24">
        <f t="shared" si="34"/>
        <v>7.7865266841644756E-2</v>
      </c>
      <c r="P145" s="24">
        <f t="shared" si="23"/>
        <v>7.7865266841644756E-2</v>
      </c>
      <c r="Q145" s="25">
        <f t="shared" si="35"/>
        <v>88011.111111111022</v>
      </c>
      <c r="R145" s="17">
        <f t="shared" si="36"/>
        <v>3458.9583333333335</v>
      </c>
      <c r="S145" s="21">
        <f t="shared" si="37"/>
        <v>3589.0025252525247</v>
      </c>
      <c r="T145" s="24">
        <f t="shared" si="38"/>
        <v>5.8004586547893776E-2</v>
      </c>
      <c r="U145" s="24">
        <f t="shared" si="29"/>
        <v>5.8004586547893776E-2</v>
      </c>
      <c r="V145" s="25">
        <f t="shared" si="39"/>
        <v>48839.883844760974</v>
      </c>
    </row>
    <row r="146" spans="1:22" x14ac:dyDescent="0.3">
      <c r="A146" s="37" t="s">
        <v>309</v>
      </c>
      <c r="B146" s="39">
        <v>3700</v>
      </c>
      <c r="C146" s="17">
        <f t="shared" si="24"/>
        <v>3758.3333333333335</v>
      </c>
      <c r="D146" s="21">
        <f t="shared" si="25"/>
        <v>3695</v>
      </c>
      <c r="E146" s="24">
        <f t="shared" ref="E146:E209" si="40">(B146-D146)/B146</f>
        <v>1.3513513513513514E-3</v>
      </c>
      <c r="F146" s="24">
        <f t="shared" ref="F146:F209" si="41">ABS(E146)</f>
        <v>1.3513513513513514E-3</v>
      </c>
      <c r="G146" s="25">
        <f t="shared" ref="G146:G209" si="42">(B146-D146)^2</f>
        <v>25</v>
      </c>
      <c r="H146" s="17">
        <f t="shared" si="30"/>
        <v>3583.6111111111113</v>
      </c>
      <c r="I146" s="21">
        <f t="shared" si="32"/>
        <v>3938.833333333333</v>
      </c>
      <c r="J146" s="24">
        <f t="shared" si="26"/>
        <v>-6.4549549549549473E-2</v>
      </c>
      <c r="K146" s="24">
        <f t="shared" si="27"/>
        <v>6.4549549549549473E-2</v>
      </c>
      <c r="L146" s="25">
        <f t="shared" si="31"/>
        <v>57041.361111110964</v>
      </c>
      <c r="M146" s="17">
        <f t="shared" si="33"/>
        <v>3570</v>
      </c>
      <c r="N146" s="21">
        <f t="shared" si="28"/>
        <v>3555.8333333333335</v>
      </c>
      <c r="O146" s="24">
        <f t="shared" si="34"/>
        <v>3.896396396396392E-2</v>
      </c>
      <c r="P146" s="24">
        <f t="shared" ref="P146:P209" si="43">ABS(O146)</f>
        <v>3.896396396396392E-2</v>
      </c>
      <c r="Q146" s="25">
        <f t="shared" si="35"/>
        <v>20784.027777777734</v>
      </c>
      <c r="R146" s="17">
        <f t="shared" si="36"/>
        <v>3468.6805555555561</v>
      </c>
      <c r="S146" s="21">
        <f t="shared" si="37"/>
        <v>3670.32196969697</v>
      </c>
      <c r="T146" s="24">
        <f t="shared" si="38"/>
        <v>8.0210892710891966E-3</v>
      </c>
      <c r="U146" s="24">
        <f t="shared" si="29"/>
        <v>8.0210892710891966E-3</v>
      </c>
      <c r="V146" s="25">
        <f t="shared" si="39"/>
        <v>880.78548266756854</v>
      </c>
    </row>
    <row r="147" spans="1:22" x14ac:dyDescent="0.3">
      <c r="A147" s="37" t="s">
        <v>310</v>
      </c>
      <c r="B147" s="39">
        <v>3660</v>
      </c>
      <c r="C147" s="17">
        <f t="shared" ref="C147:C210" si="44">AVERAGE(B142:B147)</f>
        <v>3743.3333333333335</v>
      </c>
      <c r="D147" s="21">
        <f t="shared" si="25"/>
        <v>3758.3333333333335</v>
      </c>
      <c r="E147" s="24">
        <f t="shared" si="40"/>
        <v>-2.6867030965391663E-2</v>
      </c>
      <c r="F147" s="24">
        <f t="shared" si="41"/>
        <v>2.6867030965391663E-2</v>
      </c>
      <c r="G147" s="25">
        <f t="shared" si="42"/>
        <v>9669.4444444444744</v>
      </c>
      <c r="H147" s="17">
        <f t="shared" si="30"/>
        <v>3641.3888888888887</v>
      </c>
      <c r="I147" s="21">
        <f t="shared" si="32"/>
        <v>4002.9444444444443</v>
      </c>
      <c r="J147" s="24">
        <f t="shared" si="26"/>
        <v>-9.3700667880995722E-2</v>
      </c>
      <c r="K147" s="24">
        <f t="shared" si="27"/>
        <v>9.3700667880995722E-2</v>
      </c>
      <c r="L147" s="25">
        <f t="shared" si="31"/>
        <v>117610.89197530858</v>
      </c>
      <c r="M147" s="17">
        <f t="shared" si="33"/>
        <v>3570</v>
      </c>
      <c r="N147" s="21">
        <f t="shared" si="28"/>
        <v>3570</v>
      </c>
      <c r="O147" s="24">
        <f t="shared" si="34"/>
        <v>2.4590163934426229E-2</v>
      </c>
      <c r="P147" s="24">
        <f t="shared" si="43"/>
        <v>2.4590163934426229E-2</v>
      </c>
      <c r="Q147" s="25">
        <f t="shared" si="35"/>
        <v>8100</v>
      </c>
      <c r="R147" s="17">
        <f t="shared" si="36"/>
        <v>3477.8472222222222</v>
      </c>
      <c r="S147" s="21">
        <f t="shared" si="37"/>
        <v>3689.7411616161608</v>
      </c>
      <c r="T147" s="24">
        <f t="shared" si="38"/>
        <v>-8.1260004415739766E-3</v>
      </c>
      <c r="U147" s="24">
        <f t="shared" si="29"/>
        <v>8.1260004415739766E-3</v>
      </c>
      <c r="V147" s="25">
        <f t="shared" si="39"/>
        <v>884.5366942785937</v>
      </c>
    </row>
    <row r="148" spans="1:22" x14ac:dyDescent="0.3">
      <c r="A148" s="37" t="s">
        <v>311</v>
      </c>
      <c r="B148" s="39">
        <v>3760</v>
      </c>
      <c r="C148" s="17">
        <f t="shared" si="44"/>
        <v>3746.6666666666665</v>
      </c>
      <c r="D148" s="21">
        <f t="shared" si="25"/>
        <v>3743.3333333333335</v>
      </c>
      <c r="E148" s="24">
        <f t="shared" si="40"/>
        <v>4.4326241134751369E-3</v>
      </c>
      <c r="F148" s="24">
        <f t="shared" si="41"/>
        <v>4.4326241134751369E-3</v>
      </c>
      <c r="G148" s="25">
        <f t="shared" si="42"/>
        <v>277.77777777777271</v>
      </c>
      <c r="H148" s="17">
        <f t="shared" si="30"/>
        <v>3686.6666666666674</v>
      </c>
      <c r="I148" s="21">
        <f t="shared" si="32"/>
        <v>3886.0555555555561</v>
      </c>
      <c r="J148" s="24">
        <f t="shared" si="26"/>
        <v>-3.3525413711584073E-2</v>
      </c>
      <c r="K148" s="24">
        <f t="shared" si="27"/>
        <v>3.3525413711584073E-2</v>
      </c>
      <c r="L148" s="25">
        <f t="shared" si="31"/>
        <v>15890.003086419892</v>
      </c>
      <c r="M148" s="17">
        <f t="shared" si="33"/>
        <v>3610.8333333333335</v>
      </c>
      <c r="N148" s="21">
        <f t="shared" si="28"/>
        <v>3570</v>
      </c>
      <c r="O148" s="24">
        <f t="shared" si="34"/>
        <v>5.0531914893617018E-2</v>
      </c>
      <c r="P148" s="24">
        <f t="shared" si="43"/>
        <v>5.0531914893617018E-2</v>
      </c>
      <c r="Q148" s="25">
        <f t="shared" si="35"/>
        <v>36100</v>
      </c>
      <c r="R148" s="17">
        <f t="shared" si="36"/>
        <v>3491.8055555555552</v>
      </c>
      <c r="S148" s="21">
        <f t="shared" si="37"/>
        <v>3678.9078282828282</v>
      </c>
      <c r="T148" s="24">
        <f t="shared" si="38"/>
        <v>2.1567066946056337E-2</v>
      </c>
      <c r="U148" s="24">
        <f t="shared" si="29"/>
        <v>2.1567066946056337E-2</v>
      </c>
      <c r="V148" s="25">
        <f t="shared" si="39"/>
        <v>6575.9403138072821</v>
      </c>
    </row>
    <row r="149" spans="1:22" x14ac:dyDescent="0.3">
      <c r="A149" s="37" t="s">
        <v>312</v>
      </c>
      <c r="B149" s="39">
        <v>3910</v>
      </c>
      <c r="C149" s="17">
        <f t="shared" si="44"/>
        <v>3771.6666666666665</v>
      </c>
      <c r="D149" s="21">
        <f t="shared" si="25"/>
        <v>3746.6666666666665</v>
      </c>
      <c r="E149" s="24">
        <f t="shared" si="40"/>
        <v>4.1773231031543089E-2</v>
      </c>
      <c r="F149" s="24">
        <f t="shared" si="41"/>
        <v>4.1773231031543089E-2</v>
      </c>
      <c r="G149" s="25">
        <f t="shared" si="42"/>
        <v>26677.777777777828</v>
      </c>
      <c r="H149" s="17">
        <f t="shared" si="30"/>
        <v>3723.0555555555561</v>
      </c>
      <c r="I149" s="21">
        <f t="shared" si="32"/>
        <v>3830.6666666666652</v>
      </c>
      <c r="J149" s="24">
        <f t="shared" si="26"/>
        <v>2.0289855072464155E-2</v>
      </c>
      <c r="K149" s="24">
        <f t="shared" si="27"/>
        <v>2.0289855072464155E-2</v>
      </c>
      <c r="L149" s="25">
        <f t="shared" si="31"/>
        <v>6293.7777777780184</v>
      </c>
      <c r="M149" s="17">
        <f t="shared" si="33"/>
        <v>3662.5</v>
      </c>
      <c r="N149" s="21">
        <f t="shared" si="28"/>
        <v>3610.8333333333335</v>
      </c>
      <c r="O149" s="24">
        <f t="shared" si="34"/>
        <v>7.6513213981244638E-2</v>
      </c>
      <c r="P149" s="24">
        <f t="shared" si="43"/>
        <v>7.6513213981244638E-2</v>
      </c>
      <c r="Q149" s="25">
        <f t="shared" si="35"/>
        <v>89500.694444444351</v>
      </c>
      <c r="R149" s="17">
        <f t="shared" si="36"/>
        <v>3510.9027777777778</v>
      </c>
      <c r="S149" s="21">
        <f t="shared" si="37"/>
        <v>3751.5025252525261</v>
      </c>
      <c r="T149" s="24">
        <f t="shared" si="38"/>
        <v>4.0536438554341157E-2</v>
      </c>
      <c r="U149" s="24">
        <f t="shared" si="29"/>
        <v>4.0536438554341157E-2</v>
      </c>
      <c r="V149" s="25">
        <f t="shared" si="39"/>
        <v>25121.449501326133</v>
      </c>
    </row>
    <row r="150" spans="1:22" x14ac:dyDescent="0.3">
      <c r="A150" s="37" t="s">
        <v>313</v>
      </c>
      <c r="B150" s="39">
        <v>3790</v>
      </c>
      <c r="C150" s="17">
        <f t="shared" si="44"/>
        <v>3771.6666666666665</v>
      </c>
      <c r="D150" s="21">
        <f t="shared" si="25"/>
        <v>3771.6666666666665</v>
      </c>
      <c r="E150" s="24">
        <f t="shared" si="40"/>
        <v>4.8372911169745339E-3</v>
      </c>
      <c r="F150" s="24">
        <f t="shared" si="41"/>
        <v>4.8372911169745339E-3</v>
      </c>
      <c r="G150" s="25">
        <f t="shared" si="42"/>
        <v>336.11111111111666</v>
      </c>
      <c r="H150" s="17">
        <f t="shared" si="30"/>
        <v>3747.7777777777778</v>
      </c>
      <c r="I150" s="21">
        <f t="shared" si="32"/>
        <v>3839.7222222222213</v>
      </c>
      <c r="J150" s="24">
        <f t="shared" si="26"/>
        <v>-1.3119319847551785E-2</v>
      </c>
      <c r="K150" s="24">
        <f t="shared" si="27"/>
        <v>1.3119319847551785E-2</v>
      </c>
      <c r="L150" s="25">
        <f t="shared" si="31"/>
        <v>2472.2993827159539</v>
      </c>
      <c r="M150" s="17">
        <f t="shared" si="33"/>
        <v>3697.5</v>
      </c>
      <c r="N150" s="21">
        <f t="shared" si="28"/>
        <v>3662.5</v>
      </c>
      <c r="O150" s="24">
        <f t="shared" si="34"/>
        <v>3.3641160949868076E-2</v>
      </c>
      <c r="P150" s="24">
        <f t="shared" si="43"/>
        <v>3.3641160949868076E-2</v>
      </c>
      <c r="Q150" s="25">
        <f t="shared" si="35"/>
        <v>16256.25</v>
      </c>
      <c r="R150" s="17">
        <f t="shared" si="36"/>
        <v>3533.8888888888887</v>
      </c>
      <c r="S150" s="21">
        <f t="shared" si="37"/>
        <v>3841.6603535353534</v>
      </c>
      <c r="T150" s="24">
        <f t="shared" si="38"/>
        <v>-1.3630700141254183E-2</v>
      </c>
      <c r="U150" s="24">
        <f t="shared" si="29"/>
        <v>1.3630700141254183E-2</v>
      </c>
      <c r="V150" s="25">
        <f t="shared" si="39"/>
        <v>2668.7921273976954</v>
      </c>
    </row>
    <row r="151" spans="1:22" x14ac:dyDescent="0.3">
      <c r="A151" s="37" t="s">
        <v>314</v>
      </c>
      <c r="B151" s="39">
        <v>3780</v>
      </c>
      <c r="C151" s="17">
        <f t="shared" si="44"/>
        <v>3766.6666666666665</v>
      </c>
      <c r="D151" s="21">
        <f t="shared" ref="D151:D214" si="45">C150</f>
        <v>3771.6666666666665</v>
      </c>
      <c r="E151" s="24">
        <f t="shared" si="40"/>
        <v>2.2045855379189115E-3</v>
      </c>
      <c r="F151" s="24">
        <f t="shared" si="41"/>
        <v>2.2045855379189115E-3</v>
      </c>
      <c r="G151" s="25">
        <f t="shared" si="42"/>
        <v>69.444444444446972</v>
      </c>
      <c r="H151" s="17">
        <f t="shared" si="30"/>
        <v>3759.7222222222226</v>
      </c>
      <c r="I151" s="21">
        <f t="shared" si="32"/>
        <v>3805.1111111111109</v>
      </c>
      <c r="J151" s="24">
        <f t="shared" ref="J151:J214" si="46">($B151-I151)/$B151</f>
        <v>-6.6431510875954655E-3</v>
      </c>
      <c r="K151" s="24">
        <f t="shared" ref="K151:K214" si="47">ABS(J151)</f>
        <v>6.6431510875954655E-3</v>
      </c>
      <c r="L151" s="25">
        <f t="shared" si="31"/>
        <v>630.56790123455517</v>
      </c>
      <c r="M151" s="17">
        <f t="shared" si="33"/>
        <v>3730.8333333333335</v>
      </c>
      <c r="N151" s="21">
        <f t="shared" ref="N151:N214" si="48">M150</f>
        <v>3697.5</v>
      </c>
      <c r="O151" s="24">
        <f t="shared" si="34"/>
        <v>2.1825396825396824E-2</v>
      </c>
      <c r="P151" s="24">
        <f t="shared" si="43"/>
        <v>2.1825396825396824E-2</v>
      </c>
      <c r="Q151" s="25">
        <f t="shared" si="35"/>
        <v>6806.25</v>
      </c>
      <c r="R151" s="17">
        <f t="shared" si="36"/>
        <v>3559.7222222222222</v>
      </c>
      <c r="S151" s="21">
        <f t="shared" si="37"/>
        <v>3890.8585858585861</v>
      </c>
      <c r="T151" s="24">
        <f t="shared" si="38"/>
        <v>-2.932766821655718E-2</v>
      </c>
      <c r="U151" s="24">
        <f t="shared" ref="U151:U214" si="49">ABS(T151)</f>
        <v>2.932766821655718E-2</v>
      </c>
      <c r="V151" s="25">
        <f t="shared" si="39"/>
        <v>12289.626058565515</v>
      </c>
    </row>
    <row r="152" spans="1:22" x14ac:dyDescent="0.3">
      <c r="A152" s="37" t="s">
        <v>315</v>
      </c>
      <c r="B152" s="39">
        <v>3610</v>
      </c>
      <c r="C152" s="17">
        <f t="shared" si="44"/>
        <v>3751.6666666666665</v>
      </c>
      <c r="D152" s="21">
        <f t="shared" si="45"/>
        <v>3766.6666666666665</v>
      </c>
      <c r="E152" s="24">
        <f t="shared" si="40"/>
        <v>-4.3397968605724799E-2</v>
      </c>
      <c r="F152" s="24">
        <f t="shared" si="41"/>
        <v>4.3397968605724799E-2</v>
      </c>
      <c r="G152" s="25">
        <f t="shared" si="42"/>
        <v>24544.444444444398</v>
      </c>
      <c r="H152" s="17">
        <f t="shared" ref="H152:H215" si="50">AVERAGE(C147:C152)</f>
        <v>3758.6111111111113</v>
      </c>
      <c r="I152" s="21">
        <f t="shared" si="32"/>
        <v>3776.3888888888878</v>
      </c>
      <c r="J152" s="24">
        <f t="shared" si="46"/>
        <v>-4.6091104955370575E-2</v>
      </c>
      <c r="K152" s="24">
        <f t="shared" si="47"/>
        <v>4.6091104955370575E-2</v>
      </c>
      <c r="L152" s="25">
        <f t="shared" ref="L152:L215" si="51">(B152-I152)^2</f>
        <v>27685.262345678642</v>
      </c>
      <c r="M152" s="17">
        <f t="shared" si="33"/>
        <v>3755</v>
      </c>
      <c r="N152" s="21">
        <f t="shared" si="48"/>
        <v>3730.8333333333335</v>
      </c>
      <c r="O152" s="24">
        <f t="shared" si="34"/>
        <v>-3.3471837488458028E-2</v>
      </c>
      <c r="P152" s="24">
        <f t="shared" si="43"/>
        <v>3.3471837488458028E-2</v>
      </c>
      <c r="Q152" s="25">
        <f t="shared" si="35"/>
        <v>14600.694444444482</v>
      </c>
      <c r="R152" s="17">
        <f t="shared" si="36"/>
        <v>3587.8472222222222</v>
      </c>
      <c r="S152" s="21">
        <f t="shared" si="37"/>
        <v>3933.0555555555561</v>
      </c>
      <c r="T152" s="24">
        <f t="shared" si="38"/>
        <v>-8.948907356109588E-2</v>
      </c>
      <c r="U152" s="24">
        <f t="shared" si="49"/>
        <v>8.948907356109588E-2</v>
      </c>
      <c r="V152" s="25">
        <f t="shared" si="39"/>
        <v>104364.891975309</v>
      </c>
    </row>
    <row r="153" spans="1:22" x14ac:dyDescent="0.3">
      <c r="A153" s="37" t="s">
        <v>316</v>
      </c>
      <c r="B153" s="39">
        <v>3880</v>
      </c>
      <c r="C153" s="17">
        <f t="shared" si="44"/>
        <v>3788.3333333333335</v>
      </c>
      <c r="D153" s="21">
        <f t="shared" si="45"/>
        <v>3751.6666666666665</v>
      </c>
      <c r="E153" s="24">
        <f t="shared" si="40"/>
        <v>3.3075601374570489E-2</v>
      </c>
      <c r="F153" s="24">
        <f t="shared" si="41"/>
        <v>3.3075601374570489E-2</v>
      </c>
      <c r="G153" s="25">
        <f t="shared" si="42"/>
        <v>16469.444444444482</v>
      </c>
      <c r="H153" s="17">
        <f t="shared" si="50"/>
        <v>3766.1111111111109</v>
      </c>
      <c r="I153" s="21">
        <f t="shared" ref="I153:I216" si="52">((2*$C152)-$H152)+((2/(6-1))*($C152-$H152))</f>
        <v>3741.9444444444439</v>
      </c>
      <c r="J153" s="24">
        <f t="shared" si="46"/>
        <v>3.5581328751431988E-2</v>
      </c>
      <c r="K153" s="24">
        <f t="shared" si="47"/>
        <v>3.5581328751431988E-2</v>
      </c>
      <c r="L153" s="25">
        <f t="shared" si="51"/>
        <v>19059.336419753239</v>
      </c>
      <c r="M153" s="17">
        <f t="shared" ref="M153:M216" si="53">AVERAGE(B142:B153)</f>
        <v>3765.8333333333335</v>
      </c>
      <c r="N153" s="21">
        <f t="shared" si="48"/>
        <v>3755</v>
      </c>
      <c r="O153" s="24">
        <f t="shared" ref="O153:O216" si="54">(B153-N153)/B153</f>
        <v>3.2216494845360821E-2</v>
      </c>
      <c r="P153" s="24">
        <f t="shared" si="43"/>
        <v>3.2216494845360821E-2</v>
      </c>
      <c r="Q153" s="25">
        <f t="shared" ref="Q153:Q216" si="55">(B153-N153)^2</f>
        <v>15625</v>
      </c>
      <c r="R153" s="17">
        <f t="shared" si="36"/>
        <v>3615.2083333333335</v>
      </c>
      <c r="S153" s="21">
        <f t="shared" si="37"/>
        <v>3952.5441919191921</v>
      </c>
      <c r="T153" s="24">
        <f t="shared" si="38"/>
        <v>-1.8696956680204161E-2</v>
      </c>
      <c r="U153" s="24">
        <f t="shared" si="49"/>
        <v>1.8696956680204161E-2</v>
      </c>
      <c r="V153" s="25">
        <f t="shared" si="39"/>
        <v>5262.6597812085829</v>
      </c>
    </row>
    <row r="154" spans="1:22" x14ac:dyDescent="0.3">
      <c r="A154" s="37" t="s">
        <v>317</v>
      </c>
      <c r="B154" s="39">
        <v>4210</v>
      </c>
      <c r="C154" s="17">
        <f t="shared" si="44"/>
        <v>3863.3333333333335</v>
      </c>
      <c r="D154" s="21">
        <f t="shared" si="45"/>
        <v>3788.3333333333335</v>
      </c>
      <c r="E154" s="24">
        <f t="shared" si="40"/>
        <v>0.10015835312747423</v>
      </c>
      <c r="F154" s="24">
        <f t="shared" si="41"/>
        <v>0.10015835312747423</v>
      </c>
      <c r="G154" s="25">
        <f t="shared" si="42"/>
        <v>177802.77777777764</v>
      </c>
      <c r="H154" s="17">
        <f t="shared" si="50"/>
        <v>3785.5555555555552</v>
      </c>
      <c r="I154" s="21">
        <f t="shared" si="52"/>
        <v>3819.4444444444453</v>
      </c>
      <c r="J154" s="24">
        <f t="shared" si="46"/>
        <v>9.2768540512008252E-2</v>
      </c>
      <c r="K154" s="24">
        <f t="shared" si="47"/>
        <v>9.2768540512008252E-2</v>
      </c>
      <c r="L154" s="25">
        <f t="shared" si="51"/>
        <v>152533.64197530801</v>
      </c>
      <c r="M154" s="17">
        <f t="shared" si="53"/>
        <v>3805</v>
      </c>
      <c r="N154" s="21">
        <f t="shared" si="48"/>
        <v>3765.8333333333335</v>
      </c>
      <c r="O154" s="24">
        <f t="shared" si="54"/>
        <v>0.10550277117973077</v>
      </c>
      <c r="P154" s="24">
        <f t="shared" si="43"/>
        <v>0.10550277117973077</v>
      </c>
      <c r="Q154" s="25">
        <f t="shared" si="55"/>
        <v>197284.02777777764</v>
      </c>
      <c r="R154" s="17">
        <f t="shared" si="36"/>
        <v>3643.6805555555552</v>
      </c>
      <c r="S154" s="21">
        <f t="shared" si="37"/>
        <v>3943.844696969697</v>
      </c>
      <c r="T154" s="24">
        <f t="shared" si="38"/>
        <v>6.3219786943064848E-2</v>
      </c>
      <c r="U154" s="24">
        <f t="shared" si="49"/>
        <v>6.3219786943064848E-2</v>
      </c>
      <c r="V154" s="25">
        <f t="shared" si="39"/>
        <v>70838.645331152424</v>
      </c>
    </row>
    <row r="155" spans="1:22" x14ac:dyDescent="0.3">
      <c r="A155" s="37" t="s">
        <v>318</v>
      </c>
      <c r="B155" s="39">
        <v>4100</v>
      </c>
      <c r="C155" s="17">
        <f t="shared" si="44"/>
        <v>3895</v>
      </c>
      <c r="D155" s="21">
        <f t="shared" si="45"/>
        <v>3863.3333333333335</v>
      </c>
      <c r="E155" s="24">
        <f t="shared" si="40"/>
        <v>5.7723577235772323E-2</v>
      </c>
      <c r="F155" s="24">
        <f t="shared" si="41"/>
        <v>5.7723577235772323E-2</v>
      </c>
      <c r="G155" s="25">
        <f t="shared" si="42"/>
        <v>56011.111111111037</v>
      </c>
      <c r="H155" s="17">
        <f t="shared" si="50"/>
        <v>3806.1111111111113</v>
      </c>
      <c r="I155" s="21">
        <f t="shared" si="52"/>
        <v>3972.2222222222231</v>
      </c>
      <c r="J155" s="24">
        <f t="shared" si="46"/>
        <v>3.1165311653116323E-2</v>
      </c>
      <c r="K155" s="24">
        <f t="shared" si="47"/>
        <v>3.1165311653116323E-2</v>
      </c>
      <c r="L155" s="25">
        <f t="shared" si="51"/>
        <v>16327.160493826941</v>
      </c>
      <c r="M155" s="17">
        <f t="shared" si="53"/>
        <v>3833.3333333333335</v>
      </c>
      <c r="N155" s="21">
        <f t="shared" si="48"/>
        <v>3805</v>
      </c>
      <c r="O155" s="24">
        <f t="shared" si="54"/>
        <v>7.1951219512195116E-2</v>
      </c>
      <c r="P155" s="24">
        <f t="shared" si="43"/>
        <v>7.1951219512195116E-2</v>
      </c>
      <c r="Q155" s="25">
        <f t="shared" si="55"/>
        <v>87025</v>
      </c>
      <c r="R155" s="17">
        <f t="shared" si="36"/>
        <v>3672.5</v>
      </c>
      <c r="S155" s="21">
        <f t="shared" si="37"/>
        <v>3995.6502525252531</v>
      </c>
      <c r="T155" s="24">
        <f t="shared" si="38"/>
        <v>2.5451157920669973E-2</v>
      </c>
      <c r="U155" s="24">
        <f t="shared" si="49"/>
        <v>2.5451157920669973E-2</v>
      </c>
      <c r="V155" s="25">
        <f t="shared" si="39"/>
        <v>10888.869798043444</v>
      </c>
    </row>
    <row r="156" spans="1:22" x14ac:dyDescent="0.3">
      <c r="A156" s="37" t="s">
        <v>319</v>
      </c>
      <c r="B156" s="39">
        <v>4060</v>
      </c>
      <c r="C156" s="17">
        <f t="shared" si="44"/>
        <v>3940</v>
      </c>
      <c r="D156" s="21">
        <f t="shared" si="45"/>
        <v>3895</v>
      </c>
      <c r="E156" s="24">
        <f t="shared" si="40"/>
        <v>4.064039408866995E-2</v>
      </c>
      <c r="F156" s="24">
        <f t="shared" si="41"/>
        <v>4.064039408866995E-2</v>
      </c>
      <c r="G156" s="25">
        <f t="shared" si="42"/>
        <v>27225</v>
      </c>
      <c r="H156" s="17">
        <f t="shared" si="50"/>
        <v>3834.1666666666665</v>
      </c>
      <c r="I156" s="21">
        <f t="shared" si="52"/>
        <v>4019.4444444444443</v>
      </c>
      <c r="J156" s="24">
        <f t="shared" si="46"/>
        <v>9.9890530925013932E-3</v>
      </c>
      <c r="K156" s="24">
        <f t="shared" si="47"/>
        <v>9.9890530925013932E-3</v>
      </c>
      <c r="L156" s="25">
        <f t="shared" si="51"/>
        <v>1644.7530864197613</v>
      </c>
      <c r="M156" s="17">
        <f t="shared" si="53"/>
        <v>3855.8333333333335</v>
      </c>
      <c r="N156" s="21">
        <f t="shared" si="48"/>
        <v>3833.3333333333335</v>
      </c>
      <c r="O156" s="24">
        <f t="shared" si="54"/>
        <v>5.5829228243021306E-2</v>
      </c>
      <c r="P156" s="24">
        <f t="shared" si="43"/>
        <v>5.5829228243021306E-2</v>
      </c>
      <c r="Q156" s="25">
        <f t="shared" si="55"/>
        <v>51377.777777777708</v>
      </c>
      <c r="R156" s="17">
        <f t="shared" si="36"/>
        <v>3701.0416666666674</v>
      </c>
      <c r="S156" s="21">
        <f t="shared" si="37"/>
        <v>4023.4090909090914</v>
      </c>
      <c r="T156" s="24">
        <f t="shared" si="38"/>
        <v>9.0125391849528464E-3</v>
      </c>
      <c r="U156" s="24">
        <f t="shared" si="49"/>
        <v>9.0125391849528464E-3</v>
      </c>
      <c r="V156" s="25">
        <f t="shared" si="39"/>
        <v>1338.8946280991343</v>
      </c>
    </row>
    <row r="157" spans="1:22" x14ac:dyDescent="0.3">
      <c r="A157" s="37" t="s">
        <v>320</v>
      </c>
      <c r="B157" s="39">
        <v>4360</v>
      </c>
      <c r="C157" s="17">
        <f t="shared" si="44"/>
        <v>4036.6666666666665</v>
      </c>
      <c r="D157" s="21">
        <f t="shared" si="45"/>
        <v>3940</v>
      </c>
      <c r="E157" s="24">
        <f t="shared" si="40"/>
        <v>9.6330275229357804E-2</v>
      </c>
      <c r="F157" s="24">
        <f t="shared" si="41"/>
        <v>9.6330275229357804E-2</v>
      </c>
      <c r="G157" s="25">
        <f t="shared" si="42"/>
        <v>176400</v>
      </c>
      <c r="H157" s="17">
        <f t="shared" si="50"/>
        <v>3879.1666666666674</v>
      </c>
      <c r="I157" s="21">
        <f t="shared" si="52"/>
        <v>4088.166666666667</v>
      </c>
      <c r="J157" s="24">
        <f t="shared" si="46"/>
        <v>6.234709480122317E-2</v>
      </c>
      <c r="K157" s="24">
        <f t="shared" si="47"/>
        <v>6.234709480122317E-2</v>
      </c>
      <c r="L157" s="25">
        <f t="shared" si="51"/>
        <v>73893.361111110949</v>
      </c>
      <c r="M157" s="17">
        <f t="shared" si="53"/>
        <v>3901.6666666666665</v>
      </c>
      <c r="N157" s="21">
        <f t="shared" si="48"/>
        <v>3855.8333333333335</v>
      </c>
      <c r="O157" s="24">
        <f t="shared" si="54"/>
        <v>0.11563455657492351</v>
      </c>
      <c r="P157" s="24">
        <f t="shared" si="43"/>
        <v>0.11563455657492351</v>
      </c>
      <c r="Q157" s="25">
        <f t="shared" si="55"/>
        <v>254184.02777777764</v>
      </c>
      <c r="R157" s="17">
        <f t="shared" si="36"/>
        <v>3729.8611111111113</v>
      </c>
      <c r="S157" s="21">
        <f t="shared" si="37"/>
        <v>4038.768939393939</v>
      </c>
      <c r="T157" s="24">
        <f t="shared" si="38"/>
        <v>7.3676848762858016E-2</v>
      </c>
      <c r="U157" s="24">
        <f t="shared" si="49"/>
        <v>7.3676848762858016E-2</v>
      </c>
      <c r="V157" s="25">
        <f t="shared" si="39"/>
        <v>103189.39429809482</v>
      </c>
    </row>
    <row r="158" spans="1:22" x14ac:dyDescent="0.3">
      <c r="A158" s="37" t="s">
        <v>321</v>
      </c>
      <c r="B158" s="39">
        <v>4050</v>
      </c>
      <c r="C158" s="17">
        <f t="shared" si="44"/>
        <v>4110</v>
      </c>
      <c r="D158" s="21">
        <f t="shared" si="45"/>
        <v>4036.6666666666665</v>
      </c>
      <c r="E158" s="24">
        <f t="shared" si="40"/>
        <v>3.292181069958885E-3</v>
      </c>
      <c r="F158" s="24">
        <f t="shared" si="41"/>
        <v>3.292181069958885E-3</v>
      </c>
      <c r="G158" s="25">
        <f t="shared" si="42"/>
        <v>177.77777777778181</v>
      </c>
      <c r="H158" s="17">
        <f t="shared" si="50"/>
        <v>3938.8888888888891</v>
      </c>
      <c r="I158" s="21">
        <f t="shared" si="52"/>
        <v>4257.1666666666661</v>
      </c>
      <c r="J158" s="24">
        <f t="shared" si="46"/>
        <v>-5.1152263374485446E-2</v>
      </c>
      <c r="K158" s="24">
        <f t="shared" si="47"/>
        <v>5.1152263374485446E-2</v>
      </c>
      <c r="L158" s="25">
        <f t="shared" si="51"/>
        <v>42918.027777777526</v>
      </c>
      <c r="M158" s="17">
        <f t="shared" si="53"/>
        <v>3930.8333333333335</v>
      </c>
      <c r="N158" s="21">
        <f t="shared" si="48"/>
        <v>3901.6666666666665</v>
      </c>
      <c r="O158" s="24">
        <f t="shared" si="54"/>
        <v>3.6625514403292217E-2</v>
      </c>
      <c r="P158" s="24">
        <f t="shared" si="43"/>
        <v>3.6625514403292217E-2</v>
      </c>
      <c r="Q158" s="25">
        <f t="shared" si="55"/>
        <v>22002.777777777821</v>
      </c>
      <c r="R158" s="17">
        <f t="shared" si="36"/>
        <v>3759.9305555555561</v>
      </c>
      <c r="S158" s="21">
        <f t="shared" si="37"/>
        <v>4104.7095959595954</v>
      </c>
      <c r="T158" s="24">
        <f t="shared" si="38"/>
        <v>-1.3508542212245775E-2</v>
      </c>
      <c r="U158" s="24">
        <f t="shared" si="49"/>
        <v>1.3508542212245775E-2</v>
      </c>
      <c r="V158" s="25">
        <f t="shared" si="39"/>
        <v>2993.1398900621762</v>
      </c>
    </row>
    <row r="159" spans="1:22" x14ac:dyDescent="0.3">
      <c r="A159" s="37" t="s">
        <v>322</v>
      </c>
      <c r="B159" s="39">
        <v>4140</v>
      </c>
      <c r="C159" s="17">
        <f t="shared" si="44"/>
        <v>4153.333333333333</v>
      </c>
      <c r="D159" s="21">
        <f t="shared" si="45"/>
        <v>4110</v>
      </c>
      <c r="E159" s="24">
        <f t="shared" si="40"/>
        <v>7.246376811594203E-3</v>
      </c>
      <c r="F159" s="24">
        <f t="shared" si="41"/>
        <v>7.246376811594203E-3</v>
      </c>
      <c r="G159" s="25">
        <f t="shared" si="42"/>
        <v>900</v>
      </c>
      <c r="H159" s="17">
        <f t="shared" si="50"/>
        <v>3999.7222222222222</v>
      </c>
      <c r="I159" s="21">
        <f t="shared" si="52"/>
        <v>4349.5555555555557</v>
      </c>
      <c r="J159" s="24">
        <f t="shared" si="46"/>
        <v>-5.0617283950617306E-2</v>
      </c>
      <c r="K159" s="24">
        <f t="shared" si="47"/>
        <v>5.0617283950617306E-2</v>
      </c>
      <c r="L159" s="25">
        <f t="shared" si="51"/>
        <v>43913.530864197572</v>
      </c>
      <c r="M159" s="17">
        <f t="shared" si="53"/>
        <v>3970.8333333333335</v>
      </c>
      <c r="N159" s="21">
        <f t="shared" si="48"/>
        <v>3930.8333333333335</v>
      </c>
      <c r="O159" s="24">
        <f t="shared" si="54"/>
        <v>5.0523349436392875E-2</v>
      </c>
      <c r="P159" s="24">
        <f t="shared" si="43"/>
        <v>5.0523349436392875E-2</v>
      </c>
      <c r="Q159" s="25">
        <f t="shared" si="55"/>
        <v>43750.69444444438</v>
      </c>
      <c r="R159" s="17">
        <f t="shared" si="36"/>
        <v>3793.3333333333335</v>
      </c>
      <c r="S159" s="21">
        <f t="shared" si="37"/>
        <v>4132.8093434343436</v>
      </c>
      <c r="T159" s="24">
        <f t="shared" si="38"/>
        <v>1.7368735665836605E-3</v>
      </c>
      <c r="U159" s="24">
        <f t="shared" si="49"/>
        <v>1.7368735665836605E-3</v>
      </c>
      <c r="V159" s="25">
        <f t="shared" si="39"/>
        <v>51.705541845216835</v>
      </c>
    </row>
    <row r="160" spans="1:22" x14ac:dyDescent="0.3">
      <c r="A160" s="37" t="s">
        <v>323</v>
      </c>
      <c r="B160" s="39">
        <v>4380</v>
      </c>
      <c r="C160" s="17">
        <f t="shared" si="44"/>
        <v>4181.666666666667</v>
      </c>
      <c r="D160" s="21">
        <f t="shared" si="45"/>
        <v>4153.333333333333</v>
      </c>
      <c r="E160" s="24">
        <f t="shared" si="40"/>
        <v>5.1750380517503872E-2</v>
      </c>
      <c r="F160" s="24">
        <f t="shared" si="41"/>
        <v>5.1750380517503872E-2</v>
      </c>
      <c r="G160" s="25">
        <f t="shared" si="42"/>
        <v>51377.777777777912</v>
      </c>
      <c r="H160" s="17">
        <f t="shared" si="50"/>
        <v>4052.7777777777778</v>
      </c>
      <c r="I160" s="21">
        <f t="shared" si="52"/>
        <v>4368.3888888888878</v>
      </c>
      <c r="J160" s="24">
        <f t="shared" si="46"/>
        <v>2.6509386098429732E-3</v>
      </c>
      <c r="K160" s="24">
        <f t="shared" si="47"/>
        <v>2.6509386098429732E-3</v>
      </c>
      <c r="L160" s="25">
        <f t="shared" si="51"/>
        <v>134.81790123459371</v>
      </c>
      <c r="M160" s="17">
        <f t="shared" si="53"/>
        <v>4022.5</v>
      </c>
      <c r="N160" s="21">
        <f t="shared" si="48"/>
        <v>3970.8333333333335</v>
      </c>
      <c r="O160" s="24">
        <f t="shared" si="54"/>
        <v>9.3417047184170432E-2</v>
      </c>
      <c r="P160" s="24">
        <f t="shared" si="43"/>
        <v>9.3417047184170432E-2</v>
      </c>
      <c r="Q160" s="25">
        <f t="shared" si="55"/>
        <v>167417.36111111098</v>
      </c>
      <c r="R160" s="17">
        <f t="shared" si="36"/>
        <v>3827.6388888888891</v>
      </c>
      <c r="S160" s="21">
        <f t="shared" si="37"/>
        <v>4180.606060606061</v>
      </c>
      <c r="T160" s="24">
        <f t="shared" si="38"/>
        <v>4.5523730455237221E-2</v>
      </c>
      <c r="U160" s="24">
        <f t="shared" si="49"/>
        <v>4.5523730455237221E-2</v>
      </c>
      <c r="V160" s="25">
        <f t="shared" si="39"/>
        <v>39757.943067033833</v>
      </c>
    </row>
    <row r="161" spans="1:22" x14ac:dyDescent="0.3">
      <c r="A161" s="37" t="s">
        <v>324</v>
      </c>
      <c r="B161" s="39">
        <v>4100</v>
      </c>
      <c r="C161" s="17">
        <f t="shared" si="44"/>
        <v>4181.666666666667</v>
      </c>
      <c r="D161" s="21">
        <f t="shared" si="45"/>
        <v>4181.666666666667</v>
      </c>
      <c r="E161" s="24">
        <f t="shared" si="40"/>
        <v>-1.9918699186991944E-2</v>
      </c>
      <c r="F161" s="24">
        <f t="shared" si="41"/>
        <v>1.9918699186991944E-2</v>
      </c>
      <c r="G161" s="25">
        <f t="shared" si="42"/>
        <v>6669.4444444444944</v>
      </c>
      <c r="H161" s="17">
        <f t="shared" si="50"/>
        <v>4100.5555555555557</v>
      </c>
      <c r="I161" s="21">
        <f t="shared" si="52"/>
        <v>4362.1111111111122</v>
      </c>
      <c r="J161" s="24">
        <f t="shared" si="46"/>
        <v>-6.3929539295393231E-2</v>
      </c>
      <c r="K161" s="24">
        <f t="shared" si="47"/>
        <v>6.3929539295393231E-2</v>
      </c>
      <c r="L161" s="25">
        <f t="shared" si="51"/>
        <v>68702.234567901818</v>
      </c>
      <c r="M161" s="17">
        <f t="shared" si="53"/>
        <v>4038.3333333333335</v>
      </c>
      <c r="N161" s="21">
        <f t="shared" si="48"/>
        <v>4022.5</v>
      </c>
      <c r="O161" s="24">
        <f t="shared" si="54"/>
        <v>1.8902439024390243E-2</v>
      </c>
      <c r="P161" s="24">
        <f t="shared" si="43"/>
        <v>1.8902439024390243E-2</v>
      </c>
      <c r="Q161" s="25">
        <f t="shared" si="55"/>
        <v>6006.25</v>
      </c>
      <c r="R161" s="17">
        <f t="shared" si="36"/>
        <v>3858.9583333333339</v>
      </c>
      <c r="S161" s="21">
        <f t="shared" si="37"/>
        <v>4252.7904040404046</v>
      </c>
      <c r="T161" s="24">
        <f t="shared" si="38"/>
        <v>-3.7265952204976735E-2</v>
      </c>
      <c r="U161" s="24">
        <f t="shared" si="49"/>
        <v>3.7265952204976735E-2</v>
      </c>
      <c r="V161" s="25">
        <f t="shared" si="39"/>
        <v>23344.90756683009</v>
      </c>
    </row>
    <row r="162" spans="1:22" x14ac:dyDescent="0.3">
      <c r="A162" s="37" t="s">
        <v>325</v>
      </c>
      <c r="B162" s="39">
        <v>4260</v>
      </c>
      <c r="C162" s="17">
        <f t="shared" si="44"/>
        <v>4215</v>
      </c>
      <c r="D162" s="21">
        <f t="shared" si="45"/>
        <v>4181.666666666667</v>
      </c>
      <c r="E162" s="24">
        <f t="shared" si="40"/>
        <v>1.8388106416275359E-2</v>
      </c>
      <c r="F162" s="24">
        <f t="shared" si="41"/>
        <v>1.8388106416275359E-2</v>
      </c>
      <c r="G162" s="25">
        <f t="shared" si="42"/>
        <v>6136.111111111064</v>
      </c>
      <c r="H162" s="17">
        <f t="shared" si="50"/>
        <v>4146.3888888888896</v>
      </c>
      <c r="I162" s="21">
        <f t="shared" si="52"/>
        <v>4295.2222222222226</v>
      </c>
      <c r="J162" s="24">
        <f t="shared" si="46"/>
        <v>-8.2681272822118842E-3</v>
      </c>
      <c r="K162" s="24">
        <f t="shared" si="47"/>
        <v>8.2681272822118842E-3</v>
      </c>
      <c r="L162" s="25">
        <f t="shared" si="51"/>
        <v>1240.6049382716335</v>
      </c>
      <c r="M162" s="17">
        <f t="shared" si="53"/>
        <v>4077.5</v>
      </c>
      <c r="N162" s="21">
        <f t="shared" si="48"/>
        <v>4038.3333333333335</v>
      </c>
      <c r="O162" s="24">
        <f t="shared" si="54"/>
        <v>5.2034428794992142E-2</v>
      </c>
      <c r="P162" s="24">
        <f t="shared" si="43"/>
        <v>5.2034428794992142E-2</v>
      </c>
      <c r="Q162" s="25">
        <f t="shared" si="55"/>
        <v>49136.111111111044</v>
      </c>
      <c r="R162" s="17">
        <f t="shared" si="36"/>
        <v>3890.625</v>
      </c>
      <c r="S162" s="21">
        <f t="shared" si="37"/>
        <v>4250.3219696969691</v>
      </c>
      <c r="T162" s="24">
        <f t="shared" si="38"/>
        <v>2.2718380993030367E-3</v>
      </c>
      <c r="U162" s="24">
        <f t="shared" si="49"/>
        <v>2.2718380993030367E-3</v>
      </c>
      <c r="V162" s="25">
        <f t="shared" si="39"/>
        <v>93.664270546385083</v>
      </c>
    </row>
    <row r="163" spans="1:22" x14ac:dyDescent="0.3">
      <c r="A163" s="37" t="s">
        <v>326</v>
      </c>
      <c r="B163" s="39">
        <v>4190</v>
      </c>
      <c r="C163" s="17">
        <f t="shared" si="44"/>
        <v>4186.666666666667</v>
      </c>
      <c r="D163" s="21">
        <f t="shared" si="45"/>
        <v>4215</v>
      </c>
      <c r="E163" s="24">
        <f t="shared" si="40"/>
        <v>-5.9665871121718375E-3</v>
      </c>
      <c r="F163" s="24">
        <f t="shared" si="41"/>
        <v>5.9665871121718375E-3</v>
      </c>
      <c r="G163" s="25">
        <f t="shared" si="42"/>
        <v>625</v>
      </c>
      <c r="H163" s="17">
        <f t="shared" si="50"/>
        <v>4171.3888888888896</v>
      </c>
      <c r="I163" s="21">
        <f t="shared" si="52"/>
        <v>4311.0555555555547</v>
      </c>
      <c r="J163" s="24">
        <f t="shared" si="46"/>
        <v>-2.8891540705382995E-2</v>
      </c>
      <c r="K163" s="24">
        <f t="shared" si="47"/>
        <v>2.8891540705382995E-2</v>
      </c>
      <c r="L163" s="25">
        <f t="shared" si="51"/>
        <v>14654.447530864001</v>
      </c>
      <c r="M163" s="17">
        <f t="shared" si="53"/>
        <v>4111.666666666667</v>
      </c>
      <c r="N163" s="21">
        <f t="shared" si="48"/>
        <v>4077.5</v>
      </c>
      <c r="O163" s="24">
        <f t="shared" si="54"/>
        <v>2.6849642004773269E-2</v>
      </c>
      <c r="P163" s="24">
        <f t="shared" si="43"/>
        <v>2.6849642004773269E-2</v>
      </c>
      <c r="Q163" s="25">
        <f t="shared" si="55"/>
        <v>12656.25</v>
      </c>
      <c r="R163" s="17">
        <f t="shared" ref="R163:R226" si="56">AVERAGE(M152:M163)</f>
        <v>3922.3611111111109</v>
      </c>
      <c r="S163" s="21">
        <f t="shared" si="37"/>
        <v>4298.352272727273</v>
      </c>
      <c r="T163" s="24">
        <f t="shared" si="38"/>
        <v>-2.5859730961163001E-2</v>
      </c>
      <c r="U163" s="24">
        <f t="shared" si="49"/>
        <v>2.5859730961163001E-2</v>
      </c>
      <c r="V163" s="25">
        <f t="shared" si="39"/>
        <v>11740.215005165343</v>
      </c>
    </row>
    <row r="164" spans="1:22" x14ac:dyDescent="0.3">
      <c r="A164" s="37" t="s">
        <v>327</v>
      </c>
      <c r="B164" s="39">
        <v>4340</v>
      </c>
      <c r="C164" s="17">
        <f t="shared" si="44"/>
        <v>4235</v>
      </c>
      <c r="D164" s="21">
        <f t="shared" si="45"/>
        <v>4186.666666666667</v>
      </c>
      <c r="E164" s="24">
        <f t="shared" si="40"/>
        <v>3.5330261136712678E-2</v>
      </c>
      <c r="F164" s="24">
        <f t="shared" si="41"/>
        <v>3.5330261136712678E-2</v>
      </c>
      <c r="G164" s="25">
        <f t="shared" si="42"/>
        <v>23511.111111111019</v>
      </c>
      <c r="H164" s="17">
        <f t="shared" si="50"/>
        <v>4192.2222222222226</v>
      </c>
      <c r="I164" s="21">
        <f t="shared" si="52"/>
        <v>4208.0555555555557</v>
      </c>
      <c r="J164" s="24">
        <f t="shared" si="46"/>
        <v>3.0401945724526345E-2</v>
      </c>
      <c r="K164" s="24">
        <f t="shared" si="47"/>
        <v>3.0401945724526345E-2</v>
      </c>
      <c r="L164" s="25">
        <f t="shared" si="51"/>
        <v>17409.336419753061</v>
      </c>
      <c r="M164" s="17">
        <f t="shared" si="53"/>
        <v>4172.5</v>
      </c>
      <c r="N164" s="21">
        <f t="shared" si="48"/>
        <v>4111.666666666667</v>
      </c>
      <c r="O164" s="24">
        <f t="shared" si="54"/>
        <v>5.2611367127496089E-2</v>
      </c>
      <c r="P164" s="24">
        <f t="shared" si="43"/>
        <v>5.2611367127496089E-2</v>
      </c>
      <c r="Q164" s="25">
        <f t="shared" si="55"/>
        <v>52136.111111110971</v>
      </c>
      <c r="R164" s="17">
        <f t="shared" si="56"/>
        <v>3957.1527777777774</v>
      </c>
      <c r="S164" s="21">
        <f t="shared" ref="S164:S227" si="57">((2*$M163)-$R163)+((2/(12-1))*($M163-$R163))</f>
        <v>4335.3914141414143</v>
      </c>
      <c r="T164" s="24">
        <f t="shared" ref="T164:T227" si="58">($B164-S164)/$B164</f>
        <v>1.0618861425312637E-3</v>
      </c>
      <c r="U164" s="24">
        <f t="shared" si="49"/>
        <v>1.0618861425312637E-3</v>
      </c>
      <c r="V164" s="25">
        <f t="shared" ref="V164:V227" si="59">(B164-S164)^2</f>
        <v>21.239063615955946</v>
      </c>
    </row>
    <row r="165" spans="1:22" x14ac:dyDescent="0.3">
      <c r="A165" s="37" t="s">
        <v>328</v>
      </c>
      <c r="B165" s="39">
        <v>4180</v>
      </c>
      <c r="C165" s="17">
        <f t="shared" si="44"/>
        <v>4241.666666666667</v>
      </c>
      <c r="D165" s="21">
        <f t="shared" si="45"/>
        <v>4235</v>
      </c>
      <c r="E165" s="24">
        <f t="shared" si="40"/>
        <v>-1.3157894736842105E-2</v>
      </c>
      <c r="F165" s="24">
        <f t="shared" si="41"/>
        <v>1.3157894736842105E-2</v>
      </c>
      <c r="G165" s="25">
        <f t="shared" si="42"/>
        <v>3025</v>
      </c>
      <c r="H165" s="17">
        <f t="shared" si="50"/>
        <v>4206.9444444444443</v>
      </c>
      <c r="I165" s="21">
        <f t="shared" si="52"/>
        <v>4294.8888888888887</v>
      </c>
      <c r="J165" s="24">
        <f t="shared" si="46"/>
        <v>-2.7485380116959016E-2</v>
      </c>
      <c r="K165" s="24">
        <f t="shared" si="47"/>
        <v>2.7485380116959016E-2</v>
      </c>
      <c r="L165" s="25">
        <f t="shared" si="51"/>
        <v>13199.45679012341</v>
      </c>
      <c r="M165" s="17">
        <f t="shared" si="53"/>
        <v>4197.5</v>
      </c>
      <c r="N165" s="21">
        <f t="shared" si="48"/>
        <v>4172.5</v>
      </c>
      <c r="O165" s="24">
        <f t="shared" si="54"/>
        <v>1.7942583732057417E-3</v>
      </c>
      <c r="P165" s="24">
        <f t="shared" si="43"/>
        <v>1.7942583732057417E-3</v>
      </c>
      <c r="Q165" s="25">
        <f t="shared" si="55"/>
        <v>56.25</v>
      </c>
      <c r="R165" s="17">
        <f t="shared" si="56"/>
        <v>3993.1249999999995</v>
      </c>
      <c r="S165" s="21">
        <f t="shared" si="57"/>
        <v>4427.0012626262633</v>
      </c>
      <c r="T165" s="24">
        <f t="shared" si="58"/>
        <v>-5.9091211154608435E-2</v>
      </c>
      <c r="U165" s="24">
        <f t="shared" si="49"/>
        <v>5.9091211154608435E-2</v>
      </c>
      <c r="V165" s="25">
        <f t="shared" si="59"/>
        <v>61009.623738968279</v>
      </c>
    </row>
    <row r="166" spans="1:22" x14ac:dyDescent="0.3">
      <c r="A166" s="37" t="s">
        <v>329</v>
      </c>
      <c r="B166" s="39">
        <v>4510</v>
      </c>
      <c r="C166" s="17">
        <f t="shared" si="44"/>
        <v>4263.333333333333</v>
      </c>
      <c r="D166" s="21">
        <f t="shared" si="45"/>
        <v>4241.666666666667</v>
      </c>
      <c r="E166" s="24">
        <f t="shared" si="40"/>
        <v>5.9497413155949676E-2</v>
      </c>
      <c r="F166" s="24">
        <f t="shared" si="41"/>
        <v>5.9497413155949676E-2</v>
      </c>
      <c r="G166" s="25">
        <f t="shared" si="42"/>
        <v>72002.777777777621</v>
      </c>
      <c r="H166" s="17">
        <f t="shared" si="50"/>
        <v>4220.5555555555557</v>
      </c>
      <c r="I166" s="21">
        <f t="shared" si="52"/>
        <v>4290.2777777777783</v>
      </c>
      <c r="J166" s="24">
        <f t="shared" si="46"/>
        <v>4.8718896279871776E-2</v>
      </c>
      <c r="K166" s="24">
        <f t="shared" si="47"/>
        <v>4.8718896279871776E-2</v>
      </c>
      <c r="L166" s="25">
        <f t="shared" si="51"/>
        <v>48277.854938271383</v>
      </c>
      <c r="M166" s="17">
        <f t="shared" si="53"/>
        <v>4222.5</v>
      </c>
      <c r="N166" s="21">
        <f t="shared" si="48"/>
        <v>4197.5</v>
      </c>
      <c r="O166" s="24">
        <f t="shared" si="54"/>
        <v>6.9290465631929046E-2</v>
      </c>
      <c r="P166" s="24">
        <f t="shared" si="43"/>
        <v>6.9290465631929046E-2</v>
      </c>
      <c r="Q166" s="25">
        <f t="shared" si="55"/>
        <v>97656.25</v>
      </c>
      <c r="R166" s="17">
        <f t="shared" si="56"/>
        <v>4027.9166666666665</v>
      </c>
      <c r="S166" s="21">
        <f t="shared" si="57"/>
        <v>4439.034090909091</v>
      </c>
      <c r="T166" s="24">
        <f t="shared" si="58"/>
        <v>1.573523483168714E-2</v>
      </c>
      <c r="U166" s="24">
        <f t="shared" si="49"/>
        <v>1.573523483168714E-2</v>
      </c>
      <c r="V166" s="25">
        <f t="shared" si="59"/>
        <v>5036.1602530991622</v>
      </c>
    </row>
    <row r="167" spans="1:22" x14ac:dyDescent="0.3">
      <c r="A167" s="37" t="s">
        <v>330</v>
      </c>
      <c r="B167" s="39">
        <v>4410</v>
      </c>
      <c r="C167" s="17">
        <f t="shared" si="44"/>
        <v>4315</v>
      </c>
      <c r="D167" s="21">
        <f t="shared" si="45"/>
        <v>4263.333333333333</v>
      </c>
      <c r="E167" s="24">
        <f t="shared" si="40"/>
        <v>3.3257747543461898E-2</v>
      </c>
      <c r="F167" s="24">
        <f t="shared" si="41"/>
        <v>3.3257747543461898E-2</v>
      </c>
      <c r="G167" s="25">
        <f t="shared" si="42"/>
        <v>21511.1111111112</v>
      </c>
      <c r="H167" s="17">
        <f t="shared" si="50"/>
        <v>4242.7777777777783</v>
      </c>
      <c r="I167" s="21">
        <f t="shared" si="52"/>
        <v>4323.2222222222217</v>
      </c>
      <c r="J167" s="24">
        <f t="shared" si="46"/>
        <v>1.9677500629881696E-2</v>
      </c>
      <c r="K167" s="24">
        <f t="shared" si="47"/>
        <v>1.9677500629881696E-2</v>
      </c>
      <c r="L167" s="25">
        <f t="shared" si="51"/>
        <v>7530.3827160494702</v>
      </c>
      <c r="M167" s="17">
        <f t="shared" si="53"/>
        <v>4248.333333333333</v>
      </c>
      <c r="N167" s="21">
        <f t="shared" si="48"/>
        <v>4222.5</v>
      </c>
      <c r="O167" s="24">
        <f t="shared" si="54"/>
        <v>4.2517006802721087E-2</v>
      </c>
      <c r="P167" s="24">
        <f t="shared" si="43"/>
        <v>4.2517006802721087E-2</v>
      </c>
      <c r="Q167" s="25">
        <f t="shared" si="55"/>
        <v>35156.25</v>
      </c>
      <c r="R167" s="17">
        <f t="shared" si="56"/>
        <v>4062.5000000000005</v>
      </c>
      <c r="S167" s="21">
        <f t="shared" si="57"/>
        <v>4452.4621212121219</v>
      </c>
      <c r="T167" s="24">
        <f t="shared" si="58"/>
        <v>-9.6285989143133632E-3</v>
      </c>
      <c r="U167" s="24">
        <f t="shared" si="49"/>
        <v>9.6285989143133632E-3</v>
      </c>
      <c r="V167" s="25">
        <f t="shared" si="59"/>
        <v>1803.0317378329351</v>
      </c>
    </row>
    <row r="168" spans="1:22" x14ac:dyDescent="0.3">
      <c r="A168" s="37" t="s">
        <v>331</v>
      </c>
      <c r="B168" s="39">
        <v>4380</v>
      </c>
      <c r="C168" s="17">
        <f t="shared" si="44"/>
        <v>4335</v>
      </c>
      <c r="D168" s="21">
        <f t="shared" si="45"/>
        <v>4315</v>
      </c>
      <c r="E168" s="24">
        <f t="shared" si="40"/>
        <v>1.4840182648401826E-2</v>
      </c>
      <c r="F168" s="24">
        <f t="shared" si="41"/>
        <v>1.4840182648401826E-2</v>
      </c>
      <c r="G168" s="25">
        <f t="shared" si="42"/>
        <v>4225</v>
      </c>
      <c r="H168" s="17">
        <f t="shared" si="50"/>
        <v>4262.7777777777783</v>
      </c>
      <c r="I168" s="21">
        <f t="shared" si="52"/>
        <v>4416.1111111111104</v>
      </c>
      <c r="J168" s="24">
        <f t="shared" si="46"/>
        <v>-8.2445459157786307E-3</v>
      </c>
      <c r="K168" s="24">
        <f t="shared" si="47"/>
        <v>8.2445459157786307E-3</v>
      </c>
      <c r="L168" s="25">
        <f t="shared" si="51"/>
        <v>1304.0123456789613</v>
      </c>
      <c r="M168" s="17">
        <f t="shared" si="53"/>
        <v>4275</v>
      </c>
      <c r="N168" s="21">
        <f t="shared" si="48"/>
        <v>4248.333333333333</v>
      </c>
      <c r="O168" s="24">
        <f t="shared" si="54"/>
        <v>3.0060882800608896E-2</v>
      </c>
      <c r="P168" s="24">
        <f t="shared" si="43"/>
        <v>3.0060882800608896E-2</v>
      </c>
      <c r="Q168" s="25">
        <f t="shared" si="55"/>
        <v>17336.11111111119</v>
      </c>
      <c r="R168" s="17">
        <f t="shared" si="56"/>
        <v>4097.4305555555557</v>
      </c>
      <c r="S168" s="21">
        <f t="shared" si="57"/>
        <v>4467.954545454545</v>
      </c>
      <c r="T168" s="24">
        <f t="shared" si="58"/>
        <v>-2.0080946450809371E-2</v>
      </c>
      <c r="U168" s="24">
        <f t="shared" si="49"/>
        <v>2.0080946450809371E-2</v>
      </c>
      <c r="V168" s="25">
        <f t="shared" si="59"/>
        <v>7736.0020661156295</v>
      </c>
    </row>
    <row r="169" spans="1:22" x14ac:dyDescent="0.3">
      <c r="A169" s="37" t="s">
        <v>332</v>
      </c>
      <c r="B169" s="39">
        <v>4410</v>
      </c>
      <c r="C169" s="17">
        <f t="shared" si="44"/>
        <v>4371.666666666667</v>
      </c>
      <c r="D169" s="21">
        <f t="shared" si="45"/>
        <v>4335</v>
      </c>
      <c r="E169" s="24">
        <f t="shared" si="40"/>
        <v>1.7006802721088437E-2</v>
      </c>
      <c r="F169" s="24">
        <f t="shared" si="41"/>
        <v>1.7006802721088437E-2</v>
      </c>
      <c r="G169" s="25">
        <f t="shared" si="42"/>
        <v>5625</v>
      </c>
      <c r="H169" s="17">
        <f t="shared" si="50"/>
        <v>4293.6111111111113</v>
      </c>
      <c r="I169" s="21">
        <f t="shared" si="52"/>
        <v>4436.1111111111104</v>
      </c>
      <c r="J169" s="24">
        <f t="shared" si="46"/>
        <v>-5.920886873267665E-3</v>
      </c>
      <c r="K169" s="24">
        <f t="shared" si="47"/>
        <v>5.920886873267665E-3</v>
      </c>
      <c r="L169" s="25">
        <f t="shared" si="51"/>
        <v>681.79012345675324</v>
      </c>
      <c r="M169" s="17">
        <f t="shared" si="53"/>
        <v>4279.166666666667</v>
      </c>
      <c r="N169" s="21">
        <f t="shared" si="48"/>
        <v>4275</v>
      </c>
      <c r="O169" s="24">
        <f t="shared" si="54"/>
        <v>3.0612244897959183E-2</v>
      </c>
      <c r="P169" s="24">
        <f t="shared" si="43"/>
        <v>3.0612244897959183E-2</v>
      </c>
      <c r="Q169" s="25">
        <f t="shared" si="55"/>
        <v>18225</v>
      </c>
      <c r="R169" s="17">
        <f t="shared" si="56"/>
        <v>4128.8888888888896</v>
      </c>
      <c r="S169" s="21">
        <f t="shared" si="57"/>
        <v>4484.8547979797977</v>
      </c>
      <c r="T169" s="24">
        <f t="shared" si="58"/>
        <v>-1.6973877092924649E-2</v>
      </c>
      <c r="U169" s="24">
        <f t="shared" si="49"/>
        <v>1.6973877092924649E-2</v>
      </c>
      <c r="V169" s="25">
        <f t="shared" si="59"/>
        <v>5603.2407805963248</v>
      </c>
    </row>
    <row r="170" spans="1:22" x14ac:dyDescent="0.3">
      <c r="A170" s="37" t="s">
        <v>333</v>
      </c>
      <c r="B170" s="39">
        <v>4490</v>
      </c>
      <c r="C170" s="17">
        <f t="shared" si="44"/>
        <v>4396.666666666667</v>
      </c>
      <c r="D170" s="21">
        <f t="shared" si="45"/>
        <v>4371.666666666667</v>
      </c>
      <c r="E170" s="24">
        <f t="shared" si="40"/>
        <v>2.6354862657757914E-2</v>
      </c>
      <c r="F170" s="24">
        <f t="shared" si="41"/>
        <v>2.6354862657757914E-2</v>
      </c>
      <c r="G170" s="25">
        <f t="shared" si="42"/>
        <v>14002.777777777706</v>
      </c>
      <c r="H170" s="17">
        <f t="shared" si="50"/>
        <v>4320.5555555555557</v>
      </c>
      <c r="I170" s="21">
        <f t="shared" si="52"/>
        <v>4480.9444444444453</v>
      </c>
      <c r="J170" s="24">
        <f t="shared" si="46"/>
        <v>2.0168275179409238E-3</v>
      </c>
      <c r="K170" s="24">
        <f t="shared" si="47"/>
        <v>2.0168275179409238E-3</v>
      </c>
      <c r="L170" s="25">
        <f t="shared" si="51"/>
        <v>82.003086419738452</v>
      </c>
      <c r="M170" s="17">
        <f t="shared" si="53"/>
        <v>4315.833333333333</v>
      </c>
      <c r="N170" s="21">
        <f t="shared" si="48"/>
        <v>4279.166666666667</v>
      </c>
      <c r="O170" s="24">
        <f t="shared" si="54"/>
        <v>4.6956198960653235E-2</v>
      </c>
      <c r="P170" s="24">
        <f t="shared" si="43"/>
        <v>4.6956198960653235E-2</v>
      </c>
      <c r="Q170" s="25">
        <f t="shared" si="55"/>
        <v>44450.694444444314</v>
      </c>
      <c r="R170" s="17">
        <f t="shared" si="56"/>
        <v>4160.9722222222226</v>
      </c>
      <c r="S170" s="21">
        <f t="shared" si="57"/>
        <v>4456.7676767676767</v>
      </c>
      <c r="T170" s="24">
        <f t="shared" si="58"/>
        <v>7.4014082922769092E-3</v>
      </c>
      <c r="U170" s="24">
        <f t="shared" si="49"/>
        <v>7.4014082922769092E-3</v>
      </c>
      <c r="V170" s="25">
        <f t="shared" si="59"/>
        <v>1104.3873074176165</v>
      </c>
    </row>
    <row r="171" spans="1:22" x14ac:dyDescent="0.3">
      <c r="A171" s="37" t="s">
        <v>334</v>
      </c>
      <c r="B171" s="39">
        <v>4460</v>
      </c>
      <c r="C171" s="17">
        <f t="shared" si="44"/>
        <v>4443.333333333333</v>
      </c>
      <c r="D171" s="21">
        <f t="shared" si="45"/>
        <v>4396.666666666667</v>
      </c>
      <c r="E171" s="24">
        <f t="shared" si="40"/>
        <v>1.4200298953662115E-2</v>
      </c>
      <c r="F171" s="24">
        <f t="shared" si="41"/>
        <v>1.4200298953662115E-2</v>
      </c>
      <c r="G171" s="25">
        <f t="shared" si="42"/>
        <v>4011.1111111110727</v>
      </c>
      <c r="H171" s="17">
        <f t="shared" si="50"/>
        <v>4354.166666666667</v>
      </c>
      <c r="I171" s="21">
        <f t="shared" si="52"/>
        <v>4503.2222222222226</v>
      </c>
      <c r="J171" s="24">
        <f t="shared" si="46"/>
        <v>-9.6910812157449833E-3</v>
      </c>
      <c r="K171" s="24">
        <f t="shared" si="47"/>
        <v>9.6910812157449833E-3</v>
      </c>
      <c r="L171" s="25">
        <f t="shared" si="51"/>
        <v>1868.1604938271955</v>
      </c>
      <c r="M171" s="17">
        <f t="shared" si="53"/>
        <v>4342.5</v>
      </c>
      <c r="N171" s="21">
        <f t="shared" si="48"/>
        <v>4315.833333333333</v>
      </c>
      <c r="O171" s="24">
        <f t="shared" si="54"/>
        <v>3.2324364723467933E-2</v>
      </c>
      <c r="P171" s="24">
        <f t="shared" si="43"/>
        <v>3.2324364723467933E-2</v>
      </c>
      <c r="Q171" s="25">
        <f t="shared" si="55"/>
        <v>20784.027777777865</v>
      </c>
      <c r="R171" s="17">
        <f t="shared" si="56"/>
        <v>4191.9444444444443</v>
      </c>
      <c r="S171" s="21">
        <f t="shared" si="57"/>
        <v>4498.8510101010088</v>
      </c>
      <c r="T171" s="24">
        <f t="shared" si="58"/>
        <v>-8.7109888118853812E-3</v>
      </c>
      <c r="U171" s="24">
        <f t="shared" si="49"/>
        <v>8.7109888118853812E-3</v>
      </c>
      <c r="V171" s="25">
        <f t="shared" si="59"/>
        <v>1509.4009858686875</v>
      </c>
    </row>
    <row r="172" spans="1:22" x14ac:dyDescent="0.3">
      <c r="A172" s="37" t="s">
        <v>335</v>
      </c>
      <c r="B172" s="39">
        <v>4650</v>
      </c>
      <c r="C172" s="17">
        <f t="shared" si="44"/>
        <v>4466.666666666667</v>
      </c>
      <c r="D172" s="21">
        <f t="shared" si="45"/>
        <v>4443.333333333333</v>
      </c>
      <c r="E172" s="24">
        <f t="shared" si="40"/>
        <v>4.4444444444444509E-2</v>
      </c>
      <c r="F172" s="24">
        <f t="shared" si="41"/>
        <v>4.4444444444444509E-2</v>
      </c>
      <c r="G172" s="25">
        <f t="shared" si="42"/>
        <v>42711.111111111233</v>
      </c>
      <c r="H172" s="17">
        <f t="shared" si="50"/>
        <v>4388.0555555555557</v>
      </c>
      <c r="I172" s="21">
        <f t="shared" si="52"/>
        <v>4568.1666666666652</v>
      </c>
      <c r="J172" s="24">
        <f t="shared" si="46"/>
        <v>1.7598566308244055E-2</v>
      </c>
      <c r="K172" s="24">
        <f t="shared" si="47"/>
        <v>1.7598566308244055E-2</v>
      </c>
      <c r="L172" s="25">
        <f t="shared" si="51"/>
        <v>6696.6944444446926</v>
      </c>
      <c r="M172" s="17">
        <f t="shared" si="53"/>
        <v>4365</v>
      </c>
      <c r="N172" s="21">
        <f t="shared" si="48"/>
        <v>4342.5</v>
      </c>
      <c r="O172" s="24">
        <f t="shared" si="54"/>
        <v>6.6129032258064518E-2</v>
      </c>
      <c r="P172" s="24">
        <f t="shared" si="43"/>
        <v>6.6129032258064518E-2</v>
      </c>
      <c r="Q172" s="25">
        <f t="shared" si="55"/>
        <v>94556.25</v>
      </c>
      <c r="R172" s="17">
        <f t="shared" si="56"/>
        <v>4220.4861111111104</v>
      </c>
      <c r="S172" s="21">
        <f t="shared" si="57"/>
        <v>4520.4292929292933</v>
      </c>
      <c r="T172" s="24">
        <f t="shared" si="58"/>
        <v>2.7864668187248753E-2</v>
      </c>
      <c r="U172" s="24">
        <f t="shared" si="49"/>
        <v>2.7864668187248753E-2</v>
      </c>
      <c r="V172" s="25">
        <f t="shared" si="59"/>
        <v>16788.568130802883</v>
      </c>
    </row>
    <row r="173" spans="1:22" x14ac:dyDescent="0.3">
      <c r="A173" s="37" t="s">
        <v>336</v>
      </c>
      <c r="B173" s="39">
        <v>4770</v>
      </c>
      <c r="C173" s="17">
        <f t="shared" si="44"/>
        <v>4526.666666666667</v>
      </c>
      <c r="D173" s="21">
        <f t="shared" si="45"/>
        <v>4466.666666666667</v>
      </c>
      <c r="E173" s="24">
        <f t="shared" si="40"/>
        <v>6.3591893780572964E-2</v>
      </c>
      <c r="F173" s="24">
        <f t="shared" si="41"/>
        <v>6.3591893780572964E-2</v>
      </c>
      <c r="G173" s="25">
        <f t="shared" si="42"/>
        <v>92011.11111111092</v>
      </c>
      <c r="H173" s="17">
        <f t="shared" si="50"/>
        <v>4423.3333333333339</v>
      </c>
      <c r="I173" s="21">
        <f t="shared" si="52"/>
        <v>4576.7222222222226</v>
      </c>
      <c r="J173" s="24">
        <f t="shared" si="46"/>
        <v>4.0519450267877857E-2</v>
      </c>
      <c r="K173" s="24">
        <f t="shared" si="47"/>
        <v>4.0519450267877857E-2</v>
      </c>
      <c r="L173" s="25">
        <f t="shared" si="51"/>
        <v>37356.299382715893</v>
      </c>
      <c r="M173" s="17">
        <f t="shared" si="53"/>
        <v>4420.833333333333</v>
      </c>
      <c r="N173" s="21">
        <f t="shared" si="48"/>
        <v>4365</v>
      </c>
      <c r="O173" s="24">
        <f t="shared" si="54"/>
        <v>8.4905660377358486E-2</v>
      </c>
      <c r="P173" s="24">
        <f t="shared" si="43"/>
        <v>8.4905660377358486E-2</v>
      </c>
      <c r="Q173" s="25">
        <f t="shared" si="55"/>
        <v>164025</v>
      </c>
      <c r="R173" s="17">
        <f t="shared" si="56"/>
        <v>4252.3611111111113</v>
      </c>
      <c r="S173" s="21">
        <f t="shared" si="57"/>
        <v>4535.7891414141423</v>
      </c>
      <c r="T173" s="24">
        <f t="shared" si="58"/>
        <v>4.9100808927852777E-2</v>
      </c>
      <c r="U173" s="24">
        <f t="shared" si="49"/>
        <v>4.9100808927852777E-2</v>
      </c>
      <c r="V173" s="25">
        <f t="shared" si="59"/>
        <v>54854.726279524657</v>
      </c>
    </row>
    <row r="174" spans="1:22" x14ac:dyDescent="0.3">
      <c r="A174" s="37" t="s">
        <v>337</v>
      </c>
      <c r="B174" s="39">
        <v>4440</v>
      </c>
      <c r="C174" s="17">
        <f t="shared" si="44"/>
        <v>4536.666666666667</v>
      </c>
      <c r="D174" s="21">
        <f t="shared" si="45"/>
        <v>4526.666666666667</v>
      </c>
      <c r="E174" s="24">
        <f t="shared" si="40"/>
        <v>-1.9519519519519586E-2</v>
      </c>
      <c r="F174" s="24">
        <f t="shared" si="41"/>
        <v>1.9519519519519586E-2</v>
      </c>
      <c r="G174" s="25">
        <f t="shared" si="42"/>
        <v>7511.1111111111641</v>
      </c>
      <c r="H174" s="17">
        <f t="shared" si="50"/>
        <v>4456.9444444444453</v>
      </c>
      <c r="I174" s="21">
        <f t="shared" si="52"/>
        <v>4671.333333333333</v>
      </c>
      <c r="J174" s="24">
        <f t="shared" si="46"/>
        <v>-5.2102102102102033E-2</v>
      </c>
      <c r="K174" s="24">
        <f t="shared" si="47"/>
        <v>5.2102102102102033E-2</v>
      </c>
      <c r="L174" s="25">
        <f t="shared" si="51"/>
        <v>53515.111111110971</v>
      </c>
      <c r="M174" s="17">
        <f t="shared" si="53"/>
        <v>4435.833333333333</v>
      </c>
      <c r="N174" s="21">
        <f t="shared" si="48"/>
        <v>4420.833333333333</v>
      </c>
      <c r="O174" s="24">
        <f t="shared" si="54"/>
        <v>4.3168168168168852E-3</v>
      </c>
      <c r="P174" s="24">
        <f t="shared" si="43"/>
        <v>4.3168168168168852E-3</v>
      </c>
      <c r="Q174" s="25">
        <f t="shared" si="55"/>
        <v>367.36111111112274</v>
      </c>
      <c r="R174" s="17">
        <f t="shared" si="56"/>
        <v>4282.2222222222226</v>
      </c>
      <c r="S174" s="21">
        <f t="shared" si="57"/>
        <v>4619.9368686868675</v>
      </c>
      <c r="T174" s="24">
        <f t="shared" si="58"/>
        <v>-4.0526321776321497E-2</v>
      </c>
      <c r="U174" s="24">
        <f t="shared" si="49"/>
        <v>4.0526321776321497E-2</v>
      </c>
      <c r="V174" s="25">
        <f t="shared" si="59"/>
        <v>32377.276712834981</v>
      </c>
    </row>
    <row r="175" spans="1:22" x14ac:dyDescent="0.3">
      <c r="A175" s="37" t="s">
        <v>338</v>
      </c>
      <c r="B175" s="39">
        <v>4370</v>
      </c>
      <c r="C175" s="17">
        <f t="shared" si="44"/>
        <v>4530</v>
      </c>
      <c r="D175" s="21">
        <f t="shared" si="45"/>
        <v>4536.666666666667</v>
      </c>
      <c r="E175" s="24">
        <f t="shared" si="40"/>
        <v>-3.8138825324180087E-2</v>
      </c>
      <c r="F175" s="24">
        <f t="shared" si="41"/>
        <v>3.8138825324180087E-2</v>
      </c>
      <c r="G175" s="25">
        <f t="shared" si="42"/>
        <v>27777.777777777879</v>
      </c>
      <c r="H175" s="17">
        <f t="shared" si="50"/>
        <v>4483.3333333333339</v>
      </c>
      <c r="I175" s="21">
        <f t="shared" si="52"/>
        <v>4648.2777777777774</v>
      </c>
      <c r="J175" s="24">
        <f t="shared" si="46"/>
        <v>-6.3679125349605806E-2</v>
      </c>
      <c r="K175" s="24">
        <f t="shared" si="47"/>
        <v>6.3679125349605806E-2</v>
      </c>
      <c r="L175" s="25">
        <f t="shared" si="51"/>
        <v>77438.52160493804</v>
      </c>
      <c r="M175" s="17">
        <f t="shared" si="53"/>
        <v>4450.833333333333</v>
      </c>
      <c r="N175" s="21">
        <f t="shared" si="48"/>
        <v>4435.833333333333</v>
      </c>
      <c r="O175" s="24">
        <f t="shared" si="54"/>
        <v>-1.5064836003051037E-2</v>
      </c>
      <c r="P175" s="24">
        <f t="shared" si="43"/>
        <v>1.5064836003051037E-2</v>
      </c>
      <c r="Q175" s="25">
        <f t="shared" si="55"/>
        <v>4334.0277777777383</v>
      </c>
      <c r="R175" s="17">
        <f t="shared" si="56"/>
        <v>4310.4861111111113</v>
      </c>
      <c r="S175" s="21">
        <f t="shared" si="57"/>
        <v>4617.3737373737358</v>
      </c>
      <c r="T175" s="24">
        <f t="shared" si="58"/>
        <v>-5.6607262556918954E-2</v>
      </c>
      <c r="U175" s="24">
        <f t="shared" si="49"/>
        <v>5.6607262556918954E-2</v>
      </c>
      <c r="V175" s="25">
        <f t="shared" si="59"/>
        <v>61193.765942250022</v>
      </c>
    </row>
    <row r="176" spans="1:22" x14ac:dyDescent="0.3">
      <c r="A176" s="37" t="s">
        <v>339</v>
      </c>
      <c r="B176" s="39">
        <v>4540</v>
      </c>
      <c r="C176" s="17">
        <f t="shared" si="44"/>
        <v>4538.333333333333</v>
      </c>
      <c r="D176" s="21">
        <f t="shared" si="45"/>
        <v>4530</v>
      </c>
      <c r="E176" s="24">
        <f t="shared" si="40"/>
        <v>2.2026431718061676E-3</v>
      </c>
      <c r="F176" s="24">
        <f t="shared" si="41"/>
        <v>2.2026431718061676E-3</v>
      </c>
      <c r="G176" s="25">
        <f t="shared" si="42"/>
        <v>100</v>
      </c>
      <c r="H176" s="17">
        <f t="shared" si="50"/>
        <v>4506.9444444444443</v>
      </c>
      <c r="I176" s="21">
        <f t="shared" si="52"/>
        <v>4595.3333333333321</v>
      </c>
      <c r="J176" s="24">
        <f t="shared" si="46"/>
        <v>-1.2187958883993859E-2</v>
      </c>
      <c r="K176" s="24">
        <f t="shared" si="47"/>
        <v>1.2187958883993859E-2</v>
      </c>
      <c r="L176" s="25">
        <f t="shared" si="51"/>
        <v>3061.7777777776437</v>
      </c>
      <c r="M176" s="17">
        <f t="shared" si="53"/>
        <v>4467.5</v>
      </c>
      <c r="N176" s="21">
        <f t="shared" si="48"/>
        <v>4450.833333333333</v>
      </c>
      <c r="O176" s="24">
        <f t="shared" si="54"/>
        <v>1.9640234948605059E-2</v>
      </c>
      <c r="P176" s="24">
        <f t="shared" si="43"/>
        <v>1.9640234948605059E-2</v>
      </c>
      <c r="Q176" s="25">
        <f t="shared" si="55"/>
        <v>7950.6944444444989</v>
      </c>
      <c r="R176" s="17">
        <f t="shared" si="56"/>
        <v>4335.0694444444443</v>
      </c>
      <c r="S176" s="21">
        <f t="shared" si="57"/>
        <v>4616.6982323232314</v>
      </c>
      <c r="T176" s="24">
        <f t="shared" si="58"/>
        <v>-1.6893883771636878E-2</v>
      </c>
      <c r="U176" s="24">
        <f t="shared" si="49"/>
        <v>1.6893883771636878E-2</v>
      </c>
      <c r="V176" s="25">
        <f t="shared" si="59"/>
        <v>5882.6188415083816</v>
      </c>
    </row>
    <row r="177" spans="1:22" x14ac:dyDescent="0.3">
      <c r="A177" s="37" t="s">
        <v>340</v>
      </c>
      <c r="B177" s="39">
        <v>4570</v>
      </c>
      <c r="C177" s="17">
        <f t="shared" si="44"/>
        <v>4556.666666666667</v>
      </c>
      <c r="D177" s="21">
        <f t="shared" si="45"/>
        <v>4538.333333333333</v>
      </c>
      <c r="E177" s="24">
        <f t="shared" si="40"/>
        <v>6.9292487235595116E-3</v>
      </c>
      <c r="F177" s="24">
        <f t="shared" si="41"/>
        <v>6.9292487235595116E-3</v>
      </c>
      <c r="G177" s="25">
        <f t="shared" si="42"/>
        <v>1002.7777777777969</v>
      </c>
      <c r="H177" s="17">
        <f t="shared" si="50"/>
        <v>4525.833333333333</v>
      </c>
      <c r="I177" s="21">
        <f t="shared" si="52"/>
        <v>4582.2777777777774</v>
      </c>
      <c r="J177" s="24">
        <f t="shared" si="46"/>
        <v>-2.6866034524676966E-3</v>
      </c>
      <c r="K177" s="24">
        <f t="shared" si="47"/>
        <v>2.6866034524676966E-3</v>
      </c>
      <c r="L177" s="25">
        <f t="shared" si="51"/>
        <v>150.7438271604839</v>
      </c>
      <c r="M177" s="17">
        <f t="shared" si="53"/>
        <v>4500</v>
      </c>
      <c r="N177" s="21">
        <f t="shared" si="48"/>
        <v>4467.5</v>
      </c>
      <c r="O177" s="24">
        <f t="shared" si="54"/>
        <v>2.2428884026258207E-2</v>
      </c>
      <c r="P177" s="24">
        <f t="shared" si="43"/>
        <v>2.2428884026258207E-2</v>
      </c>
      <c r="Q177" s="25">
        <f t="shared" si="55"/>
        <v>10506.25</v>
      </c>
      <c r="R177" s="17">
        <f t="shared" si="56"/>
        <v>4360.2777777777783</v>
      </c>
      <c r="S177" s="21">
        <f t="shared" si="57"/>
        <v>4624.0088383838383</v>
      </c>
      <c r="T177" s="24">
        <f t="shared" si="58"/>
        <v>-1.1818126561014953E-2</v>
      </c>
      <c r="U177" s="24">
        <f t="shared" si="49"/>
        <v>1.1818126561014953E-2</v>
      </c>
      <c r="V177" s="25">
        <f t="shared" si="59"/>
        <v>2916.9546235715693</v>
      </c>
    </row>
    <row r="178" spans="1:22" x14ac:dyDescent="0.3">
      <c r="A178" s="37" t="s">
        <v>341</v>
      </c>
      <c r="B178" s="39">
        <v>4400</v>
      </c>
      <c r="C178" s="17">
        <f t="shared" si="44"/>
        <v>4515</v>
      </c>
      <c r="D178" s="21">
        <f t="shared" si="45"/>
        <v>4556.666666666667</v>
      </c>
      <c r="E178" s="24">
        <f t="shared" si="40"/>
        <v>-3.5606060606060676E-2</v>
      </c>
      <c r="F178" s="24">
        <f t="shared" si="41"/>
        <v>3.5606060606060676E-2</v>
      </c>
      <c r="G178" s="25">
        <f t="shared" si="42"/>
        <v>24544.44444444454</v>
      </c>
      <c r="H178" s="17">
        <f t="shared" si="50"/>
        <v>4533.8888888888896</v>
      </c>
      <c r="I178" s="21">
        <f t="shared" si="52"/>
        <v>4599.8333333333348</v>
      </c>
      <c r="J178" s="24">
        <f t="shared" si="46"/>
        <v>-4.5416666666667015E-2</v>
      </c>
      <c r="K178" s="24">
        <f t="shared" si="47"/>
        <v>4.5416666666667015E-2</v>
      </c>
      <c r="L178" s="25">
        <f t="shared" si="51"/>
        <v>39933.361111111713</v>
      </c>
      <c r="M178" s="17">
        <f t="shared" si="53"/>
        <v>4490.833333333333</v>
      </c>
      <c r="N178" s="21">
        <f t="shared" si="48"/>
        <v>4500</v>
      </c>
      <c r="O178" s="24">
        <f t="shared" si="54"/>
        <v>-2.2727272727272728E-2</v>
      </c>
      <c r="P178" s="24">
        <f t="shared" si="43"/>
        <v>2.2727272727272728E-2</v>
      </c>
      <c r="Q178" s="25">
        <f t="shared" si="55"/>
        <v>10000</v>
      </c>
      <c r="R178" s="17">
        <f t="shared" si="56"/>
        <v>4382.6388888888896</v>
      </c>
      <c r="S178" s="21">
        <f t="shared" si="57"/>
        <v>4665.1262626262624</v>
      </c>
      <c r="T178" s="24">
        <f t="shared" si="58"/>
        <v>-6.025596877869599E-2</v>
      </c>
      <c r="U178" s="24">
        <f t="shared" si="49"/>
        <v>6.025596877869599E-2</v>
      </c>
      <c r="V178" s="25">
        <f t="shared" si="59"/>
        <v>70291.935134169835</v>
      </c>
    </row>
    <row r="179" spans="1:22" x14ac:dyDescent="0.3">
      <c r="A179" s="37" t="s">
        <v>342</v>
      </c>
      <c r="B179" s="39">
        <v>4390</v>
      </c>
      <c r="C179" s="17">
        <f t="shared" si="44"/>
        <v>4451.666666666667</v>
      </c>
      <c r="D179" s="21">
        <f t="shared" si="45"/>
        <v>4515</v>
      </c>
      <c r="E179" s="24">
        <f t="shared" si="40"/>
        <v>-2.847380410022779E-2</v>
      </c>
      <c r="F179" s="24">
        <f t="shared" si="41"/>
        <v>2.847380410022779E-2</v>
      </c>
      <c r="G179" s="25">
        <f t="shared" si="42"/>
        <v>15625</v>
      </c>
      <c r="H179" s="17">
        <f t="shared" si="50"/>
        <v>4521.3888888888896</v>
      </c>
      <c r="I179" s="21">
        <f t="shared" si="52"/>
        <v>4488.5555555555547</v>
      </c>
      <c r="J179" s="24">
        <f t="shared" si="46"/>
        <v>-2.245001265502386E-2</v>
      </c>
      <c r="K179" s="24">
        <f t="shared" si="47"/>
        <v>2.245001265502386E-2</v>
      </c>
      <c r="L179" s="25">
        <f t="shared" si="51"/>
        <v>9713.1975308640376</v>
      </c>
      <c r="M179" s="17">
        <f t="shared" si="53"/>
        <v>4489.166666666667</v>
      </c>
      <c r="N179" s="21">
        <f t="shared" si="48"/>
        <v>4490.833333333333</v>
      </c>
      <c r="O179" s="24">
        <f t="shared" si="54"/>
        <v>-2.2968868640850348E-2</v>
      </c>
      <c r="P179" s="24">
        <f t="shared" si="43"/>
        <v>2.2968868640850348E-2</v>
      </c>
      <c r="Q179" s="25">
        <f t="shared" si="55"/>
        <v>10167.361111111049</v>
      </c>
      <c r="R179" s="17">
        <f t="shared" si="56"/>
        <v>4402.708333333333</v>
      </c>
      <c r="S179" s="21">
        <f t="shared" si="57"/>
        <v>4618.6994949494938</v>
      </c>
      <c r="T179" s="24">
        <f t="shared" si="58"/>
        <v>-5.209555693610337E-2</v>
      </c>
      <c r="U179" s="24">
        <f t="shared" si="49"/>
        <v>5.209555693610337E-2</v>
      </c>
      <c r="V179" s="25">
        <f t="shared" si="59"/>
        <v>52303.458990153529</v>
      </c>
    </row>
    <row r="180" spans="1:22" x14ac:dyDescent="0.3">
      <c r="A180" s="37" t="s">
        <v>343</v>
      </c>
      <c r="B180" s="39">
        <v>4350</v>
      </c>
      <c r="C180" s="17">
        <f t="shared" si="44"/>
        <v>4436.666666666667</v>
      </c>
      <c r="D180" s="21">
        <f t="shared" si="45"/>
        <v>4451.666666666667</v>
      </c>
      <c r="E180" s="24">
        <f t="shared" si="40"/>
        <v>-2.3371647509578614E-2</v>
      </c>
      <c r="F180" s="24">
        <f t="shared" si="41"/>
        <v>2.3371647509578614E-2</v>
      </c>
      <c r="G180" s="25">
        <f t="shared" si="42"/>
        <v>10336.111111111173</v>
      </c>
      <c r="H180" s="17">
        <f t="shared" si="50"/>
        <v>4504.7222222222226</v>
      </c>
      <c r="I180" s="21">
        <f t="shared" si="52"/>
        <v>4354.0555555555557</v>
      </c>
      <c r="J180" s="24">
        <f t="shared" si="46"/>
        <v>-9.3231162196681758E-4</v>
      </c>
      <c r="K180" s="24">
        <f t="shared" si="47"/>
        <v>9.3231162196681758E-4</v>
      </c>
      <c r="L180" s="25">
        <f t="shared" si="51"/>
        <v>16.447530864198349</v>
      </c>
      <c r="M180" s="17">
        <f t="shared" si="53"/>
        <v>4486.666666666667</v>
      </c>
      <c r="N180" s="21">
        <f t="shared" si="48"/>
        <v>4489.166666666667</v>
      </c>
      <c r="O180" s="24">
        <f t="shared" si="54"/>
        <v>-3.1992337164751028E-2</v>
      </c>
      <c r="P180" s="24">
        <f t="shared" si="43"/>
        <v>3.1992337164751028E-2</v>
      </c>
      <c r="Q180" s="25">
        <f t="shared" si="55"/>
        <v>19367.361111111197</v>
      </c>
      <c r="R180" s="17">
        <f t="shared" si="56"/>
        <v>4420.3472222222217</v>
      </c>
      <c r="S180" s="21">
        <f t="shared" si="57"/>
        <v>4591.3446969696979</v>
      </c>
      <c r="T180" s="24">
        <f t="shared" si="58"/>
        <v>-5.5481539533263888E-2</v>
      </c>
      <c r="U180" s="24">
        <f t="shared" si="49"/>
        <v>5.5481539533263888E-2</v>
      </c>
      <c r="V180" s="25">
        <f t="shared" si="59"/>
        <v>58247.262755395313</v>
      </c>
    </row>
    <row r="181" spans="1:22" x14ac:dyDescent="0.3">
      <c r="A181" s="37" t="s">
        <v>344</v>
      </c>
      <c r="B181" s="39">
        <v>4510</v>
      </c>
      <c r="C181" s="17">
        <f t="shared" si="44"/>
        <v>4460</v>
      </c>
      <c r="D181" s="21">
        <f t="shared" si="45"/>
        <v>4436.666666666667</v>
      </c>
      <c r="E181" s="24">
        <f t="shared" si="40"/>
        <v>1.6260162601625949E-2</v>
      </c>
      <c r="F181" s="24">
        <f t="shared" si="41"/>
        <v>1.6260162601625949E-2</v>
      </c>
      <c r="G181" s="25">
        <f t="shared" si="42"/>
        <v>5377.7777777777337</v>
      </c>
      <c r="H181" s="17">
        <f t="shared" si="50"/>
        <v>4493.0555555555557</v>
      </c>
      <c r="I181" s="21">
        <f t="shared" si="52"/>
        <v>4341.3888888888887</v>
      </c>
      <c r="J181" s="24">
        <f t="shared" si="46"/>
        <v>3.738605567873865E-2</v>
      </c>
      <c r="K181" s="24">
        <f t="shared" si="47"/>
        <v>3.738605567873865E-2</v>
      </c>
      <c r="L181" s="25">
        <f t="shared" si="51"/>
        <v>28429.706790123524</v>
      </c>
      <c r="M181" s="17">
        <f t="shared" si="53"/>
        <v>4495</v>
      </c>
      <c r="N181" s="21">
        <f t="shared" si="48"/>
        <v>4486.666666666667</v>
      </c>
      <c r="O181" s="24">
        <f t="shared" si="54"/>
        <v>5.173688100517302E-3</v>
      </c>
      <c r="P181" s="24">
        <f t="shared" si="43"/>
        <v>5.173688100517302E-3</v>
      </c>
      <c r="Q181" s="25">
        <f t="shared" si="55"/>
        <v>544.44444444443025</v>
      </c>
      <c r="R181" s="17">
        <f t="shared" si="56"/>
        <v>4438.333333333333</v>
      </c>
      <c r="S181" s="21">
        <f t="shared" si="57"/>
        <v>4565.0441919191935</v>
      </c>
      <c r="T181" s="24">
        <f t="shared" si="58"/>
        <v>-1.2204920602925389E-2</v>
      </c>
      <c r="U181" s="24">
        <f t="shared" si="49"/>
        <v>1.2204920602925389E-2</v>
      </c>
      <c r="V181" s="25">
        <f t="shared" si="59"/>
        <v>3029.8630640370079</v>
      </c>
    </row>
    <row r="182" spans="1:22" x14ac:dyDescent="0.3">
      <c r="A182" s="37" t="s">
        <v>345</v>
      </c>
      <c r="B182" s="39">
        <v>4650</v>
      </c>
      <c r="C182" s="17">
        <f t="shared" si="44"/>
        <v>4478.333333333333</v>
      </c>
      <c r="D182" s="21">
        <f t="shared" si="45"/>
        <v>4460</v>
      </c>
      <c r="E182" s="24">
        <f t="shared" si="40"/>
        <v>4.0860215053763443E-2</v>
      </c>
      <c r="F182" s="24">
        <f t="shared" si="41"/>
        <v>4.0860215053763443E-2</v>
      </c>
      <c r="G182" s="25">
        <f t="shared" si="42"/>
        <v>36100</v>
      </c>
      <c r="H182" s="17">
        <f t="shared" si="50"/>
        <v>4483.0555555555557</v>
      </c>
      <c r="I182" s="21">
        <f t="shared" si="52"/>
        <v>4413.7222222222217</v>
      </c>
      <c r="J182" s="24">
        <f t="shared" si="46"/>
        <v>5.081242532855447E-2</v>
      </c>
      <c r="K182" s="24">
        <f t="shared" si="47"/>
        <v>5.081242532855447E-2</v>
      </c>
      <c r="L182" s="25">
        <f t="shared" si="51"/>
        <v>55827.188271605177</v>
      </c>
      <c r="M182" s="17">
        <f t="shared" si="53"/>
        <v>4508.333333333333</v>
      </c>
      <c r="N182" s="21">
        <f t="shared" si="48"/>
        <v>4495</v>
      </c>
      <c r="O182" s="24">
        <f t="shared" si="54"/>
        <v>3.3333333333333333E-2</v>
      </c>
      <c r="P182" s="24">
        <f t="shared" si="43"/>
        <v>3.3333333333333333E-2</v>
      </c>
      <c r="Q182" s="25">
        <f t="shared" si="55"/>
        <v>24025</v>
      </c>
      <c r="R182" s="17">
        <f t="shared" si="56"/>
        <v>4454.3749999999991</v>
      </c>
      <c r="S182" s="21">
        <f t="shared" si="57"/>
        <v>4561.969696969697</v>
      </c>
      <c r="T182" s="24">
        <f t="shared" si="58"/>
        <v>1.8931247963506023E-2</v>
      </c>
      <c r="U182" s="24">
        <f t="shared" si="49"/>
        <v>1.8931247963506023E-2</v>
      </c>
      <c r="V182" s="25">
        <f t="shared" si="59"/>
        <v>7749.3342516069742</v>
      </c>
    </row>
    <row r="183" spans="1:22" x14ac:dyDescent="0.3">
      <c r="A183" s="37" t="s">
        <v>346</v>
      </c>
      <c r="B183" s="39">
        <v>4650</v>
      </c>
      <c r="C183" s="17">
        <f t="shared" si="44"/>
        <v>4491.666666666667</v>
      </c>
      <c r="D183" s="21">
        <f t="shared" si="45"/>
        <v>4478.333333333333</v>
      </c>
      <c r="E183" s="24">
        <f t="shared" si="40"/>
        <v>3.6917562724014405E-2</v>
      </c>
      <c r="F183" s="24">
        <f t="shared" si="41"/>
        <v>3.6917562724014405E-2</v>
      </c>
      <c r="G183" s="25">
        <f t="shared" si="42"/>
        <v>29469.444444444547</v>
      </c>
      <c r="H183" s="17">
        <f t="shared" si="50"/>
        <v>4472.2222222222226</v>
      </c>
      <c r="I183" s="21">
        <f t="shared" si="52"/>
        <v>4471.7222222222217</v>
      </c>
      <c r="J183" s="24">
        <f t="shared" si="46"/>
        <v>3.8339307048984576E-2</v>
      </c>
      <c r="K183" s="24">
        <f t="shared" si="47"/>
        <v>3.8339307048984576E-2</v>
      </c>
      <c r="L183" s="25">
        <f t="shared" si="51"/>
        <v>31782.966049382896</v>
      </c>
      <c r="M183" s="17">
        <f t="shared" si="53"/>
        <v>4524.166666666667</v>
      </c>
      <c r="N183" s="21">
        <f t="shared" si="48"/>
        <v>4508.333333333333</v>
      </c>
      <c r="O183" s="24">
        <f t="shared" si="54"/>
        <v>3.0465949820788596E-2</v>
      </c>
      <c r="P183" s="24">
        <f t="shared" si="43"/>
        <v>3.0465949820788596E-2</v>
      </c>
      <c r="Q183" s="25">
        <f t="shared" si="55"/>
        <v>20069.444444444529</v>
      </c>
      <c r="R183" s="17">
        <f t="shared" si="56"/>
        <v>4469.5138888888878</v>
      </c>
      <c r="S183" s="21">
        <f t="shared" si="57"/>
        <v>4572.102272727273</v>
      </c>
      <c r="T183" s="24">
        <f t="shared" si="58"/>
        <v>1.6752199413489682E-2</v>
      </c>
      <c r="U183" s="24">
        <f t="shared" si="49"/>
        <v>1.6752199413489682E-2</v>
      </c>
      <c r="V183" s="25">
        <f t="shared" si="59"/>
        <v>6068.0559142561597</v>
      </c>
    </row>
    <row r="184" spans="1:22" x14ac:dyDescent="0.3">
      <c r="A184" s="37" t="s">
        <v>347</v>
      </c>
      <c r="B184" s="39">
        <v>4800</v>
      </c>
      <c r="C184" s="17">
        <f t="shared" si="44"/>
        <v>4558.333333333333</v>
      </c>
      <c r="D184" s="21">
        <f t="shared" si="45"/>
        <v>4491.666666666667</v>
      </c>
      <c r="E184" s="24">
        <f t="shared" si="40"/>
        <v>6.4236111111111049E-2</v>
      </c>
      <c r="F184" s="24">
        <f t="shared" si="41"/>
        <v>6.4236111111111049E-2</v>
      </c>
      <c r="G184" s="25">
        <f t="shared" si="42"/>
        <v>95069.444444444263</v>
      </c>
      <c r="H184" s="17">
        <f t="shared" si="50"/>
        <v>4479.4444444444443</v>
      </c>
      <c r="I184" s="21">
        <f t="shared" si="52"/>
        <v>4518.8888888888887</v>
      </c>
      <c r="J184" s="24">
        <f t="shared" si="46"/>
        <v>5.8564814814814854E-2</v>
      </c>
      <c r="K184" s="24">
        <f t="shared" si="47"/>
        <v>5.8564814814814854E-2</v>
      </c>
      <c r="L184" s="25">
        <f t="shared" si="51"/>
        <v>79023.456790123571</v>
      </c>
      <c r="M184" s="17">
        <f t="shared" si="53"/>
        <v>4536.666666666667</v>
      </c>
      <c r="N184" s="21">
        <f t="shared" si="48"/>
        <v>4524.166666666667</v>
      </c>
      <c r="O184" s="24">
        <f t="shared" si="54"/>
        <v>5.7465277777777712E-2</v>
      </c>
      <c r="P184" s="24">
        <f t="shared" si="43"/>
        <v>5.7465277777777712E-2</v>
      </c>
      <c r="Q184" s="25">
        <f t="shared" si="55"/>
        <v>76084.027777777606</v>
      </c>
      <c r="R184" s="17">
        <f t="shared" si="56"/>
        <v>4483.8194444444443</v>
      </c>
      <c r="S184" s="21">
        <f t="shared" si="57"/>
        <v>4588.7563131313154</v>
      </c>
      <c r="T184" s="24">
        <f t="shared" si="58"/>
        <v>4.4009101430975951E-2</v>
      </c>
      <c r="U184" s="24">
        <f t="shared" si="49"/>
        <v>4.4009101430975951E-2</v>
      </c>
      <c r="V184" s="25">
        <f t="shared" si="59"/>
        <v>44623.895241874852</v>
      </c>
    </row>
    <row r="185" spans="1:22" x14ac:dyDescent="0.3">
      <c r="A185" s="37" t="s">
        <v>348</v>
      </c>
      <c r="B185" s="39">
        <v>4580</v>
      </c>
      <c r="C185" s="17">
        <f t="shared" si="44"/>
        <v>4590</v>
      </c>
      <c r="D185" s="21">
        <f t="shared" si="45"/>
        <v>4558.333333333333</v>
      </c>
      <c r="E185" s="24">
        <f t="shared" si="40"/>
        <v>4.730713245997155E-3</v>
      </c>
      <c r="F185" s="24">
        <f t="shared" si="41"/>
        <v>4.730713245997155E-3</v>
      </c>
      <c r="G185" s="25">
        <f t="shared" si="42"/>
        <v>469.44444444445759</v>
      </c>
      <c r="H185" s="17">
        <f t="shared" si="50"/>
        <v>4502.5</v>
      </c>
      <c r="I185" s="21">
        <f t="shared" si="52"/>
        <v>4668.7777777777774</v>
      </c>
      <c r="J185" s="24">
        <f t="shared" si="46"/>
        <v>-1.9383794274623882E-2</v>
      </c>
      <c r="K185" s="24">
        <f t="shared" si="47"/>
        <v>1.9383794274623882E-2</v>
      </c>
      <c r="L185" s="25">
        <f t="shared" si="51"/>
        <v>7881.4938271604224</v>
      </c>
      <c r="M185" s="17">
        <f t="shared" si="53"/>
        <v>4520.833333333333</v>
      </c>
      <c r="N185" s="21">
        <f t="shared" si="48"/>
        <v>4536.666666666667</v>
      </c>
      <c r="O185" s="24">
        <f t="shared" si="54"/>
        <v>9.4614264919941106E-3</v>
      </c>
      <c r="P185" s="24">
        <f t="shared" si="43"/>
        <v>9.4614264919941106E-3</v>
      </c>
      <c r="Q185" s="25">
        <f t="shared" si="55"/>
        <v>1877.7777777777515</v>
      </c>
      <c r="R185" s="17">
        <f t="shared" si="56"/>
        <v>4492.1527777777774</v>
      </c>
      <c r="S185" s="21">
        <f t="shared" si="57"/>
        <v>4599.1224747474753</v>
      </c>
      <c r="T185" s="24">
        <f t="shared" si="58"/>
        <v>-4.1752128269596685E-3</v>
      </c>
      <c r="U185" s="24">
        <f t="shared" si="49"/>
        <v>4.1752128269596685E-3</v>
      </c>
      <c r="V185" s="25">
        <f t="shared" si="59"/>
        <v>365.6690404678298</v>
      </c>
    </row>
    <row r="186" spans="1:22" x14ac:dyDescent="0.3">
      <c r="A186" s="37" t="s">
        <v>349</v>
      </c>
      <c r="B186" s="39">
        <v>4910</v>
      </c>
      <c r="C186" s="17">
        <f t="shared" si="44"/>
        <v>4683.333333333333</v>
      </c>
      <c r="D186" s="21">
        <f t="shared" si="45"/>
        <v>4590</v>
      </c>
      <c r="E186" s="24">
        <f t="shared" si="40"/>
        <v>6.5173116089613028E-2</v>
      </c>
      <c r="F186" s="24">
        <f t="shared" si="41"/>
        <v>6.5173116089613028E-2</v>
      </c>
      <c r="G186" s="25">
        <f t="shared" si="42"/>
        <v>102400</v>
      </c>
      <c r="H186" s="17">
        <f t="shared" si="50"/>
        <v>4543.6111111111104</v>
      </c>
      <c r="I186" s="21">
        <f t="shared" si="52"/>
        <v>4712.5</v>
      </c>
      <c r="J186" s="24">
        <f t="shared" si="46"/>
        <v>4.0224032586558045E-2</v>
      </c>
      <c r="K186" s="24">
        <f t="shared" si="47"/>
        <v>4.0224032586558045E-2</v>
      </c>
      <c r="L186" s="25">
        <f t="shared" si="51"/>
        <v>39006.25</v>
      </c>
      <c r="M186" s="17">
        <f t="shared" si="53"/>
        <v>4560</v>
      </c>
      <c r="N186" s="21">
        <f t="shared" si="48"/>
        <v>4520.833333333333</v>
      </c>
      <c r="O186" s="24">
        <f t="shared" si="54"/>
        <v>7.9260013577732574E-2</v>
      </c>
      <c r="P186" s="24">
        <f t="shared" si="43"/>
        <v>7.9260013577732574E-2</v>
      </c>
      <c r="Q186" s="25">
        <f t="shared" si="55"/>
        <v>151450.69444444467</v>
      </c>
      <c r="R186" s="17">
        <f t="shared" si="56"/>
        <v>4502.5</v>
      </c>
      <c r="S186" s="21">
        <f t="shared" si="57"/>
        <v>4554.7285353535353</v>
      </c>
      <c r="T186" s="24">
        <f t="shared" si="58"/>
        <v>7.2356713777284046E-2</v>
      </c>
      <c r="U186" s="24">
        <f t="shared" si="49"/>
        <v>7.2356713777284046E-2</v>
      </c>
      <c r="V186" s="25">
        <f t="shared" si="59"/>
        <v>126217.81359204419</v>
      </c>
    </row>
    <row r="187" spans="1:22" x14ac:dyDescent="0.3">
      <c r="A187" s="37" t="s">
        <v>350</v>
      </c>
      <c r="B187" s="39">
        <v>4810</v>
      </c>
      <c r="C187" s="17">
        <f t="shared" si="44"/>
        <v>4733.333333333333</v>
      </c>
      <c r="D187" s="21">
        <f t="shared" si="45"/>
        <v>4683.333333333333</v>
      </c>
      <c r="E187" s="24">
        <f t="shared" si="40"/>
        <v>2.6334026334026397E-2</v>
      </c>
      <c r="F187" s="24">
        <f t="shared" si="41"/>
        <v>2.6334026334026397E-2</v>
      </c>
      <c r="G187" s="25">
        <f t="shared" si="42"/>
        <v>16044.444444444522</v>
      </c>
      <c r="H187" s="17">
        <f t="shared" si="50"/>
        <v>4589.1666666666661</v>
      </c>
      <c r="I187" s="21">
        <f t="shared" si="52"/>
        <v>4878.9444444444443</v>
      </c>
      <c r="J187" s="24">
        <f t="shared" si="46"/>
        <v>-1.4333564333564313E-2</v>
      </c>
      <c r="K187" s="24">
        <f t="shared" si="47"/>
        <v>1.4333564333564313E-2</v>
      </c>
      <c r="L187" s="25">
        <f t="shared" si="51"/>
        <v>4753.3364197530727</v>
      </c>
      <c r="M187" s="17">
        <f t="shared" si="53"/>
        <v>4596.666666666667</v>
      </c>
      <c r="N187" s="21">
        <f t="shared" si="48"/>
        <v>4560</v>
      </c>
      <c r="O187" s="24">
        <f t="shared" si="54"/>
        <v>5.1975051975051978E-2</v>
      </c>
      <c r="P187" s="24">
        <f t="shared" si="43"/>
        <v>5.1975051975051978E-2</v>
      </c>
      <c r="Q187" s="25">
        <f t="shared" si="55"/>
        <v>62500</v>
      </c>
      <c r="R187" s="17">
        <f t="shared" si="56"/>
        <v>4514.6527777777774</v>
      </c>
      <c r="S187" s="21">
        <f t="shared" si="57"/>
        <v>4627.954545454545</v>
      </c>
      <c r="T187" s="24">
        <f t="shared" si="58"/>
        <v>3.7847287847287935E-2</v>
      </c>
      <c r="U187" s="24">
        <f t="shared" si="49"/>
        <v>3.7847287847287935E-2</v>
      </c>
      <c r="V187" s="25">
        <f t="shared" si="59"/>
        <v>33140.547520661305</v>
      </c>
    </row>
    <row r="188" spans="1:22" x14ac:dyDescent="0.3">
      <c r="A188" s="37" t="s">
        <v>351</v>
      </c>
      <c r="B188" s="39">
        <v>4810</v>
      </c>
      <c r="C188" s="17">
        <f t="shared" si="44"/>
        <v>4760</v>
      </c>
      <c r="D188" s="21">
        <f t="shared" si="45"/>
        <v>4733.333333333333</v>
      </c>
      <c r="E188" s="24">
        <f t="shared" si="40"/>
        <v>1.5939015939016001E-2</v>
      </c>
      <c r="F188" s="24">
        <f t="shared" si="41"/>
        <v>1.5939015939016001E-2</v>
      </c>
      <c r="G188" s="25">
        <f t="shared" si="42"/>
        <v>5877.7777777778247</v>
      </c>
      <c r="H188" s="17">
        <f t="shared" si="50"/>
        <v>4636.1111111111104</v>
      </c>
      <c r="I188" s="21">
        <f t="shared" si="52"/>
        <v>4935.166666666667</v>
      </c>
      <c r="J188" s="24">
        <f t="shared" si="46"/>
        <v>-2.6022176022176085E-2</v>
      </c>
      <c r="K188" s="24">
        <f t="shared" si="47"/>
        <v>2.6022176022176085E-2</v>
      </c>
      <c r="L188" s="25">
        <f t="shared" si="51"/>
        <v>15666.69444444452</v>
      </c>
      <c r="M188" s="17">
        <f t="shared" si="53"/>
        <v>4619.166666666667</v>
      </c>
      <c r="N188" s="21">
        <f t="shared" si="48"/>
        <v>4596.666666666667</v>
      </c>
      <c r="O188" s="24">
        <f t="shared" si="54"/>
        <v>4.435204435204429E-2</v>
      </c>
      <c r="P188" s="24">
        <f t="shared" si="43"/>
        <v>4.435204435204429E-2</v>
      </c>
      <c r="Q188" s="25">
        <f t="shared" si="55"/>
        <v>45511.111111110979</v>
      </c>
      <c r="R188" s="17">
        <f t="shared" si="56"/>
        <v>4527.291666666667</v>
      </c>
      <c r="S188" s="21">
        <f t="shared" si="57"/>
        <v>4693.5921717171732</v>
      </c>
      <c r="T188" s="24">
        <f t="shared" si="58"/>
        <v>2.4201211701211395E-2</v>
      </c>
      <c r="U188" s="24">
        <f t="shared" si="49"/>
        <v>2.4201211701211395E-2</v>
      </c>
      <c r="V188" s="25">
        <f t="shared" si="59"/>
        <v>13550.782485524094</v>
      </c>
    </row>
    <row r="189" spans="1:22" x14ac:dyDescent="0.3">
      <c r="A189" s="37" t="s">
        <v>352</v>
      </c>
      <c r="B189" s="39">
        <v>4970</v>
      </c>
      <c r="C189" s="17">
        <f t="shared" si="44"/>
        <v>4813.333333333333</v>
      </c>
      <c r="D189" s="21">
        <f t="shared" si="45"/>
        <v>4760</v>
      </c>
      <c r="E189" s="24">
        <f t="shared" si="40"/>
        <v>4.2253521126760563E-2</v>
      </c>
      <c r="F189" s="24">
        <f t="shared" si="41"/>
        <v>4.2253521126760563E-2</v>
      </c>
      <c r="G189" s="25">
        <f t="shared" si="42"/>
        <v>44100</v>
      </c>
      <c r="H189" s="17">
        <f t="shared" si="50"/>
        <v>4689.7222222222217</v>
      </c>
      <c r="I189" s="21">
        <f t="shared" si="52"/>
        <v>4933.4444444444453</v>
      </c>
      <c r="J189" s="24">
        <f t="shared" si="46"/>
        <v>7.3552425665100096E-3</v>
      </c>
      <c r="K189" s="24">
        <f t="shared" si="47"/>
        <v>7.3552425665100096E-3</v>
      </c>
      <c r="L189" s="25">
        <f t="shared" si="51"/>
        <v>1336.3086419752494</v>
      </c>
      <c r="M189" s="17">
        <f t="shared" si="53"/>
        <v>4652.5</v>
      </c>
      <c r="N189" s="21">
        <f t="shared" si="48"/>
        <v>4619.166666666667</v>
      </c>
      <c r="O189" s="24">
        <f t="shared" si="54"/>
        <v>7.059020791415152E-2</v>
      </c>
      <c r="P189" s="24">
        <f t="shared" si="43"/>
        <v>7.059020791415152E-2</v>
      </c>
      <c r="Q189" s="25">
        <f t="shared" si="55"/>
        <v>123084.02777777756</v>
      </c>
      <c r="R189" s="17">
        <f t="shared" si="56"/>
        <v>4540</v>
      </c>
      <c r="S189" s="21">
        <f t="shared" si="57"/>
        <v>4727.746212121212</v>
      </c>
      <c r="T189" s="24">
        <f t="shared" si="58"/>
        <v>4.8743216877019713E-2</v>
      </c>
      <c r="U189" s="24">
        <f t="shared" si="49"/>
        <v>4.8743216877019713E-2</v>
      </c>
      <c r="V189" s="25">
        <f t="shared" si="59"/>
        <v>58686.897741620807</v>
      </c>
    </row>
    <row r="190" spans="1:22" x14ac:dyDescent="0.3">
      <c r="A190" s="37" t="s">
        <v>353</v>
      </c>
      <c r="B190" s="39">
        <v>4790</v>
      </c>
      <c r="C190" s="17">
        <f t="shared" si="44"/>
        <v>4811.666666666667</v>
      </c>
      <c r="D190" s="21">
        <f t="shared" si="45"/>
        <v>4813.333333333333</v>
      </c>
      <c r="E190" s="24">
        <f t="shared" si="40"/>
        <v>-4.8712595685455181E-3</v>
      </c>
      <c r="F190" s="24">
        <f t="shared" si="41"/>
        <v>4.8712595685455181E-3</v>
      </c>
      <c r="G190" s="25">
        <f t="shared" si="42"/>
        <v>544.44444444443025</v>
      </c>
      <c r="H190" s="17">
        <f t="shared" si="50"/>
        <v>4731.9444444444443</v>
      </c>
      <c r="I190" s="21">
        <f t="shared" si="52"/>
        <v>4986.3888888888887</v>
      </c>
      <c r="J190" s="24">
        <f t="shared" si="46"/>
        <v>-4.0999768035258601E-2</v>
      </c>
      <c r="K190" s="24">
        <f t="shared" si="47"/>
        <v>4.0999768035258601E-2</v>
      </c>
      <c r="L190" s="25">
        <f t="shared" si="51"/>
        <v>38568.595679012265</v>
      </c>
      <c r="M190" s="17">
        <f t="shared" si="53"/>
        <v>4685</v>
      </c>
      <c r="N190" s="21">
        <f t="shared" si="48"/>
        <v>4652.5</v>
      </c>
      <c r="O190" s="24">
        <f t="shared" si="54"/>
        <v>2.8705636743215031E-2</v>
      </c>
      <c r="P190" s="24">
        <f t="shared" si="43"/>
        <v>2.8705636743215031E-2</v>
      </c>
      <c r="Q190" s="25">
        <f t="shared" si="55"/>
        <v>18906.25</v>
      </c>
      <c r="R190" s="17">
        <f t="shared" si="56"/>
        <v>4556.1805555555557</v>
      </c>
      <c r="S190" s="21">
        <f t="shared" si="57"/>
        <v>4785.454545454545</v>
      </c>
      <c r="T190" s="24">
        <f t="shared" si="58"/>
        <v>9.4894666919727744E-4</v>
      </c>
      <c r="U190" s="24">
        <f t="shared" si="49"/>
        <v>9.4894666919727744E-4</v>
      </c>
      <c r="V190" s="25">
        <f t="shared" si="59"/>
        <v>20.661157024797145</v>
      </c>
    </row>
    <row r="191" spans="1:22" x14ac:dyDescent="0.3">
      <c r="A191" s="37" t="s">
        <v>354</v>
      </c>
      <c r="B191" s="39">
        <v>4790</v>
      </c>
      <c r="C191" s="17">
        <f t="shared" si="44"/>
        <v>4846.666666666667</v>
      </c>
      <c r="D191" s="21">
        <f t="shared" si="45"/>
        <v>4811.666666666667</v>
      </c>
      <c r="E191" s="24">
        <f t="shared" si="40"/>
        <v>-4.5233124565066743E-3</v>
      </c>
      <c r="F191" s="24">
        <f t="shared" si="41"/>
        <v>4.5233124565066743E-3</v>
      </c>
      <c r="G191" s="25">
        <f t="shared" si="42"/>
        <v>469.44444444445759</v>
      </c>
      <c r="H191" s="17">
        <f t="shared" si="50"/>
        <v>4774.7222222222226</v>
      </c>
      <c r="I191" s="21">
        <f t="shared" si="52"/>
        <v>4923.2777777777783</v>
      </c>
      <c r="J191" s="24">
        <f t="shared" si="46"/>
        <v>-2.7824170726049747E-2</v>
      </c>
      <c r="K191" s="24">
        <f t="shared" si="47"/>
        <v>2.7824170726049747E-2</v>
      </c>
      <c r="L191" s="25">
        <f t="shared" si="51"/>
        <v>17762.966049382852</v>
      </c>
      <c r="M191" s="17">
        <f t="shared" si="53"/>
        <v>4718.333333333333</v>
      </c>
      <c r="N191" s="21">
        <f t="shared" si="48"/>
        <v>4685</v>
      </c>
      <c r="O191" s="24">
        <f t="shared" si="54"/>
        <v>2.1920668058455117E-2</v>
      </c>
      <c r="P191" s="24">
        <f t="shared" si="43"/>
        <v>2.1920668058455117E-2</v>
      </c>
      <c r="Q191" s="25">
        <f t="shared" si="55"/>
        <v>11025</v>
      </c>
      <c r="R191" s="17">
        <f t="shared" si="56"/>
        <v>4575.2777777777783</v>
      </c>
      <c r="S191" s="21">
        <f t="shared" si="57"/>
        <v>4837.2411616161617</v>
      </c>
      <c r="T191" s="24">
        <f t="shared" si="58"/>
        <v>-9.8624554522258167E-3</v>
      </c>
      <c r="U191" s="24">
        <f t="shared" si="49"/>
        <v>9.8624554522258167E-3</v>
      </c>
      <c r="V191" s="25">
        <f t="shared" si="59"/>
        <v>2231.7273508443059</v>
      </c>
    </row>
    <row r="192" spans="1:22" x14ac:dyDescent="0.3">
      <c r="A192" s="37" t="s">
        <v>355</v>
      </c>
      <c r="B192" s="39">
        <v>4970</v>
      </c>
      <c r="C192" s="17">
        <f t="shared" si="44"/>
        <v>4856.666666666667</v>
      </c>
      <c r="D192" s="21">
        <f t="shared" si="45"/>
        <v>4846.666666666667</v>
      </c>
      <c r="E192" s="24">
        <f t="shared" si="40"/>
        <v>2.4815560026827572E-2</v>
      </c>
      <c r="F192" s="24">
        <f t="shared" si="41"/>
        <v>2.4815560026827572E-2</v>
      </c>
      <c r="G192" s="25">
        <f t="shared" si="42"/>
        <v>15211.111111111037</v>
      </c>
      <c r="H192" s="17">
        <f t="shared" si="50"/>
        <v>4803.6111111111113</v>
      </c>
      <c r="I192" s="21">
        <f t="shared" si="52"/>
        <v>4947.3888888888887</v>
      </c>
      <c r="J192" s="24">
        <f t="shared" si="46"/>
        <v>4.5495193382517731E-3</v>
      </c>
      <c r="K192" s="24">
        <f t="shared" si="47"/>
        <v>4.5495193382517731E-3</v>
      </c>
      <c r="L192" s="25">
        <f t="shared" si="51"/>
        <v>511.26234567902151</v>
      </c>
      <c r="M192" s="17">
        <f t="shared" si="53"/>
        <v>4770</v>
      </c>
      <c r="N192" s="21">
        <f t="shared" si="48"/>
        <v>4718.333333333333</v>
      </c>
      <c r="O192" s="24">
        <f t="shared" si="54"/>
        <v>5.0637156270959147E-2</v>
      </c>
      <c r="P192" s="24">
        <f t="shared" si="43"/>
        <v>5.0637156270959147E-2</v>
      </c>
      <c r="Q192" s="25">
        <f t="shared" si="55"/>
        <v>63336.111111111262</v>
      </c>
      <c r="R192" s="17">
        <f t="shared" si="56"/>
        <v>4598.8888888888896</v>
      </c>
      <c r="S192" s="21">
        <f t="shared" si="57"/>
        <v>4887.3989898989885</v>
      </c>
      <c r="T192" s="24">
        <f t="shared" si="58"/>
        <v>1.66199215494993E-2</v>
      </c>
      <c r="U192" s="24">
        <f t="shared" si="49"/>
        <v>1.66199215494993E-2</v>
      </c>
      <c r="V192" s="25">
        <f t="shared" si="59"/>
        <v>6822.9268697074076</v>
      </c>
    </row>
    <row r="193" spans="1:22" x14ac:dyDescent="0.3">
      <c r="A193" s="37" t="s">
        <v>356</v>
      </c>
      <c r="B193" s="39">
        <v>4810</v>
      </c>
      <c r="C193" s="17">
        <f t="shared" si="44"/>
        <v>4856.666666666667</v>
      </c>
      <c r="D193" s="21">
        <f t="shared" si="45"/>
        <v>4856.666666666667</v>
      </c>
      <c r="E193" s="24">
        <f t="shared" si="40"/>
        <v>-9.7020097020097656E-3</v>
      </c>
      <c r="F193" s="24">
        <f t="shared" si="41"/>
        <v>9.7020097020097656E-3</v>
      </c>
      <c r="G193" s="25">
        <f t="shared" si="42"/>
        <v>2177.777777777806</v>
      </c>
      <c r="H193" s="17">
        <f t="shared" si="50"/>
        <v>4824.166666666667</v>
      </c>
      <c r="I193" s="21">
        <f t="shared" si="52"/>
        <v>4930.9444444444453</v>
      </c>
      <c r="J193" s="24">
        <f t="shared" si="46"/>
        <v>-2.5144375144375314E-2</v>
      </c>
      <c r="K193" s="24">
        <f t="shared" si="47"/>
        <v>2.5144375144375314E-2</v>
      </c>
      <c r="L193" s="25">
        <f t="shared" si="51"/>
        <v>14627.558641975504</v>
      </c>
      <c r="M193" s="17">
        <f t="shared" si="53"/>
        <v>4795</v>
      </c>
      <c r="N193" s="21">
        <f t="shared" si="48"/>
        <v>4770</v>
      </c>
      <c r="O193" s="24">
        <f t="shared" si="54"/>
        <v>8.3160083160083165E-3</v>
      </c>
      <c r="P193" s="24">
        <f t="shared" si="43"/>
        <v>8.3160083160083165E-3</v>
      </c>
      <c r="Q193" s="25">
        <f t="shared" si="55"/>
        <v>1600</v>
      </c>
      <c r="R193" s="17">
        <f t="shared" si="56"/>
        <v>4623.8888888888896</v>
      </c>
      <c r="S193" s="21">
        <f t="shared" si="57"/>
        <v>4972.2222222222217</v>
      </c>
      <c r="T193" s="24">
        <f t="shared" si="58"/>
        <v>-3.3726033726033618E-2</v>
      </c>
      <c r="U193" s="24">
        <f t="shared" si="49"/>
        <v>3.3726033726033618E-2</v>
      </c>
      <c r="V193" s="25">
        <f t="shared" si="59"/>
        <v>26316.049382715886</v>
      </c>
    </row>
    <row r="194" spans="1:22" x14ac:dyDescent="0.3">
      <c r="A194" s="37" t="s">
        <v>357</v>
      </c>
      <c r="B194" s="39">
        <v>4790</v>
      </c>
      <c r="C194" s="17">
        <f t="shared" si="44"/>
        <v>4853.333333333333</v>
      </c>
      <c r="D194" s="21">
        <f t="shared" si="45"/>
        <v>4856.666666666667</v>
      </c>
      <c r="E194" s="24">
        <f t="shared" si="40"/>
        <v>-1.3917884481558866E-2</v>
      </c>
      <c r="F194" s="24">
        <f t="shared" si="41"/>
        <v>1.3917884481558866E-2</v>
      </c>
      <c r="G194" s="25">
        <f t="shared" si="42"/>
        <v>4444.4444444444853</v>
      </c>
      <c r="H194" s="17">
        <f t="shared" si="50"/>
        <v>4839.7222222222226</v>
      </c>
      <c r="I194" s="21">
        <f t="shared" si="52"/>
        <v>4902.166666666667</v>
      </c>
      <c r="J194" s="24">
        <f t="shared" si="46"/>
        <v>-2.3416840640222751E-2</v>
      </c>
      <c r="K194" s="24">
        <f t="shared" si="47"/>
        <v>2.3416840640222751E-2</v>
      </c>
      <c r="L194" s="25">
        <f t="shared" si="51"/>
        <v>12581.361111111179</v>
      </c>
      <c r="M194" s="17">
        <f t="shared" si="53"/>
        <v>4806.666666666667</v>
      </c>
      <c r="N194" s="21">
        <f t="shared" si="48"/>
        <v>4795</v>
      </c>
      <c r="O194" s="24">
        <f t="shared" si="54"/>
        <v>-1.0438413361169101E-3</v>
      </c>
      <c r="P194" s="24">
        <f t="shared" si="43"/>
        <v>1.0438413361169101E-3</v>
      </c>
      <c r="Q194" s="25">
        <f t="shared" si="55"/>
        <v>25</v>
      </c>
      <c r="R194" s="17">
        <f t="shared" si="56"/>
        <v>4648.75</v>
      </c>
      <c r="S194" s="21">
        <f t="shared" si="57"/>
        <v>4997.2222222222217</v>
      </c>
      <c r="T194" s="24">
        <f t="shared" si="58"/>
        <v>-4.3261424263511844E-2</v>
      </c>
      <c r="U194" s="24">
        <f t="shared" si="49"/>
        <v>4.3261424263511844E-2</v>
      </c>
      <c r="V194" s="25">
        <f t="shared" si="59"/>
        <v>42941.049382715843</v>
      </c>
    </row>
    <row r="195" spans="1:22" x14ac:dyDescent="0.3">
      <c r="A195" s="37" t="s">
        <v>358</v>
      </c>
      <c r="B195" s="39">
        <v>5060</v>
      </c>
      <c r="C195" s="17">
        <f t="shared" si="44"/>
        <v>4868.333333333333</v>
      </c>
      <c r="D195" s="21">
        <f t="shared" si="45"/>
        <v>4853.333333333333</v>
      </c>
      <c r="E195" s="24">
        <f t="shared" si="40"/>
        <v>4.0843214756258295E-2</v>
      </c>
      <c r="F195" s="24">
        <f t="shared" si="41"/>
        <v>4.0843214756258295E-2</v>
      </c>
      <c r="G195" s="25">
        <f t="shared" si="42"/>
        <v>42711.111111111233</v>
      </c>
      <c r="H195" s="17">
        <f t="shared" si="50"/>
        <v>4848.8888888888887</v>
      </c>
      <c r="I195" s="21">
        <f t="shared" si="52"/>
        <v>4872.3888888888878</v>
      </c>
      <c r="J195" s="24">
        <f t="shared" si="46"/>
        <v>3.707729468599056E-2</v>
      </c>
      <c r="K195" s="24">
        <f t="shared" si="47"/>
        <v>3.707729468599056E-2</v>
      </c>
      <c r="L195" s="25">
        <f t="shared" si="51"/>
        <v>35197.929012346096</v>
      </c>
      <c r="M195" s="17">
        <f t="shared" si="53"/>
        <v>4840.833333333333</v>
      </c>
      <c r="N195" s="21">
        <f t="shared" si="48"/>
        <v>4806.666666666667</v>
      </c>
      <c r="O195" s="24">
        <f t="shared" si="54"/>
        <v>5.0065876152832617E-2</v>
      </c>
      <c r="P195" s="24">
        <f t="shared" si="43"/>
        <v>5.0065876152832617E-2</v>
      </c>
      <c r="Q195" s="25">
        <f t="shared" si="55"/>
        <v>64177.777777777621</v>
      </c>
      <c r="R195" s="17">
        <f t="shared" si="56"/>
        <v>4675.1388888888896</v>
      </c>
      <c r="S195" s="21">
        <f t="shared" si="57"/>
        <v>4993.295454545455</v>
      </c>
      <c r="T195" s="24">
        <f t="shared" si="58"/>
        <v>1.3182716492993091E-2</v>
      </c>
      <c r="U195" s="24">
        <f t="shared" si="49"/>
        <v>1.3182716492993091E-2</v>
      </c>
      <c r="V195" s="25">
        <f t="shared" si="59"/>
        <v>4449.4963842974657</v>
      </c>
    </row>
    <row r="196" spans="1:22" x14ac:dyDescent="0.3">
      <c r="A196" s="37" t="s">
        <v>359</v>
      </c>
      <c r="B196" s="39">
        <v>4750</v>
      </c>
      <c r="C196" s="17">
        <f t="shared" si="44"/>
        <v>4861.666666666667</v>
      </c>
      <c r="D196" s="21">
        <f t="shared" si="45"/>
        <v>4868.333333333333</v>
      </c>
      <c r="E196" s="24">
        <f t="shared" si="40"/>
        <v>-2.4912280701754323E-2</v>
      </c>
      <c r="F196" s="24">
        <f t="shared" si="41"/>
        <v>2.4912280701754323E-2</v>
      </c>
      <c r="G196" s="25">
        <f t="shared" si="42"/>
        <v>14002.777777777706</v>
      </c>
      <c r="H196" s="17">
        <f t="shared" si="50"/>
        <v>4857.2222222222217</v>
      </c>
      <c r="I196" s="21">
        <f t="shared" si="52"/>
        <v>4895.5555555555547</v>
      </c>
      <c r="J196" s="24">
        <f t="shared" si="46"/>
        <v>-3.0643274853801E-2</v>
      </c>
      <c r="K196" s="24">
        <f t="shared" si="47"/>
        <v>3.0643274853801E-2</v>
      </c>
      <c r="L196" s="25">
        <f t="shared" si="51"/>
        <v>21186.419753086186</v>
      </c>
      <c r="M196" s="17">
        <f t="shared" si="53"/>
        <v>4836.666666666667</v>
      </c>
      <c r="N196" s="21">
        <f t="shared" si="48"/>
        <v>4840.833333333333</v>
      </c>
      <c r="O196" s="24">
        <f t="shared" si="54"/>
        <v>-1.9122807017543795E-2</v>
      </c>
      <c r="P196" s="24">
        <f t="shared" si="43"/>
        <v>1.9122807017543795E-2</v>
      </c>
      <c r="Q196" s="25">
        <f t="shared" si="55"/>
        <v>8250.6944444443889</v>
      </c>
      <c r="R196" s="17">
        <f t="shared" si="56"/>
        <v>4700.1388888888887</v>
      </c>
      <c r="S196" s="21">
        <f t="shared" si="57"/>
        <v>5036.6540404040388</v>
      </c>
      <c r="T196" s="24">
        <f t="shared" si="58"/>
        <v>-6.0348219032429228E-2</v>
      </c>
      <c r="U196" s="24">
        <f t="shared" si="49"/>
        <v>6.0348219032429228E-2</v>
      </c>
      <c r="V196" s="25">
        <f t="shared" si="59"/>
        <v>82170.538879960324</v>
      </c>
    </row>
    <row r="197" spans="1:22" x14ac:dyDescent="0.3">
      <c r="A197" s="37" t="s">
        <v>360</v>
      </c>
      <c r="B197" s="39">
        <v>5020</v>
      </c>
      <c r="C197" s="17">
        <f t="shared" si="44"/>
        <v>4900</v>
      </c>
      <c r="D197" s="21">
        <f t="shared" si="45"/>
        <v>4861.666666666667</v>
      </c>
      <c r="E197" s="24">
        <f t="shared" si="40"/>
        <v>3.1540504648074306E-2</v>
      </c>
      <c r="F197" s="24">
        <f t="shared" si="41"/>
        <v>3.1540504648074306E-2</v>
      </c>
      <c r="G197" s="25">
        <f t="shared" si="42"/>
        <v>25069.444444444347</v>
      </c>
      <c r="H197" s="17">
        <f t="shared" si="50"/>
        <v>4866.1111111111113</v>
      </c>
      <c r="I197" s="21">
        <f t="shared" si="52"/>
        <v>4867.8888888888905</v>
      </c>
      <c r="J197" s="24">
        <f t="shared" si="46"/>
        <v>3.0301018149623406E-2</v>
      </c>
      <c r="K197" s="24">
        <f t="shared" si="47"/>
        <v>3.0301018149623406E-2</v>
      </c>
      <c r="L197" s="25">
        <f t="shared" si="51"/>
        <v>23137.7901234563</v>
      </c>
      <c r="M197" s="17">
        <f t="shared" si="53"/>
        <v>4873.333333333333</v>
      </c>
      <c r="N197" s="21">
        <f t="shared" si="48"/>
        <v>4836.666666666667</v>
      </c>
      <c r="O197" s="24">
        <f t="shared" si="54"/>
        <v>3.6520584329349209E-2</v>
      </c>
      <c r="P197" s="24">
        <f t="shared" si="43"/>
        <v>3.6520584329349209E-2</v>
      </c>
      <c r="Q197" s="25">
        <f t="shared" si="55"/>
        <v>33611.111111111</v>
      </c>
      <c r="R197" s="17">
        <f t="shared" si="56"/>
        <v>4729.5138888888896</v>
      </c>
      <c r="S197" s="21">
        <f t="shared" si="57"/>
        <v>4998.0176767676776</v>
      </c>
      <c r="T197" s="24">
        <f t="shared" si="58"/>
        <v>4.3789488510602419E-3</v>
      </c>
      <c r="U197" s="24">
        <f t="shared" si="49"/>
        <v>4.3789488510602419E-3</v>
      </c>
      <c r="V197" s="25">
        <f t="shared" si="59"/>
        <v>483.22253469030176</v>
      </c>
    </row>
    <row r="198" spans="1:22" x14ac:dyDescent="0.3">
      <c r="A198" s="37" t="s">
        <v>361</v>
      </c>
      <c r="B198" s="39">
        <v>4940</v>
      </c>
      <c r="C198" s="17">
        <f t="shared" si="44"/>
        <v>4895</v>
      </c>
      <c r="D198" s="21">
        <f t="shared" si="45"/>
        <v>4900</v>
      </c>
      <c r="E198" s="24">
        <f t="shared" si="40"/>
        <v>8.0971659919028341E-3</v>
      </c>
      <c r="F198" s="24">
        <f t="shared" si="41"/>
        <v>8.0971659919028341E-3</v>
      </c>
      <c r="G198" s="25">
        <f t="shared" si="42"/>
        <v>1600</v>
      </c>
      <c r="H198" s="17">
        <f t="shared" si="50"/>
        <v>4872.5</v>
      </c>
      <c r="I198" s="21">
        <f t="shared" si="52"/>
        <v>4947.4444444444443</v>
      </c>
      <c r="J198" s="24">
        <f t="shared" si="46"/>
        <v>-1.5069725596041181E-3</v>
      </c>
      <c r="K198" s="24">
        <f t="shared" si="47"/>
        <v>1.5069725596041181E-3</v>
      </c>
      <c r="L198" s="25">
        <f t="shared" si="51"/>
        <v>55.419753086418247</v>
      </c>
      <c r="M198" s="17">
        <f t="shared" si="53"/>
        <v>4875.833333333333</v>
      </c>
      <c r="N198" s="21">
        <f t="shared" si="48"/>
        <v>4873.333333333333</v>
      </c>
      <c r="O198" s="24">
        <f t="shared" si="54"/>
        <v>1.3495276653171451E-2</v>
      </c>
      <c r="P198" s="24">
        <f t="shared" si="43"/>
        <v>1.3495276653171451E-2</v>
      </c>
      <c r="Q198" s="25">
        <f t="shared" si="55"/>
        <v>4444.4444444444853</v>
      </c>
      <c r="R198" s="17">
        <f t="shared" si="56"/>
        <v>4755.8333333333339</v>
      </c>
      <c r="S198" s="21">
        <f t="shared" si="57"/>
        <v>5043.3017676767658</v>
      </c>
      <c r="T198" s="24">
        <f t="shared" si="58"/>
        <v>-2.0911289003393896E-2</v>
      </c>
      <c r="U198" s="24">
        <f t="shared" si="49"/>
        <v>2.0911289003393896E-2</v>
      </c>
      <c r="V198" s="25">
        <f t="shared" si="59"/>
        <v>10671.255205144505</v>
      </c>
    </row>
    <row r="199" spans="1:22" x14ac:dyDescent="0.3">
      <c r="A199" s="37" t="s">
        <v>362</v>
      </c>
      <c r="B199" s="39">
        <v>5070</v>
      </c>
      <c r="C199" s="17">
        <f t="shared" si="44"/>
        <v>4938.333333333333</v>
      </c>
      <c r="D199" s="21">
        <f t="shared" si="45"/>
        <v>4895</v>
      </c>
      <c r="E199" s="24">
        <f t="shared" si="40"/>
        <v>3.4516765285996058E-2</v>
      </c>
      <c r="F199" s="24">
        <f t="shared" si="41"/>
        <v>3.4516765285996058E-2</v>
      </c>
      <c r="G199" s="25">
        <f t="shared" si="42"/>
        <v>30625</v>
      </c>
      <c r="H199" s="17">
        <f t="shared" si="50"/>
        <v>4886.1111111111104</v>
      </c>
      <c r="I199" s="21">
        <f t="shared" si="52"/>
        <v>4926.5</v>
      </c>
      <c r="J199" s="24">
        <f t="shared" si="46"/>
        <v>2.8303747534516765E-2</v>
      </c>
      <c r="K199" s="24">
        <f t="shared" si="47"/>
        <v>2.8303747534516765E-2</v>
      </c>
      <c r="L199" s="25">
        <f t="shared" si="51"/>
        <v>20592.25</v>
      </c>
      <c r="M199" s="17">
        <f t="shared" si="53"/>
        <v>4897.5</v>
      </c>
      <c r="N199" s="21">
        <f t="shared" si="48"/>
        <v>4875.833333333333</v>
      </c>
      <c r="O199" s="24">
        <f t="shared" si="54"/>
        <v>3.8297172912557589E-2</v>
      </c>
      <c r="P199" s="24">
        <f t="shared" si="43"/>
        <v>3.8297172912557589E-2</v>
      </c>
      <c r="Q199" s="25">
        <f t="shared" si="55"/>
        <v>37700.694444444562</v>
      </c>
      <c r="R199" s="17">
        <f t="shared" si="56"/>
        <v>4780.9027777777783</v>
      </c>
      <c r="S199" s="21">
        <f t="shared" si="57"/>
        <v>5017.6515151515141</v>
      </c>
      <c r="T199" s="24">
        <f t="shared" si="58"/>
        <v>1.0325144940529763E-2</v>
      </c>
      <c r="U199" s="24">
        <f t="shared" si="49"/>
        <v>1.0325144940529763E-2</v>
      </c>
      <c r="V199" s="25">
        <f t="shared" si="59"/>
        <v>2740.3638659321573</v>
      </c>
    </row>
    <row r="200" spans="1:22" x14ac:dyDescent="0.3">
      <c r="A200" s="37" t="s">
        <v>363</v>
      </c>
      <c r="B200" s="39">
        <v>4760</v>
      </c>
      <c r="C200" s="17">
        <f t="shared" si="44"/>
        <v>4933.333333333333</v>
      </c>
      <c r="D200" s="21">
        <f t="shared" si="45"/>
        <v>4938.333333333333</v>
      </c>
      <c r="E200" s="24">
        <f t="shared" si="40"/>
        <v>-3.7464985994397695E-2</v>
      </c>
      <c r="F200" s="24">
        <f t="shared" si="41"/>
        <v>3.7464985994397695E-2</v>
      </c>
      <c r="G200" s="25">
        <f t="shared" si="42"/>
        <v>31802.777777777668</v>
      </c>
      <c r="H200" s="17">
        <f t="shared" si="50"/>
        <v>4899.4444444444443</v>
      </c>
      <c r="I200" s="21">
        <f t="shared" si="52"/>
        <v>5011.4444444444443</v>
      </c>
      <c r="J200" s="24">
        <f t="shared" si="46"/>
        <v>-5.2824463118580745E-2</v>
      </c>
      <c r="K200" s="24">
        <f t="shared" si="47"/>
        <v>5.2824463118580745E-2</v>
      </c>
      <c r="L200" s="25">
        <f t="shared" si="51"/>
        <v>63224.308641975258</v>
      </c>
      <c r="M200" s="17">
        <f t="shared" si="53"/>
        <v>4893.333333333333</v>
      </c>
      <c r="N200" s="21">
        <f t="shared" si="48"/>
        <v>4897.5</v>
      </c>
      <c r="O200" s="24">
        <f t="shared" si="54"/>
        <v>-2.8886554621848741E-2</v>
      </c>
      <c r="P200" s="24">
        <f t="shared" si="43"/>
        <v>2.8886554621848741E-2</v>
      </c>
      <c r="Q200" s="25">
        <f t="shared" si="55"/>
        <v>18906.25</v>
      </c>
      <c r="R200" s="17">
        <f t="shared" si="56"/>
        <v>4803.7500000000009</v>
      </c>
      <c r="S200" s="21">
        <f t="shared" si="57"/>
        <v>5035.2967171717164</v>
      </c>
      <c r="T200" s="24">
        <f t="shared" si="58"/>
        <v>-5.7835444783974038E-2</v>
      </c>
      <c r="U200" s="24">
        <f t="shared" si="49"/>
        <v>5.7835444783974038E-2</v>
      </c>
      <c r="V200" s="25">
        <f t="shared" si="59"/>
        <v>75788.282485524018</v>
      </c>
    </row>
    <row r="201" spans="1:22" x14ac:dyDescent="0.3">
      <c r="A201" s="37" t="s">
        <v>364</v>
      </c>
      <c r="B201" s="39">
        <v>4640</v>
      </c>
      <c r="C201" s="17">
        <f t="shared" si="44"/>
        <v>4863.333333333333</v>
      </c>
      <c r="D201" s="21">
        <f t="shared" si="45"/>
        <v>4933.333333333333</v>
      </c>
      <c r="E201" s="24">
        <f t="shared" si="40"/>
        <v>-6.3218390804597638E-2</v>
      </c>
      <c r="F201" s="24">
        <f t="shared" si="41"/>
        <v>6.3218390804597638E-2</v>
      </c>
      <c r="G201" s="25">
        <f t="shared" si="42"/>
        <v>86044.444444444263</v>
      </c>
      <c r="H201" s="17">
        <f t="shared" si="50"/>
        <v>4898.6111111111104</v>
      </c>
      <c r="I201" s="21">
        <f t="shared" si="52"/>
        <v>4980.7777777777774</v>
      </c>
      <c r="J201" s="24">
        <f t="shared" si="46"/>
        <v>-7.3443486590038229E-2</v>
      </c>
      <c r="K201" s="24">
        <f t="shared" si="47"/>
        <v>7.3443486590038229E-2</v>
      </c>
      <c r="L201" s="25">
        <f t="shared" si="51"/>
        <v>116129.49382716022</v>
      </c>
      <c r="M201" s="17">
        <f t="shared" si="53"/>
        <v>4865.833333333333</v>
      </c>
      <c r="N201" s="21">
        <f t="shared" si="48"/>
        <v>4893.333333333333</v>
      </c>
      <c r="O201" s="24">
        <f t="shared" si="54"/>
        <v>-5.4597701149425221E-2</v>
      </c>
      <c r="P201" s="24">
        <f t="shared" si="43"/>
        <v>5.4597701149425221E-2</v>
      </c>
      <c r="Q201" s="25">
        <f t="shared" si="55"/>
        <v>64177.777777777621</v>
      </c>
      <c r="R201" s="17">
        <f t="shared" si="56"/>
        <v>4821.5277777777783</v>
      </c>
      <c r="S201" s="21">
        <f t="shared" si="57"/>
        <v>4999.2045454545441</v>
      </c>
      <c r="T201" s="24">
        <f t="shared" si="58"/>
        <v>-7.7414772727272443E-2</v>
      </c>
      <c r="U201" s="24">
        <f t="shared" si="49"/>
        <v>7.7414772727272443E-2</v>
      </c>
      <c r="V201" s="25">
        <f t="shared" si="59"/>
        <v>129027.90547520565</v>
      </c>
    </row>
    <row r="202" spans="1:22" x14ac:dyDescent="0.3">
      <c r="A202" s="37" t="s">
        <v>365</v>
      </c>
      <c r="B202" s="39">
        <v>4950</v>
      </c>
      <c r="C202" s="17">
        <f t="shared" si="44"/>
        <v>4896.666666666667</v>
      </c>
      <c r="D202" s="21">
        <f t="shared" si="45"/>
        <v>4863.333333333333</v>
      </c>
      <c r="E202" s="24">
        <f t="shared" si="40"/>
        <v>1.750841750841757E-2</v>
      </c>
      <c r="F202" s="24">
        <f t="shared" si="41"/>
        <v>1.750841750841757E-2</v>
      </c>
      <c r="G202" s="25">
        <f t="shared" si="42"/>
        <v>7511.1111111111641</v>
      </c>
      <c r="H202" s="17">
        <f t="shared" si="50"/>
        <v>4904.4444444444443</v>
      </c>
      <c r="I202" s="21">
        <f t="shared" si="52"/>
        <v>4813.9444444444443</v>
      </c>
      <c r="J202" s="24">
        <f t="shared" si="46"/>
        <v>2.7485970819304172E-2</v>
      </c>
      <c r="K202" s="24">
        <f t="shared" si="47"/>
        <v>2.7485970819304172E-2</v>
      </c>
      <c r="L202" s="25">
        <f t="shared" si="51"/>
        <v>18511.114197530893</v>
      </c>
      <c r="M202" s="17">
        <f t="shared" si="53"/>
        <v>4879.166666666667</v>
      </c>
      <c r="N202" s="21">
        <f t="shared" si="48"/>
        <v>4865.833333333333</v>
      </c>
      <c r="O202" s="24">
        <f t="shared" si="54"/>
        <v>1.7003367003367065E-2</v>
      </c>
      <c r="P202" s="24">
        <f t="shared" si="43"/>
        <v>1.7003367003367065E-2</v>
      </c>
      <c r="Q202" s="25">
        <f t="shared" si="55"/>
        <v>7084.0277777778292</v>
      </c>
      <c r="R202" s="17">
        <f t="shared" si="56"/>
        <v>4837.7083333333339</v>
      </c>
      <c r="S202" s="21">
        <f t="shared" si="57"/>
        <v>4918.1944444444434</v>
      </c>
      <c r="T202" s="24">
        <f t="shared" si="58"/>
        <v>6.4253647586982963E-3</v>
      </c>
      <c r="U202" s="24">
        <f t="shared" si="49"/>
        <v>6.4253647586982963E-3</v>
      </c>
      <c r="V202" s="25">
        <f t="shared" si="59"/>
        <v>1011.5933641975952</v>
      </c>
    </row>
    <row r="203" spans="1:22" x14ac:dyDescent="0.3">
      <c r="A203" s="37" t="s">
        <v>366</v>
      </c>
      <c r="B203" s="39">
        <v>4600</v>
      </c>
      <c r="C203" s="17">
        <f t="shared" si="44"/>
        <v>4826.666666666667</v>
      </c>
      <c r="D203" s="21">
        <f t="shared" si="45"/>
        <v>4896.666666666667</v>
      </c>
      <c r="E203" s="24">
        <f t="shared" si="40"/>
        <v>-6.4492753623188473E-2</v>
      </c>
      <c r="F203" s="24">
        <f t="shared" si="41"/>
        <v>6.4492753623188473E-2</v>
      </c>
      <c r="G203" s="25">
        <f t="shared" si="42"/>
        <v>88011.111111111284</v>
      </c>
      <c r="H203" s="17">
        <f t="shared" si="50"/>
        <v>4892.2222222222217</v>
      </c>
      <c r="I203" s="21">
        <f t="shared" si="52"/>
        <v>4885.7777777777783</v>
      </c>
      <c r="J203" s="24">
        <f t="shared" si="46"/>
        <v>-6.2125603864734411E-2</v>
      </c>
      <c r="K203" s="24">
        <f t="shared" si="47"/>
        <v>6.2125603864734411E-2</v>
      </c>
      <c r="L203" s="25">
        <f t="shared" si="51"/>
        <v>81668.938271605221</v>
      </c>
      <c r="M203" s="17">
        <f t="shared" si="53"/>
        <v>4863.333333333333</v>
      </c>
      <c r="N203" s="21">
        <f t="shared" si="48"/>
        <v>4879.166666666667</v>
      </c>
      <c r="O203" s="24">
        <f t="shared" si="54"/>
        <v>-6.0688405797101518E-2</v>
      </c>
      <c r="P203" s="24">
        <f t="shared" si="43"/>
        <v>6.0688405797101518E-2</v>
      </c>
      <c r="Q203" s="25">
        <f t="shared" si="55"/>
        <v>77934.027777777941</v>
      </c>
      <c r="R203" s="17">
        <f t="shared" si="56"/>
        <v>4849.791666666667</v>
      </c>
      <c r="S203" s="21">
        <f t="shared" si="57"/>
        <v>4928.162878787879</v>
      </c>
      <c r="T203" s="24">
        <f t="shared" si="58"/>
        <v>-7.1339756258234563E-2</v>
      </c>
      <c r="U203" s="24">
        <f t="shared" si="49"/>
        <v>7.1339756258234563E-2</v>
      </c>
      <c r="V203" s="25">
        <f t="shared" si="59"/>
        <v>107690.87501434816</v>
      </c>
    </row>
    <row r="204" spans="1:22" x14ac:dyDescent="0.3">
      <c r="A204" s="37" t="s">
        <v>367</v>
      </c>
      <c r="B204" s="39">
        <v>4820</v>
      </c>
      <c r="C204" s="17">
        <f t="shared" si="44"/>
        <v>4806.666666666667</v>
      </c>
      <c r="D204" s="21">
        <f t="shared" si="45"/>
        <v>4826.666666666667</v>
      </c>
      <c r="E204" s="24">
        <f t="shared" si="40"/>
        <v>-1.3831258644537282E-3</v>
      </c>
      <c r="F204" s="24">
        <f t="shared" si="41"/>
        <v>1.3831258644537282E-3</v>
      </c>
      <c r="G204" s="25">
        <f t="shared" si="42"/>
        <v>44.444444444448486</v>
      </c>
      <c r="H204" s="17">
        <f t="shared" si="50"/>
        <v>4877.5000000000009</v>
      </c>
      <c r="I204" s="21">
        <f t="shared" si="52"/>
        <v>4734.8888888888905</v>
      </c>
      <c r="J204" s="24">
        <f t="shared" si="46"/>
        <v>1.765790686952479E-2</v>
      </c>
      <c r="K204" s="24">
        <f t="shared" si="47"/>
        <v>1.765790686952479E-2</v>
      </c>
      <c r="L204" s="25">
        <f t="shared" si="51"/>
        <v>7243.9012345676256</v>
      </c>
      <c r="M204" s="17">
        <f t="shared" si="53"/>
        <v>4850.833333333333</v>
      </c>
      <c r="N204" s="21">
        <f t="shared" si="48"/>
        <v>4863.333333333333</v>
      </c>
      <c r="O204" s="24">
        <f t="shared" si="54"/>
        <v>-8.9903181189487612E-3</v>
      </c>
      <c r="P204" s="24">
        <f t="shared" si="43"/>
        <v>8.9903181189487612E-3</v>
      </c>
      <c r="Q204" s="25">
        <f t="shared" si="55"/>
        <v>1877.7777777777515</v>
      </c>
      <c r="R204" s="17">
        <f t="shared" si="56"/>
        <v>4856.5277777777783</v>
      </c>
      <c r="S204" s="21">
        <f t="shared" si="57"/>
        <v>4879.3371212121201</v>
      </c>
      <c r="T204" s="24">
        <f t="shared" si="58"/>
        <v>-1.2310606060605831E-2</v>
      </c>
      <c r="U204" s="24">
        <f t="shared" si="49"/>
        <v>1.2310606060605831E-2</v>
      </c>
      <c r="V204" s="25">
        <f t="shared" si="59"/>
        <v>3520.8939537418341</v>
      </c>
    </row>
    <row r="205" spans="1:22" x14ac:dyDescent="0.3">
      <c r="A205" s="37" t="s">
        <v>368</v>
      </c>
      <c r="B205" s="39">
        <v>4990</v>
      </c>
      <c r="C205" s="17">
        <f t="shared" si="44"/>
        <v>4793.333333333333</v>
      </c>
      <c r="D205" s="21">
        <f t="shared" si="45"/>
        <v>4806.666666666667</v>
      </c>
      <c r="E205" s="24">
        <f t="shared" si="40"/>
        <v>3.6740146960587784E-2</v>
      </c>
      <c r="F205" s="24">
        <f t="shared" si="41"/>
        <v>3.6740146960587784E-2</v>
      </c>
      <c r="G205" s="25">
        <f t="shared" si="42"/>
        <v>33611.111111111</v>
      </c>
      <c r="H205" s="17">
        <f t="shared" si="50"/>
        <v>4853.333333333333</v>
      </c>
      <c r="I205" s="21">
        <f t="shared" si="52"/>
        <v>4707.4999999999991</v>
      </c>
      <c r="J205" s="24">
        <f t="shared" si="46"/>
        <v>5.6613226452905993E-2</v>
      </c>
      <c r="K205" s="24">
        <f t="shared" si="47"/>
        <v>5.6613226452905993E-2</v>
      </c>
      <c r="L205" s="25">
        <f t="shared" si="51"/>
        <v>79806.250000000509</v>
      </c>
      <c r="M205" s="17">
        <f t="shared" si="53"/>
        <v>4865.833333333333</v>
      </c>
      <c r="N205" s="21">
        <f t="shared" si="48"/>
        <v>4850.833333333333</v>
      </c>
      <c r="O205" s="24">
        <f t="shared" si="54"/>
        <v>2.7889111556446286E-2</v>
      </c>
      <c r="P205" s="24">
        <f t="shared" si="43"/>
        <v>2.7889111556446286E-2</v>
      </c>
      <c r="Q205" s="25">
        <f t="shared" si="55"/>
        <v>19367.361111111197</v>
      </c>
      <c r="R205" s="17">
        <f t="shared" si="56"/>
        <v>4862.4305555555557</v>
      </c>
      <c r="S205" s="21">
        <f t="shared" si="57"/>
        <v>4844.1035353535344</v>
      </c>
      <c r="T205" s="24">
        <f t="shared" si="58"/>
        <v>2.9237768466225566E-2</v>
      </c>
      <c r="U205" s="24">
        <f t="shared" si="49"/>
        <v>2.9237768466225566E-2</v>
      </c>
      <c r="V205" s="25">
        <f t="shared" si="59"/>
        <v>21285.77839633738</v>
      </c>
    </row>
    <row r="206" spans="1:22" x14ac:dyDescent="0.3">
      <c r="A206" s="37" t="s">
        <v>369</v>
      </c>
      <c r="B206" s="39">
        <v>4900</v>
      </c>
      <c r="C206" s="17">
        <f t="shared" si="44"/>
        <v>4816.666666666667</v>
      </c>
      <c r="D206" s="21">
        <f t="shared" si="45"/>
        <v>4793.333333333333</v>
      </c>
      <c r="E206" s="24">
        <f t="shared" si="40"/>
        <v>2.1768707482993258E-2</v>
      </c>
      <c r="F206" s="24">
        <f t="shared" si="41"/>
        <v>2.1768707482993258E-2</v>
      </c>
      <c r="G206" s="25">
        <f t="shared" si="42"/>
        <v>11377.777777777843</v>
      </c>
      <c r="H206" s="17">
        <f t="shared" si="50"/>
        <v>4833.8888888888896</v>
      </c>
      <c r="I206" s="21">
        <f t="shared" si="52"/>
        <v>4709.333333333333</v>
      </c>
      <c r="J206" s="24">
        <f t="shared" si="46"/>
        <v>3.8911564625850402E-2</v>
      </c>
      <c r="K206" s="24">
        <f t="shared" si="47"/>
        <v>3.8911564625850402E-2</v>
      </c>
      <c r="L206" s="25">
        <f t="shared" si="51"/>
        <v>36353.77777777789</v>
      </c>
      <c r="M206" s="17">
        <f t="shared" si="53"/>
        <v>4875</v>
      </c>
      <c r="N206" s="21">
        <f t="shared" si="48"/>
        <v>4865.833333333333</v>
      </c>
      <c r="O206" s="24">
        <f t="shared" si="54"/>
        <v>6.9727891156463207E-3</v>
      </c>
      <c r="P206" s="24">
        <f t="shared" si="43"/>
        <v>6.9727891156463207E-3</v>
      </c>
      <c r="Q206" s="25">
        <f t="shared" si="55"/>
        <v>1167.3611111111318</v>
      </c>
      <c r="R206" s="17">
        <f t="shared" si="56"/>
        <v>4868.125</v>
      </c>
      <c r="S206" s="21">
        <f t="shared" si="57"/>
        <v>4869.8547979797968</v>
      </c>
      <c r="T206" s="24">
        <f t="shared" si="58"/>
        <v>6.1520820449394312E-3</v>
      </c>
      <c r="U206" s="24">
        <f t="shared" si="49"/>
        <v>6.1520820449394312E-3</v>
      </c>
      <c r="V206" s="25">
        <f t="shared" si="59"/>
        <v>908.73320483886391</v>
      </c>
    </row>
    <row r="207" spans="1:22" x14ac:dyDescent="0.3">
      <c r="A207" s="37" t="s">
        <v>370</v>
      </c>
      <c r="B207" s="39">
        <v>4980</v>
      </c>
      <c r="C207" s="17">
        <f t="shared" si="44"/>
        <v>4873.333333333333</v>
      </c>
      <c r="D207" s="21">
        <f t="shared" si="45"/>
        <v>4816.666666666667</v>
      </c>
      <c r="E207" s="24">
        <f t="shared" si="40"/>
        <v>3.2797858099062854E-2</v>
      </c>
      <c r="F207" s="24">
        <f t="shared" si="41"/>
        <v>3.2797858099062854E-2</v>
      </c>
      <c r="G207" s="25">
        <f t="shared" si="42"/>
        <v>26677.777777777679</v>
      </c>
      <c r="H207" s="17">
        <f t="shared" si="50"/>
        <v>4835.5555555555557</v>
      </c>
      <c r="I207" s="21">
        <f t="shared" si="52"/>
        <v>4792.5555555555557</v>
      </c>
      <c r="J207" s="24">
        <f t="shared" si="46"/>
        <v>3.7639446675591236E-2</v>
      </c>
      <c r="K207" s="24">
        <f t="shared" si="47"/>
        <v>3.7639446675591236E-2</v>
      </c>
      <c r="L207" s="25">
        <f t="shared" si="51"/>
        <v>35135.419753086382</v>
      </c>
      <c r="M207" s="17">
        <f t="shared" si="53"/>
        <v>4868.333333333333</v>
      </c>
      <c r="N207" s="21">
        <f t="shared" si="48"/>
        <v>4875</v>
      </c>
      <c r="O207" s="24">
        <f t="shared" si="54"/>
        <v>2.1084337349397589E-2</v>
      </c>
      <c r="P207" s="24">
        <f t="shared" si="43"/>
        <v>2.1084337349397589E-2</v>
      </c>
      <c r="Q207" s="25">
        <f t="shared" si="55"/>
        <v>11025</v>
      </c>
      <c r="R207" s="17">
        <f t="shared" si="56"/>
        <v>4870.416666666667</v>
      </c>
      <c r="S207" s="21">
        <f t="shared" si="57"/>
        <v>4883.125</v>
      </c>
      <c r="T207" s="24">
        <f t="shared" si="58"/>
        <v>1.9452811244979919E-2</v>
      </c>
      <c r="U207" s="24">
        <f t="shared" si="49"/>
        <v>1.9452811244979919E-2</v>
      </c>
      <c r="V207" s="25">
        <f t="shared" si="59"/>
        <v>9384.765625</v>
      </c>
    </row>
    <row r="208" spans="1:22" x14ac:dyDescent="0.3">
      <c r="A208" s="37" t="s">
        <v>371</v>
      </c>
      <c r="B208" s="39">
        <v>4850</v>
      </c>
      <c r="C208" s="17">
        <f t="shared" si="44"/>
        <v>4856.666666666667</v>
      </c>
      <c r="D208" s="21">
        <f t="shared" si="45"/>
        <v>4873.333333333333</v>
      </c>
      <c r="E208" s="24">
        <f t="shared" si="40"/>
        <v>-4.810996563573821E-3</v>
      </c>
      <c r="F208" s="24">
        <f t="shared" si="41"/>
        <v>4.810996563573821E-3</v>
      </c>
      <c r="G208" s="25">
        <f t="shared" si="42"/>
        <v>544.44444444443025</v>
      </c>
      <c r="H208" s="17">
        <f t="shared" si="50"/>
        <v>4828.8888888888896</v>
      </c>
      <c r="I208" s="21">
        <f t="shared" si="52"/>
        <v>4926.2222222222217</v>
      </c>
      <c r="J208" s="24">
        <f t="shared" si="46"/>
        <v>-1.5715922107674581E-2</v>
      </c>
      <c r="K208" s="24">
        <f t="shared" si="47"/>
        <v>1.5715922107674581E-2</v>
      </c>
      <c r="L208" s="25">
        <f t="shared" si="51"/>
        <v>5809.8271604937499</v>
      </c>
      <c r="M208" s="17">
        <f t="shared" si="53"/>
        <v>4876.666666666667</v>
      </c>
      <c r="N208" s="21">
        <f t="shared" si="48"/>
        <v>4868.333333333333</v>
      </c>
      <c r="O208" s="24">
        <f t="shared" si="54"/>
        <v>-3.7800687285222743E-3</v>
      </c>
      <c r="P208" s="24">
        <f t="shared" si="43"/>
        <v>3.7800687285222743E-3</v>
      </c>
      <c r="Q208" s="25">
        <f t="shared" si="55"/>
        <v>336.1111111111</v>
      </c>
      <c r="R208" s="17">
        <f t="shared" si="56"/>
        <v>4873.7500000000009</v>
      </c>
      <c r="S208" s="21">
        <f t="shared" si="57"/>
        <v>4865.8712121212111</v>
      </c>
      <c r="T208" s="24">
        <f t="shared" si="58"/>
        <v>-3.2724148703528045E-3</v>
      </c>
      <c r="U208" s="24">
        <f t="shared" si="49"/>
        <v>3.2724148703528045E-3</v>
      </c>
      <c r="V208" s="25">
        <f t="shared" si="59"/>
        <v>251.8953741964782</v>
      </c>
    </row>
    <row r="209" spans="1:22" x14ac:dyDescent="0.3">
      <c r="A209" s="37" t="s">
        <v>372</v>
      </c>
      <c r="B209" s="39">
        <v>4960</v>
      </c>
      <c r="C209" s="17">
        <f t="shared" si="44"/>
        <v>4916.666666666667</v>
      </c>
      <c r="D209" s="21">
        <f t="shared" si="45"/>
        <v>4856.666666666667</v>
      </c>
      <c r="E209" s="24">
        <f t="shared" si="40"/>
        <v>2.0833333333333273E-2</v>
      </c>
      <c r="F209" s="24">
        <f t="shared" si="41"/>
        <v>2.0833333333333273E-2</v>
      </c>
      <c r="G209" s="25">
        <f t="shared" si="42"/>
        <v>10677.777777777716</v>
      </c>
      <c r="H209" s="17">
        <f t="shared" si="50"/>
        <v>4843.8888888888896</v>
      </c>
      <c r="I209" s="21">
        <f t="shared" si="52"/>
        <v>4895.5555555555557</v>
      </c>
      <c r="J209" s="24">
        <f t="shared" si="46"/>
        <v>1.2992831541218618E-2</v>
      </c>
      <c r="K209" s="24">
        <f t="shared" si="47"/>
        <v>1.2992831541218618E-2</v>
      </c>
      <c r="L209" s="25">
        <f t="shared" si="51"/>
        <v>4153.0864197530736</v>
      </c>
      <c r="M209" s="17">
        <f t="shared" si="53"/>
        <v>4871.666666666667</v>
      </c>
      <c r="N209" s="21">
        <f t="shared" si="48"/>
        <v>4876.666666666667</v>
      </c>
      <c r="O209" s="24">
        <f t="shared" si="54"/>
        <v>1.6801075268817144E-2</v>
      </c>
      <c r="P209" s="24">
        <f t="shared" si="43"/>
        <v>1.6801075268817144E-2</v>
      </c>
      <c r="Q209" s="25">
        <f t="shared" si="55"/>
        <v>6944.4444444443943</v>
      </c>
      <c r="R209" s="17">
        <f t="shared" si="56"/>
        <v>4873.6111111111104</v>
      </c>
      <c r="S209" s="21">
        <f t="shared" si="57"/>
        <v>4880.113636363636</v>
      </c>
      <c r="T209" s="24">
        <f t="shared" si="58"/>
        <v>1.6106121700879831E-2</v>
      </c>
      <c r="U209" s="24">
        <f t="shared" si="49"/>
        <v>1.6106121700879831E-2</v>
      </c>
      <c r="V209" s="25">
        <f t="shared" si="59"/>
        <v>6381.8310950413752</v>
      </c>
    </row>
    <row r="210" spans="1:22" x14ac:dyDescent="0.3">
      <c r="A210" s="37" t="s">
        <v>373</v>
      </c>
      <c r="B210" s="39">
        <v>4870</v>
      </c>
      <c r="C210" s="17">
        <f t="shared" si="44"/>
        <v>4925</v>
      </c>
      <c r="D210" s="21">
        <f t="shared" si="45"/>
        <v>4916.666666666667</v>
      </c>
      <c r="E210" s="24">
        <f t="shared" ref="E210:E273" si="60">(B210-D210)/B210</f>
        <v>-9.5824777549624162E-3</v>
      </c>
      <c r="F210" s="24">
        <f t="shared" ref="F210:F273" si="61">ABS(E210)</f>
        <v>9.5824777549624162E-3</v>
      </c>
      <c r="G210" s="25">
        <f t="shared" ref="G210:G273" si="62">(B210-D210)^2</f>
        <v>2177.777777777806</v>
      </c>
      <c r="H210" s="17">
        <f t="shared" si="50"/>
        <v>4863.6111111111113</v>
      </c>
      <c r="I210" s="21">
        <f t="shared" si="52"/>
        <v>5018.5555555555557</v>
      </c>
      <c r="J210" s="24">
        <f t="shared" si="46"/>
        <v>-3.0504220853296848E-2</v>
      </c>
      <c r="K210" s="24">
        <f t="shared" si="47"/>
        <v>3.0504220853296848E-2</v>
      </c>
      <c r="L210" s="25">
        <f t="shared" si="51"/>
        <v>22068.753086419783</v>
      </c>
      <c r="M210" s="17">
        <f t="shared" si="53"/>
        <v>4865.833333333333</v>
      </c>
      <c r="N210" s="21">
        <f t="shared" si="48"/>
        <v>4871.666666666667</v>
      </c>
      <c r="O210" s="24">
        <f t="shared" si="54"/>
        <v>-3.4223134839157489E-4</v>
      </c>
      <c r="P210" s="24">
        <f t="shared" ref="P210:P273" si="63">ABS(O210)</f>
        <v>3.4223134839157489E-4</v>
      </c>
      <c r="Q210" s="25">
        <f t="shared" si="55"/>
        <v>2.7777777777787884</v>
      </c>
      <c r="R210" s="17">
        <f t="shared" si="56"/>
        <v>4872.7777777777774</v>
      </c>
      <c r="S210" s="21">
        <f t="shared" si="57"/>
        <v>4869.3686868686882</v>
      </c>
      <c r="T210" s="24">
        <f t="shared" si="58"/>
        <v>1.2963308651166308E-4</v>
      </c>
      <c r="U210" s="24">
        <f t="shared" si="49"/>
        <v>1.2963308651166308E-4</v>
      </c>
      <c r="V210" s="25">
        <f t="shared" si="59"/>
        <v>0.39855626976670905</v>
      </c>
    </row>
    <row r="211" spans="1:22" x14ac:dyDescent="0.3">
      <c r="A211" s="37" t="s">
        <v>374</v>
      </c>
      <c r="B211" s="39">
        <v>5000</v>
      </c>
      <c r="C211" s="17">
        <f t="shared" ref="C211:C274" si="64">AVERAGE(B206:B211)</f>
        <v>4926.666666666667</v>
      </c>
      <c r="D211" s="21">
        <f t="shared" si="45"/>
        <v>4925</v>
      </c>
      <c r="E211" s="24">
        <f t="shared" si="60"/>
        <v>1.4999999999999999E-2</v>
      </c>
      <c r="F211" s="24">
        <f t="shared" si="61"/>
        <v>1.4999999999999999E-2</v>
      </c>
      <c r="G211" s="25">
        <f t="shared" si="62"/>
        <v>5625</v>
      </c>
      <c r="H211" s="17">
        <f t="shared" si="50"/>
        <v>4885.8333333333339</v>
      </c>
      <c r="I211" s="21">
        <f t="shared" si="52"/>
        <v>5010.9444444444443</v>
      </c>
      <c r="J211" s="24">
        <f t="shared" si="46"/>
        <v>-2.1888888888888687E-3</v>
      </c>
      <c r="K211" s="24">
        <f t="shared" si="47"/>
        <v>2.1888888888888687E-3</v>
      </c>
      <c r="L211" s="25">
        <f t="shared" si="51"/>
        <v>119.78086419752866</v>
      </c>
      <c r="M211" s="17">
        <f t="shared" si="53"/>
        <v>4860</v>
      </c>
      <c r="N211" s="21">
        <f t="shared" si="48"/>
        <v>4865.833333333333</v>
      </c>
      <c r="O211" s="24">
        <f t="shared" si="54"/>
        <v>2.6833333333333393E-2</v>
      </c>
      <c r="P211" s="24">
        <f t="shared" si="63"/>
        <v>2.6833333333333393E-2</v>
      </c>
      <c r="Q211" s="25">
        <f t="shared" si="55"/>
        <v>18000.694444444525</v>
      </c>
      <c r="R211" s="17">
        <f t="shared" si="56"/>
        <v>4869.6527777777774</v>
      </c>
      <c r="S211" s="21">
        <f t="shared" si="57"/>
        <v>4857.6262626262624</v>
      </c>
      <c r="T211" s="24">
        <f t="shared" si="58"/>
        <v>2.8474747474747528E-2</v>
      </c>
      <c r="U211" s="24">
        <f t="shared" si="49"/>
        <v>2.8474747474747528E-2</v>
      </c>
      <c r="V211" s="25">
        <f t="shared" si="59"/>
        <v>20270.281093766018</v>
      </c>
    </row>
    <row r="212" spans="1:22" x14ac:dyDescent="0.3">
      <c r="A212" s="37" t="s">
        <v>375</v>
      </c>
      <c r="B212" s="39">
        <v>4930</v>
      </c>
      <c r="C212" s="17">
        <f t="shared" si="64"/>
        <v>4931.666666666667</v>
      </c>
      <c r="D212" s="21">
        <f t="shared" si="45"/>
        <v>4926.666666666667</v>
      </c>
      <c r="E212" s="24">
        <f t="shared" si="60"/>
        <v>6.7613252197424548E-4</v>
      </c>
      <c r="F212" s="24">
        <f t="shared" si="61"/>
        <v>6.7613252197424548E-4</v>
      </c>
      <c r="G212" s="25">
        <f t="shared" si="62"/>
        <v>11.111111111109089</v>
      </c>
      <c r="H212" s="17">
        <f t="shared" si="50"/>
        <v>4905.0000000000009</v>
      </c>
      <c r="I212" s="21">
        <f t="shared" si="52"/>
        <v>4983.833333333333</v>
      </c>
      <c r="J212" s="24">
        <f t="shared" si="46"/>
        <v>-1.0919540229884997E-2</v>
      </c>
      <c r="K212" s="24">
        <f t="shared" si="47"/>
        <v>1.0919540229884997E-2</v>
      </c>
      <c r="L212" s="25">
        <f t="shared" si="51"/>
        <v>2898.0277777777451</v>
      </c>
      <c r="M212" s="17">
        <f t="shared" si="53"/>
        <v>4874.166666666667</v>
      </c>
      <c r="N212" s="21">
        <f t="shared" si="48"/>
        <v>4860</v>
      </c>
      <c r="O212" s="24">
        <f t="shared" si="54"/>
        <v>1.4198782961460446E-2</v>
      </c>
      <c r="P212" s="24">
        <f t="shared" si="63"/>
        <v>1.4198782961460446E-2</v>
      </c>
      <c r="Q212" s="25">
        <f t="shared" si="55"/>
        <v>4900</v>
      </c>
      <c r="R212" s="17">
        <f t="shared" si="56"/>
        <v>4868.0555555555547</v>
      </c>
      <c r="S212" s="21">
        <f t="shared" si="57"/>
        <v>4848.5921717171723</v>
      </c>
      <c r="T212" s="24">
        <f t="shared" si="58"/>
        <v>1.6512744073595886E-2</v>
      </c>
      <c r="U212" s="24">
        <f t="shared" si="49"/>
        <v>1.6512744073595886E-2</v>
      </c>
      <c r="V212" s="25">
        <f t="shared" si="59"/>
        <v>6627.2345057263656</v>
      </c>
    </row>
    <row r="213" spans="1:22" x14ac:dyDescent="0.3">
      <c r="A213" s="37" t="s">
        <v>376</v>
      </c>
      <c r="B213" s="39">
        <v>5210</v>
      </c>
      <c r="C213" s="17">
        <f t="shared" si="64"/>
        <v>4970</v>
      </c>
      <c r="D213" s="21">
        <f t="shared" si="45"/>
        <v>4931.666666666667</v>
      </c>
      <c r="E213" s="24">
        <f t="shared" si="60"/>
        <v>5.3422904670505381E-2</v>
      </c>
      <c r="F213" s="24">
        <f t="shared" si="61"/>
        <v>5.3422904670505381E-2</v>
      </c>
      <c r="G213" s="25">
        <f t="shared" si="62"/>
        <v>77469.444444444278</v>
      </c>
      <c r="H213" s="17">
        <f t="shared" si="50"/>
        <v>4921.1111111111113</v>
      </c>
      <c r="I213" s="21">
        <f t="shared" si="52"/>
        <v>4968.9999999999991</v>
      </c>
      <c r="J213" s="24">
        <f t="shared" si="46"/>
        <v>4.6257197696737216E-2</v>
      </c>
      <c r="K213" s="24">
        <f t="shared" si="47"/>
        <v>4.6257197696737216E-2</v>
      </c>
      <c r="L213" s="25">
        <f t="shared" si="51"/>
        <v>58081.000000000437</v>
      </c>
      <c r="M213" s="17">
        <f t="shared" si="53"/>
        <v>4921.666666666667</v>
      </c>
      <c r="N213" s="21">
        <f t="shared" si="48"/>
        <v>4874.166666666667</v>
      </c>
      <c r="O213" s="24">
        <f t="shared" si="54"/>
        <v>6.4459373000639739E-2</v>
      </c>
      <c r="P213" s="24">
        <f t="shared" si="63"/>
        <v>6.4459373000639739E-2</v>
      </c>
      <c r="Q213" s="25">
        <f t="shared" si="55"/>
        <v>112784.02777777758</v>
      </c>
      <c r="R213" s="17">
        <f t="shared" si="56"/>
        <v>4872.708333333333</v>
      </c>
      <c r="S213" s="21">
        <f t="shared" si="57"/>
        <v>4881.3888888888905</v>
      </c>
      <c r="T213" s="24">
        <f t="shared" si="58"/>
        <v>6.3073149925356911E-2</v>
      </c>
      <c r="U213" s="24">
        <f t="shared" si="49"/>
        <v>6.3073149925356911E-2</v>
      </c>
      <c r="V213" s="25">
        <f t="shared" si="59"/>
        <v>107985.26234567795</v>
      </c>
    </row>
    <row r="214" spans="1:22" x14ac:dyDescent="0.3">
      <c r="A214" s="37" t="s">
        <v>377</v>
      </c>
      <c r="B214" s="39">
        <v>4950</v>
      </c>
      <c r="C214" s="17">
        <f t="shared" si="64"/>
        <v>4986.666666666667</v>
      </c>
      <c r="D214" s="21">
        <f t="shared" si="45"/>
        <v>4970</v>
      </c>
      <c r="E214" s="24">
        <f t="shared" si="60"/>
        <v>-4.0404040404040404E-3</v>
      </c>
      <c r="F214" s="24">
        <f t="shared" si="61"/>
        <v>4.0404040404040404E-3</v>
      </c>
      <c r="G214" s="25">
        <f t="shared" si="62"/>
        <v>400</v>
      </c>
      <c r="H214" s="17">
        <f t="shared" si="50"/>
        <v>4942.7777777777783</v>
      </c>
      <c r="I214" s="21">
        <f t="shared" si="52"/>
        <v>5038.4444444444443</v>
      </c>
      <c r="J214" s="24">
        <f t="shared" si="46"/>
        <v>-1.7867564534231179E-2</v>
      </c>
      <c r="K214" s="24">
        <f t="shared" si="47"/>
        <v>1.7867564534231179E-2</v>
      </c>
      <c r="L214" s="25">
        <f t="shared" si="51"/>
        <v>7822.4197530864021</v>
      </c>
      <c r="M214" s="17">
        <f t="shared" si="53"/>
        <v>4921.666666666667</v>
      </c>
      <c r="N214" s="21">
        <f t="shared" si="48"/>
        <v>4921.666666666667</v>
      </c>
      <c r="O214" s="24">
        <f t="shared" si="54"/>
        <v>5.7239057239056625E-3</v>
      </c>
      <c r="P214" s="24">
        <f t="shared" si="63"/>
        <v>5.7239057239056625E-3</v>
      </c>
      <c r="Q214" s="25">
        <f t="shared" si="55"/>
        <v>802.77777777776055</v>
      </c>
      <c r="R214" s="17">
        <f t="shared" si="56"/>
        <v>4876.2499999999991</v>
      </c>
      <c r="S214" s="21">
        <f t="shared" si="57"/>
        <v>4979.5265151515159</v>
      </c>
      <c r="T214" s="24">
        <f t="shared" si="58"/>
        <v>-5.9649525558618027E-3</v>
      </c>
      <c r="U214" s="24">
        <f t="shared" si="49"/>
        <v>5.9649525558618027E-3</v>
      </c>
      <c r="V214" s="25">
        <f t="shared" si="59"/>
        <v>871.81509699269941</v>
      </c>
    </row>
    <row r="215" spans="1:22" x14ac:dyDescent="0.3">
      <c r="A215" s="37" t="s">
        <v>378</v>
      </c>
      <c r="B215" s="39">
        <v>5160</v>
      </c>
      <c r="C215" s="17">
        <f t="shared" si="64"/>
        <v>5020</v>
      </c>
      <c r="D215" s="21">
        <f t="shared" ref="D215:D278" si="65">C214</f>
        <v>4986.666666666667</v>
      </c>
      <c r="E215" s="24">
        <f t="shared" si="60"/>
        <v>3.359173126614981E-2</v>
      </c>
      <c r="F215" s="24">
        <f t="shared" si="61"/>
        <v>3.359173126614981E-2</v>
      </c>
      <c r="G215" s="25">
        <f t="shared" si="62"/>
        <v>30044.44444444434</v>
      </c>
      <c r="H215" s="17">
        <f t="shared" si="50"/>
        <v>4960.0000000000009</v>
      </c>
      <c r="I215" s="21">
        <f t="shared" si="52"/>
        <v>5048.1111111111113</v>
      </c>
      <c r="J215" s="24">
        <f t="shared" ref="J215:J278" si="66">($B215-I215)/$B215</f>
        <v>2.1683893195521064E-2</v>
      </c>
      <c r="K215" s="24">
        <f t="shared" ref="K215:K278" si="67">ABS(J215)</f>
        <v>2.1683893195521064E-2</v>
      </c>
      <c r="L215" s="25">
        <f t="shared" si="51"/>
        <v>12519.123456790077</v>
      </c>
      <c r="M215" s="17">
        <f t="shared" si="53"/>
        <v>4968.333333333333</v>
      </c>
      <c r="N215" s="21">
        <f t="shared" ref="N215:N278" si="68">M214</f>
        <v>4921.666666666667</v>
      </c>
      <c r="O215" s="24">
        <f t="shared" si="54"/>
        <v>4.6188630490956013E-2</v>
      </c>
      <c r="P215" s="24">
        <f t="shared" si="63"/>
        <v>4.6188630490956013E-2</v>
      </c>
      <c r="Q215" s="25">
        <f t="shared" si="55"/>
        <v>56802.777777777635</v>
      </c>
      <c r="R215" s="17">
        <f t="shared" si="56"/>
        <v>4885</v>
      </c>
      <c r="S215" s="21">
        <f t="shared" si="57"/>
        <v>4975.3409090909108</v>
      </c>
      <c r="T215" s="24">
        <f t="shared" si="58"/>
        <v>3.5786645525017279E-2</v>
      </c>
      <c r="U215" s="24">
        <f t="shared" ref="U215:U278" si="69">ABS(T215)</f>
        <v>3.5786645525017279E-2</v>
      </c>
      <c r="V215" s="25">
        <f t="shared" si="59"/>
        <v>34098.979855371261</v>
      </c>
    </row>
    <row r="216" spans="1:22" x14ac:dyDescent="0.3">
      <c r="A216" s="37" t="s">
        <v>379</v>
      </c>
      <c r="B216" s="39">
        <v>4970</v>
      </c>
      <c r="C216" s="17">
        <f t="shared" si="64"/>
        <v>5036.666666666667</v>
      </c>
      <c r="D216" s="21">
        <f t="shared" si="65"/>
        <v>5020</v>
      </c>
      <c r="E216" s="24">
        <f t="shared" si="60"/>
        <v>-1.0060362173038229E-2</v>
      </c>
      <c r="F216" s="24">
        <f t="shared" si="61"/>
        <v>1.0060362173038229E-2</v>
      </c>
      <c r="G216" s="25">
        <f t="shared" si="62"/>
        <v>2500</v>
      </c>
      <c r="H216" s="17">
        <f t="shared" ref="H216:H279" si="70">AVERAGE(C211:C216)</f>
        <v>4978.6111111111113</v>
      </c>
      <c r="I216" s="21">
        <f t="shared" si="52"/>
        <v>5103.9999999999991</v>
      </c>
      <c r="J216" s="24">
        <f t="shared" si="66"/>
        <v>-2.6961770623742273E-2</v>
      </c>
      <c r="K216" s="24">
        <f t="shared" si="67"/>
        <v>2.6961770623742273E-2</v>
      </c>
      <c r="L216" s="25">
        <f t="shared" ref="L216:L279" si="71">(B216-I216)^2</f>
        <v>17955.999999999756</v>
      </c>
      <c r="M216" s="17">
        <f t="shared" si="53"/>
        <v>4980.833333333333</v>
      </c>
      <c r="N216" s="21">
        <f t="shared" si="68"/>
        <v>4968.333333333333</v>
      </c>
      <c r="O216" s="24">
        <f t="shared" si="54"/>
        <v>3.3534540576800196E-4</v>
      </c>
      <c r="P216" s="24">
        <f t="shared" si="63"/>
        <v>3.3534540576800196E-4</v>
      </c>
      <c r="Q216" s="25">
        <f t="shared" si="55"/>
        <v>2.7777777777787884</v>
      </c>
      <c r="R216" s="17">
        <f t="shared" si="56"/>
        <v>4895.833333333333</v>
      </c>
      <c r="S216" s="21">
        <f t="shared" si="57"/>
        <v>5066.8181818181811</v>
      </c>
      <c r="T216" s="24">
        <f t="shared" si="58"/>
        <v>-1.9480519480519331E-2</v>
      </c>
      <c r="U216" s="24">
        <f t="shared" si="69"/>
        <v>1.9480519480519331E-2</v>
      </c>
      <c r="V216" s="25">
        <f t="shared" si="59"/>
        <v>9373.7603305783687</v>
      </c>
    </row>
    <row r="217" spans="1:22" x14ac:dyDescent="0.3">
      <c r="A217" s="37" t="s">
        <v>380</v>
      </c>
      <c r="B217" s="39">
        <v>5170</v>
      </c>
      <c r="C217" s="17">
        <f t="shared" si="64"/>
        <v>5065</v>
      </c>
      <c r="D217" s="21">
        <f t="shared" si="65"/>
        <v>5036.666666666667</v>
      </c>
      <c r="E217" s="24">
        <f t="shared" si="60"/>
        <v>2.578981302385552E-2</v>
      </c>
      <c r="F217" s="24">
        <f t="shared" si="61"/>
        <v>2.578981302385552E-2</v>
      </c>
      <c r="G217" s="25">
        <f t="shared" si="62"/>
        <v>17777.777777777697</v>
      </c>
      <c r="H217" s="17">
        <f t="shared" si="70"/>
        <v>5001.666666666667</v>
      </c>
      <c r="I217" s="21">
        <f t="shared" ref="I217:I280" si="72">((2*$C216)-$H216)+((2/(6-1))*($C216-$H216))</f>
        <v>5117.9444444444453</v>
      </c>
      <c r="J217" s="24">
        <f t="shared" si="66"/>
        <v>1.0068772834730125E-2</v>
      </c>
      <c r="K217" s="24">
        <f t="shared" si="67"/>
        <v>1.0068772834730125E-2</v>
      </c>
      <c r="L217" s="25">
        <f t="shared" si="71"/>
        <v>2709.7808641974466</v>
      </c>
      <c r="M217" s="17">
        <f t="shared" ref="M217:M280" si="73">AVERAGE(B206:B217)</f>
        <v>4995.833333333333</v>
      </c>
      <c r="N217" s="21">
        <f t="shared" si="68"/>
        <v>4980.833333333333</v>
      </c>
      <c r="O217" s="24">
        <f t="shared" ref="O217:O280" si="74">(B217-N217)/B217</f>
        <v>3.6589297227595158E-2</v>
      </c>
      <c r="P217" s="24">
        <f t="shared" si="63"/>
        <v>3.6589297227595158E-2</v>
      </c>
      <c r="Q217" s="25">
        <f t="shared" ref="Q217:Q280" si="75">(B217-N217)^2</f>
        <v>35784.02777777789</v>
      </c>
      <c r="R217" s="17">
        <f t="shared" si="56"/>
        <v>4906.666666666667</v>
      </c>
      <c r="S217" s="21">
        <f t="shared" si="57"/>
        <v>5081.2878787878781</v>
      </c>
      <c r="T217" s="24">
        <f t="shared" si="58"/>
        <v>1.7159017642576775E-2</v>
      </c>
      <c r="U217" s="24">
        <f t="shared" si="69"/>
        <v>1.7159017642576775E-2</v>
      </c>
      <c r="V217" s="25">
        <f t="shared" si="59"/>
        <v>7869.8404499542139</v>
      </c>
    </row>
    <row r="218" spans="1:22" x14ac:dyDescent="0.3">
      <c r="A218" s="37" t="s">
        <v>381</v>
      </c>
      <c r="B218" s="39">
        <v>5160</v>
      </c>
      <c r="C218" s="17">
        <f t="shared" si="64"/>
        <v>5103.333333333333</v>
      </c>
      <c r="D218" s="21">
        <f t="shared" si="65"/>
        <v>5065</v>
      </c>
      <c r="E218" s="24">
        <f t="shared" si="60"/>
        <v>1.8410852713178296E-2</v>
      </c>
      <c r="F218" s="24">
        <f t="shared" si="61"/>
        <v>1.8410852713178296E-2</v>
      </c>
      <c r="G218" s="25">
        <f t="shared" si="62"/>
        <v>9025</v>
      </c>
      <c r="H218" s="17">
        <f t="shared" si="70"/>
        <v>5030.2777777777783</v>
      </c>
      <c r="I218" s="21">
        <f t="shared" si="72"/>
        <v>5153.6666666666661</v>
      </c>
      <c r="J218" s="24">
        <f t="shared" si="66"/>
        <v>1.2273901808786704E-3</v>
      </c>
      <c r="K218" s="24">
        <f t="shared" si="67"/>
        <v>1.2273901808786704E-3</v>
      </c>
      <c r="L218" s="25">
        <f t="shared" si="71"/>
        <v>40.111111111118788</v>
      </c>
      <c r="M218" s="17">
        <f t="shared" si="73"/>
        <v>5017.5</v>
      </c>
      <c r="N218" s="21">
        <f t="shared" si="68"/>
        <v>4995.833333333333</v>
      </c>
      <c r="O218" s="24">
        <f t="shared" si="74"/>
        <v>3.1815245478036235E-2</v>
      </c>
      <c r="P218" s="24">
        <f t="shared" si="63"/>
        <v>3.1815245478036235E-2</v>
      </c>
      <c r="Q218" s="25">
        <f t="shared" si="75"/>
        <v>26950.694444444543</v>
      </c>
      <c r="R218" s="17">
        <f t="shared" si="56"/>
        <v>4918.541666666667</v>
      </c>
      <c r="S218" s="21">
        <f t="shared" si="57"/>
        <v>5101.2121212121201</v>
      </c>
      <c r="T218" s="24">
        <f t="shared" si="58"/>
        <v>1.1392999765093002E-2</v>
      </c>
      <c r="U218" s="24">
        <f t="shared" si="69"/>
        <v>1.1392999765093002E-2</v>
      </c>
      <c r="V218" s="25">
        <f t="shared" si="59"/>
        <v>3456.0146923784582</v>
      </c>
    </row>
    <row r="219" spans="1:22" x14ac:dyDescent="0.3">
      <c r="A219" s="37" t="s">
        <v>382</v>
      </c>
      <c r="B219" s="39">
        <v>4900</v>
      </c>
      <c r="C219" s="17">
        <f t="shared" si="64"/>
        <v>5051.666666666667</v>
      </c>
      <c r="D219" s="21">
        <f t="shared" si="65"/>
        <v>5103.333333333333</v>
      </c>
      <c r="E219" s="24">
        <f t="shared" si="60"/>
        <v>-4.149659863945572E-2</v>
      </c>
      <c r="F219" s="24">
        <f t="shared" si="61"/>
        <v>4.149659863945572E-2</v>
      </c>
      <c r="G219" s="25">
        <f t="shared" si="62"/>
        <v>41344.444444444322</v>
      </c>
      <c r="H219" s="17">
        <f t="shared" si="70"/>
        <v>5043.8888888888896</v>
      </c>
      <c r="I219" s="21">
        <f t="shared" si="72"/>
        <v>5205.6111111111095</v>
      </c>
      <c r="J219" s="24">
        <f t="shared" si="66"/>
        <v>-6.2369614512471326E-2</v>
      </c>
      <c r="K219" s="24">
        <f t="shared" si="67"/>
        <v>6.2369614512471326E-2</v>
      </c>
      <c r="L219" s="25">
        <f t="shared" si="71"/>
        <v>93398.151234566918</v>
      </c>
      <c r="M219" s="17">
        <f t="shared" si="73"/>
        <v>5010.833333333333</v>
      </c>
      <c r="N219" s="21">
        <f t="shared" si="68"/>
        <v>5017.5</v>
      </c>
      <c r="O219" s="24">
        <f t="shared" si="74"/>
        <v>-2.3979591836734693E-2</v>
      </c>
      <c r="P219" s="24">
        <f t="shared" si="63"/>
        <v>2.3979591836734693E-2</v>
      </c>
      <c r="Q219" s="25">
        <f t="shared" si="75"/>
        <v>13806.25</v>
      </c>
      <c r="R219" s="17">
        <f t="shared" si="56"/>
        <v>4930.4166666666679</v>
      </c>
      <c r="S219" s="21">
        <f t="shared" si="57"/>
        <v>5134.4507575757571</v>
      </c>
      <c r="T219" s="24">
        <f t="shared" si="58"/>
        <v>-4.7847093382807564E-2</v>
      </c>
      <c r="U219" s="24">
        <f t="shared" si="69"/>
        <v>4.7847093382807564E-2</v>
      </c>
      <c r="V219" s="25">
        <f t="shared" si="59"/>
        <v>54967.157727846403</v>
      </c>
    </row>
    <row r="220" spans="1:22" x14ac:dyDescent="0.3">
      <c r="A220" s="37" t="s">
        <v>383</v>
      </c>
      <c r="B220" s="39">
        <v>5410</v>
      </c>
      <c r="C220" s="17">
        <f t="shared" si="64"/>
        <v>5128.333333333333</v>
      </c>
      <c r="D220" s="21">
        <f t="shared" si="65"/>
        <v>5051.666666666667</v>
      </c>
      <c r="E220" s="24">
        <f t="shared" si="60"/>
        <v>6.6235366605052318E-2</v>
      </c>
      <c r="F220" s="24">
        <f t="shared" si="61"/>
        <v>6.6235366605052318E-2</v>
      </c>
      <c r="G220" s="25">
        <f t="shared" si="62"/>
        <v>128402.77777777756</v>
      </c>
      <c r="H220" s="17">
        <f t="shared" si="70"/>
        <v>5067.5</v>
      </c>
      <c r="I220" s="21">
        <f t="shared" si="72"/>
        <v>5062.5555555555557</v>
      </c>
      <c r="J220" s="24">
        <f t="shared" si="66"/>
        <v>6.4222632984185651E-2</v>
      </c>
      <c r="K220" s="24">
        <f t="shared" si="67"/>
        <v>6.4222632984185651E-2</v>
      </c>
      <c r="L220" s="25">
        <f t="shared" si="71"/>
        <v>120717.64197530856</v>
      </c>
      <c r="M220" s="17">
        <f t="shared" si="73"/>
        <v>5057.5</v>
      </c>
      <c r="N220" s="21">
        <f t="shared" si="68"/>
        <v>5010.833333333333</v>
      </c>
      <c r="O220" s="24">
        <f t="shared" si="74"/>
        <v>7.3783117683302576E-2</v>
      </c>
      <c r="P220" s="24">
        <f t="shared" si="63"/>
        <v>7.3783117683302576E-2</v>
      </c>
      <c r="Q220" s="25">
        <f t="shared" si="75"/>
        <v>159334.02777777801</v>
      </c>
      <c r="R220" s="17">
        <f t="shared" si="56"/>
        <v>4945.4861111111122</v>
      </c>
      <c r="S220" s="21">
        <f t="shared" si="57"/>
        <v>5105.8712121212102</v>
      </c>
      <c r="T220" s="24">
        <f t="shared" si="58"/>
        <v>5.6216042121772607E-2</v>
      </c>
      <c r="U220" s="24">
        <f t="shared" si="69"/>
        <v>5.6216042121772607E-2</v>
      </c>
      <c r="V220" s="25">
        <f t="shared" si="59"/>
        <v>92494.319616621928</v>
      </c>
    </row>
    <row r="221" spans="1:22" x14ac:dyDescent="0.3">
      <c r="A221" s="37" t="s">
        <v>384</v>
      </c>
      <c r="B221" s="39">
        <v>5020</v>
      </c>
      <c r="C221" s="17">
        <f t="shared" si="64"/>
        <v>5105</v>
      </c>
      <c r="D221" s="21">
        <f t="shared" si="65"/>
        <v>5128.333333333333</v>
      </c>
      <c r="E221" s="24">
        <f t="shared" si="60"/>
        <v>-2.1580345285524508E-2</v>
      </c>
      <c r="F221" s="24">
        <f t="shared" si="61"/>
        <v>2.1580345285524508E-2</v>
      </c>
      <c r="G221" s="25">
        <f t="shared" si="62"/>
        <v>11736.111111111046</v>
      </c>
      <c r="H221" s="17">
        <f t="shared" si="70"/>
        <v>5081.666666666667</v>
      </c>
      <c r="I221" s="21">
        <f t="shared" si="72"/>
        <v>5213.4999999999991</v>
      </c>
      <c r="J221" s="24">
        <f t="shared" si="66"/>
        <v>-3.8545816733067548E-2</v>
      </c>
      <c r="K221" s="24">
        <f t="shared" si="67"/>
        <v>3.8545816733067548E-2</v>
      </c>
      <c r="L221" s="25">
        <f t="shared" si="71"/>
        <v>37442.249999999651</v>
      </c>
      <c r="M221" s="17">
        <f t="shared" si="73"/>
        <v>5062.5</v>
      </c>
      <c r="N221" s="21">
        <f t="shared" si="68"/>
        <v>5057.5</v>
      </c>
      <c r="O221" s="24">
        <f t="shared" si="74"/>
        <v>-7.4701195219123509E-3</v>
      </c>
      <c r="P221" s="24">
        <f t="shared" si="63"/>
        <v>7.4701195219123509E-3</v>
      </c>
      <c r="Q221" s="25">
        <f t="shared" si="75"/>
        <v>1406.25</v>
      </c>
      <c r="R221" s="17">
        <f t="shared" si="56"/>
        <v>4961.3888888888896</v>
      </c>
      <c r="S221" s="21">
        <f t="shared" si="57"/>
        <v>5189.8800505050494</v>
      </c>
      <c r="T221" s="24">
        <f t="shared" si="58"/>
        <v>-3.3840647510966021E-2</v>
      </c>
      <c r="U221" s="24">
        <f t="shared" si="69"/>
        <v>3.3840647510966021E-2</v>
      </c>
      <c r="V221" s="25">
        <f t="shared" si="59"/>
        <v>28859.231559598149</v>
      </c>
    </row>
    <row r="222" spans="1:22" x14ac:dyDescent="0.3">
      <c r="A222" s="37" t="s">
        <v>385</v>
      </c>
      <c r="B222" s="39">
        <v>5280</v>
      </c>
      <c r="C222" s="17">
        <f t="shared" si="64"/>
        <v>5156.666666666667</v>
      </c>
      <c r="D222" s="21">
        <f t="shared" si="65"/>
        <v>5105</v>
      </c>
      <c r="E222" s="24">
        <f t="shared" si="60"/>
        <v>3.3143939393939392E-2</v>
      </c>
      <c r="F222" s="24">
        <f t="shared" si="61"/>
        <v>3.3143939393939392E-2</v>
      </c>
      <c r="G222" s="25">
        <f t="shared" si="62"/>
        <v>30625</v>
      </c>
      <c r="H222" s="17">
        <f t="shared" si="70"/>
        <v>5101.666666666667</v>
      </c>
      <c r="I222" s="21">
        <f t="shared" si="72"/>
        <v>5137.6666666666661</v>
      </c>
      <c r="J222" s="24">
        <f t="shared" si="66"/>
        <v>2.6957070707070822E-2</v>
      </c>
      <c r="K222" s="24">
        <f t="shared" si="67"/>
        <v>2.6957070707070822E-2</v>
      </c>
      <c r="L222" s="25">
        <f t="shared" si="71"/>
        <v>20258.777777777952</v>
      </c>
      <c r="M222" s="17">
        <f t="shared" si="73"/>
        <v>5096.666666666667</v>
      </c>
      <c r="N222" s="21">
        <f t="shared" si="68"/>
        <v>5062.5</v>
      </c>
      <c r="O222" s="24">
        <f t="shared" si="74"/>
        <v>4.1193181818181816E-2</v>
      </c>
      <c r="P222" s="24">
        <f t="shared" si="63"/>
        <v>4.1193181818181816E-2</v>
      </c>
      <c r="Q222" s="25">
        <f t="shared" si="75"/>
        <v>47306.25</v>
      </c>
      <c r="R222" s="17">
        <f t="shared" si="56"/>
        <v>4980.625</v>
      </c>
      <c r="S222" s="21">
        <f t="shared" si="57"/>
        <v>5181.9949494949487</v>
      </c>
      <c r="T222" s="24">
        <f t="shared" si="58"/>
        <v>1.8561562595653648E-2</v>
      </c>
      <c r="U222" s="24">
        <f t="shared" si="69"/>
        <v>1.8561562595653648E-2</v>
      </c>
      <c r="V222" s="25">
        <f t="shared" si="59"/>
        <v>9604.9899244976477</v>
      </c>
    </row>
    <row r="223" spans="1:22" x14ac:dyDescent="0.3">
      <c r="A223" s="37" t="s">
        <v>386</v>
      </c>
      <c r="B223" s="39">
        <v>5200</v>
      </c>
      <c r="C223" s="17">
        <f t="shared" si="64"/>
        <v>5161.666666666667</v>
      </c>
      <c r="D223" s="21">
        <f t="shared" si="65"/>
        <v>5156.666666666667</v>
      </c>
      <c r="E223" s="24">
        <f t="shared" si="60"/>
        <v>8.3333333333332742E-3</v>
      </c>
      <c r="F223" s="24">
        <f t="shared" si="61"/>
        <v>8.3333333333332742E-3</v>
      </c>
      <c r="G223" s="25">
        <f t="shared" si="62"/>
        <v>1877.7777777777515</v>
      </c>
      <c r="H223" s="17">
        <f t="shared" si="70"/>
        <v>5117.7777777777783</v>
      </c>
      <c r="I223" s="21">
        <f t="shared" si="72"/>
        <v>5233.666666666667</v>
      </c>
      <c r="J223" s="24">
        <f t="shared" si="66"/>
        <v>-6.4743589743590331E-3</v>
      </c>
      <c r="K223" s="24">
        <f t="shared" si="67"/>
        <v>6.4743589743590331E-3</v>
      </c>
      <c r="L223" s="25">
        <f t="shared" si="71"/>
        <v>1133.4444444444648</v>
      </c>
      <c r="M223" s="17">
        <f t="shared" si="73"/>
        <v>5113.333333333333</v>
      </c>
      <c r="N223" s="21">
        <f t="shared" si="68"/>
        <v>5096.666666666667</v>
      </c>
      <c r="O223" s="24">
        <f t="shared" si="74"/>
        <v>1.9871794871794815E-2</v>
      </c>
      <c r="P223" s="24">
        <f t="shared" si="63"/>
        <v>1.9871794871794815E-2</v>
      </c>
      <c r="Q223" s="25">
        <f t="shared" si="75"/>
        <v>10677.777777777716</v>
      </c>
      <c r="R223" s="17">
        <f t="shared" si="56"/>
        <v>5001.7361111111113</v>
      </c>
      <c r="S223" s="21">
        <f t="shared" si="57"/>
        <v>5233.8068181818189</v>
      </c>
      <c r="T223" s="24">
        <f t="shared" si="58"/>
        <v>-6.5013111888113321E-3</v>
      </c>
      <c r="U223" s="24">
        <f t="shared" si="69"/>
        <v>6.5013111888113321E-3</v>
      </c>
      <c r="V223" s="25">
        <f t="shared" si="59"/>
        <v>1142.9009555785626</v>
      </c>
    </row>
    <row r="224" spans="1:22" x14ac:dyDescent="0.3">
      <c r="A224" s="37" t="s">
        <v>387</v>
      </c>
      <c r="B224" s="39">
        <v>4880</v>
      </c>
      <c r="C224" s="17">
        <f t="shared" si="64"/>
        <v>5115</v>
      </c>
      <c r="D224" s="21">
        <f t="shared" si="65"/>
        <v>5161.666666666667</v>
      </c>
      <c r="E224" s="24">
        <f t="shared" si="60"/>
        <v>-5.7718579234972742E-2</v>
      </c>
      <c r="F224" s="24">
        <f t="shared" si="61"/>
        <v>5.7718579234972742E-2</v>
      </c>
      <c r="G224" s="25">
        <f t="shared" si="62"/>
        <v>79336.111111111284</v>
      </c>
      <c r="H224" s="17">
        <f t="shared" si="70"/>
        <v>5119.7222222222226</v>
      </c>
      <c r="I224" s="21">
        <f t="shared" si="72"/>
        <v>5223.1111111111113</v>
      </c>
      <c r="J224" s="24">
        <f t="shared" si="66"/>
        <v>-7.0309653916211329E-2</v>
      </c>
      <c r="K224" s="24">
        <f t="shared" si="67"/>
        <v>7.0309653916211329E-2</v>
      </c>
      <c r="L224" s="25">
        <f t="shared" si="71"/>
        <v>117725.23456790137</v>
      </c>
      <c r="M224" s="17">
        <f t="shared" si="73"/>
        <v>5109.166666666667</v>
      </c>
      <c r="N224" s="21">
        <f t="shared" si="68"/>
        <v>5113.333333333333</v>
      </c>
      <c r="O224" s="24">
        <f t="shared" si="74"/>
        <v>-4.7814207650273159E-2</v>
      </c>
      <c r="P224" s="24">
        <f t="shared" si="63"/>
        <v>4.7814207650273159E-2</v>
      </c>
      <c r="Q224" s="25">
        <f t="shared" si="75"/>
        <v>54444.4444444443</v>
      </c>
      <c r="R224" s="17">
        <f t="shared" si="56"/>
        <v>5021.3194444444443</v>
      </c>
      <c r="S224" s="21">
        <f t="shared" si="57"/>
        <v>5245.2209595959584</v>
      </c>
      <c r="T224" s="24">
        <f t="shared" si="58"/>
        <v>-7.4840360572942299E-2</v>
      </c>
      <c r="U224" s="24">
        <f t="shared" si="69"/>
        <v>7.4840360572942299E-2</v>
      </c>
      <c r="V224" s="25">
        <f t="shared" si="59"/>
        <v>133386.34932819271</v>
      </c>
    </row>
    <row r="225" spans="1:22" x14ac:dyDescent="0.3">
      <c r="A225" s="37" t="s">
        <v>388</v>
      </c>
      <c r="B225" s="39">
        <v>5000</v>
      </c>
      <c r="C225" s="17">
        <f t="shared" si="64"/>
        <v>5131.666666666667</v>
      </c>
      <c r="D225" s="21">
        <f t="shared" si="65"/>
        <v>5115</v>
      </c>
      <c r="E225" s="24">
        <f t="shared" si="60"/>
        <v>-2.3E-2</v>
      </c>
      <c r="F225" s="24">
        <f t="shared" si="61"/>
        <v>2.3E-2</v>
      </c>
      <c r="G225" s="25">
        <f t="shared" si="62"/>
        <v>13225</v>
      </c>
      <c r="H225" s="17">
        <f t="shared" si="70"/>
        <v>5133.0555555555557</v>
      </c>
      <c r="I225" s="21">
        <f t="shared" si="72"/>
        <v>5108.3888888888887</v>
      </c>
      <c r="J225" s="24">
        <f t="shared" si="66"/>
        <v>-2.1677777777777737E-2</v>
      </c>
      <c r="K225" s="24">
        <f t="shared" si="67"/>
        <v>2.1677777777777737E-2</v>
      </c>
      <c r="L225" s="25">
        <f t="shared" si="71"/>
        <v>11748.151234567857</v>
      </c>
      <c r="M225" s="17">
        <f t="shared" si="73"/>
        <v>5091.666666666667</v>
      </c>
      <c r="N225" s="21">
        <f t="shared" si="68"/>
        <v>5109.166666666667</v>
      </c>
      <c r="O225" s="24">
        <f t="shared" si="74"/>
        <v>-2.1833333333333396E-2</v>
      </c>
      <c r="P225" s="24">
        <f t="shared" si="63"/>
        <v>2.1833333333333396E-2</v>
      </c>
      <c r="Q225" s="25">
        <f t="shared" si="75"/>
        <v>11917.361111111177</v>
      </c>
      <c r="R225" s="17">
        <f t="shared" si="56"/>
        <v>5035.4861111111104</v>
      </c>
      <c r="S225" s="21">
        <f t="shared" si="57"/>
        <v>5212.9861111111122</v>
      </c>
      <c r="T225" s="24">
        <f t="shared" si="58"/>
        <v>-4.2597222222222446E-2</v>
      </c>
      <c r="U225" s="24">
        <f t="shared" si="69"/>
        <v>4.2597222222222446E-2</v>
      </c>
      <c r="V225" s="25">
        <f t="shared" si="59"/>
        <v>45363.083526235045</v>
      </c>
    </row>
    <row r="226" spans="1:22" x14ac:dyDescent="0.3">
      <c r="A226" s="37" t="s">
        <v>389</v>
      </c>
      <c r="B226" s="39">
        <v>5130</v>
      </c>
      <c r="C226" s="17">
        <f t="shared" si="64"/>
        <v>5085</v>
      </c>
      <c r="D226" s="21">
        <f t="shared" si="65"/>
        <v>5131.666666666667</v>
      </c>
      <c r="E226" s="24">
        <f t="shared" si="60"/>
        <v>-3.2488628979862957E-4</v>
      </c>
      <c r="F226" s="24">
        <f t="shared" si="61"/>
        <v>3.2488628979862957E-4</v>
      </c>
      <c r="G226" s="25">
        <f t="shared" si="62"/>
        <v>2.7777777777787884</v>
      </c>
      <c r="H226" s="17">
        <f t="shared" si="70"/>
        <v>5125.8333333333339</v>
      </c>
      <c r="I226" s="21">
        <f t="shared" si="72"/>
        <v>5129.7222222222226</v>
      </c>
      <c r="J226" s="24">
        <f t="shared" si="66"/>
        <v>5.4147714966349622E-5</v>
      </c>
      <c r="K226" s="24">
        <f t="shared" si="67"/>
        <v>5.4147714966349622E-5</v>
      </c>
      <c r="L226" s="25">
        <f t="shared" si="71"/>
        <v>7.7160493826935933E-2</v>
      </c>
      <c r="M226" s="17">
        <f t="shared" si="73"/>
        <v>5106.666666666667</v>
      </c>
      <c r="N226" s="21">
        <f t="shared" si="68"/>
        <v>5091.666666666667</v>
      </c>
      <c r="O226" s="24">
        <f t="shared" si="74"/>
        <v>7.4723846653670621E-3</v>
      </c>
      <c r="P226" s="24">
        <f t="shared" si="63"/>
        <v>7.4723846653670621E-3</v>
      </c>
      <c r="Q226" s="25">
        <f t="shared" si="75"/>
        <v>1469.4444444444212</v>
      </c>
      <c r="R226" s="17">
        <f t="shared" si="56"/>
        <v>5050.9027777777765</v>
      </c>
      <c r="S226" s="21">
        <f t="shared" si="57"/>
        <v>5158.0618686868702</v>
      </c>
      <c r="T226" s="24">
        <f t="shared" si="58"/>
        <v>-5.4701498414951623E-3</v>
      </c>
      <c r="U226" s="24">
        <f t="shared" si="69"/>
        <v>5.4701498414951623E-3</v>
      </c>
      <c r="V226" s="25">
        <f t="shared" si="59"/>
        <v>787.46847419914536</v>
      </c>
    </row>
    <row r="227" spans="1:22" x14ac:dyDescent="0.3">
      <c r="A227" s="37" t="s">
        <v>390</v>
      </c>
      <c r="B227" s="39">
        <v>5320</v>
      </c>
      <c r="C227" s="17">
        <f t="shared" si="64"/>
        <v>5135</v>
      </c>
      <c r="D227" s="21">
        <f t="shared" si="65"/>
        <v>5085</v>
      </c>
      <c r="E227" s="24">
        <f t="shared" si="60"/>
        <v>4.4172932330827065E-2</v>
      </c>
      <c r="F227" s="24">
        <f t="shared" si="61"/>
        <v>4.4172932330827065E-2</v>
      </c>
      <c r="G227" s="25">
        <f t="shared" si="62"/>
        <v>55225</v>
      </c>
      <c r="H227" s="17">
        <f t="shared" si="70"/>
        <v>5130.833333333333</v>
      </c>
      <c r="I227" s="21">
        <f t="shared" si="72"/>
        <v>5027.8333333333321</v>
      </c>
      <c r="J227" s="24">
        <f t="shared" si="66"/>
        <v>5.4918546365915012E-2</v>
      </c>
      <c r="K227" s="24">
        <f t="shared" si="67"/>
        <v>5.4918546365915012E-2</v>
      </c>
      <c r="L227" s="25">
        <f t="shared" si="71"/>
        <v>85361.361111111823</v>
      </c>
      <c r="M227" s="17">
        <f t="shared" si="73"/>
        <v>5120</v>
      </c>
      <c r="N227" s="21">
        <f t="shared" si="68"/>
        <v>5106.666666666667</v>
      </c>
      <c r="O227" s="24">
        <f t="shared" si="74"/>
        <v>4.0100250626566358E-2</v>
      </c>
      <c r="P227" s="24">
        <f t="shared" si="63"/>
        <v>4.0100250626566358E-2</v>
      </c>
      <c r="Q227" s="25">
        <f t="shared" si="75"/>
        <v>45511.111111110979</v>
      </c>
      <c r="R227" s="17">
        <f t="shared" ref="R227:R290" si="76">AVERAGE(M216:M227)</f>
        <v>5063.5416666666661</v>
      </c>
      <c r="S227" s="21">
        <f t="shared" si="57"/>
        <v>5172.5694444444471</v>
      </c>
      <c r="T227" s="24">
        <f t="shared" si="58"/>
        <v>2.7712510442773106E-2</v>
      </c>
      <c r="U227" s="24">
        <f t="shared" si="69"/>
        <v>2.7712510442773106E-2</v>
      </c>
      <c r="V227" s="25">
        <f t="shared" si="59"/>
        <v>21735.768711418979</v>
      </c>
    </row>
    <row r="228" spans="1:22" x14ac:dyDescent="0.3">
      <c r="A228" s="37" t="s">
        <v>391</v>
      </c>
      <c r="B228" s="39">
        <v>5190</v>
      </c>
      <c r="C228" s="17">
        <f t="shared" si="64"/>
        <v>5120</v>
      </c>
      <c r="D228" s="21">
        <f t="shared" si="65"/>
        <v>5135</v>
      </c>
      <c r="E228" s="24">
        <f t="shared" si="60"/>
        <v>1.0597302504816955E-2</v>
      </c>
      <c r="F228" s="24">
        <f t="shared" si="61"/>
        <v>1.0597302504816955E-2</v>
      </c>
      <c r="G228" s="25">
        <f t="shared" si="62"/>
        <v>3025</v>
      </c>
      <c r="H228" s="17">
        <f t="shared" si="70"/>
        <v>5124.7222222222226</v>
      </c>
      <c r="I228" s="21">
        <f t="shared" si="72"/>
        <v>5140.8333333333339</v>
      </c>
      <c r="J228" s="24">
        <f t="shared" si="66"/>
        <v>9.4733461785483745E-3</v>
      </c>
      <c r="K228" s="24">
        <f t="shared" si="67"/>
        <v>9.4733461785483745E-3</v>
      </c>
      <c r="L228" s="25">
        <f t="shared" si="71"/>
        <v>2417.3611111110513</v>
      </c>
      <c r="M228" s="17">
        <f t="shared" si="73"/>
        <v>5138.333333333333</v>
      </c>
      <c r="N228" s="21">
        <f t="shared" si="68"/>
        <v>5120</v>
      </c>
      <c r="O228" s="24">
        <f t="shared" si="74"/>
        <v>1.348747591522158E-2</v>
      </c>
      <c r="P228" s="24">
        <f t="shared" si="63"/>
        <v>1.348747591522158E-2</v>
      </c>
      <c r="Q228" s="25">
        <f t="shared" si="75"/>
        <v>4900</v>
      </c>
      <c r="R228" s="17">
        <f t="shared" si="76"/>
        <v>5076.6666666666661</v>
      </c>
      <c r="S228" s="21">
        <f t="shared" ref="S228:S291" si="77">((2*$M227)-$R227)+((2/(12-1))*($M227-$R227))</f>
        <v>5186.7234848484859</v>
      </c>
      <c r="T228" s="24">
        <f t="shared" ref="T228:T291" si="78">($B228-S228)/$B228</f>
        <v>6.3131313131292949E-4</v>
      </c>
      <c r="U228" s="24">
        <f t="shared" si="69"/>
        <v>6.3131313131292949E-4</v>
      </c>
      <c r="V228" s="25">
        <f t="shared" ref="V228:V291" si="79">(B228-S228)^2</f>
        <v>10.735551538101493</v>
      </c>
    </row>
    <row r="229" spans="1:22" x14ac:dyDescent="0.3">
      <c r="A229" s="37" t="s">
        <v>392</v>
      </c>
      <c r="B229" s="39">
        <v>5170</v>
      </c>
      <c r="C229" s="17">
        <f t="shared" si="64"/>
        <v>5115</v>
      </c>
      <c r="D229" s="21">
        <f t="shared" si="65"/>
        <v>5120</v>
      </c>
      <c r="E229" s="24">
        <f t="shared" si="60"/>
        <v>9.6711798839458421E-3</v>
      </c>
      <c r="F229" s="24">
        <f t="shared" si="61"/>
        <v>9.6711798839458421E-3</v>
      </c>
      <c r="G229" s="25">
        <f t="shared" si="62"/>
        <v>2500</v>
      </c>
      <c r="H229" s="17">
        <f t="shared" si="70"/>
        <v>5116.9444444444443</v>
      </c>
      <c r="I229" s="21">
        <f t="shared" si="72"/>
        <v>5113.3888888888887</v>
      </c>
      <c r="J229" s="24">
        <f t="shared" si="66"/>
        <v>1.0949924779712053E-2</v>
      </c>
      <c r="K229" s="24">
        <f t="shared" si="67"/>
        <v>1.0949924779712053E-2</v>
      </c>
      <c r="L229" s="25">
        <f t="shared" si="71"/>
        <v>3204.8179012345909</v>
      </c>
      <c r="M229" s="17">
        <f t="shared" si="73"/>
        <v>5138.333333333333</v>
      </c>
      <c r="N229" s="21">
        <f t="shared" si="68"/>
        <v>5138.333333333333</v>
      </c>
      <c r="O229" s="24">
        <f t="shared" si="74"/>
        <v>6.1250805931657585E-3</v>
      </c>
      <c r="P229" s="24">
        <f t="shared" si="63"/>
        <v>6.1250805931657585E-3</v>
      </c>
      <c r="Q229" s="25">
        <f t="shared" si="75"/>
        <v>1002.7777777777969</v>
      </c>
      <c r="R229" s="17">
        <f t="shared" si="76"/>
        <v>5088.541666666667</v>
      </c>
      <c r="S229" s="21">
        <f t="shared" si="77"/>
        <v>5211.212121212121</v>
      </c>
      <c r="T229" s="24">
        <f t="shared" si="78"/>
        <v>-7.9713967528280503E-3</v>
      </c>
      <c r="U229" s="24">
        <f t="shared" si="69"/>
        <v>7.9713967528280503E-3</v>
      </c>
      <c r="V229" s="25">
        <f t="shared" si="79"/>
        <v>1698.4389348025552</v>
      </c>
    </row>
    <row r="230" spans="1:22" x14ac:dyDescent="0.3">
      <c r="A230" s="37" t="s">
        <v>393</v>
      </c>
      <c r="B230" s="39">
        <v>4960</v>
      </c>
      <c r="C230" s="17">
        <f t="shared" si="64"/>
        <v>5128.333333333333</v>
      </c>
      <c r="D230" s="21">
        <f t="shared" si="65"/>
        <v>5115</v>
      </c>
      <c r="E230" s="24">
        <f t="shared" si="60"/>
        <v>-3.125E-2</v>
      </c>
      <c r="F230" s="24">
        <f t="shared" si="61"/>
        <v>3.125E-2</v>
      </c>
      <c r="G230" s="25">
        <f t="shared" si="62"/>
        <v>24025</v>
      </c>
      <c r="H230" s="17">
        <f t="shared" si="70"/>
        <v>5119.166666666667</v>
      </c>
      <c r="I230" s="21">
        <f t="shared" si="72"/>
        <v>5112.2777777777783</v>
      </c>
      <c r="J230" s="24">
        <f t="shared" si="66"/>
        <v>-3.0701164874552073E-2</v>
      </c>
      <c r="K230" s="24">
        <f t="shared" si="67"/>
        <v>3.0701164874552073E-2</v>
      </c>
      <c r="L230" s="25">
        <f t="shared" si="71"/>
        <v>23188.521604938425</v>
      </c>
      <c r="M230" s="17">
        <f t="shared" si="73"/>
        <v>5121.666666666667</v>
      </c>
      <c r="N230" s="21">
        <f t="shared" si="68"/>
        <v>5138.333333333333</v>
      </c>
      <c r="O230" s="24">
        <f t="shared" si="74"/>
        <v>-3.5954301075268758E-2</v>
      </c>
      <c r="P230" s="24">
        <f t="shared" si="63"/>
        <v>3.5954301075268758E-2</v>
      </c>
      <c r="Q230" s="25">
        <f t="shared" si="75"/>
        <v>31802.777777777668</v>
      </c>
      <c r="R230" s="17">
        <f t="shared" si="76"/>
        <v>5097.2222222222217</v>
      </c>
      <c r="S230" s="21">
        <f t="shared" si="77"/>
        <v>5197.1780303030291</v>
      </c>
      <c r="T230" s="24">
        <f t="shared" si="78"/>
        <v>-4.7818151270771998E-2</v>
      </c>
      <c r="U230" s="24">
        <f t="shared" si="69"/>
        <v>4.7818151270771998E-2</v>
      </c>
      <c r="V230" s="25">
        <f t="shared" si="79"/>
        <v>56253.418058424599</v>
      </c>
    </row>
    <row r="231" spans="1:22" x14ac:dyDescent="0.3">
      <c r="A231" s="37" t="s">
        <v>394</v>
      </c>
      <c r="B231" s="39">
        <v>5310</v>
      </c>
      <c r="C231" s="17">
        <f t="shared" si="64"/>
        <v>5180</v>
      </c>
      <c r="D231" s="21">
        <f t="shared" si="65"/>
        <v>5128.333333333333</v>
      </c>
      <c r="E231" s="24">
        <f t="shared" si="60"/>
        <v>3.4212178279974949E-2</v>
      </c>
      <c r="F231" s="24">
        <f t="shared" si="61"/>
        <v>3.4212178279974949E-2</v>
      </c>
      <c r="G231" s="25">
        <f t="shared" si="62"/>
        <v>33002.77777777789</v>
      </c>
      <c r="H231" s="17">
        <f t="shared" si="70"/>
        <v>5127.2222222222217</v>
      </c>
      <c r="I231" s="21">
        <f t="shared" si="72"/>
        <v>5141.1666666666652</v>
      </c>
      <c r="J231" s="24">
        <f t="shared" si="66"/>
        <v>3.1795354676710894E-2</v>
      </c>
      <c r="K231" s="24">
        <f t="shared" si="67"/>
        <v>3.1795354676710894E-2</v>
      </c>
      <c r="L231" s="25">
        <f t="shared" si="71"/>
        <v>28504.694444444955</v>
      </c>
      <c r="M231" s="17">
        <f t="shared" si="73"/>
        <v>5155.833333333333</v>
      </c>
      <c r="N231" s="21">
        <f t="shared" si="68"/>
        <v>5121.666666666667</v>
      </c>
      <c r="O231" s="24">
        <f t="shared" si="74"/>
        <v>3.546767106089134E-2</v>
      </c>
      <c r="P231" s="24">
        <f t="shared" si="63"/>
        <v>3.546767106089134E-2</v>
      </c>
      <c r="Q231" s="25">
        <f t="shared" si="75"/>
        <v>35469.444444444329</v>
      </c>
      <c r="R231" s="17">
        <f t="shared" si="76"/>
        <v>5109.3055555555557</v>
      </c>
      <c r="S231" s="21">
        <f t="shared" si="77"/>
        <v>5150.5555555555566</v>
      </c>
      <c r="T231" s="24">
        <f t="shared" si="78"/>
        <v>3.0027202343586332E-2</v>
      </c>
      <c r="U231" s="24">
        <f t="shared" si="69"/>
        <v>3.0027202343586332E-2</v>
      </c>
      <c r="V231" s="25">
        <f t="shared" si="79"/>
        <v>25422.530864197208</v>
      </c>
    </row>
    <row r="232" spans="1:22" x14ac:dyDescent="0.3">
      <c r="A232" s="37" t="s">
        <v>395</v>
      </c>
      <c r="B232" s="39">
        <v>5300</v>
      </c>
      <c r="C232" s="17">
        <f t="shared" si="64"/>
        <v>5208.333333333333</v>
      </c>
      <c r="D232" s="21">
        <f t="shared" si="65"/>
        <v>5180</v>
      </c>
      <c r="E232" s="24">
        <f t="shared" si="60"/>
        <v>2.2641509433962263E-2</v>
      </c>
      <c r="F232" s="24">
        <f t="shared" si="61"/>
        <v>2.2641509433962263E-2</v>
      </c>
      <c r="G232" s="25">
        <f t="shared" si="62"/>
        <v>14400</v>
      </c>
      <c r="H232" s="17">
        <f t="shared" si="70"/>
        <v>5147.7777777777774</v>
      </c>
      <c r="I232" s="21">
        <f t="shared" si="72"/>
        <v>5253.8888888888896</v>
      </c>
      <c r="J232" s="24">
        <f t="shared" si="66"/>
        <v>8.7002096436057368E-3</v>
      </c>
      <c r="K232" s="24">
        <f t="shared" si="67"/>
        <v>8.7002096436057368E-3</v>
      </c>
      <c r="L232" s="25">
        <f t="shared" si="71"/>
        <v>2126.2345679011692</v>
      </c>
      <c r="M232" s="17">
        <f t="shared" si="73"/>
        <v>5146.666666666667</v>
      </c>
      <c r="N232" s="21">
        <f t="shared" si="68"/>
        <v>5155.833333333333</v>
      </c>
      <c r="O232" s="24">
        <f t="shared" si="74"/>
        <v>2.7201257861635277E-2</v>
      </c>
      <c r="P232" s="24">
        <f t="shared" si="63"/>
        <v>2.7201257861635277E-2</v>
      </c>
      <c r="Q232" s="25">
        <f t="shared" si="75"/>
        <v>20784.027777777865</v>
      </c>
      <c r="R232" s="17">
        <f t="shared" si="76"/>
        <v>5116.7361111111113</v>
      </c>
      <c r="S232" s="21">
        <f t="shared" si="77"/>
        <v>5210.8207070707067</v>
      </c>
      <c r="T232" s="24">
        <f t="shared" si="78"/>
        <v>1.6826281684772321E-2</v>
      </c>
      <c r="U232" s="24">
        <f t="shared" si="69"/>
        <v>1.6826281684772321E-2</v>
      </c>
      <c r="V232" s="25">
        <f t="shared" si="79"/>
        <v>7952.9462873687016</v>
      </c>
    </row>
    <row r="233" spans="1:22" x14ac:dyDescent="0.3">
      <c r="A233" s="37" t="s">
        <v>396</v>
      </c>
      <c r="B233" s="39">
        <v>5460</v>
      </c>
      <c r="C233" s="17">
        <f t="shared" si="64"/>
        <v>5231.666666666667</v>
      </c>
      <c r="D233" s="21">
        <f t="shared" si="65"/>
        <v>5208.333333333333</v>
      </c>
      <c r="E233" s="24">
        <f t="shared" si="60"/>
        <v>4.6092796092796151E-2</v>
      </c>
      <c r="F233" s="24">
        <f t="shared" si="61"/>
        <v>4.6092796092796151E-2</v>
      </c>
      <c r="G233" s="25">
        <f t="shared" si="62"/>
        <v>63336.111111111262</v>
      </c>
      <c r="H233" s="17">
        <f t="shared" si="70"/>
        <v>5163.8888888888887</v>
      </c>
      <c r="I233" s="21">
        <f t="shared" si="72"/>
        <v>5293.1111111111113</v>
      </c>
      <c r="J233" s="24">
        <f t="shared" si="66"/>
        <v>3.0565730565730528E-2</v>
      </c>
      <c r="K233" s="24">
        <f t="shared" si="67"/>
        <v>3.0565730565730528E-2</v>
      </c>
      <c r="L233" s="25">
        <f t="shared" si="71"/>
        <v>27851.901234567835</v>
      </c>
      <c r="M233" s="17">
        <f t="shared" si="73"/>
        <v>5183.333333333333</v>
      </c>
      <c r="N233" s="21">
        <f t="shared" si="68"/>
        <v>5146.666666666667</v>
      </c>
      <c r="O233" s="24">
        <f t="shared" si="74"/>
        <v>5.7387057387057329E-2</v>
      </c>
      <c r="P233" s="24">
        <f t="shared" si="63"/>
        <v>5.7387057387057329E-2</v>
      </c>
      <c r="Q233" s="25">
        <f t="shared" si="75"/>
        <v>98177.777777777592</v>
      </c>
      <c r="R233" s="17">
        <f t="shared" si="76"/>
        <v>5126.8055555555557</v>
      </c>
      <c r="S233" s="21">
        <f t="shared" si="77"/>
        <v>5182.0391414141423</v>
      </c>
      <c r="T233" s="24">
        <f t="shared" si="78"/>
        <v>5.0908582158582003E-2</v>
      </c>
      <c r="U233" s="24">
        <f t="shared" si="69"/>
        <v>5.0908582158582003E-2</v>
      </c>
      <c r="V233" s="25">
        <f t="shared" si="79"/>
        <v>77262.238905787206</v>
      </c>
    </row>
    <row r="234" spans="1:22" x14ac:dyDescent="0.3">
      <c r="A234" s="37" t="s">
        <v>397</v>
      </c>
      <c r="B234" s="39">
        <v>5360</v>
      </c>
      <c r="C234" s="17">
        <f t="shared" si="64"/>
        <v>5260</v>
      </c>
      <c r="D234" s="21">
        <f t="shared" si="65"/>
        <v>5231.666666666667</v>
      </c>
      <c r="E234" s="24">
        <f t="shared" si="60"/>
        <v>2.3942786069651684E-2</v>
      </c>
      <c r="F234" s="24">
        <f t="shared" si="61"/>
        <v>2.3942786069651684E-2</v>
      </c>
      <c r="G234" s="25">
        <f t="shared" si="62"/>
        <v>16469.444444444365</v>
      </c>
      <c r="H234" s="17">
        <f t="shared" si="70"/>
        <v>5187.2222222222217</v>
      </c>
      <c r="I234" s="21">
        <f t="shared" si="72"/>
        <v>5326.5555555555566</v>
      </c>
      <c r="J234" s="24">
        <f t="shared" si="66"/>
        <v>6.2396351575454171E-3</v>
      </c>
      <c r="K234" s="24">
        <f t="shared" si="67"/>
        <v>6.2396351575454171E-3</v>
      </c>
      <c r="L234" s="25">
        <f t="shared" si="71"/>
        <v>1118.5308641974632</v>
      </c>
      <c r="M234" s="17">
        <f t="shared" si="73"/>
        <v>5190</v>
      </c>
      <c r="N234" s="21">
        <f t="shared" si="68"/>
        <v>5183.333333333333</v>
      </c>
      <c r="O234" s="24">
        <f t="shared" si="74"/>
        <v>3.2960199004975183E-2</v>
      </c>
      <c r="P234" s="24">
        <f t="shared" si="63"/>
        <v>3.2960199004975183E-2</v>
      </c>
      <c r="Q234" s="25">
        <f t="shared" si="75"/>
        <v>31211.111111111219</v>
      </c>
      <c r="R234" s="17">
        <f t="shared" si="76"/>
        <v>5134.583333333333</v>
      </c>
      <c r="S234" s="21">
        <f t="shared" si="77"/>
        <v>5250.1388888888878</v>
      </c>
      <c r="T234" s="24">
        <f t="shared" si="78"/>
        <v>2.0496475953565713E-2</v>
      </c>
      <c r="U234" s="24">
        <f t="shared" si="69"/>
        <v>2.0496475953565713E-2</v>
      </c>
      <c r="V234" s="25">
        <f t="shared" si="79"/>
        <v>12069.463734568146</v>
      </c>
    </row>
    <row r="235" spans="1:22" x14ac:dyDescent="0.3">
      <c r="A235" s="37" t="s">
        <v>398</v>
      </c>
      <c r="B235" s="39">
        <v>5490</v>
      </c>
      <c r="C235" s="17">
        <f t="shared" si="64"/>
        <v>5313.333333333333</v>
      </c>
      <c r="D235" s="21">
        <f t="shared" si="65"/>
        <v>5260</v>
      </c>
      <c r="E235" s="24">
        <f t="shared" si="60"/>
        <v>4.1894353369763208E-2</v>
      </c>
      <c r="F235" s="24">
        <f t="shared" si="61"/>
        <v>4.1894353369763208E-2</v>
      </c>
      <c r="G235" s="25">
        <f t="shared" si="62"/>
        <v>52900</v>
      </c>
      <c r="H235" s="17">
        <f t="shared" si="70"/>
        <v>5220.2777777777774</v>
      </c>
      <c r="I235" s="21">
        <f t="shared" si="72"/>
        <v>5361.8888888888896</v>
      </c>
      <c r="J235" s="24">
        <f t="shared" si="66"/>
        <v>2.3335357215138509E-2</v>
      </c>
      <c r="K235" s="24">
        <f t="shared" si="67"/>
        <v>2.3335357215138509E-2</v>
      </c>
      <c r="L235" s="25">
        <f t="shared" si="71"/>
        <v>16412.456790123277</v>
      </c>
      <c r="M235" s="17">
        <f t="shared" si="73"/>
        <v>5214.166666666667</v>
      </c>
      <c r="N235" s="21">
        <f t="shared" si="68"/>
        <v>5190</v>
      </c>
      <c r="O235" s="24">
        <f t="shared" si="74"/>
        <v>5.4644808743169397E-2</v>
      </c>
      <c r="P235" s="24">
        <f t="shared" si="63"/>
        <v>5.4644808743169397E-2</v>
      </c>
      <c r="Q235" s="25">
        <f t="shared" si="75"/>
        <v>90000</v>
      </c>
      <c r="R235" s="17">
        <f t="shared" si="76"/>
        <v>5142.9861111111104</v>
      </c>
      <c r="S235" s="21">
        <f t="shared" si="77"/>
        <v>5255.4924242424249</v>
      </c>
      <c r="T235" s="24">
        <f t="shared" si="78"/>
        <v>4.271540542032333E-2</v>
      </c>
      <c r="U235" s="24">
        <f t="shared" si="69"/>
        <v>4.271540542032333E-2</v>
      </c>
      <c r="V235" s="25">
        <f t="shared" si="79"/>
        <v>54993.803087694811</v>
      </c>
    </row>
    <row r="236" spans="1:22" x14ac:dyDescent="0.3">
      <c r="A236" s="37" t="s">
        <v>399</v>
      </c>
      <c r="B236" s="39">
        <v>5300</v>
      </c>
      <c r="C236" s="17">
        <f t="shared" si="64"/>
        <v>5370</v>
      </c>
      <c r="D236" s="21">
        <f t="shared" si="65"/>
        <v>5313.333333333333</v>
      </c>
      <c r="E236" s="24">
        <f t="shared" si="60"/>
        <v>-2.5157232704401942E-3</v>
      </c>
      <c r="F236" s="24">
        <f t="shared" si="61"/>
        <v>2.5157232704401942E-3</v>
      </c>
      <c r="G236" s="25">
        <f t="shared" si="62"/>
        <v>177.7777777777697</v>
      </c>
      <c r="H236" s="17">
        <f t="shared" si="70"/>
        <v>5260.5555555555557</v>
      </c>
      <c r="I236" s="21">
        <f t="shared" si="72"/>
        <v>5443.6111111111113</v>
      </c>
      <c r="J236" s="24">
        <f t="shared" si="66"/>
        <v>-2.7096436058700248E-2</v>
      </c>
      <c r="K236" s="24">
        <f t="shared" si="67"/>
        <v>2.7096436058700248E-2</v>
      </c>
      <c r="L236" s="25">
        <f t="shared" si="71"/>
        <v>20624.151234567958</v>
      </c>
      <c r="M236" s="17">
        <f t="shared" si="73"/>
        <v>5249.166666666667</v>
      </c>
      <c r="N236" s="21">
        <f t="shared" si="68"/>
        <v>5214.166666666667</v>
      </c>
      <c r="O236" s="24">
        <f t="shared" si="74"/>
        <v>1.6194968553459064E-2</v>
      </c>
      <c r="P236" s="24">
        <f t="shared" si="63"/>
        <v>1.6194968553459064E-2</v>
      </c>
      <c r="Q236" s="25">
        <f t="shared" si="75"/>
        <v>7367.3611111110595</v>
      </c>
      <c r="R236" s="17">
        <f t="shared" si="76"/>
        <v>5154.6527777777774</v>
      </c>
      <c r="S236" s="21">
        <f t="shared" si="77"/>
        <v>5298.2891414141432</v>
      </c>
      <c r="T236" s="24">
        <f t="shared" si="78"/>
        <v>3.228035067654416E-4</v>
      </c>
      <c r="U236" s="24">
        <f t="shared" si="69"/>
        <v>3.228035067654416E-4</v>
      </c>
      <c r="V236" s="25">
        <f t="shared" si="79"/>
        <v>2.9270371008000677</v>
      </c>
    </row>
    <row r="237" spans="1:22" x14ac:dyDescent="0.3">
      <c r="A237" s="37" t="s">
        <v>400</v>
      </c>
      <c r="B237" s="39">
        <v>5360</v>
      </c>
      <c r="C237" s="17">
        <f t="shared" si="64"/>
        <v>5378.333333333333</v>
      </c>
      <c r="D237" s="21">
        <f t="shared" si="65"/>
        <v>5370</v>
      </c>
      <c r="E237" s="24">
        <f t="shared" si="60"/>
        <v>-1.8656716417910447E-3</v>
      </c>
      <c r="F237" s="24">
        <f t="shared" si="61"/>
        <v>1.8656716417910447E-3</v>
      </c>
      <c r="G237" s="25">
        <f t="shared" si="62"/>
        <v>100</v>
      </c>
      <c r="H237" s="17">
        <f t="shared" si="70"/>
        <v>5293.6111111111104</v>
      </c>
      <c r="I237" s="21">
        <f t="shared" si="72"/>
        <v>5523.2222222222217</v>
      </c>
      <c r="J237" s="24">
        <f t="shared" si="66"/>
        <v>-3.0451907131011514E-2</v>
      </c>
      <c r="K237" s="24">
        <f t="shared" si="67"/>
        <v>3.0451907131011514E-2</v>
      </c>
      <c r="L237" s="25">
        <f t="shared" si="71"/>
        <v>26641.493827160328</v>
      </c>
      <c r="M237" s="17">
        <f t="shared" si="73"/>
        <v>5279.166666666667</v>
      </c>
      <c r="N237" s="21">
        <f t="shared" si="68"/>
        <v>5249.166666666667</v>
      </c>
      <c r="O237" s="24">
        <f t="shared" si="74"/>
        <v>2.0677860696517357E-2</v>
      </c>
      <c r="P237" s="24">
        <f t="shared" si="63"/>
        <v>2.0677860696517357E-2</v>
      </c>
      <c r="Q237" s="25">
        <f t="shared" si="75"/>
        <v>12284.02777777771</v>
      </c>
      <c r="R237" s="17">
        <f t="shared" si="76"/>
        <v>5170.2777777777774</v>
      </c>
      <c r="S237" s="21">
        <f t="shared" si="77"/>
        <v>5360.8648989899002</v>
      </c>
      <c r="T237" s="24">
        <f t="shared" si="78"/>
        <v>-1.6136175184705442E-4</v>
      </c>
      <c r="U237" s="24">
        <f t="shared" si="69"/>
        <v>1.6136175184705442E-4</v>
      </c>
      <c r="V237" s="25">
        <f t="shared" si="79"/>
        <v>0.74805026273040653</v>
      </c>
    </row>
    <row r="238" spans="1:22" x14ac:dyDescent="0.3">
      <c r="A238" s="37" t="s">
        <v>401</v>
      </c>
      <c r="B238" s="39">
        <v>5550</v>
      </c>
      <c r="C238" s="17">
        <f t="shared" si="64"/>
        <v>5420</v>
      </c>
      <c r="D238" s="21">
        <f t="shared" si="65"/>
        <v>5378.333333333333</v>
      </c>
      <c r="E238" s="24">
        <f t="shared" si="60"/>
        <v>3.0930930930930984E-2</v>
      </c>
      <c r="F238" s="24">
        <f t="shared" si="61"/>
        <v>3.0930930930930984E-2</v>
      </c>
      <c r="G238" s="25">
        <f t="shared" si="62"/>
        <v>29469.444444444547</v>
      </c>
      <c r="H238" s="17">
        <f t="shared" si="70"/>
        <v>5328.8888888888887</v>
      </c>
      <c r="I238" s="21">
        <f t="shared" si="72"/>
        <v>5496.9444444444443</v>
      </c>
      <c r="J238" s="24">
        <f t="shared" si="66"/>
        <v>9.559559559559578E-3</v>
      </c>
      <c r="K238" s="24">
        <f t="shared" si="67"/>
        <v>9.559559559559578E-3</v>
      </c>
      <c r="L238" s="25">
        <f t="shared" si="71"/>
        <v>2814.8919753086525</v>
      </c>
      <c r="M238" s="17">
        <f t="shared" si="73"/>
        <v>5314.166666666667</v>
      </c>
      <c r="N238" s="21">
        <f t="shared" si="68"/>
        <v>5279.166666666667</v>
      </c>
      <c r="O238" s="24">
        <f t="shared" si="74"/>
        <v>4.8798798798798747E-2</v>
      </c>
      <c r="P238" s="24">
        <f t="shared" si="63"/>
        <v>4.8798798798798747E-2</v>
      </c>
      <c r="Q238" s="25">
        <f t="shared" si="75"/>
        <v>73350.694444444278</v>
      </c>
      <c r="R238" s="17">
        <f t="shared" si="76"/>
        <v>5187.5694444444434</v>
      </c>
      <c r="S238" s="21">
        <f t="shared" si="77"/>
        <v>5407.8535353535362</v>
      </c>
      <c r="T238" s="24">
        <f t="shared" si="78"/>
        <v>2.5611975611975452E-2</v>
      </c>
      <c r="U238" s="24">
        <f t="shared" si="69"/>
        <v>2.5611975611975452E-2</v>
      </c>
      <c r="V238" s="25">
        <f t="shared" si="79"/>
        <v>20205.617411488369</v>
      </c>
    </row>
    <row r="239" spans="1:22" x14ac:dyDescent="0.3">
      <c r="A239" s="37" t="s">
        <v>402</v>
      </c>
      <c r="B239" s="39">
        <v>5590</v>
      </c>
      <c r="C239" s="17">
        <f t="shared" si="64"/>
        <v>5441.666666666667</v>
      </c>
      <c r="D239" s="21">
        <f t="shared" si="65"/>
        <v>5420</v>
      </c>
      <c r="E239" s="24">
        <f t="shared" si="60"/>
        <v>3.041144901610018E-2</v>
      </c>
      <c r="F239" s="24">
        <f t="shared" si="61"/>
        <v>3.041144901610018E-2</v>
      </c>
      <c r="G239" s="25">
        <f t="shared" si="62"/>
        <v>28900</v>
      </c>
      <c r="H239" s="17">
        <f t="shared" si="70"/>
        <v>5363.8888888888887</v>
      </c>
      <c r="I239" s="21">
        <f t="shared" si="72"/>
        <v>5547.5555555555557</v>
      </c>
      <c r="J239" s="24">
        <f t="shared" si="66"/>
        <v>7.5929238719936211E-3</v>
      </c>
      <c r="K239" s="24">
        <f t="shared" si="67"/>
        <v>7.5929238719936211E-3</v>
      </c>
      <c r="L239" s="25">
        <f t="shared" si="71"/>
        <v>1801.5308641975223</v>
      </c>
      <c r="M239" s="17">
        <f t="shared" si="73"/>
        <v>5336.666666666667</v>
      </c>
      <c r="N239" s="21">
        <f t="shared" si="68"/>
        <v>5314.166666666667</v>
      </c>
      <c r="O239" s="24">
        <f t="shared" si="74"/>
        <v>4.9344066785927197E-2</v>
      </c>
      <c r="P239" s="24">
        <f t="shared" si="63"/>
        <v>4.9344066785927197E-2</v>
      </c>
      <c r="Q239" s="25">
        <f t="shared" si="75"/>
        <v>76084.027777777606</v>
      </c>
      <c r="R239" s="17">
        <f t="shared" si="76"/>
        <v>5205.6249999999991</v>
      </c>
      <c r="S239" s="21">
        <f t="shared" si="77"/>
        <v>5463.7815656565672</v>
      </c>
      <c r="T239" s="24">
        <f t="shared" si="78"/>
        <v>2.2579326358395851E-2</v>
      </c>
      <c r="U239" s="24">
        <f t="shared" si="69"/>
        <v>2.2579326358395851E-2</v>
      </c>
      <c r="V239" s="25">
        <f t="shared" si="79"/>
        <v>15931.093168107462</v>
      </c>
    </row>
    <row r="240" spans="1:22" x14ac:dyDescent="0.3">
      <c r="A240" s="37" t="s">
        <v>403</v>
      </c>
      <c r="B240" s="39">
        <v>5590</v>
      </c>
      <c r="C240" s="17">
        <f t="shared" si="64"/>
        <v>5480</v>
      </c>
      <c r="D240" s="21">
        <f t="shared" si="65"/>
        <v>5441.666666666667</v>
      </c>
      <c r="E240" s="24">
        <f t="shared" si="60"/>
        <v>2.6535480023852063E-2</v>
      </c>
      <c r="F240" s="24">
        <f t="shared" si="61"/>
        <v>2.6535480023852063E-2</v>
      </c>
      <c r="G240" s="25">
        <f t="shared" si="62"/>
        <v>22002.777777777686</v>
      </c>
      <c r="H240" s="17">
        <f t="shared" si="70"/>
        <v>5400.5555555555557</v>
      </c>
      <c r="I240" s="21">
        <f t="shared" si="72"/>
        <v>5550.5555555555566</v>
      </c>
      <c r="J240" s="24">
        <f t="shared" si="66"/>
        <v>7.056251242297573E-3</v>
      </c>
      <c r="K240" s="24">
        <f t="shared" si="67"/>
        <v>7.056251242297573E-3</v>
      </c>
      <c r="L240" s="25">
        <f t="shared" si="71"/>
        <v>1555.8641975307844</v>
      </c>
      <c r="M240" s="17">
        <f t="shared" si="73"/>
        <v>5370</v>
      </c>
      <c r="N240" s="21">
        <f t="shared" si="68"/>
        <v>5336.666666666667</v>
      </c>
      <c r="O240" s="24">
        <f t="shared" si="74"/>
        <v>4.5319022063208057E-2</v>
      </c>
      <c r="P240" s="24">
        <f t="shared" si="63"/>
        <v>4.5319022063208057E-2</v>
      </c>
      <c r="Q240" s="25">
        <f t="shared" si="75"/>
        <v>64177.777777777621</v>
      </c>
      <c r="R240" s="17">
        <f t="shared" si="76"/>
        <v>5224.9305555555547</v>
      </c>
      <c r="S240" s="21">
        <f t="shared" si="77"/>
        <v>5491.5340909090928</v>
      </c>
      <c r="T240" s="24">
        <f t="shared" si="78"/>
        <v>1.7614652789071053E-2</v>
      </c>
      <c r="U240" s="24">
        <f t="shared" si="69"/>
        <v>1.7614652789071053E-2</v>
      </c>
      <c r="V240" s="25">
        <f t="shared" si="79"/>
        <v>9695.5352530987984</v>
      </c>
    </row>
    <row r="241" spans="1:22" x14ac:dyDescent="0.3">
      <c r="A241" s="37" t="s">
        <v>404</v>
      </c>
      <c r="B241" s="39">
        <v>5530</v>
      </c>
      <c r="C241" s="17">
        <f t="shared" si="64"/>
        <v>5486.666666666667</v>
      </c>
      <c r="D241" s="21">
        <f t="shared" si="65"/>
        <v>5480</v>
      </c>
      <c r="E241" s="24">
        <f t="shared" si="60"/>
        <v>9.0415913200723331E-3</v>
      </c>
      <c r="F241" s="24">
        <f t="shared" si="61"/>
        <v>9.0415913200723331E-3</v>
      </c>
      <c r="G241" s="25">
        <f t="shared" si="62"/>
        <v>2500</v>
      </c>
      <c r="H241" s="17">
        <f t="shared" si="70"/>
        <v>5429.4444444444443</v>
      </c>
      <c r="I241" s="21">
        <f t="shared" si="72"/>
        <v>5591.2222222222217</v>
      </c>
      <c r="J241" s="24">
        <f t="shared" si="66"/>
        <v>-1.1070926260799587E-2</v>
      </c>
      <c r="K241" s="24">
        <f t="shared" si="67"/>
        <v>1.1070926260799587E-2</v>
      </c>
      <c r="L241" s="25">
        <f t="shared" si="71"/>
        <v>3748.1604938270984</v>
      </c>
      <c r="M241" s="17">
        <f t="shared" si="73"/>
        <v>5400</v>
      </c>
      <c r="N241" s="21">
        <f t="shared" si="68"/>
        <v>5370</v>
      </c>
      <c r="O241" s="24">
        <f t="shared" si="74"/>
        <v>2.8933092224231464E-2</v>
      </c>
      <c r="P241" s="24">
        <f t="shared" si="63"/>
        <v>2.8933092224231464E-2</v>
      </c>
      <c r="Q241" s="25">
        <f t="shared" si="75"/>
        <v>25600</v>
      </c>
      <c r="R241" s="17">
        <f t="shared" si="76"/>
        <v>5246.7361111111104</v>
      </c>
      <c r="S241" s="21">
        <f t="shared" si="77"/>
        <v>5541.4457070707076</v>
      </c>
      <c r="T241" s="24">
        <f t="shared" si="78"/>
        <v>-2.0697481140520098E-3</v>
      </c>
      <c r="U241" s="24">
        <f t="shared" si="69"/>
        <v>2.0697481140520098E-3</v>
      </c>
      <c r="V241" s="25">
        <f t="shared" si="79"/>
        <v>131.00421034844624</v>
      </c>
    </row>
    <row r="242" spans="1:22" x14ac:dyDescent="0.3">
      <c r="A242" s="37" t="s">
        <v>405</v>
      </c>
      <c r="B242" s="39">
        <v>5610</v>
      </c>
      <c r="C242" s="17">
        <f t="shared" si="64"/>
        <v>5538.333333333333</v>
      </c>
      <c r="D242" s="21">
        <f t="shared" si="65"/>
        <v>5486.666666666667</v>
      </c>
      <c r="E242" s="24">
        <f t="shared" si="60"/>
        <v>2.1984551396316047E-2</v>
      </c>
      <c r="F242" s="24">
        <f t="shared" si="61"/>
        <v>2.1984551396316047E-2</v>
      </c>
      <c r="G242" s="25">
        <f t="shared" si="62"/>
        <v>15211.111111111037</v>
      </c>
      <c r="H242" s="17">
        <f t="shared" si="70"/>
        <v>5457.5</v>
      </c>
      <c r="I242" s="21">
        <f t="shared" si="72"/>
        <v>5566.7777777777783</v>
      </c>
      <c r="J242" s="24">
        <f t="shared" si="66"/>
        <v>7.7044959397899676E-3</v>
      </c>
      <c r="K242" s="24">
        <f t="shared" si="67"/>
        <v>7.7044959397899676E-3</v>
      </c>
      <c r="L242" s="25">
        <f t="shared" si="71"/>
        <v>1868.1604938271169</v>
      </c>
      <c r="M242" s="17">
        <f t="shared" si="73"/>
        <v>5454.166666666667</v>
      </c>
      <c r="N242" s="21">
        <f t="shared" si="68"/>
        <v>5400</v>
      </c>
      <c r="O242" s="24">
        <f t="shared" si="74"/>
        <v>3.7433155080213901E-2</v>
      </c>
      <c r="P242" s="24">
        <f t="shared" si="63"/>
        <v>3.7433155080213901E-2</v>
      </c>
      <c r="Q242" s="25">
        <f t="shared" si="75"/>
        <v>44100</v>
      </c>
      <c r="R242" s="17">
        <f t="shared" si="76"/>
        <v>5274.4444444444443</v>
      </c>
      <c r="S242" s="21">
        <f t="shared" si="77"/>
        <v>5581.1300505050513</v>
      </c>
      <c r="T242" s="24">
        <f t="shared" si="78"/>
        <v>5.1461585552493297E-3</v>
      </c>
      <c r="U242" s="24">
        <f t="shared" si="69"/>
        <v>5.1461585552493297E-3</v>
      </c>
      <c r="V242" s="25">
        <f t="shared" si="79"/>
        <v>833.47398384089115</v>
      </c>
    </row>
    <row r="243" spans="1:22" x14ac:dyDescent="0.3">
      <c r="A243" s="37" t="s">
        <v>406</v>
      </c>
      <c r="B243" s="39">
        <v>5390</v>
      </c>
      <c r="C243" s="17">
        <f t="shared" si="64"/>
        <v>5543.333333333333</v>
      </c>
      <c r="D243" s="21">
        <f t="shared" si="65"/>
        <v>5538.333333333333</v>
      </c>
      <c r="E243" s="24">
        <f t="shared" si="60"/>
        <v>-2.7520098948670323E-2</v>
      </c>
      <c r="F243" s="24">
        <f t="shared" si="61"/>
        <v>2.7520098948670323E-2</v>
      </c>
      <c r="G243" s="25">
        <f t="shared" si="62"/>
        <v>22002.777777777686</v>
      </c>
      <c r="H243" s="17">
        <f t="shared" si="70"/>
        <v>5485</v>
      </c>
      <c r="I243" s="21">
        <f t="shared" si="72"/>
        <v>5651.4999999999991</v>
      </c>
      <c r="J243" s="24">
        <f t="shared" si="66"/>
        <v>-4.8515769944341203E-2</v>
      </c>
      <c r="K243" s="24">
        <f t="shared" si="67"/>
        <v>4.8515769944341203E-2</v>
      </c>
      <c r="L243" s="25">
        <f t="shared" si="71"/>
        <v>68382.24999999952</v>
      </c>
      <c r="M243" s="17">
        <f t="shared" si="73"/>
        <v>5460.833333333333</v>
      </c>
      <c r="N243" s="21">
        <f t="shared" si="68"/>
        <v>5454.166666666667</v>
      </c>
      <c r="O243" s="24">
        <f t="shared" si="74"/>
        <v>-1.1904761904761961E-2</v>
      </c>
      <c r="P243" s="24">
        <f t="shared" si="63"/>
        <v>1.1904761904761961E-2</v>
      </c>
      <c r="Q243" s="25">
        <f t="shared" si="75"/>
        <v>4117.3611111111504</v>
      </c>
      <c r="R243" s="17">
        <f t="shared" si="76"/>
        <v>5299.8611111111113</v>
      </c>
      <c r="S243" s="21">
        <f t="shared" si="77"/>
        <v>5666.5656565656573</v>
      </c>
      <c r="T243" s="24">
        <f t="shared" si="78"/>
        <v>-5.1310882479713778E-2</v>
      </c>
      <c r="U243" s="24">
        <f t="shared" si="69"/>
        <v>5.1310882479713778E-2</v>
      </c>
      <c r="V243" s="25">
        <f t="shared" si="79"/>
        <v>76488.562391593077</v>
      </c>
    </row>
    <row r="244" spans="1:22" x14ac:dyDescent="0.3">
      <c r="A244" s="37" t="s">
        <v>407</v>
      </c>
      <c r="B244" s="39">
        <v>5610</v>
      </c>
      <c r="C244" s="17">
        <f t="shared" si="64"/>
        <v>5553.333333333333</v>
      </c>
      <c r="D244" s="21">
        <f t="shared" si="65"/>
        <v>5543.333333333333</v>
      </c>
      <c r="E244" s="24">
        <f t="shared" si="60"/>
        <v>1.1883541295306055E-2</v>
      </c>
      <c r="F244" s="24">
        <f t="shared" si="61"/>
        <v>1.1883541295306055E-2</v>
      </c>
      <c r="G244" s="25">
        <f t="shared" si="62"/>
        <v>4444.4444444444853</v>
      </c>
      <c r="H244" s="17">
        <f t="shared" si="70"/>
        <v>5507.2222222222226</v>
      </c>
      <c r="I244" s="21">
        <f t="shared" si="72"/>
        <v>5624.9999999999991</v>
      </c>
      <c r="J244" s="24">
        <f t="shared" si="66"/>
        <v>-2.6737967914436883E-3</v>
      </c>
      <c r="K244" s="24">
        <f t="shared" si="67"/>
        <v>2.6737967914436883E-3</v>
      </c>
      <c r="L244" s="25">
        <f t="shared" si="71"/>
        <v>224.99999999997272</v>
      </c>
      <c r="M244" s="17">
        <f t="shared" si="73"/>
        <v>5486.666666666667</v>
      </c>
      <c r="N244" s="21">
        <f t="shared" si="68"/>
        <v>5460.833333333333</v>
      </c>
      <c r="O244" s="24">
        <f t="shared" si="74"/>
        <v>2.6589423648247231E-2</v>
      </c>
      <c r="P244" s="24">
        <f t="shared" si="63"/>
        <v>2.6589423648247231E-2</v>
      </c>
      <c r="Q244" s="25">
        <f t="shared" si="75"/>
        <v>22250.694444444536</v>
      </c>
      <c r="R244" s="17">
        <f t="shared" si="76"/>
        <v>5328.1944444444443</v>
      </c>
      <c r="S244" s="21">
        <f t="shared" si="77"/>
        <v>5651.0732323232314</v>
      </c>
      <c r="T244" s="24">
        <f t="shared" si="78"/>
        <v>-7.3214317866722679E-3</v>
      </c>
      <c r="U244" s="24">
        <f t="shared" si="69"/>
        <v>7.3214317866722679E-3</v>
      </c>
      <c r="V244" s="25">
        <f t="shared" si="79"/>
        <v>1687.0104134781425</v>
      </c>
    </row>
    <row r="245" spans="1:22" x14ac:dyDescent="0.3">
      <c r="A245" s="37" t="s">
        <v>408</v>
      </c>
      <c r="B245" s="39">
        <v>5500</v>
      </c>
      <c r="C245" s="17">
        <f t="shared" si="64"/>
        <v>5538.333333333333</v>
      </c>
      <c r="D245" s="21">
        <f t="shared" si="65"/>
        <v>5553.333333333333</v>
      </c>
      <c r="E245" s="24">
        <f t="shared" si="60"/>
        <v>-9.6969696969696415E-3</v>
      </c>
      <c r="F245" s="24">
        <f t="shared" si="61"/>
        <v>9.6969696969696415E-3</v>
      </c>
      <c r="G245" s="25">
        <f t="shared" si="62"/>
        <v>2844.4444444444121</v>
      </c>
      <c r="H245" s="17">
        <f t="shared" si="70"/>
        <v>5523.333333333333</v>
      </c>
      <c r="I245" s="21">
        <f t="shared" si="72"/>
        <v>5617.8888888888878</v>
      </c>
      <c r="J245" s="24">
        <f t="shared" si="66"/>
        <v>-2.1434343434343233E-2</v>
      </c>
      <c r="K245" s="24">
        <f t="shared" si="67"/>
        <v>2.1434343434343233E-2</v>
      </c>
      <c r="L245" s="25">
        <f t="shared" si="71"/>
        <v>13897.790123456529</v>
      </c>
      <c r="M245" s="17">
        <f t="shared" si="73"/>
        <v>5490</v>
      </c>
      <c r="N245" s="21">
        <f t="shared" si="68"/>
        <v>5486.666666666667</v>
      </c>
      <c r="O245" s="24">
        <f t="shared" si="74"/>
        <v>2.4242424242423692E-3</v>
      </c>
      <c r="P245" s="24">
        <f t="shared" si="63"/>
        <v>2.4242424242423692E-3</v>
      </c>
      <c r="Q245" s="25">
        <f t="shared" si="75"/>
        <v>177.7777777777697</v>
      </c>
      <c r="R245" s="17">
        <f t="shared" si="76"/>
        <v>5353.7500000000009</v>
      </c>
      <c r="S245" s="21">
        <f t="shared" si="77"/>
        <v>5673.9520202020212</v>
      </c>
      <c r="T245" s="24">
        <f t="shared" si="78"/>
        <v>-3.1627640036731131E-2</v>
      </c>
      <c r="U245" s="24">
        <f t="shared" si="69"/>
        <v>3.1627640036731131E-2</v>
      </c>
      <c r="V245" s="25">
        <f t="shared" si="79"/>
        <v>30259.305332364402</v>
      </c>
    </row>
    <row r="246" spans="1:22" x14ac:dyDescent="0.3">
      <c r="A246" s="37" t="s">
        <v>409</v>
      </c>
      <c r="B246" s="39">
        <v>5410</v>
      </c>
      <c r="C246" s="17">
        <f t="shared" si="64"/>
        <v>5508.333333333333</v>
      </c>
      <c r="D246" s="21">
        <f t="shared" si="65"/>
        <v>5538.333333333333</v>
      </c>
      <c r="E246" s="24">
        <f t="shared" si="60"/>
        <v>-2.3721503388786144E-2</v>
      </c>
      <c r="F246" s="24">
        <f t="shared" si="61"/>
        <v>2.3721503388786144E-2</v>
      </c>
      <c r="G246" s="25">
        <f t="shared" si="62"/>
        <v>16469.444444444365</v>
      </c>
      <c r="H246" s="17">
        <f t="shared" si="70"/>
        <v>5528.0555555555547</v>
      </c>
      <c r="I246" s="21">
        <f t="shared" si="72"/>
        <v>5559.333333333333</v>
      </c>
      <c r="J246" s="24">
        <f t="shared" si="66"/>
        <v>-2.7603203943314794E-2</v>
      </c>
      <c r="K246" s="24">
        <f t="shared" si="67"/>
        <v>2.7603203943314794E-2</v>
      </c>
      <c r="L246" s="25">
        <f t="shared" si="71"/>
        <v>22300.444444444354</v>
      </c>
      <c r="M246" s="17">
        <f t="shared" si="73"/>
        <v>5494.166666666667</v>
      </c>
      <c r="N246" s="21">
        <f t="shared" si="68"/>
        <v>5490</v>
      </c>
      <c r="O246" s="24">
        <f t="shared" si="74"/>
        <v>-1.4787430683918669E-2</v>
      </c>
      <c r="P246" s="24">
        <f t="shared" si="63"/>
        <v>1.4787430683918669E-2</v>
      </c>
      <c r="Q246" s="25">
        <f t="shared" si="75"/>
        <v>6400</v>
      </c>
      <c r="R246" s="17">
        <f t="shared" si="76"/>
        <v>5379.0972222222217</v>
      </c>
      <c r="S246" s="21">
        <f t="shared" si="77"/>
        <v>5651.0227272727261</v>
      </c>
      <c r="T246" s="24">
        <f t="shared" si="78"/>
        <v>-4.4551335909930892E-2</v>
      </c>
      <c r="U246" s="24">
        <f t="shared" si="69"/>
        <v>4.4551335909930892E-2</v>
      </c>
      <c r="V246" s="25">
        <f t="shared" si="79"/>
        <v>58091.95506198291</v>
      </c>
    </row>
    <row r="247" spans="1:22" x14ac:dyDescent="0.3">
      <c r="A247" s="37" t="s">
        <v>410</v>
      </c>
      <c r="B247" s="39">
        <v>5500</v>
      </c>
      <c r="C247" s="17">
        <f t="shared" si="64"/>
        <v>5503.333333333333</v>
      </c>
      <c r="D247" s="21">
        <f t="shared" si="65"/>
        <v>5508.333333333333</v>
      </c>
      <c r="E247" s="24">
        <f t="shared" si="60"/>
        <v>-1.5151515151514601E-3</v>
      </c>
      <c r="F247" s="24">
        <f t="shared" si="61"/>
        <v>1.5151515151514601E-3</v>
      </c>
      <c r="G247" s="25">
        <f t="shared" si="62"/>
        <v>69.444444444439398</v>
      </c>
      <c r="H247" s="17">
        <f t="shared" si="70"/>
        <v>5530.833333333333</v>
      </c>
      <c r="I247" s="21">
        <f t="shared" si="72"/>
        <v>5480.7222222222226</v>
      </c>
      <c r="J247" s="24">
        <f t="shared" si="66"/>
        <v>3.5050505050504316E-3</v>
      </c>
      <c r="K247" s="24">
        <f t="shared" si="67"/>
        <v>3.5050505050504316E-3</v>
      </c>
      <c r="L247" s="25">
        <f t="shared" si="71"/>
        <v>371.6327160493671</v>
      </c>
      <c r="M247" s="17">
        <f t="shared" si="73"/>
        <v>5495</v>
      </c>
      <c r="N247" s="21">
        <f t="shared" si="68"/>
        <v>5494.166666666667</v>
      </c>
      <c r="O247" s="24">
        <f t="shared" si="74"/>
        <v>1.0606060606060054E-3</v>
      </c>
      <c r="P247" s="24">
        <f t="shared" si="63"/>
        <v>1.0606060606060054E-3</v>
      </c>
      <c r="Q247" s="25">
        <f t="shared" si="75"/>
        <v>34.02777777777424</v>
      </c>
      <c r="R247" s="17">
        <f t="shared" si="76"/>
        <v>5402.5</v>
      </c>
      <c r="S247" s="21">
        <f t="shared" si="77"/>
        <v>5630.1578282828295</v>
      </c>
      <c r="T247" s="24">
        <f t="shared" si="78"/>
        <v>-2.366505968778719E-2</v>
      </c>
      <c r="U247" s="24">
        <f t="shared" si="69"/>
        <v>2.366505968778719E-2</v>
      </c>
      <c r="V247" s="25">
        <f t="shared" si="79"/>
        <v>16941.060263302541</v>
      </c>
    </row>
    <row r="248" spans="1:22" x14ac:dyDescent="0.3">
      <c r="A248" s="37" t="s">
        <v>411</v>
      </c>
      <c r="B248" s="39">
        <v>5630</v>
      </c>
      <c r="C248" s="17">
        <f t="shared" si="64"/>
        <v>5506.666666666667</v>
      </c>
      <c r="D248" s="21">
        <f t="shared" si="65"/>
        <v>5503.333333333333</v>
      </c>
      <c r="E248" s="24">
        <f t="shared" si="60"/>
        <v>2.2498519834221485E-2</v>
      </c>
      <c r="F248" s="24">
        <f t="shared" si="61"/>
        <v>2.2498519834221485E-2</v>
      </c>
      <c r="G248" s="25">
        <f t="shared" si="62"/>
        <v>16044.444444444522</v>
      </c>
      <c r="H248" s="17">
        <f t="shared" si="70"/>
        <v>5525.5555555555547</v>
      </c>
      <c r="I248" s="21">
        <f t="shared" si="72"/>
        <v>5464.833333333333</v>
      </c>
      <c r="J248" s="24">
        <f t="shared" si="66"/>
        <v>2.933688573120195E-2</v>
      </c>
      <c r="K248" s="24">
        <f t="shared" si="67"/>
        <v>2.933688573120195E-2</v>
      </c>
      <c r="L248" s="25">
        <f t="shared" si="71"/>
        <v>27280.027777777879</v>
      </c>
      <c r="M248" s="17">
        <f t="shared" si="73"/>
        <v>5522.5</v>
      </c>
      <c r="N248" s="21">
        <f t="shared" si="68"/>
        <v>5495</v>
      </c>
      <c r="O248" s="24">
        <f t="shared" si="74"/>
        <v>2.3978685612788632E-2</v>
      </c>
      <c r="P248" s="24">
        <f t="shared" si="63"/>
        <v>2.3978685612788632E-2</v>
      </c>
      <c r="Q248" s="25">
        <f t="shared" si="75"/>
        <v>18225</v>
      </c>
      <c r="R248" s="17">
        <f t="shared" si="76"/>
        <v>5425.2777777777774</v>
      </c>
      <c r="S248" s="21">
        <f t="shared" si="77"/>
        <v>5604.318181818182</v>
      </c>
      <c r="T248" s="24">
        <f t="shared" si="78"/>
        <v>4.5616018084934313E-3</v>
      </c>
      <c r="U248" s="24">
        <f t="shared" si="69"/>
        <v>4.5616018084934313E-3</v>
      </c>
      <c r="V248" s="25">
        <f t="shared" si="79"/>
        <v>659.55578512395846</v>
      </c>
    </row>
    <row r="249" spans="1:22" x14ac:dyDescent="0.3">
      <c r="A249" s="37" t="s">
        <v>412</v>
      </c>
      <c r="B249" s="39">
        <v>5710</v>
      </c>
      <c r="C249" s="17">
        <f t="shared" si="64"/>
        <v>5560</v>
      </c>
      <c r="D249" s="21">
        <f t="shared" si="65"/>
        <v>5506.666666666667</v>
      </c>
      <c r="E249" s="24">
        <f t="shared" si="60"/>
        <v>3.5610040863981264E-2</v>
      </c>
      <c r="F249" s="24">
        <f t="shared" si="61"/>
        <v>3.5610040863981264E-2</v>
      </c>
      <c r="G249" s="25">
        <f t="shared" si="62"/>
        <v>41344.444444444322</v>
      </c>
      <c r="H249" s="17">
        <f t="shared" si="70"/>
        <v>5528.333333333333</v>
      </c>
      <c r="I249" s="21">
        <f t="shared" si="72"/>
        <v>5480.2222222222244</v>
      </c>
      <c r="J249" s="24">
        <f t="shared" si="66"/>
        <v>4.0241292080170847E-2</v>
      </c>
      <c r="K249" s="24">
        <f t="shared" si="67"/>
        <v>4.0241292080170847E-2</v>
      </c>
      <c r="L249" s="25">
        <f t="shared" si="71"/>
        <v>52797.827160492809</v>
      </c>
      <c r="M249" s="17">
        <f t="shared" si="73"/>
        <v>5551.666666666667</v>
      </c>
      <c r="N249" s="21">
        <f t="shared" si="68"/>
        <v>5522.5</v>
      </c>
      <c r="O249" s="24">
        <f t="shared" si="74"/>
        <v>3.2837127845884412E-2</v>
      </c>
      <c r="P249" s="24">
        <f t="shared" si="63"/>
        <v>3.2837127845884412E-2</v>
      </c>
      <c r="Q249" s="25">
        <f t="shared" si="75"/>
        <v>35156.25</v>
      </c>
      <c r="R249" s="17">
        <f t="shared" si="76"/>
        <v>5447.9861111111104</v>
      </c>
      <c r="S249" s="21">
        <f t="shared" si="77"/>
        <v>5637.3989898989903</v>
      </c>
      <c r="T249" s="24">
        <f t="shared" si="78"/>
        <v>1.2714712802278408E-2</v>
      </c>
      <c r="U249" s="24">
        <f t="shared" si="69"/>
        <v>1.2714712802278408E-2</v>
      </c>
      <c r="V249" s="25">
        <f t="shared" si="79"/>
        <v>5270.9066676869134</v>
      </c>
    </row>
    <row r="250" spans="1:22" x14ac:dyDescent="0.3">
      <c r="A250" s="37" t="s">
        <v>413</v>
      </c>
      <c r="B250" s="39">
        <v>5610</v>
      </c>
      <c r="C250" s="17">
        <f t="shared" si="64"/>
        <v>5560</v>
      </c>
      <c r="D250" s="21">
        <f t="shared" si="65"/>
        <v>5560</v>
      </c>
      <c r="E250" s="24">
        <f t="shared" si="60"/>
        <v>8.9126559714795012E-3</v>
      </c>
      <c r="F250" s="24">
        <f t="shared" si="61"/>
        <v>8.9126559714795012E-3</v>
      </c>
      <c r="G250" s="25">
        <f t="shared" si="62"/>
        <v>2500</v>
      </c>
      <c r="H250" s="17">
        <f t="shared" si="70"/>
        <v>5529.4444444444453</v>
      </c>
      <c r="I250" s="21">
        <f t="shared" si="72"/>
        <v>5604.3333333333339</v>
      </c>
      <c r="J250" s="24">
        <f t="shared" si="66"/>
        <v>1.0101010101009021E-3</v>
      </c>
      <c r="K250" s="24">
        <f t="shared" si="67"/>
        <v>1.0101010101009021E-3</v>
      </c>
      <c r="L250" s="25">
        <f t="shared" si="71"/>
        <v>32.111111111104236</v>
      </c>
      <c r="M250" s="17">
        <f t="shared" si="73"/>
        <v>5556.666666666667</v>
      </c>
      <c r="N250" s="21">
        <f t="shared" si="68"/>
        <v>5551.666666666667</v>
      </c>
      <c r="O250" s="24">
        <f t="shared" si="74"/>
        <v>1.0398098633392697E-2</v>
      </c>
      <c r="P250" s="24">
        <f t="shared" si="63"/>
        <v>1.0398098633392697E-2</v>
      </c>
      <c r="Q250" s="25">
        <f t="shared" si="75"/>
        <v>3402.7777777777424</v>
      </c>
      <c r="R250" s="17">
        <f t="shared" si="76"/>
        <v>5468.1944444444443</v>
      </c>
      <c r="S250" s="21">
        <f t="shared" si="77"/>
        <v>5674.1982323232342</v>
      </c>
      <c r="T250" s="24">
        <f t="shared" si="78"/>
        <v>-1.1443535173482023E-2</v>
      </c>
      <c r="U250" s="24">
        <f t="shared" si="69"/>
        <v>1.1443535173482023E-2</v>
      </c>
      <c r="V250" s="25">
        <f t="shared" si="79"/>
        <v>4121.4130334279462</v>
      </c>
    </row>
    <row r="251" spans="1:22" x14ac:dyDescent="0.3">
      <c r="A251" s="37" t="s">
        <v>414</v>
      </c>
      <c r="B251" s="39">
        <v>5470</v>
      </c>
      <c r="C251" s="17">
        <f t="shared" si="64"/>
        <v>5555</v>
      </c>
      <c r="D251" s="21">
        <f t="shared" si="65"/>
        <v>5560</v>
      </c>
      <c r="E251" s="24">
        <f t="shared" si="60"/>
        <v>-1.6453382084095063E-2</v>
      </c>
      <c r="F251" s="24">
        <f t="shared" si="61"/>
        <v>1.6453382084095063E-2</v>
      </c>
      <c r="G251" s="25">
        <f t="shared" si="62"/>
        <v>8100</v>
      </c>
      <c r="H251" s="17">
        <f t="shared" si="70"/>
        <v>5532.2222222222217</v>
      </c>
      <c r="I251" s="21">
        <f t="shared" si="72"/>
        <v>5602.7777777777765</v>
      </c>
      <c r="J251" s="24">
        <f t="shared" si="66"/>
        <v>-2.4273816778386921E-2</v>
      </c>
      <c r="K251" s="24">
        <f t="shared" si="67"/>
        <v>2.4273816778386921E-2</v>
      </c>
      <c r="L251" s="25">
        <f t="shared" si="71"/>
        <v>17629.938271604591</v>
      </c>
      <c r="M251" s="17">
        <f t="shared" si="73"/>
        <v>5546.666666666667</v>
      </c>
      <c r="N251" s="21">
        <f t="shared" si="68"/>
        <v>5556.666666666667</v>
      </c>
      <c r="O251" s="24">
        <f t="shared" si="74"/>
        <v>-1.5843997562461968E-2</v>
      </c>
      <c r="P251" s="24">
        <f t="shared" si="63"/>
        <v>1.5843997562461968E-2</v>
      </c>
      <c r="Q251" s="25">
        <f t="shared" si="75"/>
        <v>7511.1111111111641</v>
      </c>
      <c r="R251" s="17">
        <f t="shared" si="76"/>
        <v>5485.6944444444443</v>
      </c>
      <c r="S251" s="21">
        <f t="shared" si="77"/>
        <v>5661.2247474747483</v>
      </c>
      <c r="T251" s="24">
        <f t="shared" si="78"/>
        <v>-3.4958820379295839E-2</v>
      </c>
      <c r="U251" s="24">
        <f t="shared" si="69"/>
        <v>3.4958820379295839E-2</v>
      </c>
      <c r="V251" s="25">
        <f t="shared" si="79"/>
        <v>36566.904046781237</v>
      </c>
    </row>
    <row r="252" spans="1:22" x14ac:dyDescent="0.3">
      <c r="A252" s="37" t="s">
        <v>415</v>
      </c>
      <c r="B252" s="39">
        <v>5700</v>
      </c>
      <c r="C252" s="17">
        <f t="shared" si="64"/>
        <v>5603.333333333333</v>
      </c>
      <c r="D252" s="21">
        <f t="shared" si="65"/>
        <v>5555</v>
      </c>
      <c r="E252" s="24">
        <f t="shared" si="60"/>
        <v>2.5438596491228069E-2</v>
      </c>
      <c r="F252" s="24">
        <f t="shared" si="61"/>
        <v>2.5438596491228069E-2</v>
      </c>
      <c r="G252" s="25">
        <f t="shared" si="62"/>
        <v>21025</v>
      </c>
      <c r="H252" s="17">
        <f t="shared" si="70"/>
        <v>5548.0555555555557</v>
      </c>
      <c r="I252" s="21">
        <f t="shared" si="72"/>
        <v>5586.8888888888896</v>
      </c>
      <c r="J252" s="24">
        <f t="shared" si="66"/>
        <v>1.9844054580896563E-2</v>
      </c>
      <c r="K252" s="24">
        <f t="shared" si="67"/>
        <v>1.9844054580896563E-2</v>
      </c>
      <c r="L252" s="25">
        <f t="shared" si="71"/>
        <v>12794.123456789963</v>
      </c>
      <c r="M252" s="17">
        <f t="shared" si="73"/>
        <v>5555.833333333333</v>
      </c>
      <c r="N252" s="21">
        <f t="shared" si="68"/>
        <v>5546.666666666667</v>
      </c>
      <c r="O252" s="24">
        <f t="shared" si="74"/>
        <v>2.6900584795321585E-2</v>
      </c>
      <c r="P252" s="24">
        <f t="shared" si="63"/>
        <v>2.6900584795321585E-2</v>
      </c>
      <c r="Q252" s="25">
        <f t="shared" si="75"/>
        <v>23511.111111111019</v>
      </c>
      <c r="R252" s="17">
        <f t="shared" si="76"/>
        <v>5501.1805555555547</v>
      </c>
      <c r="S252" s="21">
        <f t="shared" si="77"/>
        <v>5618.7247474747483</v>
      </c>
      <c r="T252" s="24">
        <f t="shared" si="78"/>
        <v>1.4258816232500306E-2</v>
      </c>
      <c r="U252" s="24">
        <f t="shared" si="69"/>
        <v>1.4258816232500306E-2</v>
      </c>
      <c r="V252" s="25">
        <f t="shared" si="79"/>
        <v>6605.6666730434399</v>
      </c>
    </row>
    <row r="253" spans="1:22" x14ac:dyDescent="0.3">
      <c r="A253" s="37" t="s">
        <v>416</v>
      </c>
      <c r="B253" s="39">
        <v>5740</v>
      </c>
      <c r="C253" s="17">
        <f t="shared" si="64"/>
        <v>5643.333333333333</v>
      </c>
      <c r="D253" s="21">
        <f t="shared" si="65"/>
        <v>5603.333333333333</v>
      </c>
      <c r="E253" s="24">
        <f t="shared" si="60"/>
        <v>2.3809523809523864E-2</v>
      </c>
      <c r="F253" s="24">
        <f t="shared" si="61"/>
        <v>2.3809523809523864E-2</v>
      </c>
      <c r="G253" s="25">
        <f t="shared" si="62"/>
        <v>18677.777777777861</v>
      </c>
      <c r="H253" s="17">
        <f t="shared" si="70"/>
        <v>5571.3888888888896</v>
      </c>
      <c r="I253" s="21">
        <f t="shared" si="72"/>
        <v>5680.7222222222217</v>
      </c>
      <c r="J253" s="24">
        <f t="shared" si="66"/>
        <v>1.0327138985675659E-2</v>
      </c>
      <c r="K253" s="24">
        <f t="shared" si="67"/>
        <v>1.0327138985675659E-2</v>
      </c>
      <c r="L253" s="25">
        <f t="shared" si="71"/>
        <v>3513.8549382716647</v>
      </c>
      <c r="M253" s="17">
        <f t="shared" si="73"/>
        <v>5573.333333333333</v>
      </c>
      <c r="N253" s="21">
        <f t="shared" si="68"/>
        <v>5555.833333333333</v>
      </c>
      <c r="O253" s="24">
        <f t="shared" si="74"/>
        <v>3.2084785133565677E-2</v>
      </c>
      <c r="P253" s="24">
        <f t="shared" si="63"/>
        <v>3.2084785133565677E-2</v>
      </c>
      <c r="Q253" s="25">
        <f t="shared" si="75"/>
        <v>33917.361111111226</v>
      </c>
      <c r="R253" s="17">
        <f t="shared" si="76"/>
        <v>5515.625</v>
      </c>
      <c r="S253" s="21">
        <f t="shared" si="77"/>
        <v>5620.4229797979797</v>
      </c>
      <c r="T253" s="24">
        <f t="shared" si="78"/>
        <v>2.083223348467253E-2</v>
      </c>
      <c r="U253" s="24">
        <f t="shared" si="69"/>
        <v>2.083223348467253E-2</v>
      </c>
      <c r="V253" s="25">
        <f t="shared" si="79"/>
        <v>14298.663760394376</v>
      </c>
    </row>
    <row r="254" spans="1:22" x14ac:dyDescent="0.3">
      <c r="A254" s="37" t="s">
        <v>417</v>
      </c>
      <c r="B254" s="39">
        <v>5590</v>
      </c>
      <c r="C254" s="17">
        <f t="shared" si="64"/>
        <v>5636.666666666667</v>
      </c>
      <c r="D254" s="21">
        <f t="shared" si="65"/>
        <v>5643.333333333333</v>
      </c>
      <c r="E254" s="24">
        <f t="shared" si="60"/>
        <v>-9.5408467501490214E-3</v>
      </c>
      <c r="F254" s="24">
        <f t="shared" si="61"/>
        <v>9.5408467501490214E-3</v>
      </c>
      <c r="G254" s="25">
        <f t="shared" si="62"/>
        <v>2844.4444444444121</v>
      </c>
      <c r="H254" s="17">
        <f t="shared" si="70"/>
        <v>5593.0555555555547</v>
      </c>
      <c r="I254" s="21">
        <f t="shared" si="72"/>
        <v>5744.0555555555538</v>
      </c>
      <c r="J254" s="24">
        <f t="shared" si="66"/>
        <v>-2.7559133373086554E-2</v>
      </c>
      <c r="K254" s="24">
        <f t="shared" si="67"/>
        <v>2.7559133373086554E-2</v>
      </c>
      <c r="L254" s="25">
        <f t="shared" si="71"/>
        <v>23733.114197530336</v>
      </c>
      <c r="M254" s="17">
        <f t="shared" si="73"/>
        <v>5571.666666666667</v>
      </c>
      <c r="N254" s="21">
        <f t="shared" si="68"/>
        <v>5573.333333333333</v>
      </c>
      <c r="O254" s="24">
        <f t="shared" si="74"/>
        <v>2.9815146094216405E-3</v>
      </c>
      <c r="P254" s="24">
        <f t="shared" si="63"/>
        <v>2.9815146094216405E-3</v>
      </c>
      <c r="Q254" s="25">
        <f t="shared" si="75"/>
        <v>277.77777777778789</v>
      </c>
      <c r="R254" s="17">
        <f t="shared" si="76"/>
        <v>5525.416666666667</v>
      </c>
      <c r="S254" s="21">
        <f t="shared" si="77"/>
        <v>5641.5340909090901</v>
      </c>
      <c r="T254" s="24">
        <f t="shared" si="78"/>
        <v>-9.2189786957227338E-3</v>
      </c>
      <c r="U254" s="24">
        <f t="shared" si="69"/>
        <v>9.2189786957227338E-3</v>
      </c>
      <c r="V254" s="25">
        <f t="shared" si="79"/>
        <v>2655.7625258263611</v>
      </c>
    </row>
    <row r="255" spans="1:22" x14ac:dyDescent="0.3">
      <c r="A255" s="37" t="s">
        <v>418</v>
      </c>
      <c r="B255" s="39">
        <v>5950</v>
      </c>
      <c r="C255" s="17">
        <f t="shared" si="64"/>
        <v>5676.666666666667</v>
      </c>
      <c r="D255" s="21">
        <f t="shared" si="65"/>
        <v>5636.666666666667</v>
      </c>
      <c r="E255" s="24">
        <f t="shared" si="60"/>
        <v>5.266106442577026E-2</v>
      </c>
      <c r="F255" s="24">
        <f t="shared" si="61"/>
        <v>5.266106442577026E-2</v>
      </c>
      <c r="G255" s="25">
        <f t="shared" si="62"/>
        <v>98177.777777777592</v>
      </c>
      <c r="H255" s="17">
        <f t="shared" si="70"/>
        <v>5612.5</v>
      </c>
      <c r="I255" s="21">
        <f t="shared" si="72"/>
        <v>5697.7222222222244</v>
      </c>
      <c r="J255" s="24">
        <f t="shared" si="66"/>
        <v>4.2399626517273199E-2</v>
      </c>
      <c r="K255" s="24">
        <f t="shared" si="67"/>
        <v>4.2399626517273199E-2</v>
      </c>
      <c r="L255" s="25">
        <f t="shared" si="71"/>
        <v>63644.077160492707</v>
      </c>
      <c r="M255" s="17">
        <f t="shared" si="73"/>
        <v>5618.333333333333</v>
      </c>
      <c r="N255" s="21">
        <f t="shared" si="68"/>
        <v>5571.666666666667</v>
      </c>
      <c r="O255" s="24">
        <f t="shared" si="74"/>
        <v>6.3585434173669422E-2</v>
      </c>
      <c r="P255" s="24">
        <f t="shared" si="63"/>
        <v>6.3585434173669422E-2</v>
      </c>
      <c r="Q255" s="25">
        <f t="shared" si="75"/>
        <v>143136.11111111089</v>
      </c>
      <c r="R255" s="17">
        <f t="shared" si="76"/>
        <v>5538.541666666667</v>
      </c>
      <c r="S255" s="21">
        <f t="shared" si="77"/>
        <v>5626.325757575758</v>
      </c>
      <c r="T255" s="24">
        <f t="shared" si="78"/>
        <v>5.4399032340208743E-2</v>
      </c>
      <c r="U255" s="24">
        <f t="shared" si="69"/>
        <v>5.4399032340208743E-2</v>
      </c>
      <c r="V255" s="25">
        <f t="shared" si="79"/>
        <v>104765.015208907</v>
      </c>
    </row>
    <row r="256" spans="1:22" x14ac:dyDescent="0.3">
      <c r="A256" s="37" t="s">
        <v>419</v>
      </c>
      <c r="B256" s="39">
        <v>5990</v>
      </c>
      <c r="C256" s="17">
        <f t="shared" si="64"/>
        <v>5740</v>
      </c>
      <c r="D256" s="21">
        <f t="shared" si="65"/>
        <v>5676.666666666667</v>
      </c>
      <c r="E256" s="24">
        <f t="shared" si="60"/>
        <v>5.2309404563160772E-2</v>
      </c>
      <c r="F256" s="24">
        <f t="shared" si="61"/>
        <v>5.2309404563160772E-2</v>
      </c>
      <c r="G256" s="25">
        <f t="shared" si="62"/>
        <v>98177.777777777592</v>
      </c>
      <c r="H256" s="17">
        <f t="shared" si="70"/>
        <v>5642.5</v>
      </c>
      <c r="I256" s="21">
        <f t="shared" si="72"/>
        <v>5766.5000000000009</v>
      </c>
      <c r="J256" s="24">
        <f t="shared" si="66"/>
        <v>3.731218697829701E-2</v>
      </c>
      <c r="K256" s="24">
        <f t="shared" si="67"/>
        <v>3.731218697829701E-2</v>
      </c>
      <c r="L256" s="25">
        <f t="shared" si="71"/>
        <v>49952.249999999593</v>
      </c>
      <c r="M256" s="17">
        <f t="shared" si="73"/>
        <v>5650</v>
      </c>
      <c r="N256" s="21">
        <f t="shared" si="68"/>
        <v>5618.333333333333</v>
      </c>
      <c r="O256" s="24">
        <f t="shared" si="74"/>
        <v>6.2047857540345072E-2</v>
      </c>
      <c r="P256" s="24">
        <f t="shared" si="63"/>
        <v>6.2047857540345072E-2</v>
      </c>
      <c r="Q256" s="25">
        <f t="shared" si="75"/>
        <v>138136.11111111133</v>
      </c>
      <c r="R256" s="17">
        <f t="shared" si="76"/>
        <v>5552.1527777777783</v>
      </c>
      <c r="S256" s="21">
        <f t="shared" si="77"/>
        <v>5712.6325757575751</v>
      </c>
      <c r="T256" s="24">
        <f t="shared" si="78"/>
        <v>4.6305079172358085E-2</v>
      </c>
      <c r="U256" s="24">
        <f t="shared" si="69"/>
        <v>4.6305079172358085E-2</v>
      </c>
      <c r="V256" s="25">
        <f t="shared" si="79"/>
        <v>76932.68803087734</v>
      </c>
    </row>
    <row r="257" spans="1:22" x14ac:dyDescent="0.3">
      <c r="A257" s="37" t="s">
        <v>420</v>
      </c>
      <c r="B257" s="39">
        <v>5820</v>
      </c>
      <c r="C257" s="17">
        <f t="shared" si="64"/>
        <v>5798.333333333333</v>
      </c>
      <c r="D257" s="21">
        <f t="shared" si="65"/>
        <v>5740</v>
      </c>
      <c r="E257" s="24">
        <f t="shared" si="60"/>
        <v>1.3745704467353952E-2</v>
      </c>
      <c r="F257" s="24">
        <f t="shared" si="61"/>
        <v>1.3745704467353952E-2</v>
      </c>
      <c r="G257" s="25">
        <f t="shared" si="62"/>
        <v>6400</v>
      </c>
      <c r="H257" s="17">
        <f t="shared" si="70"/>
        <v>5683.0555555555557</v>
      </c>
      <c r="I257" s="21">
        <f t="shared" si="72"/>
        <v>5876.5</v>
      </c>
      <c r="J257" s="24">
        <f t="shared" si="66"/>
        <v>-9.7079037800687287E-3</v>
      </c>
      <c r="K257" s="24">
        <f t="shared" si="67"/>
        <v>9.7079037800687287E-3</v>
      </c>
      <c r="L257" s="25">
        <f t="shared" si="71"/>
        <v>3192.25</v>
      </c>
      <c r="M257" s="17">
        <f t="shared" si="73"/>
        <v>5676.666666666667</v>
      </c>
      <c r="N257" s="21">
        <f t="shared" si="68"/>
        <v>5650</v>
      </c>
      <c r="O257" s="24">
        <f t="shared" si="74"/>
        <v>2.9209621993127148E-2</v>
      </c>
      <c r="P257" s="24">
        <f t="shared" si="63"/>
        <v>2.9209621993127148E-2</v>
      </c>
      <c r="Q257" s="25">
        <f t="shared" si="75"/>
        <v>28900</v>
      </c>
      <c r="R257" s="17">
        <f t="shared" si="76"/>
        <v>5567.7083333333348</v>
      </c>
      <c r="S257" s="21">
        <f t="shared" si="77"/>
        <v>5765.6376262626254</v>
      </c>
      <c r="T257" s="24">
        <f t="shared" si="78"/>
        <v>9.340614044222437E-3</v>
      </c>
      <c r="U257" s="24">
        <f t="shared" si="69"/>
        <v>9.340614044222437E-3</v>
      </c>
      <c r="V257" s="25">
        <f t="shared" si="79"/>
        <v>2955.2676783619936</v>
      </c>
    </row>
    <row r="258" spans="1:22" x14ac:dyDescent="0.3">
      <c r="A258" s="37" t="s">
        <v>421</v>
      </c>
      <c r="B258" s="39">
        <v>5700</v>
      </c>
      <c r="C258" s="17">
        <f t="shared" si="64"/>
        <v>5798.333333333333</v>
      </c>
      <c r="D258" s="21">
        <f t="shared" si="65"/>
        <v>5798.333333333333</v>
      </c>
      <c r="E258" s="24">
        <f t="shared" si="60"/>
        <v>-1.7251461988304042E-2</v>
      </c>
      <c r="F258" s="24">
        <f t="shared" si="61"/>
        <v>1.7251461988304042E-2</v>
      </c>
      <c r="G258" s="25">
        <f t="shared" si="62"/>
        <v>9669.4444444443852</v>
      </c>
      <c r="H258" s="17">
        <f t="shared" si="70"/>
        <v>5715.5555555555557</v>
      </c>
      <c r="I258" s="21">
        <f t="shared" si="72"/>
        <v>5959.7222222222217</v>
      </c>
      <c r="J258" s="24">
        <f t="shared" si="66"/>
        <v>-4.5565302144249427E-2</v>
      </c>
      <c r="K258" s="24">
        <f t="shared" si="67"/>
        <v>4.5565302144249427E-2</v>
      </c>
      <c r="L258" s="25">
        <f t="shared" si="71"/>
        <v>67455.63271604912</v>
      </c>
      <c r="M258" s="17">
        <f t="shared" si="73"/>
        <v>5700.833333333333</v>
      </c>
      <c r="N258" s="21">
        <f t="shared" si="68"/>
        <v>5676.666666666667</v>
      </c>
      <c r="O258" s="24">
        <f t="shared" si="74"/>
        <v>4.0935672514619348E-3</v>
      </c>
      <c r="P258" s="24">
        <f t="shared" si="63"/>
        <v>4.0935672514619348E-3</v>
      </c>
      <c r="Q258" s="25">
        <f t="shared" si="75"/>
        <v>544.44444444443025</v>
      </c>
      <c r="R258" s="17">
        <f t="shared" si="76"/>
        <v>5584.9305555555557</v>
      </c>
      <c r="S258" s="21">
        <f t="shared" si="77"/>
        <v>5805.4356060606051</v>
      </c>
      <c r="T258" s="24">
        <f t="shared" si="78"/>
        <v>-1.8497474747474579E-2</v>
      </c>
      <c r="U258" s="24">
        <f t="shared" si="69"/>
        <v>1.8497474747474579E-2</v>
      </c>
      <c r="V258" s="25">
        <f t="shared" si="79"/>
        <v>11116.667025367105</v>
      </c>
    </row>
    <row r="259" spans="1:22" x14ac:dyDescent="0.3">
      <c r="A259" s="37" t="s">
        <v>422</v>
      </c>
      <c r="B259" s="39">
        <v>5720</v>
      </c>
      <c r="C259" s="17">
        <f t="shared" si="64"/>
        <v>5795</v>
      </c>
      <c r="D259" s="21">
        <f t="shared" si="65"/>
        <v>5798.333333333333</v>
      </c>
      <c r="E259" s="24">
        <f t="shared" si="60"/>
        <v>-1.3694638694638642E-2</v>
      </c>
      <c r="F259" s="24">
        <f t="shared" si="61"/>
        <v>1.3694638694638642E-2</v>
      </c>
      <c r="G259" s="25">
        <f t="shared" si="62"/>
        <v>6136.111111111064</v>
      </c>
      <c r="H259" s="17">
        <f t="shared" si="70"/>
        <v>5740.833333333333</v>
      </c>
      <c r="I259" s="21">
        <f t="shared" si="72"/>
        <v>5914.2222222222217</v>
      </c>
      <c r="J259" s="24">
        <f t="shared" si="66"/>
        <v>-3.3954933954933868E-2</v>
      </c>
      <c r="K259" s="24">
        <f t="shared" si="67"/>
        <v>3.3954933954933868E-2</v>
      </c>
      <c r="L259" s="25">
        <f t="shared" si="71"/>
        <v>37722.271604938076</v>
      </c>
      <c r="M259" s="17">
        <f t="shared" si="73"/>
        <v>5719.166666666667</v>
      </c>
      <c r="N259" s="21">
        <f t="shared" si="68"/>
        <v>5700.833333333333</v>
      </c>
      <c r="O259" s="24">
        <f t="shared" si="74"/>
        <v>3.3508158508159039E-3</v>
      </c>
      <c r="P259" s="24">
        <f t="shared" si="63"/>
        <v>3.3508158508159039E-3</v>
      </c>
      <c r="Q259" s="25">
        <f t="shared" si="75"/>
        <v>367.36111111112274</v>
      </c>
      <c r="R259" s="17">
        <f t="shared" si="76"/>
        <v>5603.6111111111122</v>
      </c>
      <c r="S259" s="21">
        <f t="shared" si="77"/>
        <v>5837.8093434343427</v>
      </c>
      <c r="T259" s="24">
        <f t="shared" si="78"/>
        <v>-2.059603906194803E-2</v>
      </c>
      <c r="U259" s="24">
        <f t="shared" si="69"/>
        <v>2.059603906194803E-2</v>
      </c>
      <c r="V259" s="25">
        <f t="shared" si="79"/>
        <v>13879.041400430913</v>
      </c>
    </row>
    <row r="260" spans="1:22" x14ac:dyDescent="0.3">
      <c r="A260" s="37" t="s">
        <v>423</v>
      </c>
      <c r="B260" s="39">
        <v>5640</v>
      </c>
      <c r="C260" s="17">
        <f t="shared" si="64"/>
        <v>5803.333333333333</v>
      </c>
      <c r="D260" s="21">
        <f t="shared" si="65"/>
        <v>5795</v>
      </c>
      <c r="E260" s="24">
        <f t="shared" si="60"/>
        <v>-2.7482269503546101E-2</v>
      </c>
      <c r="F260" s="24">
        <f t="shared" si="61"/>
        <v>2.7482269503546101E-2</v>
      </c>
      <c r="G260" s="25">
        <f t="shared" si="62"/>
        <v>24025</v>
      </c>
      <c r="H260" s="17">
        <f t="shared" si="70"/>
        <v>5768.6111111111104</v>
      </c>
      <c r="I260" s="21">
        <f t="shared" si="72"/>
        <v>5870.8333333333339</v>
      </c>
      <c r="J260" s="24">
        <f t="shared" si="66"/>
        <v>-4.0927895981087578E-2</v>
      </c>
      <c r="K260" s="24">
        <f t="shared" si="67"/>
        <v>4.0927895981087578E-2</v>
      </c>
      <c r="L260" s="25">
        <f t="shared" si="71"/>
        <v>53284.027777778057</v>
      </c>
      <c r="M260" s="17">
        <f t="shared" si="73"/>
        <v>5720</v>
      </c>
      <c r="N260" s="21">
        <f t="shared" si="68"/>
        <v>5719.166666666667</v>
      </c>
      <c r="O260" s="24">
        <f t="shared" si="74"/>
        <v>-1.4036643026004781E-2</v>
      </c>
      <c r="P260" s="24">
        <f t="shared" si="63"/>
        <v>1.4036643026004781E-2</v>
      </c>
      <c r="Q260" s="25">
        <f t="shared" si="75"/>
        <v>6267.3611111111595</v>
      </c>
      <c r="R260" s="17">
        <f t="shared" si="76"/>
        <v>5620.0694444444443</v>
      </c>
      <c r="S260" s="21">
        <f t="shared" si="77"/>
        <v>5855.7323232323224</v>
      </c>
      <c r="T260" s="24">
        <f t="shared" si="78"/>
        <v>-3.825041192062454E-2</v>
      </c>
      <c r="U260" s="24">
        <f t="shared" si="69"/>
        <v>3.825041192062454E-2</v>
      </c>
      <c r="V260" s="25">
        <f t="shared" si="79"/>
        <v>46540.435287215238</v>
      </c>
    </row>
    <row r="261" spans="1:22" x14ac:dyDescent="0.3">
      <c r="A261" s="37" t="s">
        <v>424</v>
      </c>
      <c r="B261" s="39">
        <v>5940</v>
      </c>
      <c r="C261" s="17">
        <f t="shared" si="64"/>
        <v>5801.666666666667</v>
      </c>
      <c r="D261" s="21">
        <f t="shared" si="65"/>
        <v>5803.333333333333</v>
      </c>
      <c r="E261" s="24">
        <f t="shared" si="60"/>
        <v>2.3007856341189726E-2</v>
      </c>
      <c r="F261" s="24">
        <f t="shared" si="61"/>
        <v>2.3007856341189726E-2</v>
      </c>
      <c r="G261" s="25">
        <f t="shared" si="62"/>
        <v>18677.777777777861</v>
      </c>
      <c r="H261" s="17">
        <f t="shared" si="70"/>
        <v>5789.4444444444443</v>
      </c>
      <c r="I261" s="21">
        <f t="shared" si="72"/>
        <v>5851.9444444444443</v>
      </c>
      <c r="J261" s="24">
        <f t="shared" si="66"/>
        <v>1.4824167601945397E-2</v>
      </c>
      <c r="K261" s="24">
        <f t="shared" si="67"/>
        <v>1.4824167601945397E-2</v>
      </c>
      <c r="L261" s="25">
        <f t="shared" si="71"/>
        <v>7753.7808641975489</v>
      </c>
      <c r="M261" s="17">
        <f t="shared" si="73"/>
        <v>5739.166666666667</v>
      </c>
      <c r="N261" s="21">
        <f t="shared" si="68"/>
        <v>5720</v>
      </c>
      <c r="O261" s="24">
        <f t="shared" si="74"/>
        <v>3.7037037037037035E-2</v>
      </c>
      <c r="P261" s="24">
        <f t="shared" si="63"/>
        <v>3.7037037037037035E-2</v>
      </c>
      <c r="Q261" s="25">
        <f t="shared" si="75"/>
        <v>48400</v>
      </c>
      <c r="R261" s="17">
        <f t="shared" si="76"/>
        <v>5635.6944444444443</v>
      </c>
      <c r="S261" s="21">
        <f t="shared" si="77"/>
        <v>5838.0997474747473</v>
      </c>
      <c r="T261" s="24">
        <f t="shared" si="78"/>
        <v>1.715492466755095E-2</v>
      </c>
      <c r="U261" s="24">
        <f t="shared" si="69"/>
        <v>1.715492466755095E-2</v>
      </c>
      <c r="V261" s="25">
        <f t="shared" si="79"/>
        <v>10383.66146471026</v>
      </c>
    </row>
    <row r="262" spans="1:22" x14ac:dyDescent="0.3">
      <c r="A262" s="37" t="s">
        <v>425</v>
      </c>
      <c r="B262" s="39">
        <v>5870</v>
      </c>
      <c r="C262" s="17">
        <f t="shared" si="64"/>
        <v>5781.666666666667</v>
      </c>
      <c r="D262" s="21">
        <f t="shared" si="65"/>
        <v>5801.666666666667</v>
      </c>
      <c r="E262" s="24">
        <f t="shared" si="60"/>
        <v>1.1641113003974963E-2</v>
      </c>
      <c r="F262" s="24">
        <f t="shared" si="61"/>
        <v>1.1641113003974963E-2</v>
      </c>
      <c r="G262" s="25">
        <f t="shared" si="62"/>
        <v>4669.4444444444034</v>
      </c>
      <c r="H262" s="17">
        <f t="shared" si="70"/>
        <v>5796.3888888888878</v>
      </c>
      <c r="I262" s="21">
        <f t="shared" si="72"/>
        <v>5818.7777777777783</v>
      </c>
      <c r="J262" s="24">
        <f t="shared" si="66"/>
        <v>8.7261025932234611E-3</v>
      </c>
      <c r="K262" s="24">
        <f t="shared" si="67"/>
        <v>8.7261025932234611E-3</v>
      </c>
      <c r="L262" s="25">
        <f t="shared" si="71"/>
        <v>2623.7160493826641</v>
      </c>
      <c r="M262" s="17">
        <f t="shared" si="73"/>
        <v>5760.833333333333</v>
      </c>
      <c r="N262" s="21">
        <f t="shared" si="68"/>
        <v>5739.166666666667</v>
      </c>
      <c r="O262" s="24">
        <f t="shared" si="74"/>
        <v>2.2288472458830158E-2</v>
      </c>
      <c r="P262" s="24">
        <f t="shared" si="63"/>
        <v>2.2288472458830158E-2</v>
      </c>
      <c r="Q262" s="25">
        <f t="shared" si="75"/>
        <v>17117.361111111033</v>
      </c>
      <c r="R262" s="17">
        <f t="shared" si="76"/>
        <v>5652.7083333333321</v>
      </c>
      <c r="S262" s="21">
        <f t="shared" si="77"/>
        <v>5861.4520202020212</v>
      </c>
      <c r="T262" s="24">
        <f t="shared" si="78"/>
        <v>1.4562146163507273E-3</v>
      </c>
      <c r="U262" s="24">
        <f t="shared" si="69"/>
        <v>1.4562146163507273E-3</v>
      </c>
      <c r="V262" s="25">
        <f t="shared" si="79"/>
        <v>73.067958626653152</v>
      </c>
    </row>
    <row r="263" spans="1:22" x14ac:dyDescent="0.3">
      <c r="A263" s="37" t="s">
        <v>426</v>
      </c>
      <c r="B263" s="39">
        <v>5890</v>
      </c>
      <c r="C263" s="17">
        <f t="shared" si="64"/>
        <v>5793.333333333333</v>
      </c>
      <c r="D263" s="21">
        <f t="shared" si="65"/>
        <v>5781.666666666667</v>
      </c>
      <c r="E263" s="24">
        <f t="shared" si="60"/>
        <v>1.839275608375773E-2</v>
      </c>
      <c r="F263" s="24">
        <f t="shared" si="61"/>
        <v>1.839275608375773E-2</v>
      </c>
      <c r="G263" s="25">
        <f t="shared" si="62"/>
        <v>11736.111111111046</v>
      </c>
      <c r="H263" s="17">
        <f t="shared" si="70"/>
        <v>5795.5555555555557</v>
      </c>
      <c r="I263" s="21">
        <f t="shared" si="72"/>
        <v>5761.0555555555575</v>
      </c>
      <c r="J263" s="24">
        <f t="shared" si="66"/>
        <v>2.1892095830974963E-2</v>
      </c>
      <c r="K263" s="24">
        <f t="shared" si="67"/>
        <v>2.1892095830974963E-2</v>
      </c>
      <c r="L263" s="25">
        <f t="shared" si="71"/>
        <v>16626.669753085924</v>
      </c>
      <c r="M263" s="17">
        <f t="shared" si="73"/>
        <v>5795.833333333333</v>
      </c>
      <c r="N263" s="21">
        <f t="shared" si="68"/>
        <v>5760.833333333333</v>
      </c>
      <c r="O263" s="24">
        <f t="shared" si="74"/>
        <v>2.192982456140356E-2</v>
      </c>
      <c r="P263" s="24">
        <f t="shared" si="63"/>
        <v>2.192982456140356E-2</v>
      </c>
      <c r="Q263" s="25">
        <f t="shared" si="75"/>
        <v>16684.027777777857</v>
      </c>
      <c r="R263" s="17">
        <f t="shared" si="76"/>
        <v>5673.4722222222217</v>
      </c>
      <c r="S263" s="21">
        <f t="shared" si="77"/>
        <v>5888.6174242424249</v>
      </c>
      <c r="T263" s="24">
        <f t="shared" si="78"/>
        <v>2.3473272624364492E-4</v>
      </c>
      <c r="U263" s="24">
        <f t="shared" si="69"/>
        <v>2.3473272624364492E-4</v>
      </c>
      <c r="V263" s="25">
        <f t="shared" si="79"/>
        <v>1.9115157254342747</v>
      </c>
    </row>
    <row r="264" spans="1:22" x14ac:dyDescent="0.3">
      <c r="A264" s="37" t="s">
        <v>427</v>
      </c>
      <c r="B264" s="39">
        <v>5790</v>
      </c>
      <c r="C264" s="17">
        <f t="shared" si="64"/>
        <v>5808.333333333333</v>
      </c>
      <c r="D264" s="21">
        <f t="shared" si="65"/>
        <v>5793.333333333333</v>
      </c>
      <c r="E264" s="24">
        <f t="shared" si="60"/>
        <v>-5.7570523891762183E-4</v>
      </c>
      <c r="F264" s="24">
        <f t="shared" si="61"/>
        <v>5.7570523891762183E-4</v>
      </c>
      <c r="G264" s="25">
        <f t="shared" si="62"/>
        <v>11.111111111109089</v>
      </c>
      <c r="H264" s="17">
        <f t="shared" si="70"/>
        <v>5797.2222222222226</v>
      </c>
      <c r="I264" s="21">
        <f t="shared" si="72"/>
        <v>5790.2222222222217</v>
      </c>
      <c r="J264" s="24">
        <f t="shared" si="66"/>
        <v>-3.8380349261091011E-5</v>
      </c>
      <c r="K264" s="24">
        <f t="shared" si="67"/>
        <v>3.8380349261091011E-5</v>
      </c>
      <c r="L264" s="25">
        <f t="shared" si="71"/>
        <v>4.938271604915815E-2</v>
      </c>
      <c r="M264" s="17">
        <f t="shared" si="73"/>
        <v>5803.333333333333</v>
      </c>
      <c r="N264" s="21">
        <f t="shared" si="68"/>
        <v>5795.833333333333</v>
      </c>
      <c r="O264" s="24">
        <f t="shared" si="74"/>
        <v>-1.0074841681058774E-3</v>
      </c>
      <c r="P264" s="24">
        <f t="shared" si="63"/>
        <v>1.0074841681058774E-3</v>
      </c>
      <c r="Q264" s="25">
        <f t="shared" si="75"/>
        <v>34.02777777777424</v>
      </c>
      <c r="R264" s="17">
        <f t="shared" si="76"/>
        <v>5694.0972222222226</v>
      </c>
      <c r="S264" s="21">
        <f t="shared" si="77"/>
        <v>5940.4419191919187</v>
      </c>
      <c r="T264" s="24">
        <f t="shared" si="78"/>
        <v>-2.5983060309485096E-2</v>
      </c>
      <c r="U264" s="24">
        <f t="shared" si="69"/>
        <v>2.5983060309485096E-2</v>
      </c>
      <c r="V264" s="25">
        <f t="shared" si="79"/>
        <v>22632.7710501478</v>
      </c>
    </row>
    <row r="265" spans="1:22" x14ac:dyDescent="0.3">
      <c r="A265" s="37" t="s">
        <v>428</v>
      </c>
      <c r="B265" s="39">
        <v>5780</v>
      </c>
      <c r="C265" s="17">
        <f t="shared" si="64"/>
        <v>5818.333333333333</v>
      </c>
      <c r="D265" s="21">
        <f t="shared" si="65"/>
        <v>5808.333333333333</v>
      </c>
      <c r="E265" s="24">
        <f t="shared" si="60"/>
        <v>-4.9019607843136734E-3</v>
      </c>
      <c r="F265" s="24">
        <f t="shared" si="61"/>
        <v>4.9019607843136734E-3</v>
      </c>
      <c r="G265" s="25">
        <f t="shared" si="62"/>
        <v>802.77777777776055</v>
      </c>
      <c r="H265" s="17">
        <f t="shared" si="70"/>
        <v>5801.1111111111104</v>
      </c>
      <c r="I265" s="21">
        <f t="shared" si="72"/>
        <v>5823.8888888888878</v>
      </c>
      <c r="J265" s="24">
        <f t="shared" si="66"/>
        <v>-7.593233371779892E-3</v>
      </c>
      <c r="K265" s="24">
        <f t="shared" si="67"/>
        <v>7.593233371779892E-3</v>
      </c>
      <c r="L265" s="25">
        <f t="shared" si="71"/>
        <v>1926.2345679011371</v>
      </c>
      <c r="M265" s="17">
        <f t="shared" si="73"/>
        <v>5806.666666666667</v>
      </c>
      <c r="N265" s="21">
        <f t="shared" si="68"/>
        <v>5803.333333333333</v>
      </c>
      <c r="O265" s="24">
        <f t="shared" si="74"/>
        <v>-4.0369088811994863E-3</v>
      </c>
      <c r="P265" s="24">
        <f t="shared" si="63"/>
        <v>4.0369088811994863E-3</v>
      </c>
      <c r="Q265" s="25">
        <f t="shared" si="75"/>
        <v>544.44444444443025</v>
      </c>
      <c r="R265" s="17">
        <f t="shared" si="76"/>
        <v>5713.541666666667</v>
      </c>
      <c r="S265" s="21">
        <f t="shared" si="77"/>
        <v>5932.4305555555547</v>
      </c>
      <c r="T265" s="24">
        <f t="shared" si="78"/>
        <v>-2.6372068435217083E-2</v>
      </c>
      <c r="U265" s="24">
        <f t="shared" si="69"/>
        <v>2.6372068435217083E-2</v>
      </c>
      <c r="V265" s="25">
        <f t="shared" si="79"/>
        <v>23235.074266975062</v>
      </c>
    </row>
    <row r="266" spans="1:22" x14ac:dyDescent="0.3">
      <c r="A266" s="37" t="s">
        <v>429</v>
      </c>
      <c r="B266" s="39">
        <v>5940</v>
      </c>
      <c r="C266" s="17">
        <f t="shared" si="64"/>
        <v>5868.333333333333</v>
      </c>
      <c r="D266" s="21">
        <f t="shared" si="65"/>
        <v>5818.333333333333</v>
      </c>
      <c r="E266" s="24">
        <f t="shared" si="60"/>
        <v>2.0482603815937202E-2</v>
      </c>
      <c r="F266" s="24">
        <f t="shared" si="61"/>
        <v>2.0482603815937202E-2</v>
      </c>
      <c r="G266" s="25">
        <f t="shared" si="62"/>
        <v>14802.777777777852</v>
      </c>
      <c r="H266" s="17">
        <f t="shared" si="70"/>
        <v>5811.9444444444443</v>
      </c>
      <c r="I266" s="21">
        <f t="shared" si="72"/>
        <v>5842.4444444444443</v>
      </c>
      <c r="J266" s="24">
        <f t="shared" si="66"/>
        <v>1.6423494201271996E-2</v>
      </c>
      <c r="K266" s="24">
        <f t="shared" si="67"/>
        <v>1.6423494201271996E-2</v>
      </c>
      <c r="L266" s="25">
        <f t="shared" si="71"/>
        <v>9517.0864197531064</v>
      </c>
      <c r="M266" s="17">
        <f t="shared" si="73"/>
        <v>5835.833333333333</v>
      </c>
      <c r="N266" s="21">
        <f t="shared" si="68"/>
        <v>5806.666666666667</v>
      </c>
      <c r="O266" s="24">
        <f t="shared" si="74"/>
        <v>2.244668911335573E-2</v>
      </c>
      <c r="P266" s="24">
        <f t="shared" si="63"/>
        <v>2.244668911335573E-2</v>
      </c>
      <c r="Q266" s="25">
        <f t="shared" si="75"/>
        <v>17777.777777777697</v>
      </c>
      <c r="R266" s="17">
        <f t="shared" si="76"/>
        <v>5735.5555555555557</v>
      </c>
      <c r="S266" s="21">
        <f t="shared" si="77"/>
        <v>5916.723484848485</v>
      </c>
      <c r="T266" s="24">
        <f t="shared" si="78"/>
        <v>3.9186052443627968E-3</v>
      </c>
      <c r="U266" s="24">
        <f t="shared" si="69"/>
        <v>3.9186052443627968E-3</v>
      </c>
      <c r="V266" s="25">
        <f t="shared" si="79"/>
        <v>541.79615759870796</v>
      </c>
    </row>
    <row r="267" spans="1:22" x14ac:dyDescent="0.3">
      <c r="A267" s="37" t="s">
        <v>430</v>
      </c>
      <c r="B267" s="39">
        <v>5800</v>
      </c>
      <c r="C267" s="17">
        <f t="shared" si="64"/>
        <v>5845</v>
      </c>
      <c r="D267" s="21">
        <f t="shared" si="65"/>
        <v>5868.333333333333</v>
      </c>
      <c r="E267" s="24">
        <f t="shared" si="60"/>
        <v>-1.1781609195402247E-2</v>
      </c>
      <c r="F267" s="24">
        <f t="shared" si="61"/>
        <v>1.1781609195402247E-2</v>
      </c>
      <c r="G267" s="25">
        <f t="shared" si="62"/>
        <v>4669.4444444444034</v>
      </c>
      <c r="H267" s="17">
        <f t="shared" si="70"/>
        <v>5819.166666666667</v>
      </c>
      <c r="I267" s="21">
        <f t="shared" si="72"/>
        <v>5947.2777777777774</v>
      </c>
      <c r="J267" s="24">
        <f t="shared" si="66"/>
        <v>-2.539272030651334E-2</v>
      </c>
      <c r="K267" s="24">
        <f t="shared" si="67"/>
        <v>2.539272030651334E-2</v>
      </c>
      <c r="L267" s="25">
        <f t="shared" si="71"/>
        <v>21690.743827160375</v>
      </c>
      <c r="M267" s="17">
        <f t="shared" si="73"/>
        <v>5823.333333333333</v>
      </c>
      <c r="N267" s="21">
        <f t="shared" si="68"/>
        <v>5835.833333333333</v>
      </c>
      <c r="O267" s="24">
        <f t="shared" si="74"/>
        <v>-6.1781609195401778E-3</v>
      </c>
      <c r="P267" s="24">
        <f t="shared" si="63"/>
        <v>6.1781609195401778E-3</v>
      </c>
      <c r="Q267" s="25">
        <f t="shared" si="75"/>
        <v>1284.027777777756</v>
      </c>
      <c r="R267" s="17">
        <f t="shared" si="76"/>
        <v>5752.6388888888896</v>
      </c>
      <c r="S267" s="21">
        <f t="shared" si="77"/>
        <v>5954.3434343434337</v>
      </c>
      <c r="T267" s="24">
        <f t="shared" si="78"/>
        <v>-2.6610936955764435E-2</v>
      </c>
      <c r="U267" s="24">
        <f t="shared" si="69"/>
        <v>2.6610936955764435E-2</v>
      </c>
      <c r="V267" s="25">
        <f t="shared" si="79"/>
        <v>23821.895724925838</v>
      </c>
    </row>
    <row r="268" spans="1:22" x14ac:dyDescent="0.3">
      <c r="A268" s="37" t="s">
        <v>431</v>
      </c>
      <c r="B268" s="39">
        <v>5630</v>
      </c>
      <c r="C268" s="17">
        <f t="shared" si="64"/>
        <v>5805</v>
      </c>
      <c r="D268" s="21">
        <f t="shared" si="65"/>
        <v>5845</v>
      </c>
      <c r="E268" s="24">
        <f t="shared" si="60"/>
        <v>-3.8188277087033748E-2</v>
      </c>
      <c r="F268" s="24">
        <f t="shared" si="61"/>
        <v>3.8188277087033748E-2</v>
      </c>
      <c r="G268" s="25">
        <f t="shared" si="62"/>
        <v>46225</v>
      </c>
      <c r="H268" s="17">
        <f t="shared" si="70"/>
        <v>5823.0555555555547</v>
      </c>
      <c r="I268" s="21">
        <f t="shared" si="72"/>
        <v>5881.1666666666661</v>
      </c>
      <c r="J268" s="24">
        <f t="shared" si="66"/>
        <v>-4.4612196566015283E-2</v>
      </c>
      <c r="K268" s="24">
        <f t="shared" si="67"/>
        <v>4.4612196566015283E-2</v>
      </c>
      <c r="L268" s="25">
        <f t="shared" si="71"/>
        <v>63084.69444444414</v>
      </c>
      <c r="M268" s="17">
        <f t="shared" si="73"/>
        <v>5793.333333333333</v>
      </c>
      <c r="N268" s="21">
        <f t="shared" si="68"/>
        <v>5823.333333333333</v>
      </c>
      <c r="O268" s="24">
        <f t="shared" si="74"/>
        <v>-3.4339846062758972E-2</v>
      </c>
      <c r="P268" s="24">
        <f t="shared" si="63"/>
        <v>3.4339846062758972E-2</v>
      </c>
      <c r="Q268" s="25">
        <f t="shared" si="75"/>
        <v>37377.777777777657</v>
      </c>
      <c r="R268" s="17">
        <f t="shared" si="76"/>
        <v>5764.5833333333348</v>
      </c>
      <c r="S268" s="21">
        <f t="shared" si="77"/>
        <v>5906.8813131313118</v>
      </c>
      <c r="T268" s="24">
        <f t="shared" si="78"/>
        <v>-4.9179629330606003E-2</v>
      </c>
      <c r="U268" s="24">
        <f t="shared" si="69"/>
        <v>4.9179629330606003E-2</v>
      </c>
      <c r="V268" s="25">
        <f t="shared" si="79"/>
        <v>76663.261561319538</v>
      </c>
    </row>
    <row r="269" spans="1:22" x14ac:dyDescent="0.3">
      <c r="A269" s="37" t="s">
        <v>432</v>
      </c>
      <c r="B269" s="39">
        <v>5510</v>
      </c>
      <c r="C269" s="17">
        <f t="shared" si="64"/>
        <v>5741.666666666667</v>
      </c>
      <c r="D269" s="21">
        <f t="shared" si="65"/>
        <v>5805</v>
      </c>
      <c r="E269" s="24">
        <f t="shared" si="60"/>
        <v>-5.3539019963702361E-2</v>
      </c>
      <c r="F269" s="24">
        <f t="shared" si="61"/>
        <v>5.3539019963702361E-2</v>
      </c>
      <c r="G269" s="25">
        <f t="shared" si="62"/>
        <v>87025</v>
      </c>
      <c r="H269" s="17">
        <f t="shared" si="70"/>
        <v>5814.4444444444443</v>
      </c>
      <c r="I269" s="21">
        <f t="shared" si="72"/>
        <v>5779.7222222222235</v>
      </c>
      <c r="J269" s="24">
        <f t="shared" si="66"/>
        <v>-4.8951401492236576E-2</v>
      </c>
      <c r="K269" s="24">
        <f t="shared" si="67"/>
        <v>4.8951401492236576E-2</v>
      </c>
      <c r="L269" s="25">
        <f t="shared" si="71"/>
        <v>72750.077160494533</v>
      </c>
      <c r="M269" s="17">
        <f t="shared" si="73"/>
        <v>5767.5</v>
      </c>
      <c r="N269" s="21">
        <f t="shared" si="68"/>
        <v>5793.333333333333</v>
      </c>
      <c r="O269" s="24">
        <f t="shared" si="74"/>
        <v>-5.1421657592256448E-2</v>
      </c>
      <c r="P269" s="24">
        <f t="shared" si="63"/>
        <v>5.1421657592256448E-2</v>
      </c>
      <c r="Q269" s="25">
        <f t="shared" si="75"/>
        <v>80277.777777777606</v>
      </c>
      <c r="R269" s="17">
        <f t="shared" si="76"/>
        <v>5772.1527777777783</v>
      </c>
      <c r="S269" s="21">
        <f t="shared" si="77"/>
        <v>5827.3106060606033</v>
      </c>
      <c r="T269" s="24">
        <f t="shared" si="78"/>
        <v>-5.7588131771434355E-2</v>
      </c>
      <c r="U269" s="24">
        <f t="shared" si="69"/>
        <v>5.7588131771434355E-2</v>
      </c>
      <c r="V269" s="25">
        <f t="shared" si="79"/>
        <v>100686.02071854736</v>
      </c>
    </row>
    <row r="270" spans="1:22" x14ac:dyDescent="0.3">
      <c r="A270" s="37" t="s">
        <v>433</v>
      </c>
      <c r="B270" s="39">
        <v>5800</v>
      </c>
      <c r="C270" s="17">
        <f t="shared" si="64"/>
        <v>5743.333333333333</v>
      </c>
      <c r="D270" s="21">
        <f t="shared" si="65"/>
        <v>5741.666666666667</v>
      </c>
      <c r="E270" s="24">
        <f t="shared" si="60"/>
        <v>1.0057471264367764E-2</v>
      </c>
      <c r="F270" s="24">
        <f t="shared" si="61"/>
        <v>1.0057471264367764E-2</v>
      </c>
      <c r="G270" s="25">
        <f t="shared" si="62"/>
        <v>3402.7777777777424</v>
      </c>
      <c r="H270" s="17">
        <f t="shared" si="70"/>
        <v>5803.6111111111104</v>
      </c>
      <c r="I270" s="21">
        <f t="shared" si="72"/>
        <v>5639.7777777777783</v>
      </c>
      <c r="J270" s="24">
        <f t="shared" si="66"/>
        <v>2.7624521072796848E-2</v>
      </c>
      <c r="K270" s="24">
        <f t="shared" si="67"/>
        <v>2.7624521072796848E-2</v>
      </c>
      <c r="L270" s="25">
        <f t="shared" si="71"/>
        <v>25671.160493826999</v>
      </c>
      <c r="M270" s="17">
        <f t="shared" si="73"/>
        <v>5775.833333333333</v>
      </c>
      <c r="N270" s="21">
        <f t="shared" si="68"/>
        <v>5767.5</v>
      </c>
      <c r="O270" s="24">
        <f t="shared" si="74"/>
        <v>5.6034482758620689E-3</v>
      </c>
      <c r="P270" s="24">
        <f t="shared" si="63"/>
        <v>5.6034482758620689E-3</v>
      </c>
      <c r="Q270" s="25">
        <f t="shared" si="75"/>
        <v>1056.25</v>
      </c>
      <c r="R270" s="17">
        <f t="shared" si="76"/>
        <v>5778.4027777777783</v>
      </c>
      <c r="S270" s="21">
        <f t="shared" si="77"/>
        <v>5762.0012626262624</v>
      </c>
      <c r="T270" s="24">
        <f t="shared" si="78"/>
        <v>6.5515064437478687E-3</v>
      </c>
      <c r="U270" s="24">
        <f t="shared" si="69"/>
        <v>6.5515064437478687E-3</v>
      </c>
      <c r="V270" s="25">
        <f t="shared" si="79"/>
        <v>1443.9040419982857</v>
      </c>
    </row>
    <row r="271" spans="1:22" x14ac:dyDescent="0.3">
      <c r="A271" s="37" t="s">
        <v>434</v>
      </c>
      <c r="B271" s="39">
        <v>5900</v>
      </c>
      <c r="C271" s="17">
        <f t="shared" si="64"/>
        <v>5763.333333333333</v>
      </c>
      <c r="D271" s="21">
        <f t="shared" si="65"/>
        <v>5743.333333333333</v>
      </c>
      <c r="E271" s="24">
        <f t="shared" si="60"/>
        <v>2.6553672316384232E-2</v>
      </c>
      <c r="F271" s="24">
        <f t="shared" si="61"/>
        <v>2.6553672316384232E-2</v>
      </c>
      <c r="G271" s="25">
        <f t="shared" si="62"/>
        <v>24544.44444444454</v>
      </c>
      <c r="H271" s="17">
        <f t="shared" si="70"/>
        <v>5794.4444444444443</v>
      </c>
      <c r="I271" s="21">
        <f t="shared" si="72"/>
        <v>5658.9444444444443</v>
      </c>
      <c r="J271" s="24">
        <f t="shared" si="66"/>
        <v>4.0856873822975537E-2</v>
      </c>
      <c r="K271" s="24">
        <f t="shared" si="67"/>
        <v>4.0856873822975537E-2</v>
      </c>
      <c r="L271" s="25">
        <f t="shared" si="71"/>
        <v>58107.780864197579</v>
      </c>
      <c r="M271" s="17">
        <f t="shared" si="73"/>
        <v>5790.833333333333</v>
      </c>
      <c r="N271" s="21">
        <f t="shared" si="68"/>
        <v>5775.833333333333</v>
      </c>
      <c r="O271" s="24">
        <f t="shared" si="74"/>
        <v>2.1045197740113045E-2</v>
      </c>
      <c r="P271" s="24">
        <f t="shared" si="63"/>
        <v>2.1045197740113045E-2</v>
      </c>
      <c r="Q271" s="25">
        <f t="shared" si="75"/>
        <v>15417.361111111186</v>
      </c>
      <c r="R271" s="17">
        <f t="shared" si="76"/>
        <v>5784.375</v>
      </c>
      <c r="S271" s="21">
        <f t="shared" si="77"/>
        <v>5772.7967171717155</v>
      </c>
      <c r="T271" s="24">
        <f t="shared" si="78"/>
        <v>2.1559878445471949E-2</v>
      </c>
      <c r="U271" s="24">
        <f t="shared" si="69"/>
        <v>2.1559878445471949E-2</v>
      </c>
      <c r="V271" s="25">
        <f t="shared" si="79"/>
        <v>16180.675162292539</v>
      </c>
    </row>
    <row r="272" spans="1:22" x14ac:dyDescent="0.3">
      <c r="A272" s="37" t="s">
        <v>435</v>
      </c>
      <c r="B272" s="39">
        <v>5860</v>
      </c>
      <c r="C272" s="17">
        <f t="shared" si="64"/>
        <v>5750</v>
      </c>
      <c r="D272" s="21">
        <f t="shared" si="65"/>
        <v>5763.333333333333</v>
      </c>
      <c r="E272" s="24">
        <f t="shared" si="60"/>
        <v>1.6496018202502898E-2</v>
      </c>
      <c r="F272" s="24">
        <f t="shared" si="61"/>
        <v>1.6496018202502898E-2</v>
      </c>
      <c r="G272" s="25">
        <f t="shared" si="62"/>
        <v>9344.4444444445035</v>
      </c>
      <c r="H272" s="17">
        <f t="shared" si="70"/>
        <v>5774.7222222222217</v>
      </c>
      <c r="I272" s="21">
        <f t="shared" si="72"/>
        <v>5719.7777777777774</v>
      </c>
      <c r="J272" s="24">
        <f t="shared" si="66"/>
        <v>2.3928706863860515E-2</v>
      </c>
      <c r="K272" s="24">
        <f t="shared" si="67"/>
        <v>2.3928706863860515E-2</v>
      </c>
      <c r="L272" s="25">
        <f t="shared" si="71"/>
        <v>19662.271604938385</v>
      </c>
      <c r="M272" s="17">
        <f t="shared" si="73"/>
        <v>5809.166666666667</v>
      </c>
      <c r="N272" s="21">
        <f t="shared" si="68"/>
        <v>5790.833333333333</v>
      </c>
      <c r="O272" s="24">
        <f t="shared" si="74"/>
        <v>1.1803185437997776E-2</v>
      </c>
      <c r="P272" s="24">
        <f t="shared" si="63"/>
        <v>1.1803185437997776E-2</v>
      </c>
      <c r="Q272" s="25">
        <f t="shared" si="75"/>
        <v>4784.0277777778201</v>
      </c>
      <c r="R272" s="17">
        <f t="shared" si="76"/>
        <v>5791.8055555555557</v>
      </c>
      <c r="S272" s="21">
        <f t="shared" si="77"/>
        <v>5798.4659090909081</v>
      </c>
      <c r="T272" s="24">
        <f t="shared" si="78"/>
        <v>1.0500698107353566E-2</v>
      </c>
      <c r="U272" s="24">
        <f t="shared" si="69"/>
        <v>1.0500698107353566E-2</v>
      </c>
      <c r="V272" s="25">
        <f t="shared" si="79"/>
        <v>3786.4443440083865</v>
      </c>
    </row>
    <row r="273" spans="1:22" x14ac:dyDescent="0.3">
      <c r="A273" s="37" t="s">
        <v>436</v>
      </c>
      <c r="B273" s="39">
        <v>5980</v>
      </c>
      <c r="C273" s="17">
        <f t="shared" si="64"/>
        <v>5780</v>
      </c>
      <c r="D273" s="21">
        <f t="shared" si="65"/>
        <v>5750</v>
      </c>
      <c r="E273" s="24">
        <f t="shared" si="60"/>
        <v>3.8461538461538464E-2</v>
      </c>
      <c r="F273" s="24">
        <f t="shared" si="61"/>
        <v>3.8461538461538464E-2</v>
      </c>
      <c r="G273" s="25">
        <f t="shared" si="62"/>
        <v>52900</v>
      </c>
      <c r="H273" s="17">
        <f t="shared" si="70"/>
        <v>5763.8888888888878</v>
      </c>
      <c r="I273" s="21">
        <f t="shared" si="72"/>
        <v>5715.3888888888896</v>
      </c>
      <c r="J273" s="24">
        <f t="shared" si="66"/>
        <v>4.4249349684132175E-2</v>
      </c>
      <c r="K273" s="24">
        <f t="shared" si="67"/>
        <v>4.4249349684132175E-2</v>
      </c>
      <c r="L273" s="25">
        <f t="shared" si="71"/>
        <v>70019.04012345642</v>
      </c>
      <c r="M273" s="17">
        <f t="shared" si="73"/>
        <v>5812.5</v>
      </c>
      <c r="N273" s="21">
        <f t="shared" si="68"/>
        <v>5809.166666666667</v>
      </c>
      <c r="O273" s="24">
        <f t="shared" si="74"/>
        <v>2.8567447045707864E-2</v>
      </c>
      <c r="P273" s="24">
        <f t="shared" si="63"/>
        <v>2.8567447045707864E-2</v>
      </c>
      <c r="Q273" s="25">
        <f t="shared" si="75"/>
        <v>29184.027777777676</v>
      </c>
      <c r="R273" s="17">
        <f t="shared" si="76"/>
        <v>5797.916666666667</v>
      </c>
      <c r="S273" s="21">
        <f t="shared" si="77"/>
        <v>5829.6843434343436</v>
      </c>
      <c r="T273" s="24">
        <f t="shared" si="78"/>
        <v>2.5136397419006078E-2</v>
      </c>
      <c r="U273" s="24">
        <f t="shared" si="69"/>
        <v>2.5136397419006078E-2</v>
      </c>
      <c r="V273" s="25">
        <f t="shared" si="79"/>
        <v>22594.796608764347</v>
      </c>
    </row>
    <row r="274" spans="1:22" x14ac:dyDescent="0.3">
      <c r="A274" s="37" t="s">
        <v>437</v>
      </c>
      <c r="B274" s="39">
        <v>5620</v>
      </c>
      <c r="C274" s="17">
        <f t="shared" si="64"/>
        <v>5778.333333333333</v>
      </c>
      <c r="D274" s="21">
        <f t="shared" si="65"/>
        <v>5780</v>
      </c>
      <c r="E274" s="24">
        <f t="shared" ref="E274:E337" si="80">(B274-D274)/B274</f>
        <v>-2.8469750889679714E-2</v>
      </c>
      <c r="F274" s="24">
        <f t="shared" ref="F274:F337" si="81">ABS(E274)</f>
        <v>2.8469750889679714E-2</v>
      </c>
      <c r="G274" s="25">
        <f t="shared" ref="G274:G337" si="82">(B274-D274)^2</f>
        <v>25600</v>
      </c>
      <c r="H274" s="17">
        <f t="shared" si="70"/>
        <v>5759.4444444444443</v>
      </c>
      <c r="I274" s="21">
        <f t="shared" si="72"/>
        <v>5802.5555555555575</v>
      </c>
      <c r="J274" s="24">
        <f t="shared" si="66"/>
        <v>-3.2483194938711296E-2</v>
      </c>
      <c r="K274" s="24">
        <f t="shared" si="67"/>
        <v>3.2483194938711296E-2</v>
      </c>
      <c r="L274" s="25">
        <f t="shared" si="71"/>
        <v>33326.530864198234</v>
      </c>
      <c r="M274" s="17">
        <f t="shared" si="73"/>
        <v>5791.666666666667</v>
      </c>
      <c r="N274" s="21">
        <f t="shared" si="68"/>
        <v>5812.5</v>
      </c>
      <c r="O274" s="24">
        <f t="shared" si="74"/>
        <v>-3.4252669039145908E-2</v>
      </c>
      <c r="P274" s="24">
        <f t="shared" ref="P274:P337" si="83">ABS(O274)</f>
        <v>3.4252669039145908E-2</v>
      </c>
      <c r="Q274" s="25">
        <f t="shared" si="75"/>
        <v>37056.25</v>
      </c>
      <c r="R274" s="17">
        <f t="shared" si="76"/>
        <v>5800.4861111111104</v>
      </c>
      <c r="S274" s="21">
        <f t="shared" si="77"/>
        <v>5829.734848484848</v>
      </c>
      <c r="T274" s="24">
        <f t="shared" si="78"/>
        <v>-3.7319368057802144E-2</v>
      </c>
      <c r="U274" s="24">
        <f t="shared" si="69"/>
        <v>3.7319368057802144E-2</v>
      </c>
      <c r="V274" s="25">
        <f t="shared" si="79"/>
        <v>43988.706668962164</v>
      </c>
    </row>
    <row r="275" spans="1:22" x14ac:dyDescent="0.3">
      <c r="A275" s="37" t="s">
        <v>438</v>
      </c>
      <c r="B275" s="39">
        <v>5900</v>
      </c>
      <c r="C275" s="17">
        <f t="shared" ref="C275:C338" si="84">AVERAGE(B270:B275)</f>
        <v>5843.333333333333</v>
      </c>
      <c r="D275" s="21">
        <f t="shared" si="65"/>
        <v>5778.333333333333</v>
      </c>
      <c r="E275" s="24">
        <f t="shared" si="80"/>
        <v>2.0621468926553723E-2</v>
      </c>
      <c r="F275" s="24">
        <f t="shared" si="81"/>
        <v>2.0621468926553723E-2</v>
      </c>
      <c r="G275" s="25">
        <f t="shared" si="82"/>
        <v>14802.777777777852</v>
      </c>
      <c r="H275" s="17">
        <f t="shared" si="70"/>
        <v>5776.3888888888878</v>
      </c>
      <c r="I275" s="21">
        <f t="shared" si="72"/>
        <v>5804.7777777777774</v>
      </c>
      <c r="J275" s="24">
        <f t="shared" si="66"/>
        <v>1.6139359698681802E-2</v>
      </c>
      <c r="K275" s="24">
        <f t="shared" si="67"/>
        <v>1.6139359698681802E-2</v>
      </c>
      <c r="L275" s="25">
        <f t="shared" si="71"/>
        <v>9067.2716049383489</v>
      </c>
      <c r="M275" s="17">
        <f t="shared" si="73"/>
        <v>5792.5</v>
      </c>
      <c r="N275" s="21">
        <f t="shared" si="68"/>
        <v>5791.666666666667</v>
      </c>
      <c r="O275" s="24">
        <f t="shared" si="74"/>
        <v>1.8361581920903904E-2</v>
      </c>
      <c r="P275" s="24">
        <f t="shared" si="83"/>
        <v>1.8361581920903904E-2</v>
      </c>
      <c r="Q275" s="25">
        <f t="shared" si="75"/>
        <v>11736.111111111046</v>
      </c>
      <c r="R275" s="17">
        <f t="shared" si="76"/>
        <v>5800.208333333333</v>
      </c>
      <c r="S275" s="21">
        <f t="shared" si="77"/>
        <v>5781.2436868686882</v>
      </c>
      <c r="T275" s="24">
        <f t="shared" si="78"/>
        <v>2.0128188666324032E-2</v>
      </c>
      <c r="U275" s="24">
        <f t="shared" si="69"/>
        <v>2.0128188666324032E-2</v>
      </c>
      <c r="V275" s="25">
        <f t="shared" si="79"/>
        <v>14103.061908542179</v>
      </c>
    </row>
    <row r="276" spans="1:22" x14ac:dyDescent="0.3">
      <c r="A276" s="37" t="s">
        <v>439</v>
      </c>
      <c r="B276" s="39">
        <v>6100</v>
      </c>
      <c r="C276" s="17">
        <f t="shared" si="84"/>
        <v>5893.333333333333</v>
      </c>
      <c r="D276" s="21">
        <f t="shared" si="65"/>
        <v>5843.333333333333</v>
      </c>
      <c r="E276" s="24">
        <f t="shared" si="80"/>
        <v>4.2076502732240485E-2</v>
      </c>
      <c r="F276" s="24">
        <f t="shared" si="81"/>
        <v>4.2076502732240485E-2</v>
      </c>
      <c r="G276" s="25">
        <f t="shared" si="82"/>
        <v>65877.777777777927</v>
      </c>
      <c r="H276" s="17">
        <f t="shared" si="70"/>
        <v>5801.3888888888878</v>
      </c>
      <c r="I276" s="21">
        <f t="shared" si="72"/>
        <v>5937.0555555555566</v>
      </c>
      <c r="J276" s="24">
        <f t="shared" si="66"/>
        <v>2.6712204007285807E-2</v>
      </c>
      <c r="K276" s="24">
        <f t="shared" si="67"/>
        <v>2.6712204007285807E-2</v>
      </c>
      <c r="L276" s="25">
        <f t="shared" si="71"/>
        <v>26550.891975308314</v>
      </c>
      <c r="M276" s="17">
        <f t="shared" si="73"/>
        <v>5818.333333333333</v>
      </c>
      <c r="N276" s="21">
        <f t="shared" si="68"/>
        <v>5792.5</v>
      </c>
      <c r="O276" s="24">
        <f t="shared" si="74"/>
        <v>5.0409836065573768E-2</v>
      </c>
      <c r="P276" s="24">
        <f t="shared" si="83"/>
        <v>5.0409836065573768E-2</v>
      </c>
      <c r="Q276" s="25">
        <f t="shared" si="75"/>
        <v>94556.25</v>
      </c>
      <c r="R276" s="17">
        <f t="shared" si="76"/>
        <v>5801.458333333333</v>
      </c>
      <c r="S276" s="21">
        <f t="shared" si="77"/>
        <v>5783.390151515152</v>
      </c>
      <c r="T276" s="24">
        <f t="shared" si="78"/>
        <v>5.1903253849975087E-2</v>
      </c>
      <c r="U276" s="24">
        <f t="shared" si="69"/>
        <v>5.1903253849975087E-2</v>
      </c>
      <c r="V276" s="25">
        <f t="shared" si="79"/>
        <v>100241.79615759844</v>
      </c>
    </row>
    <row r="277" spans="1:22" x14ac:dyDescent="0.3">
      <c r="A277" s="37" t="s">
        <v>440</v>
      </c>
      <c r="B277" s="39">
        <v>5930</v>
      </c>
      <c r="C277" s="17">
        <f t="shared" si="84"/>
        <v>5898.333333333333</v>
      </c>
      <c r="D277" s="21">
        <f t="shared" si="65"/>
        <v>5893.333333333333</v>
      </c>
      <c r="E277" s="24">
        <f t="shared" si="80"/>
        <v>6.183249016301344E-3</v>
      </c>
      <c r="F277" s="24">
        <f t="shared" si="81"/>
        <v>6.183249016301344E-3</v>
      </c>
      <c r="G277" s="25">
        <f t="shared" si="82"/>
        <v>1344.4444444444666</v>
      </c>
      <c r="H277" s="17">
        <f t="shared" si="70"/>
        <v>5823.8888888888878</v>
      </c>
      <c r="I277" s="21">
        <f t="shared" si="72"/>
        <v>6022.0555555555566</v>
      </c>
      <c r="J277" s="24">
        <f t="shared" si="66"/>
        <v>-1.5523702454562659E-2</v>
      </c>
      <c r="K277" s="24">
        <f t="shared" si="67"/>
        <v>1.5523702454562659E-2</v>
      </c>
      <c r="L277" s="25">
        <f t="shared" si="71"/>
        <v>8474.2253086421606</v>
      </c>
      <c r="M277" s="17">
        <f t="shared" si="73"/>
        <v>5830.833333333333</v>
      </c>
      <c r="N277" s="21">
        <f t="shared" si="68"/>
        <v>5818.333333333333</v>
      </c>
      <c r="O277" s="24">
        <f t="shared" si="74"/>
        <v>1.883080382237217E-2</v>
      </c>
      <c r="P277" s="24">
        <f t="shared" si="83"/>
        <v>1.883080382237217E-2</v>
      </c>
      <c r="Q277" s="25">
        <f t="shared" si="75"/>
        <v>12469.444444444513</v>
      </c>
      <c r="R277" s="17">
        <f t="shared" si="76"/>
        <v>5803.4722222222217</v>
      </c>
      <c r="S277" s="21">
        <f t="shared" si="77"/>
        <v>5838.276515151515</v>
      </c>
      <c r="T277" s="24">
        <f t="shared" si="78"/>
        <v>1.5467704021666945E-2</v>
      </c>
      <c r="U277" s="24">
        <f t="shared" si="69"/>
        <v>1.5467704021666945E-2</v>
      </c>
      <c r="V277" s="25">
        <f t="shared" si="79"/>
        <v>8413.1976727502552</v>
      </c>
    </row>
    <row r="278" spans="1:22" x14ac:dyDescent="0.3">
      <c r="A278" s="37" t="s">
        <v>441</v>
      </c>
      <c r="B278" s="39">
        <v>6130</v>
      </c>
      <c r="C278" s="17">
        <f t="shared" si="84"/>
        <v>5943.333333333333</v>
      </c>
      <c r="D278" s="21">
        <f t="shared" si="65"/>
        <v>5898.333333333333</v>
      </c>
      <c r="E278" s="24">
        <f t="shared" si="80"/>
        <v>3.779227841218058E-2</v>
      </c>
      <c r="F278" s="24">
        <f t="shared" si="81"/>
        <v>3.779227841218058E-2</v>
      </c>
      <c r="G278" s="25">
        <f t="shared" si="82"/>
        <v>53669.444444444583</v>
      </c>
      <c r="H278" s="17">
        <f t="shared" si="70"/>
        <v>5856.1111111111104</v>
      </c>
      <c r="I278" s="21">
        <f t="shared" si="72"/>
        <v>6002.5555555555566</v>
      </c>
      <c r="J278" s="24">
        <f t="shared" si="66"/>
        <v>2.079028457494999E-2</v>
      </c>
      <c r="K278" s="24">
        <f t="shared" si="67"/>
        <v>2.079028457494999E-2</v>
      </c>
      <c r="L278" s="25">
        <f t="shared" si="71"/>
        <v>16242.086419752828</v>
      </c>
      <c r="M278" s="17">
        <f t="shared" si="73"/>
        <v>5846.666666666667</v>
      </c>
      <c r="N278" s="21">
        <f t="shared" si="68"/>
        <v>5830.833333333333</v>
      </c>
      <c r="O278" s="24">
        <f t="shared" si="74"/>
        <v>4.8803697661772755E-2</v>
      </c>
      <c r="P278" s="24">
        <f t="shared" si="83"/>
        <v>4.8803697661772755E-2</v>
      </c>
      <c r="Q278" s="25">
        <f t="shared" si="75"/>
        <v>89500.694444444627</v>
      </c>
      <c r="R278" s="17">
        <f t="shared" si="76"/>
        <v>5804.375</v>
      </c>
      <c r="S278" s="21">
        <f t="shared" si="77"/>
        <v>5863.1691919191917</v>
      </c>
      <c r="T278" s="24">
        <f t="shared" si="78"/>
        <v>4.3528679947929576E-2</v>
      </c>
      <c r="U278" s="24">
        <f t="shared" si="69"/>
        <v>4.3528679947929576E-2</v>
      </c>
      <c r="V278" s="25">
        <f t="shared" si="79"/>
        <v>71198.680141057164</v>
      </c>
    </row>
    <row r="279" spans="1:22" x14ac:dyDescent="0.3">
      <c r="A279" s="37" t="s">
        <v>442</v>
      </c>
      <c r="B279" s="39">
        <v>5740</v>
      </c>
      <c r="C279" s="17">
        <f t="shared" si="84"/>
        <v>5903.333333333333</v>
      </c>
      <c r="D279" s="21">
        <f t="shared" ref="D279:D342" si="85">C278</f>
        <v>5943.333333333333</v>
      </c>
      <c r="E279" s="24">
        <f t="shared" si="80"/>
        <v>-3.5423925667828052E-2</v>
      </c>
      <c r="F279" s="24">
        <f t="shared" si="81"/>
        <v>3.5423925667828052E-2</v>
      </c>
      <c r="G279" s="25">
        <f t="shared" si="82"/>
        <v>41344.444444444322</v>
      </c>
      <c r="H279" s="17">
        <f t="shared" si="70"/>
        <v>5876.666666666667</v>
      </c>
      <c r="I279" s="21">
        <f t="shared" si="72"/>
        <v>6065.4444444444443</v>
      </c>
      <c r="J279" s="24">
        <f t="shared" ref="J279:J342" si="86">($B279-I279)/$B279</f>
        <v>-5.669763840495546E-2</v>
      </c>
      <c r="K279" s="24">
        <f t="shared" ref="K279:K342" si="87">ABS(J279)</f>
        <v>5.669763840495546E-2</v>
      </c>
      <c r="L279" s="25">
        <f t="shared" si="71"/>
        <v>105914.08641975302</v>
      </c>
      <c r="M279" s="17">
        <f t="shared" si="73"/>
        <v>5841.666666666667</v>
      </c>
      <c r="N279" s="21">
        <f t="shared" ref="N279:N342" si="88">M278</f>
        <v>5846.666666666667</v>
      </c>
      <c r="O279" s="24">
        <f t="shared" si="74"/>
        <v>-1.8583042973286928E-2</v>
      </c>
      <c r="P279" s="24">
        <f t="shared" si="83"/>
        <v>1.8583042973286928E-2</v>
      </c>
      <c r="Q279" s="25">
        <f t="shared" si="75"/>
        <v>11377.777777777843</v>
      </c>
      <c r="R279" s="17">
        <f t="shared" si="76"/>
        <v>5805.9027777777774</v>
      </c>
      <c r="S279" s="21">
        <f t="shared" si="77"/>
        <v>5896.6477272727279</v>
      </c>
      <c r="T279" s="24">
        <f t="shared" si="78"/>
        <v>-2.7290544821032742E-2</v>
      </c>
      <c r="U279" s="24">
        <f t="shared" ref="U279:U342" si="89">ABS(T279)</f>
        <v>2.7290544821032742E-2</v>
      </c>
      <c r="V279" s="25">
        <f t="shared" si="79"/>
        <v>24538.510459710949</v>
      </c>
    </row>
    <row r="280" spans="1:22" x14ac:dyDescent="0.3">
      <c r="A280" s="37" t="s">
        <v>443</v>
      </c>
      <c r="B280" s="39">
        <v>5860</v>
      </c>
      <c r="C280" s="17">
        <f t="shared" si="84"/>
        <v>5943.333333333333</v>
      </c>
      <c r="D280" s="21">
        <f t="shared" si="85"/>
        <v>5903.333333333333</v>
      </c>
      <c r="E280" s="24">
        <f t="shared" si="80"/>
        <v>-7.3947667804322575E-3</v>
      </c>
      <c r="F280" s="24">
        <f t="shared" si="81"/>
        <v>7.3947667804322575E-3</v>
      </c>
      <c r="G280" s="25">
        <f t="shared" si="82"/>
        <v>1877.7777777777515</v>
      </c>
      <c r="H280" s="17">
        <f t="shared" ref="H280:H343" si="90">AVERAGE(C275:C280)</f>
        <v>5904.166666666667</v>
      </c>
      <c r="I280" s="21">
        <f t="shared" si="72"/>
        <v>5940.6666666666652</v>
      </c>
      <c r="J280" s="24">
        <f t="shared" si="86"/>
        <v>-1.3765642775881425E-2</v>
      </c>
      <c r="K280" s="24">
        <f t="shared" si="87"/>
        <v>1.3765642775881425E-2</v>
      </c>
      <c r="L280" s="25">
        <f t="shared" ref="L280:L343" si="91">(B280-I280)^2</f>
        <v>6507.1111111108667</v>
      </c>
      <c r="M280" s="17">
        <f t="shared" si="73"/>
        <v>5860.833333333333</v>
      </c>
      <c r="N280" s="21">
        <f t="shared" si="88"/>
        <v>5841.666666666667</v>
      </c>
      <c r="O280" s="24">
        <f t="shared" si="74"/>
        <v>3.1285551763366947E-3</v>
      </c>
      <c r="P280" s="24">
        <f t="shared" si="83"/>
        <v>3.1285551763366947E-3</v>
      </c>
      <c r="Q280" s="25">
        <f t="shared" si="75"/>
        <v>336.1111111111</v>
      </c>
      <c r="R280" s="17">
        <f t="shared" si="76"/>
        <v>5811.5277777777774</v>
      </c>
      <c r="S280" s="21">
        <f t="shared" si="77"/>
        <v>5883.9330808080822</v>
      </c>
      <c r="T280" s="24">
        <f t="shared" si="78"/>
        <v>-4.0841434826078835E-3</v>
      </c>
      <c r="U280" s="24">
        <f t="shared" si="89"/>
        <v>4.0841434826078835E-3</v>
      </c>
      <c r="V280" s="25">
        <f t="shared" si="79"/>
        <v>572.7923569661923</v>
      </c>
    </row>
    <row r="281" spans="1:22" x14ac:dyDescent="0.3">
      <c r="A281" s="37" t="s">
        <v>444</v>
      </c>
      <c r="B281" s="39">
        <v>5900</v>
      </c>
      <c r="C281" s="17">
        <f t="shared" si="84"/>
        <v>5943.333333333333</v>
      </c>
      <c r="D281" s="21">
        <f t="shared" si="85"/>
        <v>5943.333333333333</v>
      </c>
      <c r="E281" s="24">
        <f t="shared" si="80"/>
        <v>-7.3446327683615309E-3</v>
      </c>
      <c r="F281" s="24">
        <f t="shared" si="81"/>
        <v>7.3446327683615309E-3</v>
      </c>
      <c r="G281" s="25">
        <f t="shared" si="82"/>
        <v>1877.7777777777515</v>
      </c>
      <c r="H281" s="17">
        <f t="shared" si="90"/>
        <v>5920.833333333333</v>
      </c>
      <c r="I281" s="21">
        <f t="shared" ref="I281:I344" si="92">((2*$C280)-$H280)+((2/(6-1))*($C280-$H280))</f>
        <v>5998.1666666666652</v>
      </c>
      <c r="J281" s="24">
        <f t="shared" si="86"/>
        <v>-1.6638418079095788E-2</v>
      </c>
      <c r="K281" s="24">
        <f t="shared" si="87"/>
        <v>1.6638418079095788E-2</v>
      </c>
      <c r="L281" s="25">
        <f t="shared" si="91"/>
        <v>9636.6944444441469</v>
      </c>
      <c r="M281" s="17">
        <f t="shared" ref="M281:M344" si="93">AVERAGE(B270:B281)</f>
        <v>5893.333333333333</v>
      </c>
      <c r="N281" s="21">
        <f t="shared" si="88"/>
        <v>5860.833333333333</v>
      </c>
      <c r="O281" s="24">
        <f t="shared" ref="O281:O344" si="94">(B281-N281)/B281</f>
        <v>6.638418079096097E-3</v>
      </c>
      <c r="P281" s="24">
        <f t="shared" si="83"/>
        <v>6.638418079096097E-3</v>
      </c>
      <c r="Q281" s="25">
        <f t="shared" ref="Q281:Q344" si="95">(B281-N281)^2</f>
        <v>1534.0277777778015</v>
      </c>
      <c r="R281" s="17">
        <f t="shared" si="76"/>
        <v>5822.0138888888896</v>
      </c>
      <c r="S281" s="21">
        <f t="shared" si="77"/>
        <v>5919.1035353535353</v>
      </c>
      <c r="T281" s="24">
        <f t="shared" si="78"/>
        <v>-3.2378873480568364E-3</v>
      </c>
      <c r="U281" s="24">
        <f t="shared" si="89"/>
        <v>3.2378873480568364E-3</v>
      </c>
      <c r="V281" s="25">
        <f t="shared" si="79"/>
        <v>364.94506300377441</v>
      </c>
    </row>
    <row r="282" spans="1:22" x14ac:dyDescent="0.3">
      <c r="A282" s="37" t="s">
        <v>445</v>
      </c>
      <c r="B282" s="39">
        <v>5870</v>
      </c>
      <c r="C282" s="17">
        <f t="shared" si="84"/>
        <v>5905</v>
      </c>
      <c r="D282" s="21">
        <f t="shared" si="85"/>
        <v>5943.333333333333</v>
      </c>
      <c r="E282" s="24">
        <f t="shared" si="80"/>
        <v>-1.2492901760363379E-2</v>
      </c>
      <c r="F282" s="24">
        <f t="shared" si="81"/>
        <v>1.2492901760363379E-2</v>
      </c>
      <c r="G282" s="25">
        <f t="shared" si="82"/>
        <v>5377.7777777777337</v>
      </c>
      <c r="H282" s="17">
        <f t="shared" si="90"/>
        <v>5922.7777777777774</v>
      </c>
      <c r="I282" s="21">
        <f t="shared" si="92"/>
        <v>5974.833333333333</v>
      </c>
      <c r="J282" s="24">
        <f t="shared" si="86"/>
        <v>-1.7859170925610398E-2</v>
      </c>
      <c r="K282" s="24">
        <f t="shared" si="87"/>
        <v>1.7859170925610398E-2</v>
      </c>
      <c r="L282" s="25">
        <f t="shared" si="91"/>
        <v>10990.027777777714</v>
      </c>
      <c r="M282" s="17">
        <f t="shared" si="93"/>
        <v>5899.166666666667</v>
      </c>
      <c r="N282" s="21">
        <f t="shared" si="88"/>
        <v>5893.333333333333</v>
      </c>
      <c r="O282" s="24">
        <f t="shared" si="94"/>
        <v>-3.9750141964792216E-3</v>
      </c>
      <c r="P282" s="24">
        <f t="shared" si="83"/>
        <v>3.9750141964792216E-3</v>
      </c>
      <c r="Q282" s="25">
        <f t="shared" si="95"/>
        <v>544.44444444443025</v>
      </c>
      <c r="R282" s="17">
        <f t="shared" si="76"/>
        <v>5832.291666666667</v>
      </c>
      <c r="S282" s="21">
        <f t="shared" si="77"/>
        <v>5977.6199494949478</v>
      </c>
      <c r="T282" s="24">
        <f t="shared" si="78"/>
        <v>-1.8333892588577143E-2</v>
      </c>
      <c r="U282" s="24">
        <f t="shared" si="89"/>
        <v>1.8333892588577143E-2</v>
      </c>
      <c r="V282" s="25">
        <f t="shared" si="79"/>
        <v>11582.053529295123</v>
      </c>
    </row>
    <row r="283" spans="1:22" x14ac:dyDescent="0.3">
      <c r="A283" s="37" t="s">
        <v>446</v>
      </c>
      <c r="B283" s="39">
        <v>5590</v>
      </c>
      <c r="C283" s="17">
        <f t="shared" si="84"/>
        <v>5848.333333333333</v>
      </c>
      <c r="D283" s="21">
        <f t="shared" si="85"/>
        <v>5905</v>
      </c>
      <c r="E283" s="24">
        <f t="shared" si="80"/>
        <v>-5.635062611806798E-2</v>
      </c>
      <c r="F283" s="24">
        <f t="shared" si="81"/>
        <v>5.635062611806798E-2</v>
      </c>
      <c r="G283" s="25">
        <f t="shared" si="82"/>
        <v>99225</v>
      </c>
      <c r="H283" s="17">
        <f t="shared" si="90"/>
        <v>5914.4444444444443</v>
      </c>
      <c r="I283" s="21">
        <f t="shared" si="92"/>
        <v>5880.1111111111113</v>
      </c>
      <c r="J283" s="24">
        <f t="shared" si="86"/>
        <v>-5.1898230967998449E-2</v>
      </c>
      <c r="K283" s="24">
        <f t="shared" si="87"/>
        <v>5.1898230967998449E-2</v>
      </c>
      <c r="L283" s="25">
        <f t="shared" si="91"/>
        <v>84164.456790123571</v>
      </c>
      <c r="M283" s="17">
        <f t="shared" si="93"/>
        <v>5873.333333333333</v>
      </c>
      <c r="N283" s="21">
        <f t="shared" si="88"/>
        <v>5899.166666666667</v>
      </c>
      <c r="O283" s="24">
        <f t="shared" si="94"/>
        <v>-5.5307096004770476E-2</v>
      </c>
      <c r="P283" s="24">
        <f t="shared" si="83"/>
        <v>5.5307096004770476E-2</v>
      </c>
      <c r="Q283" s="25">
        <f t="shared" si="95"/>
        <v>95584.02777777797</v>
      </c>
      <c r="R283" s="17">
        <f t="shared" si="76"/>
        <v>5839.166666666667</v>
      </c>
      <c r="S283" s="21">
        <f t="shared" si="77"/>
        <v>5978.200757575758</v>
      </c>
      <c r="T283" s="24">
        <f t="shared" si="78"/>
        <v>-6.9445573806038996E-2</v>
      </c>
      <c r="U283" s="24">
        <f t="shared" si="89"/>
        <v>6.9445573806038996E-2</v>
      </c>
      <c r="V283" s="25">
        <f t="shared" si="79"/>
        <v>150699.8281823924</v>
      </c>
    </row>
    <row r="284" spans="1:22" x14ac:dyDescent="0.3">
      <c r="A284" s="37" t="s">
        <v>447</v>
      </c>
      <c r="B284" s="39">
        <v>5510</v>
      </c>
      <c r="C284" s="17">
        <f t="shared" si="84"/>
        <v>5745</v>
      </c>
      <c r="D284" s="21">
        <f t="shared" si="85"/>
        <v>5848.333333333333</v>
      </c>
      <c r="E284" s="24">
        <f t="shared" si="80"/>
        <v>-6.1403508771929773E-2</v>
      </c>
      <c r="F284" s="24">
        <f t="shared" si="81"/>
        <v>6.1403508771929773E-2</v>
      </c>
      <c r="G284" s="25">
        <f t="shared" si="82"/>
        <v>114469.44444444423</v>
      </c>
      <c r="H284" s="17">
        <f t="shared" si="90"/>
        <v>5881.3888888888878</v>
      </c>
      <c r="I284" s="21">
        <f t="shared" si="92"/>
        <v>5755.7777777777774</v>
      </c>
      <c r="J284" s="24">
        <f t="shared" si="86"/>
        <v>-4.4605767291792629E-2</v>
      </c>
      <c r="K284" s="24">
        <f t="shared" si="87"/>
        <v>4.4605767291792629E-2</v>
      </c>
      <c r="L284" s="25">
        <f t="shared" si="91"/>
        <v>60406.716049382514</v>
      </c>
      <c r="M284" s="17">
        <f t="shared" si="93"/>
        <v>5844.166666666667</v>
      </c>
      <c r="N284" s="21">
        <f t="shared" si="88"/>
        <v>5873.333333333333</v>
      </c>
      <c r="O284" s="24">
        <f t="shared" si="94"/>
        <v>-6.5940713853599467E-2</v>
      </c>
      <c r="P284" s="24">
        <f t="shared" si="83"/>
        <v>6.5940713853599467E-2</v>
      </c>
      <c r="Q284" s="25">
        <f t="shared" si="95"/>
        <v>132011.11111111089</v>
      </c>
      <c r="R284" s="17">
        <f t="shared" si="76"/>
        <v>5842.083333333333</v>
      </c>
      <c r="S284" s="21">
        <f t="shared" si="77"/>
        <v>5913.7121212121201</v>
      </c>
      <c r="T284" s="24">
        <f t="shared" si="78"/>
        <v>-7.3268987515811276E-2</v>
      </c>
      <c r="U284" s="24">
        <f t="shared" si="89"/>
        <v>7.3268987515811276E-2</v>
      </c>
      <c r="V284" s="25">
        <f t="shared" si="79"/>
        <v>162983.47681358957</v>
      </c>
    </row>
    <row r="285" spans="1:22" x14ac:dyDescent="0.3">
      <c r="A285" s="37" t="s">
        <v>448</v>
      </c>
      <c r="B285" s="39">
        <v>5220</v>
      </c>
      <c r="C285" s="17">
        <f t="shared" si="84"/>
        <v>5658.333333333333</v>
      </c>
      <c r="D285" s="21">
        <f t="shared" si="85"/>
        <v>5745</v>
      </c>
      <c r="E285" s="24">
        <f t="shared" si="80"/>
        <v>-0.10057471264367816</v>
      </c>
      <c r="F285" s="24">
        <f t="shared" si="81"/>
        <v>0.10057471264367816</v>
      </c>
      <c r="G285" s="25">
        <f t="shared" si="82"/>
        <v>275625</v>
      </c>
      <c r="H285" s="17">
        <f t="shared" si="90"/>
        <v>5840.5555555555547</v>
      </c>
      <c r="I285" s="21">
        <f t="shared" si="92"/>
        <v>5554.0555555555575</v>
      </c>
      <c r="J285" s="24">
        <f t="shared" si="86"/>
        <v>-6.3995317156237061E-2</v>
      </c>
      <c r="K285" s="24">
        <f t="shared" si="87"/>
        <v>6.3995317156237061E-2</v>
      </c>
      <c r="L285" s="25">
        <f t="shared" si="91"/>
        <v>111593.11419753215</v>
      </c>
      <c r="M285" s="17">
        <f t="shared" si="93"/>
        <v>5780.833333333333</v>
      </c>
      <c r="N285" s="21">
        <f t="shared" si="88"/>
        <v>5844.166666666667</v>
      </c>
      <c r="O285" s="24">
        <f t="shared" si="94"/>
        <v>-0.11957215836526187</v>
      </c>
      <c r="P285" s="24">
        <f t="shared" si="83"/>
        <v>0.11957215836526187</v>
      </c>
      <c r="Q285" s="25">
        <f t="shared" si="95"/>
        <v>389584.02777777816</v>
      </c>
      <c r="R285" s="17">
        <f t="shared" si="76"/>
        <v>5839.4444444444443</v>
      </c>
      <c r="S285" s="21">
        <f t="shared" si="77"/>
        <v>5846.6287878787889</v>
      </c>
      <c r="T285" s="24">
        <f t="shared" si="78"/>
        <v>-0.12004382909555343</v>
      </c>
      <c r="U285" s="24">
        <f t="shared" si="89"/>
        <v>0.12004382909555343</v>
      </c>
      <c r="V285" s="25">
        <f t="shared" si="79"/>
        <v>392663.63779844024</v>
      </c>
    </row>
    <row r="286" spans="1:22" x14ac:dyDescent="0.3">
      <c r="A286" s="37" t="s">
        <v>449</v>
      </c>
      <c r="B286" s="39">
        <v>5460</v>
      </c>
      <c r="C286" s="17">
        <f t="shared" si="84"/>
        <v>5591.666666666667</v>
      </c>
      <c r="D286" s="21">
        <f t="shared" si="85"/>
        <v>5658.333333333333</v>
      </c>
      <c r="E286" s="24">
        <f t="shared" si="80"/>
        <v>-3.6324786324786272E-2</v>
      </c>
      <c r="F286" s="24">
        <f t="shared" si="81"/>
        <v>3.6324786324786272E-2</v>
      </c>
      <c r="G286" s="25">
        <f t="shared" si="82"/>
        <v>39336.111111110993</v>
      </c>
      <c r="H286" s="17">
        <f t="shared" si="90"/>
        <v>5781.9444444444443</v>
      </c>
      <c r="I286" s="21">
        <f t="shared" si="92"/>
        <v>5403.2222222222226</v>
      </c>
      <c r="J286" s="24">
        <f t="shared" si="86"/>
        <v>1.0398860398860324E-2</v>
      </c>
      <c r="K286" s="24">
        <f t="shared" si="87"/>
        <v>1.0398860398860324E-2</v>
      </c>
      <c r="L286" s="25">
        <f t="shared" si="91"/>
        <v>3223.71604938267</v>
      </c>
      <c r="M286" s="17">
        <f t="shared" si="93"/>
        <v>5767.5</v>
      </c>
      <c r="N286" s="21">
        <f t="shared" si="88"/>
        <v>5780.833333333333</v>
      </c>
      <c r="O286" s="24">
        <f t="shared" si="94"/>
        <v>-5.8760683760683705E-2</v>
      </c>
      <c r="P286" s="24">
        <f t="shared" si="83"/>
        <v>5.8760683760683705E-2</v>
      </c>
      <c r="Q286" s="25">
        <f t="shared" si="95"/>
        <v>102934.02777777758</v>
      </c>
      <c r="R286" s="17">
        <f t="shared" si="76"/>
        <v>5837.4305555555557</v>
      </c>
      <c r="S286" s="21">
        <f t="shared" si="77"/>
        <v>5711.5656565656564</v>
      </c>
      <c r="T286" s="24">
        <f t="shared" si="78"/>
        <v>-4.6074296074296035E-2</v>
      </c>
      <c r="U286" s="24">
        <f t="shared" si="89"/>
        <v>4.6074296074296035E-2</v>
      </c>
      <c r="V286" s="25">
        <f t="shared" si="79"/>
        <v>63285.279563309763</v>
      </c>
    </row>
    <row r="287" spans="1:22" x14ac:dyDescent="0.3">
      <c r="A287" s="37" t="s">
        <v>450</v>
      </c>
      <c r="B287" s="39">
        <v>5480</v>
      </c>
      <c r="C287" s="17">
        <f t="shared" si="84"/>
        <v>5521.666666666667</v>
      </c>
      <c r="D287" s="21">
        <f t="shared" si="85"/>
        <v>5591.666666666667</v>
      </c>
      <c r="E287" s="24">
        <f t="shared" si="80"/>
        <v>-2.0377128953771344E-2</v>
      </c>
      <c r="F287" s="24">
        <f t="shared" si="81"/>
        <v>2.0377128953771344E-2</v>
      </c>
      <c r="G287" s="25">
        <f t="shared" si="82"/>
        <v>12469.444444444513</v>
      </c>
      <c r="H287" s="17">
        <f t="shared" si="90"/>
        <v>5711.666666666667</v>
      </c>
      <c r="I287" s="21">
        <f t="shared" si="92"/>
        <v>5325.2777777777783</v>
      </c>
      <c r="J287" s="24">
        <f t="shared" si="86"/>
        <v>2.8233982157339729E-2</v>
      </c>
      <c r="K287" s="24">
        <f t="shared" si="87"/>
        <v>2.8233982157339729E-2</v>
      </c>
      <c r="L287" s="25">
        <f t="shared" si="91"/>
        <v>23938.966049382561</v>
      </c>
      <c r="M287" s="17">
        <f t="shared" si="93"/>
        <v>5732.5</v>
      </c>
      <c r="N287" s="21">
        <f t="shared" si="88"/>
        <v>5767.5</v>
      </c>
      <c r="O287" s="24">
        <f t="shared" si="94"/>
        <v>-5.2463503649635035E-2</v>
      </c>
      <c r="P287" s="24">
        <f t="shared" si="83"/>
        <v>5.2463503649635035E-2</v>
      </c>
      <c r="Q287" s="25">
        <f t="shared" si="95"/>
        <v>82656.25</v>
      </c>
      <c r="R287" s="17">
        <f t="shared" si="76"/>
        <v>5832.4305555555547</v>
      </c>
      <c r="S287" s="21">
        <f t="shared" si="77"/>
        <v>5684.8547979797977</v>
      </c>
      <c r="T287" s="24">
        <f t="shared" si="78"/>
        <v>-3.7382262405072572E-2</v>
      </c>
      <c r="U287" s="24">
        <f t="shared" si="89"/>
        <v>3.7382262405072572E-2</v>
      </c>
      <c r="V287" s="25">
        <f t="shared" si="79"/>
        <v>41965.488255343727</v>
      </c>
    </row>
    <row r="288" spans="1:22" x14ac:dyDescent="0.3">
      <c r="A288" s="37" t="s">
        <v>451</v>
      </c>
      <c r="B288" s="39">
        <v>5440</v>
      </c>
      <c r="C288" s="17">
        <f t="shared" si="84"/>
        <v>5450</v>
      </c>
      <c r="D288" s="21">
        <f t="shared" si="85"/>
        <v>5521.666666666667</v>
      </c>
      <c r="E288" s="24">
        <f t="shared" si="80"/>
        <v>-1.501225490196084E-2</v>
      </c>
      <c r="F288" s="24">
        <f t="shared" si="81"/>
        <v>1.501225490196084E-2</v>
      </c>
      <c r="G288" s="25">
        <f t="shared" si="82"/>
        <v>6669.4444444444944</v>
      </c>
      <c r="H288" s="17">
        <f t="shared" si="90"/>
        <v>5635.833333333333</v>
      </c>
      <c r="I288" s="21">
        <f t="shared" si="92"/>
        <v>5255.666666666667</v>
      </c>
      <c r="J288" s="24">
        <f t="shared" si="86"/>
        <v>3.388480392156857E-2</v>
      </c>
      <c r="K288" s="24">
        <f t="shared" si="87"/>
        <v>3.388480392156857E-2</v>
      </c>
      <c r="L288" s="25">
        <f t="shared" si="91"/>
        <v>33978.777777777665</v>
      </c>
      <c r="M288" s="17">
        <f t="shared" si="93"/>
        <v>5677.5</v>
      </c>
      <c r="N288" s="21">
        <f t="shared" si="88"/>
        <v>5732.5</v>
      </c>
      <c r="O288" s="24">
        <f t="shared" si="94"/>
        <v>-5.376838235294118E-2</v>
      </c>
      <c r="P288" s="24">
        <f t="shared" si="83"/>
        <v>5.376838235294118E-2</v>
      </c>
      <c r="Q288" s="25">
        <f t="shared" si="95"/>
        <v>85556.25</v>
      </c>
      <c r="R288" s="17">
        <f t="shared" si="76"/>
        <v>5820.6944444444453</v>
      </c>
      <c r="S288" s="21">
        <f t="shared" si="77"/>
        <v>5614.4002525252536</v>
      </c>
      <c r="T288" s="24">
        <f t="shared" si="78"/>
        <v>-3.2058869949495139E-2</v>
      </c>
      <c r="U288" s="24">
        <f t="shared" si="89"/>
        <v>3.2058869949495139E-2</v>
      </c>
      <c r="V288" s="25">
        <f t="shared" si="79"/>
        <v>30415.448080872211</v>
      </c>
    </row>
    <row r="289" spans="1:22" x14ac:dyDescent="0.3">
      <c r="A289" s="37" t="s">
        <v>452</v>
      </c>
      <c r="B289" s="39">
        <v>5250</v>
      </c>
      <c r="C289" s="17">
        <f t="shared" si="84"/>
        <v>5393.333333333333</v>
      </c>
      <c r="D289" s="21">
        <f t="shared" si="85"/>
        <v>5450</v>
      </c>
      <c r="E289" s="24">
        <f t="shared" si="80"/>
        <v>-3.8095238095238099E-2</v>
      </c>
      <c r="F289" s="24">
        <f t="shared" si="81"/>
        <v>3.8095238095238099E-2</v>
      </c>
      <c r="G289" s="25">
        <f t="shared" si="82"/>
        <v>40000</v>
      </c>
      <c r="H289" s="17">
        <f t="shared" si="90"/>
        <v>5560</v>
      </c>
      <c r="I289" s="21">
        <f t="shared" si="92"/>
        <v>5189.8333333333339</v>
      </c>
      <c r="J289" s="24">
        <f t="shared" si="86"/>
        <v>1.1460317460317344E-2</v>
      </c>
      <c r="K289" s="24">
        <f t="shared" si="87"/>
        <v>1.1460317460317344E-2</v>
      </c>
      <c r="L289" s="25">
        <f t="shared" si="91"/>
        <v>3620.0277777777046</v>
      </c>
      <c r="M289" s="17">
        <f t="shared" si="93"/>
        <v>5620.833333333333</v>
      </c>
      <c r="N289" s="21">
        <f t="shared" si="88"/>
        <v>5677.5</v>
      </c>
      <c r="O289" s="24">
        <f t="shared" si="94"/>
        <v>-8.1428571428571433E-2</v>
      </c>
      <c r="P289" s="24">
        <f t="shared" si="83"/>
        <v>8.1428571428571433E-2</v>
      </c>
      <c r="Q289" s="25">
        <f t="shared" si="95"/>
        <v>182756.25</v>
      </c>
      <c r="R289" s="17">
        <f t="shared" si="76"/>
        <v>5803.1944444444443</v>
      </c>
      <c r="S289" s="21">
        <f t="shared" si="77"/>
        <v>5508.2702020202014</v>
      </c>
      <c r="T289" s="24">
        <f t="shared" si="78"/>
        <v>-4.9194324194324075E-2</v>
      </c>
      <c r="U289" s="24">
        <f t="shared" si="89"/>
        <v>4.9194324194324075E-2</v>
      </c>
      <c r="V289" s="25">
        <f t="shared" si="79"/>
        <v>66703.497251555644</v>
      </c>
    </row>
    <row r="290" spans="1:22" x14ac:dyDescent="0.3">
      <c r="A290" s="37" t="s">
        <v>453</v>
      </c>
      <c r="B290" s="39">
        <v>5140</v>
      </c>
      <c r="C290" s="17">
        <f t="shared" si="84"/>
        <v>5331.666666666667</v>
      </c>
      <c r="D290" s="21">
        <f t="shared" si="85"/>
        <v>5393.333333333333</v>
      </c>
      <c r="E290" s="24">
        <f t="shared" si="80"/>
        <v>-4.9286640726329385E-2</v>
      </c>
      <c r="F290" s="24">
        <f t="shared" si="81"/>
        <v>4.9286640726329385E-2</v>
      </c>
      <c r="G290" s="25">
        <f t="shared" si="82"/>
        <v>64177.777777777621</v>
      </c>
      <c r="H290" s="17">
        <f t="shared" si="90"/>
        <v>5491.1111111111104</v>
      </c>
      <c r="I290" s="21">
        <f t="shared" si="92"/>
        <v>5159.9999999999991</v>
      </c>
      <c r="J290" s="24">
        <f t="shared" si="86"/>
        <v>-3.8910505836574107E-3</v>
      </c>
      <c r="K290" s="24">
        <f t="shared" si="87"/>
        <v>3.8910505836574107E-3</v>
      </c>
      <c r="L290" s="25">
        <f t="shared" si="91"/>
        <v>399.99999999996362</v>
      </c>
      <c r="M290" s="17">
        <f t="shared" si="93"/>
        <v>5538.333333333333</v>
      </c>
      <c r="N290" s="21">
        <f t="shared" si="88"/>
        <v>5620.833333333333</v>
      </c>
      <c r="O290" s="24">
        <f t="shared" si="94"/>
        <v>-9.3547341115434446E-2</v>
      </c>
      <c r="P290" s="24">
        <f t="shared" si="83"/>
        <v>9.3547341115434446E-2</v>
      </c>
      <c r="Q290" s="25">
        <f t="shared" si="95"/>
        <v>231200.69444444415</v>
      </c>
      <c r="R290" s="17">
        <f t="shared" si="76"/>
        <v>5777.5</v>
      </c>
      <c r="S290" s="21">
        <f t="shared" si="77"/>
        <v>5405.3156565656564</v>
      </c>
      <c r="T290" s="24">
        <f t="shared" si="78"/>
        <v>-5.1617832016664658E-2</v>
      </c>
      <c r="U290" s="24">
        <f t="shared" si="89"/>
        <v>5.1617832016664658E-2</v>
      </c>
      <c r="V290" s="25">
        <f t="shared" si="79"/>
        <v>70392.397618865303</v>
      </c>
    </row>
    <row r="291" spans="1:22" x14ac:dyDescent="0.3">
      <c r="A291" s="37" t="s">
        <v>454</v>
      </c>
      <c r="B291" s="39">
        <v>5600</v>
      </c>
      <c r="C291" s="17">
        <f t="shared" si="84"/>
        <v>5395</v>
      </c>
      <c r="D291" s="21">
        <f t="shared" si="85"/>
        <v>5331.666666666667</v>
      </c>
      <c r="E291" s="24">
        <f t="shared" si="80"/>
        <v>4.7916666666666614E-2</v>
      </c>
      <c r="F291" s="24">
        <f t="shared" si="81"/>
        <v>4.7916666666666614E-2</v>
      </c>
      <c r="G291" s="25">
        <f t="shared" si="82"/>
        <v>72002.777777777621</v>
      </c>
      <c r="H291" s="17">
        <f t="shared" si="90"/>
        <v>5447.2222222222226</v>
      </c>
      <c r="I291" s="21">
        <f t="shared" si="92"/>
        <v>5108.4444444444462</v>
      </c>
      <c r="J291" s="24">
        <f t="shared" si="86"/>
        <v>8.7777777777777469E-2</v>
      </c>
      <c r="K291" s="24">
        <f t="shared" si="87"/>
        <v>8.7777777777777469E-2</v>
      </c>
      <c r="L291" s="25">
        <f t="shared" si="91"/>
        <v>241626.86419752918</v>
      </c>
      <c r="M291" s="17">
        <f t="shared" si="93"/>
        <v>5526.666666666667</v>
      </c>
      <c r="N291" s="21">
        <f t="shared" si="88"/>
        <v>5538.333333333333</v>
      </c>
      <c r="O291" s="24">
        <f t="shared" si="94"/>
        <v>1.1011904761904816E-2</v>
      </c>
      <c r="P291" s="24">
        <f t="shared" si="83"/>
        <v>1.1011904761904816E-2</v>
      </c>
      <c r="Q291" s="25">
        <f t="shared" si="95"/>
        <v>3802.7777777778151</v>
      </c>
      <c r="R291" s="17">
        <f t="shared" ref="R291:R354" si="96">AVERAGE(M280:M291)</f>
        <v>5751.25</v>
      </c>
      <c r="S291" s="21">
        <f t="shared" si="77"/>
        <v>5255.6818181818171</v>
      </c>
      <c r="T291" s="24">
        <f t="shared" si="78"/>
        <v>6.1485389610389803E-2</v>
      </c>
      <c r="U291" s="24">
        <f t="shared" si="89"/>
        <v>6.1485389610389803E-2</v>
      </c>
      <c r="V291" s="25">
        <f t="shared" si="79"/>
        <v>118555.01033057926</v>
      </c>
    </row>
    <row r="292" spans="1:22" x14ac:dyDescent="0.3">
      <c r="A292" s="37" t="s">
        <v>455</v>
      </c>
      <c r="B292" s="39">
        <v>5300</v>
      </c>
      <c r="C292" s="17">
        <f t="shared" si="84"/>
        <v>5368.333333333333</v>
      </c>
      <c r="D292" s="21">
        <f t="shared" si="85"/>
        <v>5395</v>
      </c>
      <c r="E292" s="24">
        <f t="shared" si="80"/>
        <v>-1.7924528301886792E-2</v>
      </c>
      <c r="F292" s="24">
        <f t="shared" si="81"/>
        <v>1.7924528301886792E-2</v>
      </c>
      <c r="G292" s="25">
        <f t="shared" si="82"/>
        <v>9025</v>
      </c>
      <c r="H292" s="17">
        <f t="shared" si="90"/>
        <v>5410</v>
      </c>
      <c r="I292" s="21">
        <f t="shared" si="92"/>
        <v>5321.8888888888887</v>
      </c>
      <c r="J292" s="24">
        <f t="shared" si="86"/>
        <v>-4.1299790356393749E-3</v>
      </c>
      <c r="K292" s="24">
        <f t="shared" si="87"/>
        <v>4.1299790356393749E-3</v>
      </c>
      <c r="L292" s="25">
        <f t="shared" si="91"/>
        <v>479.12345679011463</v>
      </c>
      <c r="M292" s="17">
        <f t="shared" si="93"/>
        <v>5480</v>
      </c>
      <c r="N292" s="21">
        <f t="shared" si="88"/>
        <v>5526.666666666667</v>
      </c>
      <c r="O292" s="24">
        <f t="shared" si="94"/>
        <v>-4.2767295597484337E-2</v>
      </c>
      <c r="P292" s="24">
        <f t="shared" si="83"/>
        <v>4.2767295597484337E-2</v>
      </c>
      <c r="Q292" s="25">
        <f t="shared" si="95"/>
        <v>51377.777777777912</v>
      </c>
      <c r="R292" s="17">
        <f t="shared" si="96"/>
        <v>5719.5138888888878</v>
      </c>
      <c r="S292" s="21">
        <f t="shared" ref="S292:S355" si="97">((2*$M291)-$R291)+((2/(12-1))*($M291-$R291))</f>
        <v>5261.2500000000009</v>
      </c>
      <c r="T292" s="24">
        <f t="shared" ref="T292:T355" si="98">($B292-S292)/$B292</f>
        <v>7.3113207547168095E-3</v>
      </c>
      <c r="U292" s="24">
        <f t="shared" si="89"/>
        <v>7.3113207547168095E-3</v>
      </c>
      <c r="V292" s="25">
        <f t="shared" ref="V292:V355" si="99">(B292-S292)^2</f>
        <v>1501.5624999999295</v>
      </c>
    </row>
    <row r="293" spans="1:22" x14ac:dyDescent="0.3">
      <c r="A293" s="37" t="s">
        <v>456</v>
      </c>
      <c r="B293" s="39">
        <v>5180</v>
      </c>
      <c r="C293" s="17">
        <f t="shared" si="84"/>
        <v>5318.333333333333</v>
      </c>
      <c r="D293" s="21">
        <f t="shared" si="85"/>
        <v>5368.333333333333</v>
      </c>
      <c r="E293" s="24">
        <f t="shared" si="80"/>
        <v>-3.6357786357786297E-2</v>
      </c>
      <c r="F293" s="24">
        <f t="shared" si="81"/>
        <v>3.6357786357786297E-2</v>
      </c>
      <c r="G293" s="25">
        <f t="shared" si="82"/>
        <v>35469.444444444329</v>
      </c>
      <c r="H293" s="17">
        <f t="shared" si="90"/>
        <v>5376.1111111111104</v>
      </c>
      <c r="I293" s="21">
        <f t="shared" si="92"/>
        <v>5309.9999999999991</v>
      </c>
      <c r="J293" s="24">
        <f t="shared" si="86"/>
        <v>-2.5096525096524921E-2</v>
      </c>
      <c r="K293" s="24">
        <f t="shared" si="87"/>
        <v>2.5096525096524921E-2</v>
      </c>
      <c r="L293" s="25">
        <f t="shared" si="91"/>
        <v>16899.999999999764</v>
      </c>
      <c r="M293" s="17">
        <f t="shared" si="93"/>
        <v>5420</v>
      </c>
      <c r="N293" s="21">
        <f t="shared" si="88"/>
        <v>5480</v>
      </c>
      <c r="O293" s="24">
        <f t="shared" si="94"/>
        <v>-5.7915057915057917E-2</v>
      </c>
      <c r="P293" s="24">
        <f t="shared" si="83"/>
        <v>5.7915057915057917E-2</v>
      </c>
      <c r="Q293" s="25">
        <f t="shared" si="95"/>
        <v>90000</v>
      </c>
      <c r="R293" s="17">
        <f t="shared" si="96"/>
        <v>5680.0694444444453</v>
      </c>
      <c r="S293" s="21">
        <f t="shared" si="97"/>
        <v>5196.9381313131325</v>
      </c>
      <c r="T293" s="24">
        <f t="shared" si="98"/>
        <v>-3.2699095199097577E-3</v>
      </c>
      <c r="U293" s="24">
        <f t="shared" si="89"/>
        <v>3.2699095199097577E-3</v>
      </c>
      <c r="V293" s="25">
        <f t="shared" si="99"/>
        <v>286.9002923809212</v>
      </c>
    </row>
    <row r="294" spans="1:22" x14ac:dyDescent="0.3">
      <c r="A294" s="37" t="s">
        <v>457</v>
      </c>
      <c r="B294" s="39">
        <v>5340</v>
      </c>
      <c r="C294" s="17">
        <f t="shared" si="84"/>
        <v>5301.666666666667</v>
      </c>
      <c r="D294" s="21">
        <f t="shared" si="85"/>
        <v>5318.333333333333</v>
      </c>
      <c r="E294" s="24">
        <f t="shared" si="80"/>
        <v>4.0574282147316423E-3</v>
      </c>
      <c r="F294" s="24">
        <f t="shared" si="81"/>
        <v>4.0574282147316423E-3</v>
      </c>
      <c r="G294" s="25">
        <f t="shared" si="82"/>
        <v>469.44444444445759</v>
      </c>
      <c r="H294" s="17">
        <f t="shared" si="90"/>
        <v>5351.3888888888887</v>
      </c>
      <c r="I294" s="21">
        <f t="shared" si="92"/>
        <v>5237.4444444444443</v>
      </c>
      <c r="J294" s="24">
        <f t="shared" si="86"/>
        <v>1.9205160216396192E-2</v>
      </c>
      <c r="K294" s="24">
        <f t="shared" si="87"/>
        <v>1.9205160216396192E-2</v>
      </c>
      <c r="L294" s="25">
        <f t="shared" si="91"/>
        <v>10517.641975308663</v>
      </c>
      <c r="M294" s="17">
        <f t="shared" si="93"/>
        <v>5375.833333333333</v>
      </c>
      <c r="N294" s="21">
        <f t="shared" si="88"/>
        <v>5420</v>
      </c>
      <c r="O294" s="24">
        <f t="shared" si="94"/>
        <v>-1.4981273408239701E-2</v>
      </c>
      <c r="P294" s="24">
        <f t="shared" si="83"/>
        <v>1.4981273408239701E-2</v>
      </c>
      <c r="Q294" s="25">
        <f t="shared" si="95"/>
        <v>6400</v>
      </c>
      <c r="R294" s="17">
        <f t="shared" si="96"/>
        <v>5636.458333333333</v>
      </c>
      <c r="S294" s="21">
        <f t="shared" si="97"/>
        <v>5112.6452020202014</v>
      </c>
      <c r="T294" s="24">
        <f t="shared" si="98"/>
        <v>4.2575804865130823E-2</v>
      </c>
      <c r="U294" s="24">
        <f t="shared" si="89"/>
        <v>4.2575804865130823E-2</v>
      </c>
      <c r="V294" s="25">
        <f t="shared" si="99"/>
        <v>51690.204164435032</v>
      </c>
    </row>
    <row r="295" spans="1:22" x14ac:dyDescent="0.3">
      <c r="A295" s="37" t="s">
        <v>458</v>
      </c>
      <c r="B295" s="39">
        <v>4790</v>
      </c>
      <c r="C295" s="17">
        <f t="shared" si="84"/>
        <v>5225</v>
      </c>
      <c r="D295" s="21">
        <f t="shared" si="85"/>
        <v>5301.666666666667</v>
      </c>
      <c r="E295" s="24">
        <f t="shared" si="80"/>
        <v>-0.10681976339596387</v>
      </c>
      <c r="F295" s="24">
        <f t="shared" si="81"/>
        <v>0.10681976339596387</v>
      </c>
      <c r="G295" s="25">
        <f t="shared" si="82"/>
        <v>261802.7777777781</v>
      </c>
      <c r="H295" s="17">
        <f t="shared" si="90"/>
        <v>5323.333333333333</v>
      </c>
      <c r="I295" s="21">
        <f t="shared" si="92"/>
        <v>5232.0555555555566</v>
      </c>
      <c r="J295" s="24">
        <f t="shared" si="86"/>
        <v>-9.2287172349803034E-2</v>
      </c>
      <c r="K295" s="24">
        <f t="shared" si="87"/>
        <v>9.2287172349803034E-2</v>
      </c>
      <c r="L295" s="25">
        <f t="shared" si="91"/>
        <v>195413.11419753174</v>
      </c>
      <c r="M295" s="17">
        <f t="shared" si="93"/>
        <v>5309.166666666667</v>
      </c>
      <c r="N295" s="21">
        <f t="shared" si="88"/>
        <v>5375.833333333333</v>
      </c>
      <c r="O295" s="24">
        <f t="shared" si="94"/>
        <v>-0.12230340988169792</v>
      </c>
      <c r="P295" s="24">
        <f t="shared" si="83"/>
        <v>0.12230340988169792</v>
      </c>
      <c r="Q295" s="25">
        <f t="shared" si="95"/>
        <v>343200.69444444409</v>
      </c>
      <c r="R295" s="17">
        <f t="shared" si="96"/>
        <v>5589.4444444444453</v>
      </c>
      <c r="S295" s="21">
        <f t="shared" si="97"/>
        <v>5067.8219696969691</v>
      </c>
      <c r="T295" s="24">
        <f t="shared" si="98"/>
        <v>-5.8000411210223188E-2</v>
      </c>
      <c r="U295" s="24">
        <f t="shared" si="89"/>
        <v>5.8000411210223188E-2</v>
      </c>
      <c r="V295" s="25">
        <f t="shared" si="99"/>
        <v>77185.046846303594</v>
      </c>
    </row>
    <row r="296" spans="1:22" x14ac:dyDescent="0.3">
      <c r="A296" s="37" t="s">
        <v>459</v>
      </c>
      <c r="B296" s="39">
        <v>5680</v>
      </c>
      <c r="C296" s="17">
        <f t="shared" si="84"/>
        <v>5315</v>
      </c>
      <c r="D296" s="21">
        <f t="shared" si="85"/>
        <v>5225</v>
      </c>
      <c r="E296" s="24">
        <f t="shared" si="80"/>
        <v>8.0105633802816906E-2</v>
      </c>
      <c r="F296" s="24">
        <f t="shared" si="81"/>
        <v>8.0105633802816906E-2</v>
      </c>
      <c r="G296" s="25">
        <f t="shared" si="82"/>
        <v>207025</v>
      </c>
      <c r="H296" s="17">
        <f t="shared" si="90"/>
        <v>5320.5555555555557</v>
      </c>
      <c r="I296" s="21">
        <f t="shared" si="92"/>
        <v>5087.3333333333339</v>
      </c>
      <c r="J296" s="24">
        <f t="shared" si="86"/>
        <v>0.10434272300469473</v>
      </c>
      <c r="K296" s="24">
        <f t="shared" si="87"/>
        <v>0.10434272300469473</v>
      </c>
      <c r="L296" s="25">
        <f t="shared" si="91"/>
        <v>351253.77777777705</v>
      </c>
      <c r="M296" s="17">
        <f t="shared" si="93"/>
        <v>5323.333333333333</v>
      </c>
      <c r="N296" s="21">
        <f t="shared" si="88"/>
        <v>5309.166666666667</v>
      </c>
      <c r="O296" s="24">
        <f t="shared" si="94"/>
        <v>6.5287558685445959E-2</v>
      </c>
      <c r="P296" s="24">
        <f t="shared" si="83"/>
        <v>6.5287558685445959E-2</v>
      </c>
      <c r="Q296" s="25">
        <f t="shared" si="95"/>
        <v>137517.36111111089</v>
      </c>
      <c r="R296" s="17">
        <f t="shared" si="96"/>
        <v>5546.041666666667</v>
      </c>
      <c r="S296" s="21">
        <f t="shared" si="97"/>
        <v>4977.9292929292924</v>
      </c>
      <c r="T296" s="24">
        <f t="shared" si="98"/>
        <v>0.12360399772371614</v>
      </c>
      <c r="U296" s="24">
        <f t="shared" si="89"/>
        <v>0.12360399772371614</v>
      </c>
      <c r="V296" s="25">
        <f t="shared" si="99"/>
        <v>492903.27772676334</v>
      </c>
    </row>
    <row r="297" spans="1:22" x14ac:dyDescent="0.3">
      <c r="A297" s="37" t="s">
        <v>460</v>
      </c>
      <c r="B297" s="39">
        <v>5140</v>
      </c>
      <c r="C297" s="17">
        <f t="shared" si="84"/>
        <v>5238.333333333333</v>
      </c>
      <c r="D297" s="21">
        <f t="shared" si="85"/>
        <v>5315</v>
      </c>
      <c r="E297" s="24">
        <f t="shared" si="80"/>
        <v>-3.4046692607003888E-2</v>
      </c>
      <c r="F297" s="24">
        <f t="shared" si="81"/>
        <v>3.4046692607003888E-2</v>
      </c>
      <c r="G297" s="25">
        <f t="shared" si="82"/>
        <v>30625</v>
      </c>
      <c r="H297" s="17">
        <f t="shared" si="90"/>
        <v>5294.4444444444443</v>
      </c>
      <c r="I297" s="21">
        <f t="shared" si="92"/>
        <v>5307.2222222222217</v>
      </c>
      <c r="J297" s="24">
        <f t="shared" si="86"/>
        <v>-3.2533506268914728E-2</v>
      </c>
      <c r="K297" s="24">
        <f t="shared" si="87"/>
        <v>3.2533506268914728E-2</v>
      </c>
      <c r="L297" s="25">
        <f t="shared" si="91"/>
        <v>27963.271604938102</v>
      </c>
      <c r="M297" s="17">
        <f t="shared" si="93"/>
        <v>5316.666666666667</v>
      </c>
      <c r="N297" s="21">
        <f t="shared" si="88"/>
        <v>5323.333333333333</v>
      </c>
      <c r="O297" s="24">
        <f t="shared" si="94"/>
        <v>-3.5667963683527829E-2</v>
      </c>
      <c r="P297" s="24">
        <f t="shared" si="83"/>
        <v>3.5667963683527829E-2</v>
      </c>
      <c r="Q297" s="25">
        <f t="shared" si="95"/>
        <v>33611.111111111</v>
      </c>
      <c r="R297" s="17">
        <f t="shared" si="96"/>
        <v>5507.3611111111104</v>
      </c>
      <c r="S297" s="21">
        <f t="shared" si="97"/>
        <v>5060.1325757575751</v>
      </c>
      <c r="T297" s="24">
        <f t="shared" si="98"/>
        <v>1.5538409385685785E-2</v>
      </c>
      <c r="U297" s="24">
        <f t="shared" si="89"/>
        <v>1.5538409385685785E-2</v>
      </c>
      <c r="V297" s="25">
        <f t="shared" si="99"/>
        <v>6378.8054551194855</v>
      </c>
    </row>
    <row r="298" spans="1:22" x14ac:dyDescent="0.3">
      <c r="A298" s="37" t="s">
        <v>461</v>
      </c>
      <c r="B298" s="39">
        <v>5280</v>
      </c>
      <c r="C298" s="17">
        <f t="shared" si="84"/>
        <v>5235</v>
      </c>
      <c r="D298" s="21">
        <f t="shared" si="85"/>
        <v>5238.333333333333</v>
      </c>
      <c r="E298" s="24">
        <f t="shared" si="80"/>
        <v>7.8914141414141992E-3</v>
      </c>
      <c r="F298" s="24">
        <f t="shared" si="81"/>
        <v>7.8914141414141992E-3</v>
      </c>
      <c r="G298" s="25">
        <f t="shared" si="82"/>
        <v>1736.1111111111363</v>
      </c>
      <c r="H298" s="17">
        <f t="shared" si="90"/>
        <v>5272.2222222222217</v>
      </c>
      <c r="I298" s="21">
        <f t="shared" si="92"/>
        <v>5159.7777777777774</v>
      </c>
      <c r="J298" s="24">
        <f t="shared" si="86"/>
        <v>2.2769360269360345E-2</v>
      </c>
      <c r="K298" s="24">
        <f t="shared" si="87"/>
        <v>2.2769360269360345E-2</v>
      </c>
      <c r="L298" s="25">
        <f t="shared" si="91"/>
        <v>14453.38271604948</v>
      </c>
      <c r="M298" s="17">
        <f t="shared" si="93"/>
        <v>5301.666666666667</v>
      </c>
      <c r="N298" s="21">
        <f t="shared" si="88"/>
        <v>5316.666666666667</v>
      </c>
      <c r="O298" s="24">
        <f t="shared" si="94"/>
        <v>-6.9444444444445022E-3</v>
      </c>
      <c r="P298" s="24">
        <f t="shared" si="83"/>
        <v>6.9444444444445022E-3</v>
      </c>
      <c r="Q298" s="25">
        <f t="shared" si="95"/>
        <v>1344.4444444444666</v>
      </c>
      <c r="R298" s="17">
        <f t="shared" si="96"/>
        <v>5468.541666666667</v>
      </c>
      <c r="S298" s="21">
        <f t="shared" si="97"/>
        <v>5091.3005050505062</v>
      </c>
      <c r="T298" s="24">
        <f t="shared" si="98"/>
        <v>3.5738540710131397E-2</v>
      </c>
      <c r="U298" s="24">
        <f t="shared" si="89"/>
        <v>3.5738540710131397E-2</v>
      </c>
      <c r="V298" s="25">
        <f t="shared" si="99"/>
        <v>35607.499394194027</v>
      </c>
    </row>
    <row r="299" spans="1:22" x14ac:dyDescent="0.3">
      <c r="A299" s="37" t="s">
        <v>462</v>
      </c>
      <c r="B299" s="39">
        <v>5480</v>
      </c>
      <c r="C299" s="17">
        <f t="shared" si="84"/>
        <v>5285</v>
      </c>
      <c r="D299" s="21">
        <f t="shared" si="85"/>
        <v>5235</v>
      </c>
      <c r="E299" s="24">
        <f t="shared" si="80"/>
        <v>4.4708029197080293E-2</v>
      </c>
      <c r="F299" s="24">
        <f t="shared" si="81"/>
        <v>4.4708029197080293E-2</v>
      </c>
      <c r="G299" s="25">
        <f t="shared" si="82"/>
        <v>60025</v>
      </c>
      <c r="H299" s="17">
        <f t="shared" si="90"/>
        <v>5266.666666666667</v>
      </c>
      <c r="I299" s="21">
        <f t="shared" si="92"/>
        <v>5182.8888888888896</v>
      </c>
      <c r="J299" s="24">
        <f t="shared" si="86"/>
        <v>5.4217356042173433E-2</v>
      </c>
      <c r="K299" s="24">
        <f t="shared" si="87"/>
        <v>5.4217356042173433E-2</v>
      </c>
      <c r="L299" s="25">
        <f t="shared" si="91"/>
        <v>88275.012345678595</v>
      </c>
      <c r="M299" s="17">
        <f t="shared" si="93"/>
        <v>5301.666666666667</v>
      </c>
      <c r="N299" s="21">
        <f t="shared" si="88"/>
        <v>5301.666666666667</v>
      </c>
      <c r="O299" s="24">
        <f t="shared" si="94"/>
        <v>3.2542579075425737E-2</v>
      </c>
      <c r="P299" s="24">
        <f t="shared" si="83"/>
        <v>3.2542579075425737E-2</v>
      </c>
      <c r="Q299" s="25">
        <f t="shared" si="95"/>
        <v>31802.777777777668</v>
      </c>
      <c r="R299" s="17">
        <f t="shared" si="96"/>
        <v>5432.6388888888878</v>
      </c>
      <c r="S299" s="21">
        <f t="shared" si="97"/>
        <v>5104.450757575758</v>
      </c>
      <c r="T299" s="24">
        <f t="shared" si="98"/>
        <v>6.8530883654058766E-2</v>
      </c>
      <c r="U299" s="24">
        <f t="shared" si="89"/>
        <v>6.8530883654058766E-2</v>
      </c>
      <c r="V299" s="25">
        <f t="shared" si="99"/>
        <v>141037.23348542213</v>
      </c>
    </row>
    <row r="300" spans="1:22" x14ac:dyDescent="0.3">
      <c r="A300" s="37" t="s">
        <v>463</v>
      </c>
      <c r="B300" s="39">
        <v>5210</v>
      </c>
      <c r="C300" s="17">
        <f t="shared" si="84"/>
        <v>5263.333333333333</v>
      </c>
      <c r="D300" s="21">
        <f t="shared" si="85"/>
        <v>5285</v>
      </c>
      <c r="E300" s="24">
        <f t="shared" si="80"/>
        <v>-1.4395393474088292E-2</v>
      </c>
      <c r="F300" s="24">
        <f t="shared" si="81"/>
        <v>1.4395393474088292E-2</v>
      </c>
      <c r="G300" s="25">
        <f t="shared" si="82"/>
        <v>5625</v>
      </c>
      <c r="H300" s="17">
        <f t="shared" si="90"/>
        <v>5260.2777777777774</v>
      </c>
      <c r="I300" s="21">
        <f t="shared" si="92"/>
        <v>5310.6666666666661</v>
      </c>
      <c r="J300" s="24">
        <f t="shared" si="86"/>
        <v>-1.9321817018553945E-2</v>
      </c>
      <c r="K300" s="24">
        <f t="shared" si="87"/>
        <v>1.9321817018553945E-2</v>
      </c>
      <c r="L300" s="25">
        <f t="shared" si="91"/>
        <v>10133.777777777656</v>
      </c>
      <c r="M300" s="17">
        <f t="shared" si="93"/>
        <v>5282.5</v>
      </c>
      <c r="N300" s="21">
        <f t="shared" si="88"/>
        <v>5301.666666666667</v>
      </c>
      <c r="O300" s="24">
        <f t="shared" si="94"/>
        <v>-1.7594369801663526E-2</v>
      </c>
      <c r="P300" s="24">
        <f t="shared" si="83"/>
        <v>1.7594369801663526E-2</v>
      </c>
      <c r="Q300" s="25">
        <f t="shared" si="95"/>
        <v>8402.7777777778338</v>
      </c>
      <c r="R300" s="17">
        <f t="shared" si="96"/>
        <v>5399.7222222222217</v>
      </c>
      <c r="S300" s="21">
        <f t="shared" si="97"/>
        <v>5146.8813131313154</v>
      </c>
      <c r="T300" s="24">
        <f t="shared" si="98"/>
        <v>1.2114911107233121E-2</v>
      </c>
      <c r="U300" s="24">
        <f t="shared" si="89"/>
        <v>1.2114911107233121E-2</v>
      </c>
      <c r="V300" s="25">
        <f t="shared" si="99"/>
        <v>3983.968632027053</v>
      </c>
    </row>
    <row r="301" spans="1:22" x14ac:dyDescent="0.3">
      <c r="A301" s="37" t="s">
        <v>464</v>
      </c>
      <c r="B301" s="39">
        <v>5460</v>
      </c>
      <c r="C301" s="17">
        <f t="shared" si="84"/>
        <v>5375</v>
      </c>
      <c r="D301" s="21">
        <f t="shared" si="85"/>
        <v>5263.333333333333</v>
      </c>
      <c r="E301" s="24">
        <f t="shared" si="80"/>
        <v>3.6019536019536072E-2</v>
      </c>
      <c r="F301" s="24">
        <f t="shared" si="81"/>
        <v>3.6019536019536072E-2</v>
      </c>
      <c r="G301" s="25">
        <f t="shared" si="82"/>
        <v>38677.777777777897</v>
      </c>
      <c r="H301" s="17">
        <f t="shared" si="90"/>
        <v>5285.2777777777774</v>
      </c>
      <c r="I301" s="21">
        <f t="shared" si="92"/>
        <v>5267.6111111111113</v>
      </c>
      <c r="J301" s="24">
        <f t="shared" si="86"/>
        <v>3.5236060236060199E-2</v>
      </c>
      <c r="K301" s="24">
        <f t="shared" si="87"/>
        <v>3.5236060236060199E-2</v>
      </c>
      <c r="L301" s="25">
        <f t="shared" si="91"/>
        <v>37013.484567901156</v>
      </c>
      <c r="M301" s="17">
        <f t="shared" si="93"/>
        <v>5300</v>
      </c>
      <c r="N301" s="21">
        <f t="shared" si="88"/>
        <v>5282.5</v>
      </c>
      <c r="O301" s="24">
        <f t="shared" si="94"/>
        <v>3.2509157509157512E-2</v>
      </c>
      <c r="P301" s="24">
        <f t="shared" si="83"/>
        <v>3.2509157509157512E-2</v>
      </c>
      <c r="Q301" s="25">
        <f t="shared" si="95"/>
        <v>31506.25</v>
      </c>
      <c r="R301" s="17">
        <f t="shared" si="96"/>
        <v>5372.9861111111104</v>
      </c>
      <c r="S301" s="21">
        <f t="shared" si="97"/>
        <v>5143.9646464646466</v>
      </c>
      <c r="T301" s="24">
        <f t="shared" si="98"/>
        <v>5.788193288193285E-2</v>
      </c>
      <c r="U301" s="24">
        <f t="shared" si="89"/>
        <v>5.788193288193285E-2</v>
      </c>
      <c r="V301" s="25">
        <f t="shared" si="99"/>
        <v>99878.344684215786</v>
      </c>
    </row>
    <row r="302" spans="1:22" x14ac:dyDescent="0.3">
      <c r="A302" s="37" t="s">
        <v>465</v>
      </c>
      <c r="B302" s="39">
        <v>5430</v>
      </c>
      <c r="C302" s="17">
        <f t="shared" si="84"/>
        <v>5333.333333333333</v>
      </c>
      <c r="D302" s="21">
        <f t="shared" si="85"/>
        <v>5375</v>
      </c>
      <c r="E302" s="24">
        <f t="shared" si="80"/>
        <v>1.0128913443830571E-2</v>
      </c>
      <c r="F302" s="24">
        <f t="shared" si="81"/>
        <v>1.0128913443830571E-2</v>
      </c>
      <c r="G302" s="25">
        <f t="shared" si="82"/>
        <v>3025</v>
      </c>
      <c r="H302" s="17">
        <f t="shared" si="90"/>
        <v>5288.333333333333</v>
      </c>
      <c r="I302" s="21">
        <f t="shared" si="92"/>
        <v>5500.6111111111113</v>
      </c>
      <c r="J302" s="24">
        <f t="shared" si="86"/>
        <v>-1.3003887865766357E-2</v>
      </c>
      <c r="K302" s="24">
        <f t="shared" si="87"/>
        <v>1.3003887865766357E-2</v>
      </c>
      <c r="L302" s="25">
        <f t="shared" si="91"/>
        <v>4985.9290123457076</v>
      </c>
      <c r="M302" s="17">
        <f t="shared" si="93"/>
        <v>5324.166666666667</v>
      </c>
      <c r="N302" s="21">
        <f t="shared" si="88"/>
        <v>5300</v>
      </c>
      <c r="O302" s="24">
        <f t="shared" si="94"/>
        <v>2.3941068139963169E-2</v>
      </c>
      <c r="P302" s="24">
        <f t="shared" si="83"/>
        <v>2.3941068139963169E-2</v>
      </c>
      <c r="Q302" s="25">
        <f t="shared" si="95"/>
        <v>16900</v>
      </c>
      <c r="R302" s="17">
        <f t="shared" si="96"/>
        <v>5355.1388888888878</v>
      </c>
      <c r="S302" s="21">
        <f t="shared" si="97"/>
        <v>5213.7436868686873</v>
      </c>
      <c r="T302" s="24">
        <f t="shared" si="98"/>
        <v>3.982620867979976E-2</v>
      </c>
      <c r="U302" s="24">
        <f t="shared" si="89"/>
        <v>3.982620867979976E-2</v>
      </c>
      <c r="V302" s="25">
        <f t="shared" si="99"/>
        <v>46766.792969148373</v>
      </c>
    </row>
    <row r="303" spans="1:22" x14ac:dyDescent="0.3">
      <c r="A303" s="37" t="s">
        <v>466</v>
      </c>
      <c r="B303" s="39">
        <v>5030</v>
      </c>
      <c r="C303" s="17">
        <f t="shared" si="84"/>
        <v>5315</v>
      </c>
      <c r="D303" s="21">
        <f t="shared" si="85"/>
        <v>5333.333333333333</v>
      </c>
      <c r="E303" s="24">
        <f t="shared" si="80"/>
        <v>-6.0304837640821674E-2</v>
      </c>
      <c r="F303" s="24">
        <f t="shared" si="81"/>
        <v>6.0304837640821674E-2</v>
      </c>
      <c r="G303" s="25">
        <f t="shared" si="82"/>
        <v>92011.11111111092</v>
      </c>
      <c r="H303" s="17">
        <f t="shared" si="90"/>
        <v>5301.1111111111104</v>
      </c>
      <c r="I303" s="21">
        <f t="shared" si="92"/>
        <v>5396.333333333333</v>
      </c>
      <c r="J303" s="24">
        <f t="shared" si="86"/>
        <v>-7.2829688535453879E-2</v>
      </c>
      <c r="K303" s="24">
        <f t="shared" si="87"/>
        <v>7.2829688535453879E-2</v>
      </c>
      <c r="L303" s="25">
        <f t="shared" si="91"/>
        <v>134200.11111111089</v>
      </c>
      <c r="M303" s="17">
        <f t="shared" si="93"/>
        <v>5276.666666666667</v>
      </c>
      <c r="N303" s="21">
        <f t="shared" si="88"/>
        <v>5324.166666666667</v>
      </c>
      <c r="O303" s="24">
        <f t="shared" si="94"/>
        <v>-5.8482438701126634E-2</v>
      </c>
      <c r="P303" s="24">
        <f t="shared" si="83"/>
        <v>5.8482438701126634E-2</v>
      </c>
      <c r="Q303" s="25">
        <f t="shared" si="95"/>
        <v>86534.027777777956</v>
      </c>
      <c r="R303" s="17">
        <f t="shared" si="96"/>
        <v>5334.3055555555547</v>
      </c>
      <c r="S303" s="21">
        <f t="shared" si="97"/>
        <v>5287.5631313131335</v>
      </c>
      <c r="T303" s="24">
        <f t="shared" si="98"/>
        <v>-5.1205393899231302E-2</v>
      </c>
      <c r="U303" s="24">
        <f t="shared" si="89"/>
        <v>5.1205393899231302E-2</v>
      </c>
      <c r="V303" s="25">
        <f t="shared" si="99"/>
        <v>66338.766611826431</v>
      </c>
    </row>
    <row r="304" spans="1:22" x14ac:dyDescent="0.3">
      <c r="A304" s="37" t="s">
        <v>467</v>
      </c>
      <c r="B304" s="39">
        <v>5430</v>
      </c>
      <c r="C304" s="17">
        <f t="shared" si="84"/>
        <v>5340</v>
      </c>
      <c r="D304" s="21">
        <f t="shared" si="85"/>
        <v>5315</v>
      </c>
      <c r="E304" s="24">
        <f t="shared" si="80"/>
        <v>2.117863720073665E-2</v>
      </c>
      <c r="F304" s="24">
        <f t="shared" si="81"/>
        <v>2.117863720073665E-2</v>
      </c>
      <c r="G304" s="25">
        <f t="shared" si="82"/>
        <v>13225</v>
      </c>
      <c r="H304" s="17">
        <f t="shared" si="90"/>
        <v>5318.6111111111104</v>
      </c>
      <c r="I304" s="21">
        <f t="shared" si="92"/>
        <v>5334.4444444444453</v>
      </c>
      <c r="J304" s="24">
        <f t="shared" si="86"/>
        <v>1.7597708205442864E-2</v>
      </c>
      <c r="K304" s="24">
        <f t="shared" si="87"/>
        <v>1.7597708205442864E-2</v>
      </c>
      <c r="L304" s="25">
        <f t="shared" si="91"/>
        <v>9130.8641975307091</v>
      </c>
      <c r="M304" s="17">
        <f t="shared" si="93"/>
        <v>5287.5</v>
      </c>
      <c r="N304" s="21">
        <f t="shared" si="88"/>
        <v>5276.666666666667</v>
      </c>
      <c r="O304" s="24">
        <f t="shared" si="94"/>
        <v>2.8238182934315476E-2</v>
      </c>
      <c r="P304" s="24">
        <f t="shared" si="83"/>
        <v>2.8238182934315476E-2</v>
      </c>
      <c r="Q304" s="25">
        <f t="shared" si="95"/>
        <v>23511.111111111019</v>
      </c>
      <c r="R304" s="17">
        <f t="shared" si="96"/>
        <v>5318.2638888888887</v>
      </c>
      <c r="S304" s="21">
        <f t="shared" si="97"/>
        <v>5208.5479797979815</v>
      </c>
      <c r="T304" s="24">
        <f t="shared" si="98"/>
        <v>4.0783060810684807E-2</v>
      </c>
      <c r="U304" s="24">
        <f t="shared" si="89"/>
        <v>4.0783060810684807E-2</v>
      </c>
      <c r="V304" s="25">
        <f t="shared" si="99"/>
        <v>49040.997251555214</v>
      </c>
    </row>
    <row r="305" spans="1:22" x14ac:dyDescent="0.3">
      <c r="A305" s="37" t="s">
        <v>468</v>
      </c>
      <c r="B305" s="39">
        <v>5400</v>
      </c>
      <c r="C305" s="17">
        <f t="shared" si="84"/>
        <v>5326.666666666667</v>
      </c>
      <c r="D305" s="21">
        <f t="shared" si="85"/>
        <v>5340</v>
      </c>
      <c r="E305" s="24">
        <f t="shared" si="80"/>
        <v>1.1111111111111112E-2</v>
      </c>
      <c r="F305" s="24">
        <f t="shared" si="81"/>
        <v>1.1111111111111112E-2</v>
      </c>
      <c r="G305" s="25">
        <f t="shared" si="82"/>
        <v>3600</v>
      </c>
      <c r="H305" s="17">
        <f t="shared" si="90"/>
        <v>5325.5555555555557</v>
      </c>
      <c r="I305" s="21">
        <f t="shared" si="92"/>
        <v>5369.9444444444453</v>
      </c>
      <c r="J305" s="24">
        <f t="shared" si="86"/>
        <v>5.5658436213990269E-3</v>
      </c>
      <c r="K305" s="24">
        <f t="shared" si="87"/>
        <v>5.5658436213990269E-3</v>
      </c>
      <c r="L305" s="25">
        <f t="shared" si="91"/>
        <v>903.33641975303783</v>
      </c>
      <c r="M305" s="17">
        <f t="shared" si="93"/>
        <v>5305.833333333333</v>
      </c>
      <c r="N305" s="21">
        <f t="shared" si="88"/>
        <v>5287.5</v>
      </c>
      <c r="O305" s="24">
        <f t="shared" si="94"/>
        <v>2.0833333333333332E-2</v>
      </c>
      <c r="P305" s="24">
        <f t="shared" si="83"/>
        <v>2.0833333333333332E-2</v>
      </c>
      <c r="Q305" s="25">
        <f t="shared" si="95"/>
        <v>12656.25</v>
      </c>
      <c r="R305" s="17">
        <f t="shared" si="96"/>
        <v>5308.75</v>
      </c>
      <c r="S305" s="21">
        <f t="shared" si="97"/>
        <v>5251.1426767676767</v>
      </c>
      <c r="T305" s="24">
        <f t="shared" si="98"/>
        <v>2.7566170968948762E-2</v>
      </c>
      <c r="U305" s="24">
        <f t="shared" si="89"/>
        <v>2.7566170968948762E-2</v>
      </c>
      <c r="V305" s="25">
        <f t="shared" si="99"/>
        <v>22158.502679892386</v>
      </c>
    </row>
    <row r="306" spans="1:22" x14ac:dyDescent="0.3">
      <c r="A306" s="37" t="s">
        <v>469</v>
      </c>
      <c r="B306" s="39">
        <v>5680</v>
      </c>
      <c r="C306" s="17">
        <f t="shared" si="84"/>
        <v>5405</v>
      </c>
      <c r="D306" s="21">
        <f t="shared" si="85"/>
        <v>5326.666666666667</v>
      </c>
      <c r="E306" s="24">
        <f t="shared" si="80"/>
        <v>6.2206572769952999E-2</v>
      </c>
      <c r="F306" s="24">
        <f t="shared" si="81"/>
        <v>6.2206572769952999E-2</v>
      </c>
      <c r="G306" s="25">
        <f t="shared" si="82"/>
        <v>124844.44444444423</v>
      </c>
      <c r="H306" s="17">
        <f t="shared" si="90"/>
        <v>5349.166666666667</v>
      </c>
      <c r="I306" s="21">
        <f t="shared" si="92"/>
        <v>5328.2222222222226</v>
      </c>
      <c r="J306" s="24">
        <f t="shared" si="86"/>
        <v>6.1932707355242499E-2</v>
      </c>
      <c r="K306" s="24">
        <f t="shared" si="87"/>
        <v>6.1932707355242499E-2</v>
      </c>
      <c r="L306" s="25">
        <f t="shared" si="91"/>
        <v>123747.60493827132</v>
      </c>
      <c r="M306" s="17">
        <f t="shared" si="93"/>
        <v>5334.166666666667</v>
      </c>
      <c r="N306" s="21">
        <f t="shared" si="88"/>
        <v>5305.833333333333</v>
      </c>
      <c r="O306" s="24">
        <f t="shared" si="94"/>
        <v>6.5874413145539962E-2</v>
      </c>
      <c r="P306" s="24">
        <f t="shared" si="83"/>
        <v>6.5874413145539962E-2</v>
      </c>
      <c r="Q306" s="25">
        <f t="shared" si="95"/>
        <v>140000.69444444467</v>
      </c>
      <c r="R306" s="17">
        <f t="shared" si="96"/>
        <v>5305.2777777777774</v>
      </c>
      <c r="S306" s="21">
        <f t="shared" si="97"/>
        <v>5302.3863636363631</v>
      </c>
      <c r="T306" s="24">
        <f t="shared" si="98"/>
        <v>6.6481274007682556E-2</v>
      </c>
      <c r="U306" s="24">
        <f t="shared" si="89"/>
        <v>6.6481274007682556E-2</v>
      </c>
      <c r="V306" s="25">
        <f t="shared" si="99"/>
        <v>142592.05836776903</v>
      </c>
    </row>
    <row r="307" spans="1:22" x14ac:dyDescent="0.3">
      <c r="A307" s="37" t="s">
        <v>470</v>
      </c>
      <c r="B307" s="39">
        <v>5720</v>
      </c>
      <c r="C307" s="17">
        <f t="shared" si="84"/>
        <v>5448.333333333333</v>
      </c>
      <c r="D307" s="21">
        <f t="shared" si="85"/>
        <v>5405</v>
      </c>
      <c r="E307" s="24">
        <f t="shared" si="80"/>
        <v>5.5069930069930072E-2</v>
      </c>
      <c r="F307" s="24">
        <f t="shared" si="81"/>
        <v>5.5069930069930072E-2</v>
      </c>
      <c r="G307" s="25">
        <f t="shared" si="82"/>
        <v>99225</v>
      </c>
      <c r="H307" s="17">
        <f t="shared" si="90"/>
        <v>5361.3888888888887</v>
      </c>
      <c r="I307" s="21">
        <f t="shared" si="92"/>
        <v>5483.1666666666661</v>
      </c>
      <c r="J307" s="24">
        <f t="shared" si="86"/>
        <v>4.1404428904429011E-2</v>
      </c>
      <c r="K307" s="24">
        <f t="shared" si="87"/>
        <v>4.1404428904429011E-2</v>
      </c>
      <c r="L307" s="25">
        <f t="shared" si="91"/>
        <v>56090.027777778065</v>
      </c>
      <c r="M307" s="17">
        <f t="shared" si="93"/>
        <v>5411.666666666667</v>
      </c>
      <c r="N307" s="21">
        <f t="shared" si="88"/>
        <v>5334.166666666667</v>
      </c>
      <c r="O307" s="24">
        <f t="shared" si="94"/>
        <v>6.7453379953379897E-2</v>
      </c>
      <c r="P307" s="24">
        <f t="shared" si="83"/>
        <v>6.7453379953379897E-2</v>
      </c>
      <c r="Q307" s="25">
        <f t="shared" si="95"/>
        <v>148867.36111111089</v>
      </c>
      <c r="R307" s="17">
        <f t="shared" si="96"/>
        <v>5313.8194444444443</v>
      </c>
      <c r="S307" s="21">
        <f t="shared" si="97"/>
        <v>5368.3080808080822</v>
      </c>
      <c r="T307" s="24">
        <f t="shared" si="98"/>
        <v>6.148460125732829E-2</v>
      </c>
      <c r="U307" s="24">
        <f t="shared" si="89"/>
        <v>6.148460125732829E-2</v>
      </c>
      <c r="V307" s="25">
        <f t="shared" si="99"/>
        <v>123687.20602489445</v>
      </c>
    </row>
    <row r="308" spans="1:22" x14ac:dyDescent="0.3">
      <c r="A308" s="37" t="s">
        <v>471</v>
      </c>
      <c r="B308" s="39">
        <v>5180</v>
      </c>
      <c r="C308" s="17">
        <f t="shared" si="84"/>
        <v>5406.666666666667</v>
      </c>
      <c r="D308" s="21">
        <f t="shared" si="85"/>
        <v>5448.333333333333</v>
      </c>
      <c r="E308" s="24">
        <f t="shared" si="80"/>
        <v>-5.1801801801801745E-2</v>
      </c>
      <c r="F308" s="24">
        <f t="shared" si="81"/>
        <v>5.1801801801801745E-2</v>
      </c>
      <c r="G308" s="25">
        <f t="shared" si="82"/>
        <v>72002.777777777621</v>
      </c>
      <c r="H308" s="17">
        <f t="shared" si="90"/>
        <v>5373.6111111111113</v>
      </c>
      <c r="I308" s="21">
        <f t="shared" si="92"/>
        <v>5570.0555555555547</v>
      </c>
      <c r="J308" s="24">
        <f t="shared" si="86"/>
        <v>-7.5300300300300146E-2</v>
      </c>
      <c r="K308" s="24">
        <f t="shared" si="87"/>
        <v>7.5300300300300146E-2</v>
      </c>
      <c r="L308" s="25">
        <f t="shared" si="91"/>
        <v>152143.33641975245</v>
      </c>
      <c r="M308" s="17">
        <f t="shared" si="93"/>
        <v>5370</v>
      </c>
      <c r="N308" s="21">
        <f t="shared" si="88"/>
        <v>5411.666666666667</v>
      </c>
      <c r="O308" s="24">
        <f t="shared" si="94"/>
        <v>-4.4723294723294782E-2</v>
      </c>
      <c r="P308" s="24">
        <f t="shared" si="83"/>
        <v>4.4723294723294782E-2</v>
      </c>
      <c r="Q308" s="25">
        <f t="shared" si="95"/>
        <v>53669.444444444583</v>
      </c>
      <c r="R308" s="17">
        <f t="shared" si="96"/>
        <v>5317.708333333333</v>
      </c>
      <c r="S308" s="21">
        <f t="shared" si="97"/>
        <v>5527.3042929292933</v>
      </c>
      <c r="T308" s="24">
        <f t="shared" si="98"/>
        <v>-6.7047160797160874E-2</v>
      </c>
      <c r="U308" s="24">
        <f t="shared" si="89"/>
        <v>6.7047160797160874E-2</v>
      </c>
      <c r="V308" s="25">
        <f t="shared" si="99"/>
        <v>120620.27188711637</v>
      </c>
    </row>
    <row r="309" spans="1:22" x14ac:dyDescent="0.3">
      <c r="A309" s="37" t="s">
        <v>472</v>
      </c>
      <c r="B309" s="39">
        <v>5540</v>
      </c>
      <c r="C309" s="17">
        <f t="shared" si="84"/>
        <v>5491.666666666667</v>
      </c>
      <c r="D309" s="21">
        <f t="shared" si="85"/>
        <v>5406.666666666667</v>
      </c>
      <c r="E309" s="24">
        <f t="shared" si="80"/>
        <v>2.4067388688327262E-2</v>
      </c>
      <c r="F309" s="24">
        <f t="shared" si="81"/>
        <v>2.4067388688327262E-2</v>
      </c>
      <c r="G309" s="25">
        <f t="shared" si="82"/>
        <v>17777.777777777697</v>
      </c>
      <c r="H309" s="17">
        <f t="shared" si="90"/>
        <v>5403.0555555555557</v>
      </c>
      <c r="I309" s="21">
        <f t="shared" si="92"/>
        <v>5452.9444444444453</v>
      </c>
      <c r="J309" s="24">
        <f t="shared" si="86"/>
        <v>1.5713999197753563E-2</v>
      </c>
      <c r="K309" s="24">
        <f t="shared" si="87"/>
        <v>1.5713999197753563E-2</v>
      </c>
      <c r="L309" s="25">
        <f t="shared" si="91"/>
        <v>7578.6697530862793</v>
      </c>
      <c r="M309" s="17">
        <f t="shared" si="93"/>
        <v>5403.333333333333</v>
      </c>
      <c r="N309" s="21">
        <f t="shared" si="88"/>
        <v>5370</v>
      </c>
      <c r="O309" s="24">
        <f t="shared" si="94"/>
        <v>3.0685920577617327E-2</v>
      </c>
      <c r="P309" s="24">
        <f t="shared" si="83"/>
        <v>3.0685920577617327E-2</v>
      </c>
      <c r="Q309" s="25">
        <f t="shared" si="95"/>
        <v>28900</v>
      </c>
      <c r="R309" s="17">
        <f t="shared" si="96"/>
        <v>5324.9305555555557</v>
      </c>
      <c r="S309" s="21">
        <f t="shared" si="97"/>
        <v>5431.7992424242429</v>
      </c>
      <c r="T309" s="24">
        <f t="shared" si="98"/>
        <v>1.953082266710416E-2</v>
      </c>
      <c r="U309" s="24">
        <f t="shared" si="89"/>
        <v>1.953082266710416E-2</v>
      </c>
      <c r="V309" s="25">
        <f t="shared" si="99"/>
        <v>11707.403939967748</v>
      </c>
    </row>
    <row r="310" spans="1:22" x14ac:dyDescent="0.3">
      <c r="A310" s="37" t="s">
        <v>473</v>
      </c>
      <c r="B310" s="39">
        <v>5490</v>
      </c>
      <c r="C310" s="17">
        <f t="shared" si="84"/>
        <v>5501.666666666667</v>
      </c>
      <c r="D310" s="21">
        <f t="shared" si="85"/>
        <v>5491.666666666667</v>
      </c>
      <c r="E310" s="24">
        <f t="shared" si="80"/>
        <v>-3.0358227079544075E-4</v>
      </c>
      <c r="F310" s="24">
        <f t="shared" si="81"/>
        <v>3.0358227079544075E-4</v>
      </c>
      <c r="G310" s="25">
        <f t="shared" si="82"/>
        <v>2.7777777777787884</v>
      </c>
      <c r="H310" s="17">
        <f t="shared" si="90"/>
        <v>5430.0000000000009</v>
      </c>
      <c r="I310" s="21">
        <f t="shared" si="92"/>
        <v>5615.7222222222226</v>
      </c>
      <c r="J310" s="24">
        <f t="shared" si="86"/>
        <v>-2.2900222626998656E-2</v>
      </c>
      <c r="K310" s="24">
        <f t="shared" si="87"/>
        <v>2.2900222626998656E-2</v>
      </c>
      <c r="L310" s="25">
        <f t="shared" si="91"/>
        <v>15806.077160493929</v>
      </c>
      <c r="M310" s="17">
        <f t="shared" si="93"/>
        <v>5420.833333333333</v>
      </c>
      <c r="N310" s="21">
        <f t="shared" si="88"/>
        <v>5403.333333333333</v>
      </c>
      <c r="O310" s="24">
        <f t="shared" si="94"/>
        <v>1.5786278081360103E-2</v>
      </c>
      <c r="P310" s="24">
        <f t="shared" si="83"/>
        <v>1.5786278081360103E-2</v>
      </c>
      <c r="Q310" s="25">
        <f t="shared" si="95"/>
        <v>7511.1111111111641</v>
      </c>
      <c r="R310" s="17">
        <f t="shared" si="96"/>
        <v>5334.8611111111113</v>
      </c>
      <c r="S310" s="21">
        <f t="shared" si="97"/>
        <v>5495.9911616161608</v>
      </c>
      <c r="T310" s="24">
        <f t="shared" si="98"/>
        <v>-1.0912862688817399E-3</v>
      </c>
      <c r="U310" s="24">
        <f t="shared" si="89"/>
        <v>1.0912862688817399E-3</v>
      </c>
      <c r="V310" s="25">
        <f t="shared" si="99"/>
        <v>35.894017510957923</v>
      </c>
    </row>
    <row r="311" spans="1:22" x14ac:dyDescent="0.3">
      <c r="A311" s="37" t="s">
        <v>474</v>
      </c>
      <c r="B311" s="39">
        <v>5040</v>
      </c>
      <c r="C311" s="17">
        <f t="shared" si="84"/>
        <v>5441.666666666667</v>
      </c>
      <c r="D311" s="21">
        <f t="shared" si="85"/>
        <v>5501.666666666667</v>
      </c>
      <c r="E311" s="24">
        <f t="shared" si="80"/>
        <v>-9.1600529100529154E-2</v>
      </c>
      <c r="F311" s="24">
        <f t="shared" si="81"/>
        <v>9.1600529100529154E-2</v>
      </c>
      <c r="G311" s="25">
        <f t="shared" si="82"/>
        <v>213136.11111111139</v>
      </c>
      <c r="H311" s="17">
        <f t="shared" si="90"/>
        <v>5449.166666666667</v>
      </c>
      <c r="I311" s="21">
        <f t="shared" si="92"/>
        <v>5601.9999999999991</v>
      </c>
      <c r="J311" s="24">
        <f t="shared" si="86"/>
        <v>-0.11150793650793633</v>
      </c>
      <c r="K311" s="24">
        <f t="shared" si="87"/>
        <v>0.11150793650793633</v>
      </c>
      <c r="L311" s="25">
        <f t="shared" si="91"/>
        <v>315843.99999999895</v>
      </c>
      <c r="M311" s="17">
        <f t="shared" si="93"/>
        <v>5384.166666666667</v>
      </c>
      <c r="N311" s="21">
        <f t="shared" si="88"/>
        <v>5420.833333333333</v>
      </c>
      <c r="O311" s="24">
        <f t="shared" si="94"/>
        <v>-7.5562169312169247E-2</v>
      </c>
      <c r="P311" s="24">
        <f t="shared" si="83"/>
        <v>7.5562169312169247E-2</v>
      </c>
      <c r="Q311" s="25">
        <f t="shared" si="95"/>
        <v>145034.02777777755</v>
      </c>
      <c r="R311" s="17">
        <f t="shared" si="96"/>
        <v>5341.7361111111113</v>
      </c>
      <c r="S311" s="21">
        <f t="shared" si="97"/>
        <v>5522.4368686868675</v>
      </c>
      <c r="T311" s="24">
        <f t="shared" si="98"/>
        <v>-9.5721600929934023E-2</v>
      </c>
      <c r="U311" s="24">
        <f t="shared" si="89"/>
        <v>9.5721600929934023E-2</v>
      </c>
      <c r="V311" s="25">
        <f t="shared" si="99"/>
        <v>232745.33226838979</v>
      </c>
    </row>
    <row r="312" spans="1:22" x14ac:dyDescent="0.3">
      <c r="A312" s="37" t="s">
        <v>475</v>
      </c>
      <c r="B312" s="39">
        <v>5440</v>
      </c>
      <c r="C312" s="17">
        <f t="shared" si="84"/>
        <v>5401.666666666667</v>
      </c>
      <c r="D312" s="21">
        <f t="shared" si="85"/>
        <v>5441.666666666667</v>
      </c>
      <c r="E312" s="24">
        <f t="shared" si="80"/>
        <v>-3.0637254901966357E-4</v>
      </c>
      <c r="F312" s="24">
        <f t="shared" si="81"/>
        <v>3.0637254901966357E-4</v>
      </c>
      <c r="G312" s="25">
        <f t="shared" si="82"/>
        <v>2.7777777777787884</v>
      </c>
      <c r="H312" s="17">
        <f t="shared" si="90"/>
        <v>5448.6111111111122</v>
      </c>
      <c r="I312" s="21">
        <f t="shared" si="92"/>
        <v>5431.166666666667</v>
      </c>
      <c r="J312" s="24">
        <f t="shared" si="86"/>
        <v>1.6237745098038659E-3</v>
      </c>
      <c r="K312" s="24">
        <f t="shared" si="87"/>
        <v>1.6237745098038659E-3</v>
      </c>
      <c r="L312" s="25">
        <f t="shared" si="91"/>
        <v>78.027777777772428</v>
      </c>
      <c r="M312" s="17">
        <f t="shared" si="93"/>
        <v>5403.333333333333</v>
      </c>
      <c r="N312" s="21">
        <f t="shared" si="88"/>
        <v>5384.166666666667</v>
      </c>
      <c r="O312" s="24">
        <f t="shared" si="94"/>
        <v>1.0263480392156807E-2</v>
      </c>
      <c r="P312" s="24">
        <f t="shared" si="83"/>
        <v>1.0263480392156807E-2</v>
      </c>
      <c r="Q312" s="25">
        <f t="shared" si="95"/>
        <v>3117.3611111110772</v>
      </c>
      <c r="R312" s="17">
        <f t="shared" si="96"/>
        <v>5351.8055555555557</v>
      </c>
      <c r="S312" s="21">
        <f t="shared" si="97"/>
        <v>5434.3118686868693</v>
      </c>
      <c r="T312" s="24">
        <f t="shared" si="98"/>
        <v>1.0456123737372658E-3</v>
      </c>
      <c r="U312" s="24">
        <f t="shared" si="89"/>
        <v>1.0456123737372658E-3</v>
      </c>
      <c r="V312" s="25">
        <f t="shared" si="99"/>
        <v>32.354837835418266</v>
      </c>
    </row>
    <row r="313" spans="1:22" x14ac:dyDescent="0.3">
      <c r="A313" s="37" t="s">
        <v>476</v>
      </c>
      <c r="B313" s="39">
        <v>5470</v>
      </c>
      <c r="C313" s="17">
        <f t="shared" si="84"/>
        <v>5360</v>
      </c>
      <c r="D313" s="21">
        <f t="shared" si="85"/>
        <v>5401.666666666667</v>
      </c>
      <c r="E313" s="24">
        <f t="shared" si="80"/>
        <v>1.2492382693479531E-2</v>
      </c>
      <c r="F313" s="24">
        <f t="shared" si="81"/>
        <v>1.2492382693479531E-2</v>
      </c>
      <c r="G313" s="25">
        <f t="shared" si="82"/>
        <v>4669.4444444444034</v>
      </c>
      <c r="H313" s="17">
        <f t="shared" si="90"/>
        <v>5433.8888888888896</v>
      </c>
      <c r="I313" s="21">
        <f t="shared" si="92"/>
        <v>5335.9444444444434</v>
      </c>
      <c r="J313" s="24">
        <f t="shared" si="86"/>
        <v>2.4507414178346721E-2</v>
      </c>
      <c r="K313" s="24">
        <f t="shared" si="87"/>
        <v>2.4507414178346721E-2</v>
      </c>
      <c r="L313" s="25">
        <f t="shared" si="91"/>
        <v>17970.891975308914</v>
      </c>
      <c r="M313" s="17">
        <f t="shared" si="93"/>
        <v>5404.166666666667</v>
      </c>
      <c r="N313" s="21">
        <f t="shared" si="88"/>
        <v>5403.333333333333</v>
      </c>
      <c r="O313" s="24">
        <f t="shared" si="94"/>
        <v>1.2187690432663066E-2</v>
      </c>
      <c r="P313" s="24">
        <f t="shared" si="83"/>
        <v>1.2187690432663066E-2</v>
      </c>
      <c r="Q313" s="25">
        <f t="shared" si="95"/>
        <v>4444.4444444444853</v>
      </c>
      <c r="R313" s="17">
        <f t="shared" si="96"/>
        <v>5360.4861111111113</v>
      </c>
      <c r="S313" s="21">
        <f t="shared" si="97"/>
        <v>5464.2297979797968</v>
      </c>
      <c r="T313" s="24">
        <f t="shared" si="98"/>
        <v>1.0548815393424523E-3</v>
      </c>
      <c r="U313" s="24">
        <f t="shared" si="89"/>
        <v>1.0548815393424523E-3</v>
      </c>
      <c r="V313" s="25">
        <f t="shared" si="99"/>
        <v>33.295231353957256</v>
      </c>
    </row>
    <row r="314" spans="1:22" x14ac:dyDescent="0.3">
      <c r="A314" s="37" t="s">
        <v>477</v>
      </c>
      <c r="B314" s="39">
        <v>5530</v>
      </c>
      <c r="C314" s="17">
        <f t="shared" si="84"/>
        <v>5418.333333333333</v>
      </c>
      <c r="D314" s="21">
        <f t="shared" si="85"/>
        <v>5360</v>
      </c>
      <c r="E314" s="24">
        <f t="shared" si="80"/>
        <v>3.074141048824593E-2</v>
      </c>
      <c r="F314" s="24">
        <f t="shared" si="81"/>
        <v>3.074141048824593E-2</v>
      </c>
      <c r="G314" s="25">
        <f t="shared" si="82"/>
        <v>28900</v>
      </c>
      <c r="H314" s="17">
        <f t="shared" si="90"/>
        <v>5435.833333333333</v>
      </c>
      <c r="I314" s="21">
        <f t="shared" si="92"/>
        <v>5256.5555555555547</v>
      </c>
      <c r="J314" s="24">
        <f t="shared" si="86"/>
        <v>4.9447458308217951E-2</v>
      </c>
      <c r="K314" s="24">
        <f t="shared" si="87"/>
        <v>4.9447458308217951E-2</v>
      </c>
      <c r="L314" s="25">
        <f t="shared" si="91"/>
        <v>74771.864197531308</v>
      </c>
      <c r="M314" s="17">
        <f t="shared" si="93"/>
        <v>5412.5</v>
      </c>
      <c r="N314" s="21">
        <f t="shared" si="88"/>
        <v>5404.166666666667</v>
      </c>
      <c r="O314" s="24">
        <f t="shared" si="94"/>
        <v>2.275467148884865E-2</v>
      </c>
      <c r="P314" s="24">
        <f t="shared" si="83"/>
        <v>2.275467148884865E-2</v>
      </c>
      <c r="Q314" s="25">
        <f t="shared" si="95"/>
        <v>15834.027777777701</v>
      </c>
      <c r="R314" s="17">
        <f t="shared" si="96"/>
        <v>5367.8472222222226</v>
      </c>
      <c r="S314" s="21">
        <f t="shared" si="97"/>
        <v>5455.7891414141423</v>
      </c>
      <c r="T314" s="24">
        <f t="shared" si="98"/>
        <v>1.3419685096900136E-2</v>
      </c>
      <c r="U314" s="24">
        <f t="shared" si="89"/>
        <v>1.3419685096900136E-2</v>
      </c>
      <c r="V314" s="25">
        <f t="shared" si="99"/>
        <v>5507.251532050177</v>
      </c>
    </row>
    <row r="315" spans="1:22" x14ac:dyDescent="0.3">
      <c r="A315" s="37" t="s">
        <v>478</v>
      </c>
      <c r="B315" s="39">
        <v>5640</v>
      </c>
      <c r="C315" s="17">
        <f t="shared" si="84"/>
        <v>5435</v>
      </c>
      <c r="D315" s="21">
        <f t="shared" si="85"/>
        <v>5418.333333333333</v>
      </c>
      <c r="E315" s="24">
        <f t="shared" si="80"/>
        <v>3.9302600472813295E-2</v>
      </c>
      <c r="F315" s="24">
        <f t="shared" si="81"/>
        <v>3.9302600472813295E-2</v>
      </c>
      <c r="G315" s="25">
        <f t="shared" si="82"/>
        <v>49136.111111111248</v>
      </c>
      <c r="H315" s="17">
        <f t="shared" si="90"/>
        <v>5426.3888888888887</v>
      </c>
      <c r="I315" s="21">
        <f t="shared" si="92"/>
        <v>5393.833333333333</v>
      </c>
      <c r="J315" s="24">
        <f t="shared" si="86"/>
        <v>4.3646572104018969E-2</v>
      </c>
      <c r="K315" s="24">
        <f t="shared" si="87"/>
        <v>4.3646572104018969E-2</v>
      </c>
      <c r="L315" s="25">
        <f t="shared" si="91"/>
        <v>60598.027777777927</v>
      </c>
      <c r="M315" s="17">
        <f t="shared" si="93"/>
        <v>5463.333333333333</v>
      </c>
      <c r="N315" s="21">
        <f t="shared" si="88"/>
        <v>5412.5</v>
      </c>
      <c r="O315" s="24">
        <f t="shared" si="94"/>
        <v>4.0336879432624116E-2</v>
      </c>
      <c r="P315" s="24">
        <f t="shared" si="83"/>
        <v>4.0336879432624116E-2</v>
      </c>
      <c r="Q315" s="25">
        <f t="shared" si="95"/>
        <v>51756.25</v>
      </c>
      <c r="R315" s="17">
        <f t="shared" si="96"/>
        <v>5383.4027777777783</v>
      </c>
      <c r="S315" s="21">
        <f t="shared" si="97"/>
        <v>5465.2714646464638</v>
      </c>
      <c r="T315" s="24">
        <f t="shared" si="98"/>
        <v>3.0980236764811393E-2</v>
      </c>
      <c r="U315" s="24">
        <f t="shared" si="89"/>
        <v>3.0980236764811393E-2</v>
      </c>
      <c r="V315" s="25">
        <f t="shared" si="99"/>
        <v>30530.061066791965</v>
      </c>
    </row>
    <row r="316" spans="1:22" x14ac:dyDescent="0.3">
      <c r="A316" s="37" t="s">
        <v>479</v>
      </c>
      <c r="B316" s="39">
        <v>6170</v>
      </c>
      <c r="C316" s="17">
        <f t="shared" si="84"/>
        <v>5548.333333333333</v>
      </c>
      <c r="D316" s="21">
        <f t="shared" si="85"/>
        <v>5435</v>
      </c>
      <c r="E316" s="24">
        <f t="shared" si="80"/>
        <v>0.11912479740680713</v>
      </c>
      <c r="F316" s="24">
        <f t="shared" si="81"/>
        <v>0.11912479740680713</v>
      </c>
      <c r="G316" s="25">
        <f t="shared" si="82"/>
        <v>540225</v>
      </c>
      <c r="H316" s="17">
        <f t="shared" si="90"/>
        <v>5434.166666666667</v>
      </c>
      <c r="I316" s="21">
        <f t="shared" si="92"/>
        <v>5447.0555555555557</v>
      </c>
      <c r="J316" s="24">
        <f t="shared" si="86"/>
        <v>0.11717089861336213</v>
      </c>
      <c r="K316" s="24">
        <f t="shared" si="87"/>
        <v>0.11717089861336213</v>
      </c>
      <c r="L316" s="25">
        <f t="shared" si="91"/>
        <v>522648.66975308629</v>
      </c>
      <c r="M316" s="17">
        <f t="shared" si="93"/>
        <v>5525</v>
      </c>
      <c r="N316" s="21">
        <f t="shared" si="88"/>
        <v>5463.333333333333</v>
      </c>
      <c r="O316" s="24">
        <f t="shared" si="94"/>
        <v>0.1145326850351162</v>
      </c>
      <c r="P316" s="24">
        <f t="shared" si="83"/>
        <v>0.1145326850351162</v>
      </c>
      <c r="Q316" s="25">
        <f t="shared" si="95"/>
        <v>499377.77777777822</v>
      </c>
      <c r="R316" s="17">
        <f t="shared" si="96"/>
        <v>5403.1944444444443</v>
      </c>
      <c r="S316" s="21">
        <f t="shared" si="97"/>
        <v>5557.7967171717155</v>
      </c>
      <c r="T316" s="24">
        <f t="shared" si="98"/>
        <v>9.9222574202315159E-2</v>
      </c>
      <c r="U316" s="24">
        <f t="shared" si="89"/>
        <v>9.9222574202315159E-2</v>
      </c>
      <c r="V316" s="25">
        <f t="shared" si="99"/>
        <v>374792.85950572853</v>
      </c>
    </row>
    <row r="317" spans="1:22" x14ac:dyDescent="0.3">
      <c r="A317" s="37" t="s">
        <v>480</v>
      </c>
      <c r="B317" s="39">
        <v>5510</v>
      </c>
      <c r="C317" s="17">
        <f t="shared" si="84"/>
        <v>5626.666666666667</v>
      </c>
      <c r="D317" s="21">
        <f t="shared" si="85"/>
        <v>5548.333333333333</v>
      </c>
      <c r="E317" s="24">
        <f t="shared" si="80"/>
        <v>-6.9570477918934719E-3</v>
      </c>
      <c r="F317" s="24">
        <f t="shared" si="81"/>
        <v>6.9570477918934719E-3</v>
      </c>
      <c r="G317" s="25">
        <f t="shared" si="82"/>
        <v>1469.4444444444212</v>
      </c>
      <c r="H317" s="17">
        <f t="shared" si="90"/>
        <v>5465</v>
      </c>
      <c r="I317" s="21">
        <f t="shared" si="92"/>
        <v>5708.1666666666652</v>
      </c>
      <c r="J317" s="24">
        <f t="shared" si="86"/>
        <v>-3.5964912280701478E-2</v>
      </c>
      <c r="K317" s="24">
        <f t="shared" si="87"/>
        <v>3.5964912280701478E-2</v>
      </c>
      <c r="L317" s="25">
        <f t="shared" si="91"/>
        <v>39270.027777777177</v>
      </c>
      <c r="M317" s="17">
        <f t="shared" si="93"/>
        <v>5534.166666666667</v>
      </c>
      <c r="N317" s="21">
        <f t="shared" si="88"/>
        <v>5525</v>
      </c>
      <c r="O317" s="24">
        <f t="shared" si="94"/>
        <v>-2.7223230490018148E-3</v>
      </c>
      <c r="P317" s="24">
        <f t="shared" si="83"/>
        <v>2.7223230490018148E-3</v>
      </c>
      <c r="Q317" s="25">
        <f t="shared" si="95"/>
        <v>225</v>
      </c>
      <c r="R317" s="17">
        <f t="shared" si="96"/>
        <v>5422.2222222222217</v>
      </c>
      <c r="S317" s="21">
        <f t="shared" si="97"/>
        <v>5668.9520202020203</v>
      </c>
      <c r="T317" s="24">
        <f t="shared" si="98"/>
        <v>-2.8847916552090801E-2</v>
      </c>
      <c r="U317" s="24">
        <f t="shared" si="89"/>
        <v>2.8847916552090801E-2</v>
      </c>
      <c r="V317" s="25">
        <f t="shared" si="99"/>
        <v>25265.744726303477</v>
      </c>
    </row>
    <row r="318" spans="1:22" x14ac:dyDescent="0.3">
      <c r="A318" s="37" t="s">
        <v>481</v>
      </c>
      <c r="B318" s="39">
        <v>5570</v>
      </c>
      <c r="C318" s="17">
        <f t="shared" si="84"/>
        <v>5648.333333333333</v>
      </c>
      <c r="D318" s="21">
        <f t="shared" si="85"/>
        <v>5626.666666666667</v>
      </c>
      <c r="E318" s="24">
        <f t="shared" si="80"/>
        <v>-1.0173548773189761E-2</v>
      </c>
      <c r="F318" s="24">
        <f t="shared" si="81"/>
        <v>1.0173548773189761E-2</v>
      </c>
      <c r="G318" s="25">
        <f t="shared" si="82"/>
        <v>3211.1111111111454</v>
      </c>
      <c r="H318" s="17">
        <f t="shared" si="90"/>
        <v>5506.1111111111104</v>
      </c>
      <c r="I318" s="21">
        <f t="shared" si="92"/>
        <v>5853.0000000000009</v>
      </c>
      <c r="J318" s="24">
        <f t="shared" si="86"/>
        <v>-5.0807899461400526E-2</v>
      </c>
      <c r="K318" s="24">
        <f t="shared" si="87"/>
        <v>5.0807899461400526E-2</v>
      </c>
      <c r="L318" s="25">
        <f t="shared" si="91"/>
        <v>80089.000000000509</v>
      </c>
      <c r="M318" s="17">
        <f t="shared" si="93"/>
        <v>5525</v>
      </c>
      <c r="N318" s="21">
        <f t="shared" si="88"/>
        <v>5534.166666666667</v>
      </c>
      <c r="O318" s="24">
        <f t="shared" si="94"/>
        <v>6.4332734889287306E-3</v>
      </c>
      <c r="P318" s="24">
        <f t="shared" si="83"/>
        <v>6.4332734889287306E-3</v>
      </c>
      <c r="Q318" s="25">
        <f t="shared" si="95"/>
        <v>1284.027777777756</v>
      </c>
      <c r="R318" s="17">
        <f t="shared" si="96"/>
        <v>5438.125</v>
      </c>
      <c r="S318" s="21">
        <f t="shared" si="97"/>
        <v>5666.4646464646476</v>
      </c>
      <c r="T318" s="24">
        <f t="shared" si="98"/>
        <v>-1.7318607982881068E-2</v>
      </c>
      <c r="U318" s="24">
        <f t="shared" si="89"/>
        <v>1.7318607982881068E-2</v>
      </c>
      <c r="V318" s="25">
        <f t="shared" si="99"/>
        <v>9305.4280175494405</v>
      </c>
    </row>
    <row r="319" spans="1:22" x14ac:dyDescent="0.3">
      <c r="A319" s="37" t="s">
        <v>482</v>
      </c>
      <c r="B319" s="39">
        <v>5680</v>
      </c>
      <c r="C319" s="17">
        <f t="shared" si="84"/>
        <v>5683.333333333333</v>
      </c>
      <c r="D319" s="21">
        <f t="shared" si="85"/>
        <v>5648.333333333333</v>
      </c>
      <c r="E319" s="24">
        <f t="shared" si="80"/>
        <v>5.5751173708920724E-3</v>
      </c>
      <c r="F319" s="24">
        <f t="shared" si="81"/>
        <v>5.5751173708920724E-3</v>
      </c>
      <c r="G319" s="25">
        <f t="shared" si="82"/>
        <v>1002.7777777777969</v>
      </c>
      <c r="H319" s="17">
        <f t="shared" si="90"/>
        <v>5560</v>
      </c>
      <c r="I319" s="21">
        <f t="shared" si="92"/>
        <v>5847.4444444444443</v>
      </c>
      <c r="J319" s="24">
        <f t="shared" si="86"/>
        <v>-2.9479655712050062E-2</v>
      </c>
      <c r="K319" s="24">
        <f t="shared" si="87"/>
        <v>2.9479655712050062E-2</v>
      </c>
      <c r="L319" s="25">
        <f t="shared" si="91"/>
        <v>28037.641975308608</v>
      </c>
      <c r="M319" s="17">
        <f t="shared" si="93"/>
        <v>5521.666666666667</v>
      </c>
      <c r="N319" s="21">
        <f t="shared" si="88"/>
        <v>5525</v>
      </c>
      <c r="O319" s="24">
        <f t="shared" si="94"/>
        <v>2.7288732394366196E-2</v>
      </c>
      <c r="P319" s="24">
        <f t="shared" si="83"/>
        <v>2.7288732394366196E-2</v>
      </c>
      <c r="Q319" s="25">
        <f t="shared" si="95"/>
        <v>24025</v>
      </c>
      <c r="R319" s="17">
        <f t="shared" si="96"/>
        <v>5447.2916666666661</v>
      </c>
      <c r="S319" s="21">
        <f t="shared" si="97"/>
        <v>5627.670454545455</v>
      </c>
      <c r="T319" s="24">
        <f t="shared" si="98"/>
        <v>9.2129481434058171E-3</v>
      </c>
      <c r="U319" s="24">
        <f t="shared" si="89"/>
        <v>9.2129481434058171E-3</v>
      </c>
      <c r="V319" s="25">
        <f t="shared" si="99"/>
        <v>2738.3813274792956</v>
      </c>
    </row>
    <row r="320" spans="1:22" x14ac:dyDescent="0.3">
      <c r="A320" s="37" t="s">
        <v>483</v>
      </c>
      <c r="B320" s="39">
        <v>5640</v>
      </c>
      <c r="C320" s="17">
        <f t="shared" si="84"/>
        <v>5701.666666666667</v>
      </c>
      <c r="D320" s="21">
        <f t="shared" si="85"/>
        <v>5683.333333333333</v>
      </c>
      <c r="E320" s="24">
        <f t="shared" si="80"/>
        <v>-7.6832151300235867E-3</v>
      </c>
      <c r="F320" s="24">
        <f t="shared" si="81"/>
        <v>7.6832151300235867E-3</v>
      </c>
      <c r="G320" s="25">
        <f t="shared" si="82"/>
        <v>1877.7777777777515</v>
      </c>
      <c r="H320" s="17">
        <f t="shared" si="90"/>
        <v>5607.2222222222217</v>
      </c>
      <c r="I320" s="21">
        <f t="shared" si="92"/>
        <v>5855.9999999999991</v>
      </c>
      <c r="J320" s="24">
        <f t="shared" si="86"/>
        <v>-3.8297872340425372E-2</v>
      </c>
      <c r="K320" s="24">
        <f t="shared" si="87"/>
        <v>3.8297872340425372E-2</v>
      </c>
      <c r="L320" s="25">
        <f t="shared" si="91"/>
        <v>46655.999999999607</v>
      </c>
      <c r="M320" s="17">
        <f t="shared" si="93"/>
        <v>5560</v>
      </c>
      <c r="N320" s="21">
        <f t="shared" si="88"/>
        <v>5521.666666666667</v>
      </c>
      <c r="O320" s="24">
        <f t="shared" si="94"/>
        <v>2.098108747044912E-2</v>
      </c>
      <c r="P320" s="24">
        <f t="shared" si="83"/>
        <v>2.098108747044912E-2</v>
      </c>
      <c r="Q320" s="25">
        <f t="shared" si="95"/>
        <v>14002.777777777706</v>
      </c>
      <c r="R320" s="17">
        <f t="shared" si="96"/>
        <v>5463.125</v>
      </c>
      <c r="S320" s="21">
        <f t="shared" si="97"/>
        <v>5609.5643939393949</v>
      </c>
      <c r="T320" s="24">
        <f t="shared" si="98"/>
        <v>5.3963840532987757E-3</v>
      </c>
      <c r="U320" s="24">
        <f t="shared" si="89"/>
        <v>5.3963840532987757E-3</v>
      </c>
      <c r="V320" s="25">
        <f t="shared" si="99"/>
        <v>926.32611627634162</v>
      </c>
    </row>
    <row r="321" spans="1:22" x14ac:dyDescent="0.3">
      <c r="A321" s="37" t="s">
        <v>484</v>
      </c>
      <c r="B321" s="39">
        <v>5680</v>
      </c>
      <c r="C321" s="17">
        <f t="shared" si="84"/>
        <v>5708.333333333333</v>
      </c>
      <c r="D321" s="21">
        <f t="shared" si="85"/>
        <v>5701.666666666667</v>
      </c>
      <c r="E321" s="24">
        <f t="shared" si="80"/>
        <v>-3.814553990610382E-3</v>
      </c>
      <c r="F321" s="24">
        <f t="shared" si="81"/>
        <v>3.814553990610382E-3</v>
      </c>
      <c r="G321" s="25">
        <f t="shared" si="82"/>
        <v>469.44444444445759</v>
      </c>
      <c r="H321" s="17">
        <f t="shared" si="90"/>
        <v>5652.7777777777774</v>
      </c>
      <c r="I321" s="21">
        <f t="shared" si="92"/>
        <v>5833.8888888888905</v>
      </c>
      <c r="J321" s="24">
        <f t="shared" si="86"/>
        <v>-2.7093114241001848E-2</v>
      </c>
      <c r="K321" s="24">
        <f t="shared" si="87"/>
        <v>2.7093114241001848E-2</v>
      </c>
      <c r="L321" s="25">
        <f t="shared" si="91"/>
        <v>23681.790123457289</v>
      </c>
      <c r="M321" s="17">
        <f t="shared" si="93"/>
        <v>5571.666666666667</v>
      </c>
      <c r="N321" s="21">
        <f t="shared" si="88"/>
        <v>5560</v>
      </c>
      <c r="O321" s="24">
        <f t="shared" si="94"/>
        <v>2.1126760563380281E-2</v>
      </c>
      <c r="P321" s="24">
        <f t="shared" si="83"/>
        <v>2.1126760563380281E-2</v>
      </c>
      <c r="Q321" s="25">
        <f t="shared" si="95"/>
        <v>14400</v>
      </c>
      <c r="R321" s="17">
        <f t="shared" si="96"/>
        <v>5477.1527777777774</v>
      </c>
      <c r="S321" s="21">
        <f t="shared" si="97"/>
        <v>5674.488636363636</v>
      </c>
      <c r="T321" s="24">
        <f t="shared" si="98"/>
        <v>9.7031049935985333E-4</v>
      </c>
      <c r="U321" s="24">
        <f t="shared" si="89"/>
        <v>9.7031049935985333E-4</v>
      </c>
      <c r="V321" s="25">
        <f t="shared" si="99"/>
        <v>30.375129132235049</v>
      </c>
    </row>
    <row r="322" spans="1:22" x14ac:dyDescent="0.3">
      <c r="A322" s="37" t="s">
        <v>485</v>
      </c>
      <c r="B322" s="39">
        <v>5540</v>
      </c>
      <c r="C322" s="17">
        <f t="shared" si="84"/>
        <v>5603.333333333333</v>
      </c>
      <c r="D322" s="21">
        <f t="shared" si="85"/>
        <v>5708.333333333333</v>
      </c>
      <c r="E322" s="24">
        <f t="shared" si="80"/>
        <v>-3.0385078219013182E-2</v>
      </c>
      <c r="F322" s="24">
        <f t="shared" si="81"/>
        <v>3.0385078219013182E-2</v>
      </c>
      <c r="G322" s="25">
        <f t="shared" si="82"/>
        <v>28336.111111111008</v>
      </c>
      <c r="H322" s="17">
        <f t="shared" si="90"/>
        <v>5661.9444444444443</v>
      </c>
      <c r="I322" s="21">
        <f t="shared" si="92"/>
        <v>5786.1111111111113</v>
      </c>
      <c r="J322" s="24">
        <f t="shared" si="86"/>
        <v>-4.4424388287204207E-2</v>
      </c>
      <c r="K322" s="24">
        <f t="shared" si="87"/>
        <v>4.4424388287204207E-2</v>
      </c>
      <c r="L322" s="25">
        <f t="shared" si="91"/>
        <v>60570.679012345776</v>
      </c>
      <c r="M322" s="17">
        <f t="shared" si="93"/>
        <v>5575.833333333333</v>
      </c>
      <c r="N322" s="21">
        <f t="shared" si="88"/>
        <v>5571.666666666667</v>
      </c>
      <c r="O322" s="24">
        <f t="shared" si="94"/>
        <v>-5.7160048134777923E-3</v>
      </c>
      <c r="P322" s="24">
        <f t="shared" si="83"/>
        <v>5.7160048134777923E-3</v>
      </c>
      <c r="Q322" s="25">
        <f t="shared" si="95"/>
        <v>1002.7777777777969</v>
      </c>
      <c r="R322" s="17">
        <f t="shared" si="96"/>
        <v>5490.0694444444443</v>
      </c>
      <c r="S322" s="21">
        <f t="shared" si="97"/>
        <v>5683.3648989899002</v>
      </c>
      <c r="T322" s="24">
        <f t="shared" si="98"/>
        <v>-2.5878140611895344E-2</v>
      </c>
      <c r="U322" s="24">
        <f t="shared" si="89"/>
        <v>2.5878140611895344E-2</v>
      </c>
      <c r="V322" s="25">
        <f t="shared" si="99"/>
        <v>20553.494262384291</v>
      </c>
    </row>
    <row r="323" spans="1:22" x14ac:dyDescent="0.3">
      <c r="A323" s="37" t="s">
        <v>486</v>
      </c>
      <c r="B323" s="39">
        <v>5630</v>
      </c>
      <c r="C323" s="17">
        <f t="shared" si="84"/>
        <v>5623.333333333333</v>
      </c>
      <c r="D323" s="21">
        <f t="shared" si="85"/>
        <v>5603.333333333333</v>
      </c>
      <c r="E323" s="24">
        <f t="shared" si="80"/>
        <v>4.7365304914150927E-3</v>
      </c>
      <c r="F323" s="24">
        <f t="shared" si="81"/>
        <v>4.7365304914150927E-3</v>
      </c>
      <c r="G323" s="25">
        <f t="shared" si="82"/>
        <v>711.11111111112723</v>
      </c>
      <c r="H323" s="17">
        <f t="shared" si="90"/>
        <v>5661.3888888888878</v>
      </c>
      <c r="I323" s="21">
        <f t="shared" si="92"/>
        <v>5521.2777777777774</v>
      </c>
      <c r="J323" s="24">
        <f t="shared" si="86"/>
        <v>1.9311229524373467E-2</v>
      </c>
      <c r="K323" s="24">
        <f t="shared" si="87"/>
        <v>1.9311229524373467E-2</v>
      </c>
      <c r="L323" s="25">
        <f t="shared" si="91"/>
        <v>11820.52160493836</v>
      </c>
      <c r="M323" s="17">
        <f t="shared" si="93"/>
        <v>5625</v>
      </c>
      <c r="N323" s="21">
        <f t="shared" si="88"/>
        <v>5575.833333333333</v>
      </c>
      <c r="O323" s="24">
        <f t="shared" si="94"/>
        <v>9.6210775606868516E-3</v>
      </c>
      <c r="P323" s="24">
        <f t="shared" si="83"/>
        <v>9.6210775606868516E-3</v>
      </c>
      <c r="Q323" s="25">
        <f t="shared" si="95"/>
        <v>2934.0277777778106</v>
      </c>
      <c r="R323" s="17">
        <f t="shared" si="96"/>
        <v>5510.1388888888878</v>
      </c>
      <c r="S323" s="21">
        <f t="shared" si="97"/>
        <v>5677.1906565656564</v>
      </c>
      <c r="T323" s="24">
        <f t="shared" si="98"/>
        <v>-8.3819993899922479E-3</v>
      </c>
      <c r="U323" s="24">
        <f t="shared" si="89"/>
        <v>8.3819993899922479E-3</v>
      </c>
      <c r="V323" s="25">
        <f t="shared" si="99"/>
        <v>2226.9580670977252</v>
      </c>
    </row>
    <row r="324" spans="1:22" x14ac:dyDescent="0.3">
      <c r="A324" s="37" t="s">
        <v>487</v>
      </c>
      <c r="B324" s="39">
        <v>5360</v>
      </c>
      <c r="C324" s="17">
        <f t="shared" si="84"/>
        <v>5588.333333333333</v>
      </c>
      <c r="D324" s="21">
        <f t="shared" si="85"/>
        <v>5623.333333333333</v>
      </c>
      <c r="E324" s="24">
        <f t="shared" si="80"/>
        <v>-4.9129353233830789E-2</v>
      </c>
      <c r="F324" s="24">
        <f t="shared" si="81"/>
        <v>4.9129353233830789E-2</v>
      </c>
      <c r="G324" s="25">
        <f t="shared" si="82"/>
        <v>69344.444444444278</v>
      </c>
      <c r="H324" s="17">
        <f t="shared" si="90"/>
        <v>5651.3888888888878</v>
      </c>
      <c r="I324" s="21">
        <f t="shared" si="92"/>
        <v>5570.0555555555566</v>
      </c>
      <c r="J324" s="24">
        <f t="shared" si="86"/>
        <v>-3.9189469320066526E-2</v>
      </c>
      <c r="K324" s="24">
        <f t="shared" si="87"/>
        <v>3.9189469320066526E-2</v>
      </c>
      <c r="L324" s="25">
        <f t="shared" si="91"/>
        <v>44123.336419753512</v>
      </c>
      <c r="M324" s="17">
        <f t="shared" si="93"/>
        <v>5618.333333333333</v>
      </c>
      <c r="N324" s="21">
        <f t="shared" si="88"/>
        <v>5625</v>
      </c>
      <c r="O324" s="24">
        <f t="shared" si="94"/>
        <v>-4.9440298507462684E-2</v>
      </c>
      <c r="P324" s="24">
        <f t="shared" si="83"/>
        <v>4.9440298507462684E-2</v>
      </c>
      <c r="Q324" s="25">
        <f t="shared" si="95"/>
        <v>70225</v>
      </c>
      <c r="R324" s="17">
        <f t="shared" si="96"/>
        <v>5528.0555555555557</v>
      </c>
      <c r="S324" s="21">
        <f t="shared" si="97"/>
        <v>5760.7449494949506</v>
      </c>
      <c r="T324" s="24">
        <f t="shared" si="98"/>
        <v>-7.4765848786371367E-2</v>
      </c>
      <c r="U324" s="24">
        <f t="shared" si="89"/>
        <v>7.4765848786371367E-2</v>
      </c>
      <c r="V324" s="25">
        <f t="shared" si="99"/>
        <v>160596.51454571047</v>
      </c>
    </row>
    <row r="325" spans="1:22" x14ac:dyDescent="0.3">
      <c r="A325" s="37" t="s">
        <v>488</v>
      </c>
      <c r="B325" s="39">
        <v>5550</v>
      </c>
      <c r="C325" s="17">
        <f t="shared" si="84"/>
        <v>5566.666666666667</v>
      </c>
      <c r="D325" s="21">
        <f t="shared" si="85"/>
        <v>5588.333333333333</v>
      </c>
      <c r="E325" s="24">
        <f t="shared" si="80"/>
        <v>-6.9069069069068526E-3</v>
      </c>
      <c r="F325" s="24">
        <f t="shared" si="81"/>
        <v>6.9069069069068526E-3</v>
      </c>
      <c r="G325" s="25">
        <f t="shared" si="82"/>
        <v>1469.4444444444212</v>
      </c>
      <c r="H325" s="17">
        <f t="shared" si="90"/>
        <v>5631.9444444444443</v>
      </c>
      <c r="I325" s="21">
        <f t="shared" si="92"/>
        <v>5500.0555555555566</v>
      </c>
      <c r="J325" s="24">
        <f t="shared" si="86"/>
        <v>8.9989989989988171E-3</v>
      </c>
      <c r="K325" s="24">
        <f t="shared" si="87"/>
        <v>8.9989989989988171E-3</v>
      </c>
      <c r="L325" s="25">
        <f t="shared" si="91"/>
        <v>2494.4475308640967</v>
      </c>
      <c r="M325" s="17">
        <f t="shared" si="93"/>
        <v>5625</v>
      </c>
      <c r="N325" s="21">
        <f t="shared" si="88"/>
        <v>5618.333333333333</v>
      </c>
      <c r="O325" s="24">
        <f t="shared" si="94"/>
        <v>-1.2312312312312258E-2</v>
      </c>
      <c r="P325" s="24">
        <f t="shared" si="83"/>
        <v>1.2312312312312258E-2</v>
      </c>
      <c r="Q325" s="25">
        <f t="shared" si="95"/>
        <v>4669.4444444444034</v>
      </c>
      <c r="R325" s="17">
        <f t="shared" si="96"/>
        <v>5546.458333333333</v>
      </c>
      <c r="S325" s="21">
        <f t="shared" si="97"/>
        <v>5725.0252525252517</v>
      </c>
      <c r="T325" s="24">
        <f t="shared" si="98"/>
        <v>-3.1536081536081395E-2</v>
      </c>
      <c r="U325" s="24">
        <f t="shared" si="89"/>
        <v>3.1536081536081395E-2</v>
      </c>
      <c r="V325" s="25">
        <f t="shared" si="99"/>
        <v>30633.839021528143</v>
      </c>
    </row>
    <row r="326" spans="1:22" x14ac:dyDescent="0.3">
      <c r="A326" s="37" t="s">
        <v>489</v>
      </c>
      <c r="B326" s="39">
        <v>5680</v>
      </c>
      <c r="C326" s="17">
        <f t="shared" si="84"/>
        <v>5573.333333333333</v>
      </c>
      <c r="D326" s="21">
        <f t="shared" si="85"/>
        <v>5566.666666666667</v>
      </c>
      <c r="E326" s="24">
        <f t="shared" si="80"/>
        <v>1.9953051643192436E-2</v>
      </c>
      <c r="F326" s="24">
        <f t="shared" si="81"/>
        <v>1.9953051643192436E-2</v>
      </c>
      <c r="G326" s="25">
        <f t="shared" si="82"/>
        <v>12844.444444444376</v>
      </c>
      <c r="H326" s="17">
        <f t="shared" si="90"/>
        <v>5610.5555555555557</v>
      </c>
      <c r="I326" s="21">
        <f t="shared" si="92"/>
        <v>5475.2777777777783</v>
      </c>
      <c r="J326" s="24">
        <f t="shared" si="86"/>
        <v>3.6042644757433399E-2</v>
      </c>
      <c r="K326" s="24">
        <f t="shared" si="87"/>
        <v>3.6042644757433399E-2</v>
      </c>
      <c r="L326" s="25">
        <f t="shared" si="91"/>
        <v>41911.188271604733</v>
      </c>
      <c r="M326" s="17">
        <f t="shared" si="93"/>
        <v>5637.5</v>
      </c>
      <c r="N326" s="21">
        <f t="shared" si="88"/>
        <v>5625</v>
      </c>
      <c r="O326" s="24">
        <f t="shared" si="94"/>
        <v>9.683098591549295E-3</v>
      </c>
      <c r="P326" s="24">
        <f t="shared" si="83"/>
        <v>9.683098591549295E-3</v>
      </c>
      <c r="Q326" s="25">
        <f t="shared" si="95"/>
        <v>3025</v>
      </c>
      <c r="R326" s="17">
        <f t="shared" si="96"/>
        <v>5565.208333333333</v>
      </c>
      <c r="S326" s="21">
        <f t="shared" si="97"/>
        <v>5717.82196969697</v>
      </c>
      <c r="T326" s="24">
        <f t="shared" si="98"/>
        <v>-6.6587974818609107E-3</v>
      </c>
      <c r="U326" s="24">
        <f t="shared" si="89"/>
        <v>6.6587974818609107E-3</v>
      </c>
      <c r="V326" s="25">
        <f t="shared" si="99"/>
        <v>1430.501391758515</v>
      </c>
    </row>
    <row r="327" spans="1:22" x14ac:dyDescent="0.3">
      <c r="A327" s="37" t="s">
        <v>490</v>
      </c>
      <c r="B327" s="39">
        <v>5590</v>
      </c>
      <c r="C327" s="17">
        <f t="shared" si="84"/>
        <v>5558.333333333333</v>
      </c>
      <c r="D327" s="21">
        <f t="shared" si="85"/>
        <v>5573.333333333333</v>
      </c>
      <c r="E327" s="24">
        <f t="shared" si="80"/>
        <v>2.9815146094216405E-3</v>
      </c>
      <c r="F327" s="24">
        <f t="shared" si="81"/>
        <v>2.9815146094216405E-3</v>
      </c>
      <c r="G327" s="25">
        <f t="shared" si="82"/>
        <v>277.77777777778789</v>
      </c>
      <c r="H327" s="17">
        <f t="shared" si="90"/>
        <v>5585.5555555555557</v>
      </c>
      <c r="I327" s="21">
        <f t="shared" si="92"/>
        <v>5521.2222222222217</v>
      </c>
      <c r="J327" s="24">
        <f t="shared" si="86"/>
        <v>1.2303716954879836E-2</v>
      </c>
      <c r="K327" s="24">
        <f t="shared" si="87"/>
        <v>1.2303716954879836E-2</v>
      </c>
      <c r="L327" s="25">
        <f t="shared" si="91"/>
        <v>4730.382716049452</v>
      </c>
      <c r="M327" s="17">
        <f t="shared" si="93"/>
        <v>5633.333333333333</v>
      </c>
      <c r="N327" s="21">
        <f t="shared" si="88"/>
        <v>5637.5</v>
      </c>
      <c r="O327" s="24">
        <f t="shared" si="94"/>
        <v>-8.4973166368515207E-3</v>
      </c>
      <c r="P327" s="24">
        <f t="shared" si="83"/>
        <v>8.4973166368515207E-3</v>
      </c>
      <c r="Q327" s="25">
        <f t="shared" si="95"/>
        <v>2256.25</v>
      </c>
      <c r="R327" s="17">
        <f t="shared" si="96"/>
        <v>5579.375</v>
      </c>
      <c r="S327" s="21">
        <f t="shared" si="97"/>
        <v>5722.935606060606</v>
      </c>
      <c r="T327" s="24">
        <f t="shared" si="98"/>
        <v>-2.3780967094920575E-2</v>
      </c>
      <c r="U327" s="24">
        <f t="shared" si="89"/>
        <v>2.3780967094920575E-2</v>
      </c>
      <c r="V327" s="25">
        <f t="shared" si="99"/>
        <v>17671.875358700629</v>
      </c>
    </row>
    <row r="328" spans="1:22" x14ac:dyDescent="0.3">
      <c r="A328" s="37" t="s">
        <v>491</v>
      </c>
      <c r="B328" s="39">
        <v>5330</v>
      </c>
      <c r="C328" s="17">
        <f t="shared" si="84"/>
        <v>5523.333333333333</v>
      </c>
      <c r="D328" s="21">
        <f t="shared" si="85"/>
        <v>5558.333333333333</v>
      </c>
      <c r="E328" s="24">
        <f t="shared" si="80"/>
        <v>-4.283927454659156E-2</v>
      </c>
      <c r="F328" s="24">
        <f t="shared" si="81"/>
        <v>4.283927454659156E-2</v>
      </c>
      <c r="G328" s="25">
        <f t="shared" si="82"/>
        <v>52136.111111110971</v>
      </c>
      <c r="H328" s="17">
        <f t="shared" si="90"/>
        <v>5572.2222222222217</v>
      </c>
      <c r="I328" s="21">
        <f t="shared" si="92"/>
        <v>5520.2222222222217</v>
      </c>
      <c r="J328" s="24">
        <f t="shared" si="86"/>
        <v>-3.5688972274338031E-2</v>
      </c>
      <c r="K328" s="24">
        <f t="shared" si="87"/>
        <v>3.5688972274338031E-2</v>
      </c>
      <c r="L328" s="25">
        <f t="shared" si="91"/>
        <v>36184.493827160302</v>
      </c>
      <c r="M328" s="17">
        <f t="shared" si="93"/>
        <v>5563.333333333333</v>
      </c>
      <c r="N328" s="21">
        <f t="shared" si="88"/>
        <v>5633.333333333333</v>
      </c>
      <c r="O328" s="24">
        <f t="shared" si="94"/>
        <v>-5.6910569105690999E-2</v>
      </c>
      <c r="P328" s="24">
        <f t="shared" si="83"/>
        <v>5.6910569105690999E-2</v>
      </c>
      <c r="Q328" s="25">
        <f t="shared" si="95"/>
        <v>92011.11111111092</v>
      </c>
      <c r="R328" s="17">
        <f t="shared" si="96"/>
        <v>5582.5694444444453</v>
      </c>
      <c r="S328" s="21">
        <f t="shared" si="97"/>
        <v>5697.1022727272721</v>
      </c>
      <c r="T328" s="24">
        <f t="shared" si="98"/>
        <v>-6.8874722838137351E-2</v>
      </c>
      <c r="U328" s="24">
        <f t="shared" si="89"/>
        <v>6.8874722838137351E-2</v>
      </c>
      <c r="V328" s="25">
        <f t="shared" si="99"/>
        <v>134764.07864152844</v>
      </c>
    </row>
    <row r="329" spans="1:22" x14ac:dyDescent="0.3">
      <c r="A329" s="37" t="s">
        <v>492</v>
      </c>
      <c r="B329" s="39">
        <v>5850</v>
      </c>
      <c r="C329" s="17">
        <f t="shared" si="84"/>
        <v>5560</v>
      </c>
      <c r="D329" s="21">
        <f t="shared" si="85"/>
        <v>5523.333333333333</v>
      </c>
      <c r="E329" s="24">
        <f t="shared" si="80"/>
        <v>5.584045584045589E-2</v>
      </c>
      <c r="F329" s="24">
        <f t="shared" si="81"/>
        <v>5.584045584045589E-2</v>
      </c>
      <c r="G329" s="25">
        <f t="shared" si="82"/>
        <v>106711.11111111131</v>
      </c>
      <c r="H329" s="17">
        <f t="shared" si="90"/>
        <v>5561.666666666667</v>
      </c>
      <c r="I329" s="21">
        <f t="shared" si="92"/>
        <v>5454.8888888888887</v>
      </c>
      <c r="J329" s="24">
        <f t="shared" si="86"/>
        <v>6.7540360873694236E-2</v>
      </c>
      <c r="K329" s="24">
        <f t="shared" si="87"/>
        <v>6.7540360873694236E-2</v>
      </c>
      <c r="L329" s="25">
        <f t="shared" si="91"/>
        <v>156112.79012345694</v>
      </c>
      <c r="M329" s="17">
        <f t="shared" si="93"/>
        <v>5591.666666666667</v>
      </c>
      <c r="N329" s="21">
        <f t="shared" si="88"/>
        <v>5563.333333333333</v>
      </c>
      <c r="O329" s="24">
        <f t="shared" si="94"/>
        <v>4.9002849002849055E-2</v>
      </c>
      <c r="P329" s="24">
        <f t="shared" si="83"/>
        <v>4.9002849002849055E-2</v>
      </c>
      <c r="Q329" s="25">
        <f t="shared" si="95"/>
        <v>82177.777777777956</v>
      </c>
      <c r="R329" s="17">
        <f t="shared" si="96"/>
        <v>5587.3611111111122</v>
      </c>
      <c r="S329" s="21">
        <f t="shared" si="97"/>
        <v>5540.5997474747455</v>
      </c>
      <c r="T329" s="24">
        <f t="shared" si="98"/>
        <v>5.2888932055599053E-2</v>
      </c>
      <c r="U329" s="24">
        <f t="shared" si="89"/>
        <v>5.2888932055599053E-2</v>
      </c>
      <c r="V329" s="25">
        <f t="shared" si="99"/>
        <v>95728.516262691235</v>
      </c>
    </row>
    <row r="330" spans="1:22" x14ac:dyDescent="0.3">
      <c r="A330" s="37" t="s">
        <v>493</v>
      </c>
      <c r="B330" s="39">
        <v>5440</v>
      </c>
      <c r="C330" s="17">
        <f t="shared" si="84"/>
        <v>5573.333333333333</v>
      </c>
      <c r="D330" s="21">
        <f t="shared" si="85"/>
        <v>5560</v>
      </c>
      <c r="E330" s="24">
        <f t="shared" si="80"/>
        <v>-2.2058823529411766E-2</v>
      </c>
      <c r="F330" s="24">
        <f t="shared" si="81"/>
        <v>2.2058823529411766E-2</v>
      </c>
      <c r="G330" s="25">
        <f t="shared" si="82"/>
        <v>14400</v>
      </c>
      <c r="H330" s="17">
        <f t="shared" si="90"/>
        <v>5559.166666666667</v>
      </c>
      <c r="I330" s="21">
        <f t="shared" si="92"/>
        <v>5557.6666666666661</v>
      </c>
      <c r="J330" s="24">
        <f t="shared" si="86"/>
        <v>-2.1629901960784202E-2</v>
      </c>
      <c r="K330" s="24">
        <f t="shared" si="87"/>
        <v>2.1629901960784202E-2</v>
      </c>
      <c r="L330" s="25">
        <f t="shared" si="91"/>
        <v>13845.444444444302</v>
      </c>
      <c r="M330" s="17">
        <f t="shared" si="93"/>
        <v>5580.833333333333</v>
      </c>
      <c r="N330" s="21">
        <f t="shared" si="88"/>
        <v>5591.666666666667</v>
      </c>
      <c r="O330" s="24">
        <f t="shared" si="94"/>
        <v>-2.7879901960784371E-2</v>
      </c>
      <c r="P330" s="24">
        <f t="shared" si="83"/>
        <v>2.7879901960784371E-2</v>
      </c>
      <c r="Q330" s="25">
        <f t="shared" si="95"/>
        <v>23002.777777777868</v>
      </c>
      <c r="R330" s="17">
        <f t="shared" si="96"/>
        <v>5592.0138888888896</v>
      </c>
      <c r="S330" s="21">
        <f t="shared" si="97"/>
        <v>5596.7550505050494</v>
      </c>
      <c r="T330" s="24">
        <f t="shared" si="98"/>
        <v>-2.8815266636957618E-2</v>
      </c>
      <c r="U330" s="24">
        <f t="shared" si="89"/>
        <v>2.8815266636957618E-2</v>
      </c>
      <c r="V330" s="25">
        <f t="shared" si="99"/>
        <v>24572.145858840602</v>
      </c>
    </row>
    <row r="331" spans="1:22" x14ac:dyDescent="0.3">
      <c r="A331" s="37" t="s">
        <v>494</v>
      </c>
      <c r="B331" s="39">
        <v>5270</v>
      </c>
      <c r="C331" s="17">
        <f t="shared" si="84"/>
        <v>5526.666666666667</v>
      </c>
      <c r="D331" s="21">
        <f t="shared" si="85"/>
        <v>5573.333333333333</v>
      </c>
      <c r="E331" s="24">
        <f t="shared" si="80"/>
        <v>-5.7558507273877235E-2</v>
      </c>
      <c r="F331" s="24">
        <f t="shared" si="81"/>
        <v>5.7558507273877235E-2</v>
      </c>
      <c r="G331" s="25">
        <f t="shared" si="82"/>
        <v>92011.11111111092</v>
      </c>
      <c r="H331" s="17">
        <f t="shared" si="90"/>
        <v>5552.5</v>
      </c>
      <c r="I331" s="21">
        <f t="shared" si="92"/>
        <v>5593.1666666666652</v>
      </c>
      <c r="J331" s="24">
        <f t="shared" si="86"/>
        <v>-6.1321948134092058E-2</v>
      </c>
      <c r="K331" s="24">
        <f t="shared" si="87"/>
        <v>6.1321948134092058E-2</v>
      </c>
      <c r="L331" s="25">
        <f t="shared" si="91"/>
        <v>104436.69444444346</v>
      </c>
      <c r="M331" s="17">
        <f t="shared" si="93"/>
        <v>5546.666666666667</v>
      </c>
      <c r="N331" s="21">
        <f t="shared" si="88"/>
        <v>5580.833333333333</v>
      </c>
      <c r="O331" s="24">
        <f t="shared" si="94"/>
        <v>-5.8981657179000578E-2</v>
      </c>
      <c r="P331" s="24">
        <f t="shared" si="83"/>
        <v>5.8981657179000578E-2</v>
      </c>
      <c r="Q331" s="25">
        <f t="shared" si="95"/>
        <v>96617.36111111092</v>
      </c>
      <c r="R331" s="17">
        <f t="shared" si="96"/>
        <v>5594.0972222222226</v>
      </c>
      <c r="S331" s="21">
        <f t="shared" si="97"/>
        <v>5567.6199494949478</v>
      </c>
      <c r="T331" s="24">
        <f t="shared" si="98"/>
        <v>-5.6474373718206419E-2</v>
      </c>
      <c r="U331" s="24">
        <f t="shared" si="89"/>
        <v>5.6474373718206419E-2</v>
      </c>
      <c r="V331" s="25">
        <f t="shared" si="99"/>
        <v>88577.634337375304</v>
      </c>
    </row>
    <row r="332" spans="1:22" x14ac:dyDescent="0.3">
      <c r="A332" s="37" t="s">
        <v>495</v>
      </c>
      <c r="B332" s="39">
        <v>5720</v>
      </c>
      <c r="C332" s="17">
        <f t="shared" si="84"/>
        <v>5533.333333333333</v>
      </c>
      <c r="D332" s="21">
        <f t="shared" si="85"/>
        <v>5526.666666666667</v>
      </c>
      <c r="E332" s="24">
        <f t="shared" si="80"/>
        <v>3.3799533799533744E-2</v>
      </c>
      <c r="F332" s="24">
        <f t="shared" si="81"/>
        <v>3.3799533799533744E-2</v>
      </c>
      <c r="G332" s="25">
        <f t="shared" si="82"/>
        <v>37377.777777777657</v>
      </c>
      <c r="H332" s="17">
        <f t="shared" si="90"/>
        <v>5545.833333333333</v>
      </c>
      <c r="I332" s="21">
        <f t="shared" si="92"/>
        <v>5490.5000000000009</v>
      </c>
      <c r="J332" s="24">
        <f t="shared" si="86"/>
        <v>4.0122377622377463E-2</v>
      </c>
      <c r="K332" s="24">
        <f t="shared" si="87"/>
        <v>4.0122377622377463E-2</v>
      </c>
      <c r="L332" s="25">
        <f t="shared" si="91"/>
        <v>52670.249999999585</v>
      </c>
      <c r="M332" s="17">
        <f t="shared" si="93"/>
        <v>5553.333333333333</v>
      </c>
      <c r="N332" s="21">
        <f t="shared" si="88"/>
        <v>5546.666666666667</v>
      </c>
      <c r="O332" s="24">
        <f t="shared" si="94"/>
        <v>3.0303030303030248E-2</v>
      </c>
      <c r="P332" s="24">
        <f t="shared" si="83"/>
        <v>3.0303030303030248E-2</v>
      </c>
      <c r="Q332" s="25">
        <f t="shared" si="95"/>
        <v>30044.44444444434</v>
      </c>
      <c r="R332" s="17">
        <f t="shared" si="96"/>
        <v>5593.541666666667</v>
      </c>
      <c r="S332" s="21">
        <f t="shared" si="97"/>
        <v>5490.6123737373737</v>
      </c>
      <c r="T332" s="24">
        <f t="shared" si="98"/>
        <v>4.0102731864095513E-2</v>
      </c>
      <c r="U332" s="24">
        <f t="shared" si="89"/>
        <v>4.0102731864095513E-2</v>
      </c>
      <c r="V332" s="25">
        <f t="shared" si="99"/>
        <v>52618.683082402335</v>
      </c>
    </row>
    <row r="333" spans="1:22" x14ac:dyDescent="0.3">
      <c r="A333" s="37" t="s">
        <v>496</v>
      </c>
      <c r="B333" s="39">
        <v>5660</v>
      </c>
      <c r="C333" s="17">
        <f t="shared" si="84"/>
        <v>5545</v>
      </c>
      <c r="D333" s="21">
        <f t="shared" si="85"/>
        <v>5533.333333333333</v>
      </c>
      <c r="E333" s="24">
        <f t="shared" si="80"/>
        <v>2.2379269729093106E-2</v>
      </c>
      <c r="F333" s="24">
        <f t="shared" si="81"/>
        <v>2.2379269729093106E-2</v>
      </c>
      <c r="G333" s="25">
        <f t="shared" si="82"/>
        <v>16044.444444444522</v>
      </c>
      <c r="H333" s="17">
        <f t="shared" si="90"/>
        <v>5543.6111111111104</v>
      </c>
      <c r="I333" s="21">
        <f t="shared" si="92"/>
        <v>5515.833333333333</v>
      </c>
      <c r="J333" s="24">
        <f t="shared" si="86"/>
        <v>2.5471142520612538E-2</v>
      </c>
      <c r="K333" s="24">
        <f t="shared" si="87"/>
        <v>2.5471142520612538E-2</v>
      </c>
      <c r="L333" s="25">
        <f t="shared" si="91"/>
        <v>20784.027777777865</v>
      </c>
      <c r="M333" s="17">
        <f t="shared" si="93"/>
        <v>5551.666666666667</v>
      </c>
      <c r="N333" s="21">
        <f t="shared" si="88"/>
        <v>5553.333333333333</v>
      </c>
      <c r="O333" s="24">
        <f t="shared" si="94"/>
        <v>1.8845700824499465E-2</v>
      </c>
      <c r="P333" s="24">
        <f t="shared" si="83"/>
        <v>1.8845700824499465E-2</v>
      </c>
      <c r="Q333" s="25">
        <f t="shared" si="95"/>
        <v>11377.777777777843</v>
      </c>
      <c r="R333" s="17">
        <f t="shared" si="96"/>
        <v>5591.875</v>
      </c>
      <c r="S333" s="21">
        <f t="shared" si="97"/>
        <v>5505.8143939393931</v>
      </c>
      <c r="T333" s="24">
        <f t="shared" si="98"/>
        <v>2.7241273155584261E-2</v>
      </c>
      <c r="U333" s="24">
        <f t="shared" si="89"/>
        <v>2.7241273155584261E-2</v>
      </c>
      <c r="V333" s="25">
        <f t="shared" si="99"/>
        <v>23773.201116276665</v>
      </c>
    </row>
    <row r="334" spans="1:22" x14ac:dyDescent="0.3">
      <c r="A334" s="37" t="s">
        <v>497</v>
      </c>
      <c r="B334" s="39">
        <v>5630</v>
      </c>
      <c r="C334" s="17">
        <f t="shared" si="84"/>
        <v>5595</v>
      </c>
      <c r="D334" s="21">
        <f t="shared" si="85"/>
        <v>5545</v>
      </c>
      <c r="E334" s="24">
        <f t="shared" si="80"/>
        <v>1.5097690941385435E-2</v>
      </c>
      <c r="F334" s="24">
        <f t="shared" si="81"/>
        <v>1.5097690941385435E-2</v>
      </c>
      <c r="G334" s="25">
        <f t="shared" si="82"/>
        <v>7225</v>
      </c>
      <c r="H334" s="17">
        <f t="shared" si="90"/>
        <v>5555.5555555555547</v>
      </c>
      <c r="I334" s="21">
        <f t="shared" si="92"/>
        <v>5546.9444444444453</v>
      </c>
      <c r="J334" s="24">
        <f t="shared" si="86"/>
        <v>1.4752318926386279E-2</v>
      </c>
      <c r="K334" s="24">
        <f t="shared" si="87"/>
        <v>1.4752318926386279E-2</v>
      </c>
      <c r="L334" s="25">
        <f t="shared" si="91"/>
        <v>6898.2253086418414</v>
      </c>
      <c r="M334" s="17">
        <f t="shared" si="93"/>
        <v>5559.166666666667</v>
      </c>
      <c r="N334" s="21">
        <f t="shared" si="88"/>
        <v>5551.666666666667</v>
      </c>
      <c r="O334" s="24">
        <f t="shared" si="94"/>
        <v>1.3913558318531622E-2</v>
      </c>
      <c r="P334" s="24">
        <f t="shared" si="83"/>
        <v>1.3913558318531622E-2</v>
      </c>
      <c r="Q334" s="25">
        <f t="shared" si="95"/>
        <v>6136.111111111064</v>
      </c>
      <c r="R334" s="17">
        <f t="shared" si="96"/>
        <v>5590.4861111111104</v>
      </c>
      <c r="S334" s="21">
        <f t="shared" si="97"/>
        <v>5504.1477272727279</v>
      </c>
      <c r="T334" s="24">
        <f t="shared" si="98"/>
        <v>2.2353867269497701E-2</v>
      </c>
      <c r="U334" s="24">
        <f t="shared" si="89"/>
        <v>2.2353867269497701E-2</v>
      </c>
      <c r="V334" s="25">
        <f t="shared" si="99"/>
        <v>15838.794550619668</v>
      </c>
    </row>
    <row r="335" spans="1:22" x14ac:dyDescent="0.3">
      <c r="A335" s="37" t="s">
        <v>498</v>
      </c>
      <c r="B335" s="39">
        <v>5580</v>
      </c>
      <c r="C335" s="17">
        <f t="shared" si="84"/>
        <v>5550</v>
      </c>
      <c r="D335" s="21">
        <f t="shared" si="85"/>
        <v>5595</v>
      </c>
      <c r="E335" s="24">
        <f t="shared" si="80"/>
        <v>-2.6881720430107529E-3</v>
      </c>
      <c r="F335" s="24">
        <f t="shared" si="81"/>
        <v>2.6881720430107529E-3</v>
      </c>
      <c r="G335" s="25">
        <f t="shared" si="82"/>
        <v>225</v>
      </c>
      <c r="H335" s="17">
        <f t="shared" si="90"/>
        <v>5553.8888888888878</v>
      </c>
      <c r="I335" s="21">
        <f t="shared" si="92"/>
        <v>5650.2222222222235</v>
      </c>
      <c r="J335" s="24">
        <f t="shared" si="86"/>
        <v>-1.2584627638391315E-2</v>
      </c>
      <c r="K335" s="24">
        <f t="shared" si="87"/>
        <v>1.2584627638391315E-2</v>
      </c>
      <c r="L335" s="25">
        <f t="shared" si="91"/>
        <v>4931.1604938273449</v>
      </c>
      <c r="M335" s="17">
        <f t="shared" si="93"/>
        <v>5555</v>
      </c>
      <c r="N335" s="21">
        <f t="shared" si="88"/>
        <v>5559.166666666667</v>
      </c>
      <c r="O335" s="24">
        <f t="shared" si="94"/>
        <v>3.7335722819593245E-3</v>
      </c>
      <c r="P335" s="24">
        <f t="shared" si="83"/>
        <v>3.7335722819593245E-3</v>
      </c>
      <c r="Q335" s="25">
        <f t="shared" si="95"/>
        <v>434.02777777776515</v>
      </c>
      <c r="R335" s="17">
        <f t="shared" si="96"/>
        <v>5584.6527777777774</v>
      </c>
      <c r="S335" s="21">
        <f t="shared" si="97"/>
        <v>5522.1527777777792</v>
      </c>
      <c r="T335" s="24">
        <f t="shared" si="98"/>
        <v>1.0366885702906954E-2</v>
      </c>
      <c r="U335" s="24">
        <f t="shared" si="89"/>
        <v>1.0366885702906954E-2</v>
      </c>
      <c r="V335" s="25">
        <f t="shared" si="99"/>
        <v>3346.301118826997</v>
      </c>
    </row>
    <row r="336" spans="1:22" x14ac:dyDescent="0.3">
      <c r="A336" s="37" t="s">
        <v>499</v>
      </c>
      <c r="B336" s="39">
        <v>5820</v>
      </c>
      <c r="C336" s="17">
        <f t="shared" si="84"/>
        <v>5613.333333333333</v>
      </c>
      <c r="D336" s="21">
        <f t="shared" si="85"/>
        <v>5550</v>
      </c>
      <c r="E336" s="24">
        <f t="shared" si="80"/>
        <v>4.6391752577319589E-2</v>
      </c>
      <c r="F336" s="24">
        <f t="shared" si="81"/>
        <v>4.6391752577319589E-2</v>
      </c>
      <c r="G336" s="25">
        <f t="shared" si="82"/>
        <v>72900</v>
      </c>
      <c r="H336" s="17">
        <f t="shared" si="90"/>
        <v>5560.5555555555557</v>
      </c>
      <c r="I336" s="21">
        <f t="shared" si="92"/>
        <v>5544.5555555555575</v>
      </c>
      <c r="J336" s="24">
        <f t="shared" si="86"/>
        <v>4.732722413134751E-2</v>
      </c>
      <c r="K336" s="24">
        <f t="shared" si="87"/>
        <v>4.732722413134751E-2</v>
      </c>
      <c r="L336" s="25">
        <f t="shared" si="91"/>
        <v>75869.64197530759</v>
      </c>
      <c r="M336" s="17">
        <f t="shared" si="93"/>
        <v>5593.333333333333</v>
      </c>
      <c r="N336" s="21">
        <f t="shared" si="88"/>
        <v>5555</v>
      </c>
      <c r="O336" s="24">
        <f t="shared" si="94"/>
        <v>4.5532646048109963E-2</v>
      </c>
      <c r="P336" s="24">
        <f t="shared" si="83"/>
        <v>4.5532646048109963E-2</v>
      </c>
      <c r="Q336" s="25">
        <f t="shared" si="95"/>
        <v>70225</v>
      </c>
      <c r="R336" s="17">
        <f t="shared" si="96"/>
        <v>5582.5694444444443</v>
      </c>
      <c r="S336" s="21">
        <f t="shared" si="97"/>
        <v>5519.9558080808083</v>
      </c>
      <c r="T336" s="24">
        <f t="shared" si="98"/>
        <v>5.1553984865840494E-2</v>
      </c>
      <c r="U336" s="24">
        <f t="shared" si="89"/>
        <v>5.1553984865840494E-2</v>
      </c>
      <c r="V336" s="25">
        <f t="shared" si="99"/>
        <v>90026.517104440733</v>
      </c>
    </row>
    <row r="337" spans="1:22" x14ac:dyDescent="0.3">
      <c r="A337" s="37" t="s">
        <v>500</v>
      </c>
      <c r="B337" s="39">
        <v>5770</v>
      </c>
      <c r="C337" s="17">
        <f t="shared" si="84"/>
        <v>5696.666666666667</v>
      </c>
      <c r="D337" s="21">
        <f t="shared" si="85"/>
        <v>5613.333333333333</v>
      </c>
      <c r="E337" s="24">
        <f t="shared" si="80"/>
        <v>2.7151935297515941E-2</v>
      </c>
      <c r="F337" s="24">
        <f t="shared" si="81"/>
        <v>2.7151935297515941E-2</v>
      </c>
      <c r="G337" s="25">
        <f t="shared" si="82"/>
        <v>24544.44444444454</v>
      </c>
      <c r="H337" s="17">
        <f t="shared" si="90"/>
        <v>5588.8888888888878</v>
      </c>
      <c r="I337" s="21">
        <f t="shared" si="92"/>
        <v>5687.2222222222217</v>
      </c>
      <c r="J337" s="24">
        <f t="shared" si="86"/>
        <v>1.4346235316772666E-2</v>
      </c>
      <c r="K337" s="24">
        <f t="shared" si="87"/>
        <v>1.4346235316772666E-2</v>
      </c>
      <c r="L337" s="25">
        <f t="shared" si="91"/>
        <v>6852.160493827244</v>
      </c>
      <c r="M337" s="17">
        <f t="shared" si="93"/>
        <v>5611.666666666667</v>
      </c>
      <c r="N337" s="21">
        <f t="shared" si="88"/>
        <v>5593.333333333333</v>
      </c>
      <c r="O337" s="24">
        <f t="shared" si="94"/>
        <v>3.0618139803581797E-2</v>
      </c>
      <c r="P337" s="24">
        <f t="shared" si="83"/>
        <v>3.0618139803581797E-2</v>
      </c>
      <c r="Q337" s="25">
        <f t="shared" si="95"/>
        <v>31211.111111111219</v>
      </c>
      <c r="R337" s="17">
        <f t="shared" si="96"/>
        <v>5581.458333333333</v>
      </c>
      <c r="S337" s="21">
        <f t="shared" si="97"/>
        <v>5606.0542929292924</v>
      </c>
      <c r="T337" s="24">
        <f t="shared" si="98"/>
        <v>2.8413467429931994E-2</v>
      </c>
      <c r="U337" s="24">
        <f t="shared" si="89"/>
        <v>2.8413467429931994E-2</v>
      </c>
      <c r="V337" s="25">
        <f t="shared" si="99"/>
        <v>26878.194866914269</v>
      </c>
    </row>
    <row r="338" spans="1:22" x14ac:dyDescent="0.3">
      <c r="A338" s="37" t="s">
        <v>501</v>
      </c>
      <c r="B338" s="39">
        <v>5560</v>
      </c>
      <c r="C338" s="17">
        <f t="shared" si="84"/>
        <v>5670</v>
      </c>
      <c r="D338" s="21">
        <f t="shared" si="85"/>
        <v>5696.666666666667</v>
      </c>
      <c r="E338" s="24">
        <f t="shared" ref="E338:E401" si="100">(B338-D338)/B338</f>
        <v>-2.4580335731414923E-2</v>
      </c>
      <c r="F338" s="24">
        <f t="shared" ref="F338:F401" si="101">ABS(E338)</f>
        <v>2.4580335731414923E-2</v>
      </c>
      <c r="G338" s="25">
        <f t="shared" ref="G338:G401" si="102">(B338-D338)^2</f>
        <v>18677.777777777861</v>
      </c>
      <c r="H338" s="17">
        <f t="shared" si="90"/>
        <v>5611.666666666667</v>
      </c>
      <c r="I338" s="21">
        <f t="shared" si="92"/>
        <v>5847.5555555555575</v>
      </c>
      <c r="J338" s="24">
        <f t="shared" si="86"/>
        <v>-5.1718625099920409E-2</v>
      </c>
      <c r="K338" s="24">
        <f t="shared" si="87"/>
        <v>5.1718625099920409E-2</v>
      </c>
      <c r="L338" s="25">
        <f t="shared" si="91"/>
        <v>82688.197530865305</v>
      </c>
      <c r="M338" s="17">
        <f t="shared" si="93"/>
        <v>5601.666666666667</v>
      </c>
      <c r="N338" s="21">
        <f t="shared" si="88"/>
        <v>5611.666666666667</v>
      </c>
      <c r="O338" s="24">
        <f t="shared" si="94"/>
        <v>-9.2925659472422612E-3</v>
      </c>
      <c r="P338" s="24">
        <f t="shared" ref="P338:P401" si="103">ABS(O338)</f>
        <v>9.2925659472422612E-3</v>
      </c>
      <c r="Q338" s="25">
        <f t="shared" si="95"/>
        <v>2669.4444444444757</v>
      </c>
      <c r="R338" s="17">
        <f t="shared" si="96"/>
        <v>5578.4722222222217</v>
      </c>
      <c r="S338" s="21">
        <f t="shared" si="97"/>
        <v>5647.3674242424249</v>
      </c>
      <c r="T338" s="24">
        <f t="shared" si="98"/>
        <v>-1.5713565511227507E-2</v>
      </c>
      <c r="U338" s="24">
        <f t="shared" si="89"/>
        <v>1.5713565511227507E-2</v>
      </c>
      <c r="V338" s="25">
        <f t="shared" si="99"/>
        <v>7633.0668187558595</v>
      </c>
    </row>
    <row r="339" spans="1:22" x14ac:dyDescent="0.3">
      <c r="A339" s="37" t="s">
        <v>502</v>
      </c>
      <c r="B339" s="39">
        <v>5740</v>
      </c>
      <c r="C339" s="17">
        <f t="shared" ref="C339:C402" si="104">AVERAGE(B334:B339)</f>
        <v>5683.333333333333</v>
      </c>
      <c r="D339" s="21">
        <f t="shared" si="85"/>
        <v>5670</v>
      </c>
      <c r="E339" s="24">
        <f t="shared" si="100"/>
        <v>1.2195121951219513E-2</v>
      </c>
      <c r="F339" s="24">
        <f t="shared" si="101"/>
        <v>1.2195121951219513E-2</v>
      </c>
      <c r="G339" s="25">
        <f t="shared" si="102"/>
        <v>4900</v>
      </c>
      <c r="H339" s="17">
        <f t="shared" si="90"/>
        <v>5634.7222222222226</v>
      </c>
      <c r="I339" s="21">
        <f t="shared" si="92"/>
        <v>5751.6666666666661</v>
      </c>
      <c r="J339" s="24">
        <f t="shared" si="86"/>
        <v>-2.0325203252031464E-3</v>
      </c>
      <c r="K339" s="24">
        <f t="shared" si="87"/>
        <v>2.0325203252031464E-3</v>
      </c>
      <c r="L339" s="25">
        <f t="shared" si="91"/>
        <v>136.11111111109696</v>
      </c>
      <c r="M339" s="17">
        <f t="shared" si="93"/>
        <v>5614.166666666667</v>
      </c>
      <c r="N339" s="21">
        <f t="shared" si="88"/>
        <v>5601.666666666667</v>
      </c>
      <c r="O339" s="24">
        <f t="shared" si="94"/>
        <v>2.4099883855981365E-2</v>
      </c>
      <c r="P339" s="24">
        <f t="shared" si="103"/>
        <v>2.4099883855981365E-2</v>
      </c>
      <c r="Q339" s="25">
        <f t="shared" si="95"/>
        <v>19136.111111111026</v>
      </c>
      <c r="R339" s="17">
        <f t="shared" si="96"/>
        <v>5576.875</v>
      </c>
      <c r="S339" s="21">
        <f t="shared" si="97"/>
        <v>5629.0782828282845</v>
      </c>
      <c r="T339" s="24">
        <f t="shared" si="98"/>
        <v>1.9324340970682141E-2</v>
      </c>
      <c r="U339" s="24">
        <f t="shared" si="89"/>
        <v>1.9324340970682141E-2</v>
      </c>
      <c r="V339" s="25">
        <f t="shared" si="99"/>
        <v>12303.627340322046</v>
      </c>
    </row>
    <row r="340" spans="1:22" x14ac:dyDescent="0.3">
      <c r="A340" s="37" t="s">
        <v>503</v>
      </c>
      <c r="B340" s="39">
        <v>5740</v>
      </c>
      <c r="C340" s="17">
        <f t="shared" si="104"/>
        <v>5701.666666666667</v>
      </c>
      <c r="D340" s="21">
        <f t="shared" si="85"/>
        <v>5683.333333333333</v>
      </c>
      <c r="E340" s="24">
        <f t="shared" si="100"/>
        <v>9.8722415795587052E-3</v>
      </c>
      <c r="F340" s="24">
        <f t="shared" si="101"/>
        <v>9.8722415795587052E-3</v>
      </c>
      <c r="G340" s="25">
        <f t="shared" si="102"/>
        <v>3211.1111111111454</v>
      </c>
      <c r="H340" s="17">
        <f t="shared" si="90"/>
        <v>5652.5</v>
      </c>
      <c r="I340" s="21">
        <f t="shared" si="92"/>
        <v>5751.3888888888878</v>
      </c>
      <c r="J340" s="24">
        <f t="shared" si="86"/>
        <v>-1.9841269841267906E-3</v>
      </c>
      <c r="K340" s="24">
        <f t="shared" si="87"/>
        <v>1.9841269841267906E-3</v>
      </c>
      <c r="L340" s="25">
        <f t="shared" si="91"/>
        <v>129.70679012343146</v>
      </c>
      <c r="M340" s="17">
        <f t="shared" si="93"/>
        <v>5648.333333333333</v>
      </c>
      <c r="N340" s="21">
        <f t="shared" si="88"/>
        <v>5614.166666666667</v>
      </c>
      <c r="O340" s="24">
        <f t="shared" si="94"/>
        <v>2.1922183507549309E-2</v>
      </c>
      <c r="P340" s="24">
        <f t="shared" si="103"/>
        <v>2.1922183507549309E-2</v>
      </c>
      <c r="Q340" s="25">
        <f t="shared" si="95"/>
        <v>15834.027777777701</v>
      </c>
      <c r="R340" s="17">
        <f t="shared" si="96"/>
        <v>5583.958333333333</v>
      </c>
      <c r="S340" s="21">
        <f t="shared" si="97"/>
        <v>5658.2386363636369</v>
      </c>
      <c r="T340" s="24">
        <f t="shared" si="98"/>
        <v>1.4244140006335027E-2</v>
      </c>
      <c r="U340" s="24">
        <f t="shared" si="89"/>
        <v>1.4244140006335027E-2</v>
      </c>
      <c r="V340" s="25">
        <f t="shared" si="99"/>
        <v>6684.9205836775909</v>
      </c>
    </row>
    <row r="341" spans="1:22" x14ac:dyDescent="0.3">
      <c r="A341" s="37" t="s">
        <v>504</v>
      </c>
      <c r="B341" s="39">
        <v>5720</v>
      </c>
      <c r="C341" s="17">
        <f t="shared" si="104"/>
        <v>5725</v>
      </c>
      <c r="D341" s="21">
        <f t="shared" si="85"/>
        <v>5701.666666666667</v>
      </c>
      <c r="E341" s="24">
        <f t="shared" si="100"/>
        <v>3.2051282051281521E-3</v>
      </c>
      <c r="F341" s="24">
        <f t="shared" si="101"/>
        <v>3.2051282051281521E-3</v>
      </c>
      <c r="G341" s="25">
        <f t="shared" si="102"/>
        <v>336.1111111111</v>
      </c>
      <c r="H341" s="17">
        <f t="shared" si="90"/>
        <v>5681.666666666667</v>
      </c>
      <c r="I341" s="21">
        <f t="shared" si="92"/>
        <v>5770.5000000000009</v>
      </c>
      <c r="J341" s="24">
        <f t="shared" si="86"/>
        <v>-8.8286713286714873E-3</v>
      </c>
      <c r="K341" s="24">
        <f t="shared" si="87"/>
        <v>8.8286713286714873E-3</v>
      </c>
      <c r="L341" s="25">
        <f t="shared" si="91"/>
        <v>2550.2500000000919</v>
      </c>
      <c r="M341" s="17">
        <f t="shared" si="93"/>
        <v>5637.5</v>
      </c>
      <c r="N341" s="21">
        <f t="shared" si="88"/>
        <v>5648.333333333333</v>
      </c>
      <c r="O341" s="24">
        <f t="shared" si="94"/>
        <v>1.2529137529137582E-2</v>
      </c>
      <c r="P341" s="24">
        <f t="shared" si="103"/>
        <v>1.2529137529137582E-2</v>
      </c>
      <c r="Q341" s="25">
        <f t="shared" si="95"/>
        <v>5136.111111111155</v>
      </c>
      <c r="R341" s="17">
        <f t="shared" si="96"/>
        <v>5587.7777777777783</v>
      </c>
      <c r="S341" s="21">
        <f t="shared" si="97"/>
        <v>5724.4128787878781</v>
      </c>
      <c r="T341" s="24">
        <f t="shared" si="98"/>
        <v>-7.7148230557308939E-4</v>
      </c>
      <c r="U341" s="24">
        <f t="shared" si="89"/>
        <v>7.7148230557308939E-4</v>
      </c>
      <c r="V341" s="25">
        <f t="shared" si="99"/>
        <v>19.473499196504235</v>
      </c>
    </row>
    <row r="342" spans="1:22" x14ac:dyDescent="0.3">
      <c r="A342" s="37" t="s">
        <v>505</v>
      </c>
      <c r="B342" s="39">
        <v>5820</v>
      </c>
      <c r="C342" s="17">
        <f t="shared" si="104"/>
        <v>5725</v>
      </c>
      <c r="D342" s="21">
        <f t="shared" si="85"/>
        <v>5725</v>
      </c>
      <c r="E342" s="24">
        <f t="shared" si="100"/>
        <v>1.6323024054982819E-2</v>
      </c>
      <c r="F342" s="24">
        <f t="shared" si="101"/>
        <v>1.6323024054982819E-2</v>
      </c>
      <c r="G342" s="25">
        <f t="shared" si="102"/>
        <v>9025</v>
      </c>
      <c r="H342" s="17">
        <f t="shared" si="90"/>
        <v>5700.2777777777783</v>
      </c>
      <c r="I342" s="21">
        <f t="shared" si="92"/>
        <v>5785.6666666666661</v>
      </c>
      <c r="J342" s="24">
        <f t="shared" si="86"/>
        <v>5.8991981672395083E-3</v>
      </c>
      <c r="K342" s="24">
        <f t="shared" si="87"/>
        <v>5.8991981672395083E-3</v>
      </c>
      <c r="L342" s="25">
        <f t="shared" si="91"/>
        <v>1178.7777777778194</v>
      </c>
      <c r="M342" s="17">
        <f t="shared" si="93"/>
        <v>5669.166666666667</v>
      </c>
      <c r="N342" s="21">
        <f t="shared" si="88"/>
        <v>5637.5</v>
      </c>
      <c r="O342" s="24">
        <f t="shared" si="94"/>
        <v>3.1357388316151202E-2</v>
      </c>
      <c r="P342" s="24">
        <f t="shared" si="103"/>
        <v>3.1357388316151202E-2</v>
      </c>
      <c r="Q342" s="25">
        <f t="shared" si="95"/>
        <v>33306.25</v>
      </c>
      <c r="R342" s="17">
        <f t="shared" si="96"/>
        <v>5595.1388888888896</v>
      </c>
      <c r="S342" s="21">
        <f t="shared" si="97"/>
        <v>5696.2626262626254</v>
      </c>
      <c r="T342" s="24">
        <f t="shared" si="98"/>
        <v>2.1260717137005943E-2</v>
      </c>
      <c r="U342" s="24">
        <f t="shared" si="89"/>
        <v>2.1260717137005943E-2</v>
      </c>
      <c r="V342" s="25">
        <f t="shared" si="99"/>
        <v>15310.937659422718</v>
      </c>
    </row>
    <row r="343" spans="1:22" x14ac:dyDescent="0.3">
      <c r="A343" s="37" t="s">
        <v>506</v>
      </c>
      <c r="B343" s="39">
        <v>5810</v>
      </c>
      <c r="C343" s="17">
        <f t="shared" si="104"/>
        <v>5731.666666666667</v>
      </c>
      <c r="D343" s="21">
        <f t="shared" ref="D343:D406" si="105">C342</f>
        <v>5725</v>
      </c>
      <c r="E343" s="24">
        <f t="shared" si="100"/>
        <v>1.4629948364888123E-2</v>
      </c>
      <c r="F343" s="24">
        <f t="shared" si="101"/>
        <v>1.4629948364888123E-2</v>
      </c>
      <c r="G343" s="25">
        <f t="shared" si="102"/>
        <v>7225</v>
      </c>
      <c r="H343" s="17">
        <f t="shared" si="90"/>
        <v>5706.1111111111104</v>
      </c>
      <c r="I343" s="21">
        <f t="shared" si="92"/>
        <v>5759.6111111111104</v>
      </c>
      <c r="J343" s="24">
        <f t="shared" ref="J343:J406" si="106">($B343-I343)/$B343</f>
        <v>8.6727863836298796E-3</v>
      </c>
      <c r="K343" s="24">
        <f t="shared" ref="K343:K406" si="107">ABS(J343)</f>
        <v>8.6727863836298796E-3</v>
      </c>
      <c r="L343" s="25">
        <f t="shared" si="91"/>
        <v>2539.0401234568612</v>
      </c>
      <c r="M343" s="17">
        <f t="shared" si="93"/>
        <v>5714.166666666667</v>
      </c>
      <c r="N343" s="21">
        <f t="shared" ref="N343:N406" si="108">M342</f>
        <v>5669.166666666667</v>
      </c>
      <c r="O343" s="24">
        <f t="shared" si="94"/>
        <v>2.4239816408491054E-2</v>
      </c>
      <c r="P343" s="24">
        <f t="shared" si="103"/>
        <v>2.4239816408491054E-2</v>
      </c>
      <c r="Q343" s="25">
        <f t="shared" si="95"/>
        <v>19834.027777777694</v>
      </c>
      <c r="R343" s="17">
        <f t="shared" si="96"/>
        <v>5609.0972222222217</v>
      </c>
      <c r="S343" s="21">
        <f t="shared" si="97"/>
        <v>5756.6540404040406</v>
      </c>
      <c r="T343" s="24">
        <f t="shared" si="98"/>
        <v>9.1817486395799237E-3</v>
      </c>
      <c r="U343" s="24">
        <f t="shared" ref="U343:U406" si="109">ABS(T343)</f>
        <v>9.1817486395799237E-3</v>
      </c>
      <c r="V343" s="25">
        <f t="shared" si="99"/>
        <v>2845.791405213728</v>
      </c>
    </row>
    <row r="344" spans="1:22" x14ac:dyDescent="0.3">
      <c r="A344" s="37" t="s">
        <v>507</v>
      </c>
      <c r="B344" s="39">
        <v>5720</v>
      </c>
      <c r="C344" s="17">
        <f t="shared" si="104"/>
        <v>5758.333333333333</v>
      </c>
      <c r="D344" s="21">
        <f t="shared" si="105"/>
        <v>5731.666666666667</v>
      </c>
      <c r="E344" s="24">
        <f t="shared" si="100"/>
        <v>-2.0396270396270924E-3</v>
      </c>
      <c r="F344" s="24">
        <f t="shared" si="101"/>
        <v>2.0396270396270924E-3</v>
      </c>
      <c r="G344" s="25">
        <f t="shared" si="102"/>
        <v>136.11111111111819</v>
      </c>
      <c r="H344" s="17">
        <f t="shared" ref="H344:H407" si="110">AVERAGE(C339:C344)</f>
        <v>5720.833333333333</v>
      </c>
      <c r="I344" s="21">
        <f t="shared" si="92"/>
        <v>5767.4444444444462</v>
      </c>
      <c r="J344" s="24">
        <f t="shared" si="106"/>
        <v>-8.2944832944835956E-3</v>
      </c>
      <c r="K344" s="24">
        <f t="shared" si="107"/>
        <v>8.2944832944835956E-3</v>
      </c>
      <c r="L344" s="25">
        <f t="shared" ref="L344:L407" si="111">(B344-I344)^2</f>
        <v>2250.9753086421383</v>
      </c>
      <c r="M344" s="17">
        <f t="shared" si="93"/>
        <v>5714.166666666667</v>
      </c>
      <c r="N344" s="21">
        <f t="shared" si="108"/>
        <v>5714.166666666667</v>
      </c>
      <c r="O344" s="24">
        <f t="shared" si="94"/>
        <v>1.0198135198134668E-3</v>
      </c>
      <c r="P344" s="24">
        <f t="shared" si="103"/>
        <v>1.0198135198134668E-3</v>
      </c>
      <c r="Q344" s="25">
        <f t="shared" si="95"/>
        <v>34.02777777777424</v>
      </c>
      <c r="R344" s="17">
        <f t="shared" si="96"/>
        <v>5622.5</v>
      </c>
      <c r="S344" s="21">
        <f t="shared" si="97"/>
        <v>5838.3396464646476</v>
      </c>
      <c r="T344" s="24">
        <f t="shared" si="98"/>
        <v>-2.0688749381931392E-2</v>
      </c>
      <c r="U344" s="24">
        <f t="shared" si="109"/>
        <v>2.0688749381931392E-2</v>
      </c>
      <c r="V344" s="25">
        <f t="shared" si="99"/>
        <v>14004.27192537777</v>
      </c>
    </row>
    <row r="345" spans="1:22" x14ac:dyDescent="0.3">
      <c r="A345" s="37" t="s">
        <v>508</v>
      </c>
      <c r="B345" s="39">
        <v>5470</v>
      </c>
      <c r="C345" s="17">
        <f t="shared" si="104"/>
        <v>5713.333333333333</v>
      </c>
      <c r="D345" s="21">
        <f t="shared" si="105"/>
        <v>5758.333333333333</v>
      </c>
      <c r="E345" s="24">
        <f t="shared" si="100"/>
        <v>-5.2711761121267464E-2</v>
      </c>
      <c r="F345" s="24">
        <f t="shared" si="101"/>
        <v>5.2711761121267464E-2</v>
      </c>
      <c r="G345" s="25">
        <f t="shared" si="102"/>
        <v>83136.111111110935</v>
      </c>
      <c r="H345" s="17">
        <f t="shared" si="110"/>
        <v>5725.833333333333</v>
      </c>
      <c r="I345" s="21">
        <f t="shared" ref="I345:I408" si="112">((2*$C344)-$H344)+((2/(6-1))*($C344-$H344))</f>
        <v>5810.833333333333</v>
      </c>
      <c r="J345" s="24">
        <f t="shared" si="106"/>
        <v>-6.2309567336989585E-2</v>
      </c>
      <c r="K345" s="24">
        <f t="shared" si="107"/>
        <v>6.2309567336989585E-2</v>
      </c>
      <c r="L345" s="25">
        <f t="shared" si="111"/>
        <v>116167.36111111091</v>
      </c>
      <c r="M345" s="17">
        <f t="shared" ref="M345:M408" si="113">AVERAGE(B334:B345)</f>
        <v>5698.333333333333</v>
      </c>
      <c r="N345" s="21">
        <f t="shared" si="108"/>
        <v>5714.166666666667</v>
      </c>
      <c r="O345" s="24">
        <f t="shared" ref="O345:O408" si="114">(B345-N345)/B345</f>
        <v>-4.4637416209628328E-2</v>
      </c>
      <c r="P345" s="24">
        <f t="shared" si="103"/>
        <v>4.4637416209628328E-2</v>
      </c>
      <c r="Q345" s="25">
        <f t="shared" ref="Q345:Q408" si="115">(B345-N345)^2</f>
        <v>59617.361111111262</v>
      </c>
      <c r="R345" s="17">
        <f t="shared" si="96"/>
        <v>5634.7222222222217</v>
      </c>
      <c r="S345" s="21">
        <f t="shared" si="97"/>
        <v>5822.5000000000009</v>
      </c>
      <c r="T345" s="24">
        <f t="shared" si="98"/>
        <v>-6.4442413162705839E-2</v>
      </c>
      <c r="U345" s="24">
        <f t="shared" si="109"/>
        <v>6.4442413162705839E-2</v>
      </c>
      <c r="V345" s="25">
        <f t="shared" si="99"/>
        <v>124256.25000000064</v>
      </c>
    </row>
    <row r="346" spans="1:22" x14ac:dyDescent="0.3">
      <c r="A346" s="37" t="s">
        <v>509</v>
      </c>
      <c r="B346" s="39">
        <v>5950</v>
      </c>
      <c r="C346" s="17">
        <f t="shared" si="104"/>
        <v>5748.333333333333</v>
      </c>
      <c r="D346" s="21">
        <f t="shared" si="105"/>
        <v>5713.333333333333</v>
      </c>
      <c r="E346" s="24">
        <f t="shared" si="100"/>
        <v>3.9775910364145711E-2</v>
      </c>
      <c r="F346" s="24">
        <f t="shared" si="101"/>
        <v>3.9775910364145711E-2</v>
      </c>
      <c r="G346" s="25">
        <f t="shared" si="102"/>
        <v>56011.111111111255</v>
      </c>
      <c r="H346" s="17">
        <f t="shared" si="110"/>
        <v>5733.6111111111104</v>
      </c>
      <c r="I346" s="21">
        <f t="shared" si="112"/>
        <v>5695.833333333333</v>
      </c>
      <c r="J346" s="24">
        <f t="shared" si="106"/>
        <v>4.2717086834733943E-2</v>
      </c>
      <c r="K346" s="24">
        <f t="shared" si="107"/>
        <v>4.2717086834733943E-2</v>
      </c>
      <c r="L346" s="25">
        <f t="shared" si="111"/>
        <v>64600.694444444598</v>
      </c>
      <c r="M346" s="17">
        <f t="shared" si="113"/>
        <v>5725</v>
      </c>
      <c r="N346" s="21">
        <f t="shared" si="108"/>
        <v>5698.333333333333</v>
      </c>
      <c r="O346" s="24">
        <f t="shared" si="114"/>
        <v>4.2296918767507054E-2</v>
      </c>
      <c r="P346" s="24">
        <f t="shared" si="103"/>
        <v>4.2296918767507054E-2</v>
      </c>
      <c r="Q346" s="25">
        <f t="shared" si="115"/>
        <v>63336.111111111262</v>
      </c>
      <c r="R346" s="17">
        <f t="shared" si="96"/>
        <v>5648.541666666667</v>
      </c>
      <c r="S346" s="21">
        <f t="shared" si="97"/>
        <v>5773.5101010101007</v>
      </c>
      <c r="T346" s="24">
        <f t="shared" si="98"/>
        <v>2.9662167897462066E-2</v>
      </c>
      <c r="U346" s="24">
        <f t="shared" si="109"/>
        <v>2.9662167897462066E-2</v>
      </c>
      <c r="V346" s="25">
        <f t="shared" si="99"/>
        <v>31148.68444546486</v>
      </c>
    </row>
    <row r="347" spans="1:22" x14ac:dyDescent="0.3">
      <c r="A347" s="37" t="s">
        <v>510</v>
      </c>
      <c r="B347" s="39">
        <v>5850</v>
      </c>
      <c r="C347" s="17">
        <f t="shared" si="104"/>
        <v>5770</v>
      </c>
      <c r="D347" s="21">
        <f t="shared" si="105"/>
        <v>5748.333333333333</v>
      </c>
      <c r="E347" s="24">
        <f t="shared" si="100"/>
        <v>1.7378917378917429E-2</v>
      </c>
      <c r="F347" s="24">
        <f t="shared" si="101"/>
        <v>1.7378917378917429E-2</v>
      </c>
      <c r="G347" s="25">
        <f t="shared" si="102"/>
        <v>10336.111111111173</v>
      </c>
      <c r="H347" s="17">
        <f t="shared" si="110"/>
        <v>5741.1111111111104</v>
      </c>
      <c r="I347" s="21">
        <f t="shared" si="112"/>
        <v>5768.9444444444443</v>
      </c>
      <c r="J347" s="24">
        <f t="shared" si="106"/>
        <v>1.3855650522317206E-2</v>
      </c>
      <c r="K347" s="24">
        <f t="shared" si="107"/>
        <v>1.3855650522317206E-2</v>
      </c>
      <c r="L347" s="25">
        <f t="shared" si="111"/>
        <v>6570.0030864197697</v>
      </c>
      <c r="M347" s="17">
        <f t="shared" si="113"/>
        <v>5747.5</v>
      </c>
      <c r="N347" s="21">
        <f t="shared" si="108"/>
        <v>5725</v>
      </c>
      <c r="O347" s="24">
        <f t="shared" si="114"/>
        <v>2.1367521367521368E-2</v>
      </c>
      <c r="P347" s="24">
        <f t="shared" si="103"/>
        <v>2.1367521367521368E-2</v>
      </c>
      <c r="Q347" s="25">
        <f t="shared" si="115"/>
        <v>15625</v>
      </c>
      <c r="R347" s="17">
        <f t="shared" si="96"/>
        <v>5664.583333333333</v>
      </c>
      <c r="S347" s="21">
        <f t="shared" si="97"/>
        <v>5815.359848484848</v>
      </c>
      <c r="T347" s="24">
        <f t="shared" si="98"/>
        <v>5.921393421393497E-3</v>
      </c>
      <c r="U347" s="24">
        <f t="shared" si="109"/>
        <v>5.921393421393497E-3</v>
      </c>
      <c r="V347" s="25">
        <f t="shared" si="99"/>
        <v>1199.9400969926844</v>
      </c>
    </row>
    <row r="348" spans="1:22" x14ac:dyDescent="0.3">
      <c r="A348" s="37" t="s">
        <v>511</v>
      </c>
      <c r="B348" s="39">
        <v>5940</v>
      </c>
      <c r="C348" s="17">
        <f t="shared" si="104"/>
        <v>5790</v>
      </c>
      <c r="D348" s="21">
        <f t="shared" si="105"/>
        <v>5770</v>
      </c>
      <c r="E348" s="24">
        <f t="shared" si="100"/>
        <v>2.8619528619528621E-2</v>
      </c>
      <c r="F348" s="24">
        <f t="shared" si="101"/>
        <v>2.8619528619528621E-2</v>
      </c>
      <c r="G348" s="25">
        <f t="shared" si="102"/>
        <v>28900</v>
      </c>
      <c r="H348" s="17">
        <f t="shared" si="110"/>
        <v>5751.9444444444443</v>
      </c>
      <c r="I348" s="21">
        <f t="shared" si="112"/>
        <v>5810.4444444444453</v>
      </c>
      <c r="J348" s="24">
        <f t="shared" si="106"/>
        <v>2.1810699588477232E-2</v>
      </c>
      <c r="K348" s="24">
        <f t="shared" si="107"/>
        <v>2.1810699588477232E-2</v>
      </c>
      <c r="L348" s="25">
        <f t="shared" si="111"/>
        <v>16784.641975308434</v>
      </c>
      <c r="M348" s="17">
        <f t="shared" si="113"/>
        <v>5757.5</v>
      </c>
      <c r="N348" s="21">
        <f t="shared" si="108"/>
        <v>5747.5</v>
      </c>
      <c r="O348" s="24">
        <f t="shared" si="114"/>
        <v>3.2407407407407406E-2</v>
      </c>
      <c r="P348" s="24">
        <f t="shared" si="103"/>
        <v>3.2407407407407406E-2</v>
      </c>
      <c r="Q348" s="25">
        <f t="shared" si="115"/>
        <v>37056.25</v>
      </c>
      <c r="R348" s="17">
        <f t="shared" si="96"/>
        <v>5678.2638888888878</v>
      </c>
      <c r="S348" s="21">
        <f t="shared" si="97"/>
        <v>5845.4924242424249</v>
      </c>
      <c r="T348" s="24">
        <f t="shared" si="98"/>
        <v>1.5910366289154054E-2</v>
      </c>
      <c r="U348" s="24">
        <f t="shared" si="109"/>
        <v>1.5910366289154054E-2</v>
      </c>
      <c r="V348" s="25">
        <f t="shared" si="99"/>
        <v>8931.6818755737913</v>
      </c>
    </row>
    <row r="349" spans="1:22" x14ac:dyDescent="0.3">
      <c r="A349" s="37" t="s">
        <v>512</v>
      </c>
      <c r="B349" s="39">
        <v>5910</v>
      </c>
      <c r="C349" s="17">
        <f t="shared" si="104"/>
        <v>5806.666666666667</v>
      </c>
      <c r="D349" s="21">
        <f t="shared" si="105"/>
        <v>5790</v>
      </c>
      <c r="E349" s="24">
        <f t="shared" si="100"/>
        <v>2.030456852791878E-2</v>
      </c>
      <c r="F349" s="24">
        <f t="shared" si="101"/>
        <v>2.030456852791878E-2</v>
      </c>
      <c r="G349" s="25">
        <f t="shared" si="102"/>
        <v>14400</v>
      </c>
      <c r="H349" s="17">
        <f t="shared" si="110"/>
        <v>5764.4444444444443</v>
      </c>
      <c r="I349" s="21">
        <f t="shared" si="112"/>
        <v>5843.2777777777783</v>
      </c>
      <c r="J349" s="24">
        <f t="shared" si="106"/>
        <v>1.1289716112051052E-2</v>
      </c>
      <c r="K349" s="24">
        <f t="shared" si="107"/>
        <v>1.1289716112051052E-2</v>
      </c>
      <c r="L349" s="25">
        <f t="shared" si="111"/>
        <v>4451.8549382715373</v>
      </c>
      <c r="M349" s="17">
        <f t="shared" si="113"/>
        <v>5769.166666666667</v>
      </c>
      <c r="N349" s="21">
        <f t="shared" si="108"/>
        <v>5757.5</v>
      </c>
      <c r="O349" s="24">
        <f t="shared" si="114"/>
        <v>2.5803722504230117E-2</v>
      </c>
      <c r="P349" s="24">
        <f t="shared" si="103"/>
        <v>2.5803722504230117E-2</v>
      </c>
      <c r="Q349" s="25">
        <f t="shared" si="115"/>
        <v>23256.25</v>
      </c>
      <c r="R349" s="17">
        <f t="shared" si="96"/>
        <v>5691.3888888888896</v>
      </c>
      <c r="S349" s="21">
        <f t="shared" si="97"/>
        <v>5851.1426767676785</v>
      </c>
      <c r="T349" s="24">
        <f t="shared" si="98"/>
        <v>9.9589379411711507E-3</v>
      </c>
      <c r="U349" s="24">
        <f t="shared" si="109"/>
        <v>9.9589379411711507E-3</v>
      </c>
      <c r="V349" s="25">
        <f t="shared" si="99"/>
        <v>3464.1844980739729</v>
      </c>
    </row>
    <row r="350" spans="1:22" x14ac:dyDescent="0.3">
      <c r="A350" s="37" t="s">
        <v>513</v>
      </c>
      <c r="B350" s="39">
        <v>5580</v>
      </c>
      <c r="C350" s="17">
        <f t="shared" si="104"/>
        <v>5783.333333333333</v>
      </c>
      <c r="D350" s="21">
        <f t="shared" si="105"/>
        <v>5806.666666666667</v>
      </c>
      <c r="E350" s="24">
        <f t="shared" si="100"/>
        <v>-4.0621266427718093E-2</v>
      </c>
      <c r="F350" s="24">
        <f t="shared" si="101"/>
        <v>4.0621266427718093E-2</v>
      </c>
      <c r="G350" s="25">
        <f t="shared" si="102"/>
        <v>51377.777777777912</v>
      </c>
      <c r="H350" s="17">
        <f t="shared" si="110"/>
        <v>5768.6111111111104</v>
      </c>
      <c r="I350" s="21">
        <f t="shared" si="112"/>
        <v>5865.7777777777783</v>
      </c>
      <c r="J350" s="24">
        <f t="shared" si="106"/>
        <v>-5.1214655515730872E-2</v>
      </c>
      <c r="K350" s="24">
        <f t="shared" si="107"/>
        <v>5.1214655515730872E-2</v>
      </c>
      <c r="L350" s="25">
        <f t="shared" si="111"/>
        <v>81668.938271605221</v>
      </c>
      <c r="M350" s="17">
        <f t="shared" si="113"/>
        <v>5770.833333333333</v>
      </c>
      <c r="N350" s="21">
        <f t="shared" si="108"/>
        <v>5769.166666666667</v>
      </c>
      <c r="O350" s="24">
        <f t="shared" si="114"/>
        <v>-3.3900836320191211E-2</v>
      </c>
      <c r="P350" s="24">
        <f t="shared" si="103"/>
        <v>3.3900836320191211E-2</v>
      </c>
      <c r="Q350" s="25">
        <f t="shared" si="115"/>
        <v>35784.02777777789</v>
      </c>
      <c r="R350" s="17">
        <f t="shared" si="96"/>
        <v>5705.4861111111104</v>
      </c>
      <c r="S350" s="21">
        <f t="shared" si="97"/>
        <v>5861.0858585858587</v>
      </c>
      <c r="T350" s="24">
        <f t="shared" si="98"/>
        <v>-5.0373809782411946E-2</v>
      </c>
      <c r="U350" s="24">
        <f t="shared" si="109"/>
        <v>5.0373809782411946E-2</v>
      </c>
      <c r="V350" s="25">
        <f t="shared" si="99"/>
        <v>79009.259896949327</v>
      </c>
    </row>
    <row r="351" spans="1:22" x14ac:dyDescent="0.3">
      <c r="A351" s="37" t="s">
        <v>514</v>
      </c>
      <c r="B351" s="39">
        <v>5790</v>
      </c>
      <c r="C351" s="17">
        <f t="shared" si="104"/>
        <v>5836.666666666667</v>
      </c>
      <c r="D351" s="21">
        <f t="shared" si="105"/>
        <v>5783.333333333333</v>
      </c>
      <c r="E351" s="24">
        <f t="shared" si="100"/>
        <v>1.1514104778354007E-3</v>
      </c>
      <c r="F351" s="24">
        <f t="shared" si="101"/>
        <v>1.1514104778354007E-3</v>
      </c>
      <c r="G351" s="25">
        <f t="shared" si="102"/>
        <v>44.444444444448486</v>
      </c>
      <c r="H351" s="17">
        <f t="shared" si="110"/>
        <v>5789.166666666667</v>
      </c>
      <c r="I351" s="21">
        <f t="shared" si="112"/>
        <v>5803.9444444444443</v>
      </c>
      <c r="J351" s="24">
        <f t="shared" si="106"/>
        <v>-2.4083669161389194E-3</v>
      </c>
      <c r="K351" s="24">
        <f t="shared" si="107"/>
        <v>2.4083669161389194E-3</v>
      </c>
      <c r="L351" s="25">
        <f t="shared" si="111"/>
        <v>194.4475308641947</v>
      </c>
      <c r="M351" s="17">
        <f t="shared" si="113"/>
        <v>5775</v>
      </c>
      <c r="N351" s="21">
        <f t="shared" si="108"/>
        <v>5770.833333333333</v>
      </c>
      <c r="O351" s="24">
        <f t="shared" si="114"/>
        <v>3.3103051237766789E-3</v>
      </c>
      <c r="P351" s="24">
        <f t="shared" si="103"/>
        <v>3.3103051237766789E-3</v>
      </c>
      <c r="Q351" s="25">
        <f t="shared" si="115"/>
        <v>367.36111111112274</v>
      </c>
      <c r="R351" s="17">
        <f t="shared" si="96"/>
        <v>5718.8888888888896</v>
      </c>
      <c r="S351" s="21">
        <f t="shared" si="97"/>
        <v>5848.0618686868693</v>
      </c>
      <c r="T351" s="24">
        <f t="shared" si="98"/>
        <v>-1.002795659531421E-2</v>
      </c>
      <c r="U351" s="24">
        <f t="shared" si="109"/>
        <v>1.002795659531421E-2</v>
      </c>
      <c r="V351" s="25">
        <f t="shared" si="99"/>
        <v>3371.180595411251</v>
      </c>
    </row>
    <row r="352" spans="1:22" x14ac:dyDescent="0.3">
      <c r="A352" s="37" t="s">
        <v>515</v>
      </c>
      <c r="B352" s="39">
        <v>6350</v>
      </c>
      <c r="C352" s="17">
        <f t="shared" si="104"/>
        <v>5903.333333333333</v>
      </c>
      <c r="D352" s="21">
        <f t="shared" si="105"/>
        <v>5836.666666666667</v>
      </c>
      <c r="E352" s="24">
        <f t="shared" si="100"/>
        <v>8.0839895013123317E-2</v>
      </c>
      <c r="F352" s="24">
        <f t="shared" si="101"/>
        <v>8.0839895013123317E-2</v>
      </c>
      <c r="G352" s="25">
        <f t="shared" si="102"/>
        <v>263511.11111111077</v>
      </c>
      <c r="H352" s="17">
        <f t="shared" si="110"/>
        <v>5815</v>
      </c>
      <c r="I352" s="21">
        <f t="shared" si="112"/>
        <v>5903.166666666667</v>
      </c>
      <c r="J352" s="24">
        <f t="shared" si="106"/>
        <v>7.0367454068241422E-2</v>
      </c>
      <c r="K352" s="24">
        <f t="shared" si="107"/>
        <v>7.0367454068241422E-2</v>
      </c>
      <c r="L352" s="25">
        <f t="shared" si="111"/>
        <v>199660.02777777752</v>
      </c>
      <c r="M352" s="17">
        <f t="shared" si="113"/>
        <v>5825.833333333333</v>
      </c>
      <c r="N352" s="21">
        <f t="shared" si="108"/>
        <v>5775</v>
      </c>
      <c r="O352" s="24">
        <f t="shared" si="114"/>
        <v>9.055118110236221E-2</v>
      </c>
      <c r="P352" s="24">
        <f t="shared" si="103"/>
        <v>9.055118110236221E-2</v>
      </c>
      <c r="Q352" s="25">
        <f t="shared" si="115"/>
        <v>330625</v>
      </c>
      <c r="R352" s="17">
        <f t="shared" si="96"/>
        <v>5733.6805555555557</v>
      </c>
      <c r="S352" s="21">
        <f t="shared" si="97"/>
        <v>5841.3131313131307</v>
      </c>
      <c r="T352" s="24">
        <f t="shared" si="98"/>
        <v>8.0108168297144774E-2</v>
      </c>
      <c r="U352" s="24">
        <f t="shared" si="109"/>
        <v>8.0108168297144774E-2</v>
      </c>
      <c r="V352" s="25">
        <f t="shared" si="99"/>
        <v>258762.3303744522</v>
      </c>
    </row>
    <row r="353" spans="1:22" x14ac:dyDescent="0.3">
      <c r="A353" s="37" t="s">
        <v>516</v>
      </c>
      <c r="B353" s="39">
        <v>5950</v>
      </c>
      <c r="C353" s="17">
        <f t="shared" si="104"/>
        <v>5920</v>
      </c>
      <c r="D353" s="21">
        <f t="shared" si="105"/>
        <v>5903.333333333333</v>
      </c>
      <c r="E353" s="24">
        <f t="shared" si="100"/>
        <v>7.843137254902011E-3</v>
      </c>
      <c r="F353" s="24">
        <f t="shared" si="101"/>
        <v>7.843137254902011E-3</v>
      </c>
      <c r="G353" s="25">
        <f t="shared" si="102"/>
        <v>2177.777777777806</v>
      </c>
      <c r="H353" s="17">
        <f t="shared" si="110"/>
        <v>5840</v>
      </c>
      <c r="I353" s="21">
        <f t="shared" si="112"/>
        <v>6026.9999999999991</v>
      </c>
      <c r="J353" s="24">
        <f t="shared" si="106"/>
        <v>-1.2941176470588083E-2</v>
      </c>
      <c r="K353" s="24">
        <f t="shared" si="107"/>
        <v>1.2941176470588083E-2</v>
      </c>
      <c r="L353" s="25">
        <f t="shared" si="111"/>
        <v>5928.9999999998599</v>
      </c>
      <c r="M353" s="17">
        <f t="shared" si="113"/>
        <v>5845</v>
      </c>
      <c r="N353" s="21">
        <f t="shared" si="108"/>
        <v>5825.833333333333</v>
      </c>
      <c r="O353" s="24">
        <f t="shared" si="114"/>
        <v>2.0868347338935625E-2</v>
      </c>
      <c r="P353" s="24">
        <f t="shared" si="103"/>
        <v>2.0868347338935625E-2</v>
      </c>
      <c r="Q353" s="25">
        <f t="shared" si="115"/>
        <v>15417.361111111186</v>
      </c>
      <c r="R353" s="17">
        <f t="shared" si="96"/>
        <v>5750.9722222222217</v>
      </c>
      <c r="S353" s="21">
        <f t="shared" si="97"/>
        <v>5934.7411616161608</v>
      </c>
      <c r="T353" s="24">
        <f t="shared" si="98"/>
        <v>2.5645106527460919E-3</v>
      </c>
      <c r="U353" s="24">
        <f t="shared" si="109"/>
        <v>2.5645106527460919E-3</v>
      </c>
      <c r="V353" s="25">
        <f t="shared" si="99"/>
        <v>232.83214882412594</v>
      </c>
    </row>
    <row r="354" spans="1:22" x14ac:dyDescent="0.3">
      <c r="A354" s="37" t="s">
        <v>517</v>
      </c>
      <c r="B354" s="39">
        <v>6040</v>
      </c>
      <c r="C354" s="17">
        <f t="shared" si="104"/>
        <v>5936.666666666667</v>
      </c>
      <c r="D354" s="21">
        <f t="shared" si="105"/>
        <v>5920</v>
      </c>
      <c r="E354" s="24">
        <f t="shared" si="100"/>
        <v>1.9867549668874173E-2</v>
      </c>
      <c r="F354" s="24">
        <f t="shared" si="101"/>
        <v>1.9867549668874173E-2</v>
      </c>
      <c r="G354" s="25">
        <f t="shared" si="102"/>
        <v>14400</v>
      </c>
      <c r="H354" s="17">
        <f t="shared" si="110"/>
        <v>5864.4444444444443</v>
      </c>
      <c r="I354" s="21">
        <f t="shared" si="112"/>
        <v>6032</v>
      </c>
      <c r="J354" s="24">
        <f t="shared" si="106"/>
        <v>1.3245033112582781E-3</v>
      </c>
      <c r="K354" s="24">
        <f t="shared" si="107"/>
        <v>1.3245033112582781E-3</v>
      </c>
      <c r="L354" s="25">
        <f t="shared" si="111"/>
        <v>64</v>
      </c>
      <c r="M354" s="17">
        <f t="shared" si="113"/>
        <v>5863.333333333333</v>
      </c>
      <c r="N354" s="21">
        <f t="shared" si="108"/>
        <v>5845</v>
      </c>
      <c r="O354" s="24">
        <f t="shared" si="114"/>
        <v>3.2284768211920528E-2</v>
      </c>
      <c r="P354" s="24">
        <f t="shared" si="103"/>
        <v>3.2284768211920528E-2</v>
      </c>
      <c r="Q354" s="25">
        <f t="shared" si="115"/>
        <v>38025</v>
      </c>
      <c r="R354" s="17">
        <f t="shared" si="96"/>
        <v>5767.1527777777783</v>
      </c>
      <c r="S354" s="21">
        <f t="shared" si="97"/>
        <v>5956.1237373737376</v>
      </c>
      <c r="T354" s="24">
        <f t="shared" si="98"/>
        <v>1.3886798448056683E-2</v>
      </c>
      <c r="U354" s="24">
        <f t="shared" si="109"/>
        <v>1.3886798448056683E-2</v>
      </c>
      <c r="V354" s="25">
        <f t="shared" si="99"/>
        <v>7035.2274321497362</v>
      </c>
    </row>
    <row r="355" spans="1:22" x14ac:dyDescent="0.3">
      <c r="A355" s="37" t="s">
        <v>518</v>
      </c>
      <c r="B355" s="39">
        <v>6070</v>
      </c>
      <c r="C355" s="17">
        <f t="shared" si="104"/>
        <v>5963.333333333333</v>
      </c>
      <c r="D355" s="21">
        <f t="shared" si="105"/>
        <v>5936.666666666667</v>
      </c>
      <c r="E355" s="24">
        <f t="shared" si="100"/>
        <v>2.1965952773201489E-2</v>
      </c>
      <c r="F355" s="24">
        <f t="shared" si="101"/>
        <v>2.1965952773201489E-2</v>
      </c>
      <c r="G355" s="25">
        <f t="shared" si="102"/>
        <v>17777.777777777697</v>
      </c>
      <c r="H355" s="17">
        <f t="shared" si="110"/>
        <v>5890.5555555555557</v>
      </c>
      <c r="I355" s="21">
        <f t="shared" si="112"/>
        <v>6037.7777777777783</v>
      </c>
      <c r="J355" s="24">
        <f t="shared" si="106"/>
        <v>5.3084385868569549E-3</v>
      </c>
      <c r="K355" s="24">
        <f t="shared" si="107"/>
        <v>5.3084385868569549E-3</v>
      </c>
      <c r="L355" s="25">
        <f t="shared" si="111"/>
        <v>1038.2716049382391</v>
      </c>
      <c r="M355" s="17">
        <f t="shared" si="113"/>
        <v>5885</v>
      </c>
      <c r="N355" s="21">
        <f t="shared" si="108"/>
        <v>5863.333333333333</v>
      </c>
      <c r="O355" s="24">
        <f t="shared" si="114"/>
        <v>3.4047226798462435E-2</v>
      </c>
      <c r="P355" s="24">
        <f t="shared" si="103"/>
        <v>3.4047226798462435E-2</v>
      </c>
      <c r="Q355" s="25">
        <f t="shared" si="115"/>
        <v>42711.111111111233</v>
      </c>
      <c r="R355" s="17">
        <f t="shared" ref="R355:R418" si="116">AVERAGE(M344:M355)</f>
        <v>5781.3888888888896</v>
      </c>
      <c r="S355" s="21">
        <f t="shared" si="97"/>
        <v>5977.0012626262615</v>
      </c>
      <c r="T355" s="24">
        <f t="shared" si="98"/>
        <v>1.5321044048391854E-2</v>
      </c>
      <c r="U355" s="24">
        <f t="shared" si="109"/>
        <v>1.5321044048391854E-2</v>
      </c>
      <c r="V355" s="25">
        <f t="shared" si="99"/>
        <v>8648.7651531095962</v>
      </c>
    </row>
    <row r="356" spans="1:22" x14ac:dyDescent="0.3">
      <c r="A356" s="37" t="s">
        <v>519</v>
      </c>
      <c r="B356" s="39">
        <v>5990</v>
      </c>
      <c r="C356" s="17">
        <f t="shared" si="104"/>
        <v>6031.666666666667</v>
      </c>
      <c r="D356" s="21">
        <f t="shared" si="105"/>
        <v>5963.333333333333</v>
      </c>
      <c r="E356" s="24">
        <f t="shared" si="100"/>
        <v>4.4518642181413971E-3</v>
      </c>
      <c r="F356" s="24">
        <f t="shared" si="101"/>
        <v>4.4518642181413971E-3</v>
      </c>
      <c r="G356" s="25">
        <f t="shared" si="102"/>
        <v>711.11111111112723</v>
      </c>
      <c r="H356" s="17">
        <f t="shared" si="110"/>
        <v>5931.9444444444443</v>
      </c>
      <c r="I356" s="21">
        <f t="shared" si="112"/>
        <v>6065.2222222222217</v>
      </c>
      <c r="J356" s="24">
        <f t="shared" si="106"/>
        <v>-1.2557966982006964E-2</v>
      </c>
      <c r="K356" s="24">
        <f t="shared" si="107"/>
        <v>1.2557966982006964E-2</v>
      </c>
      <c r="L356" s="25">
        <f t="shared" si="111"/>
        <v>5658.3827160493065</v>
      </c>
      <c r="M356" s="17">
        <f t="shared" si="113"/>
        <v>5907.5</v>
      </c>
      <c r="N356" s="21">
        <f t="shared" si="108"/>
        <v>5885</v>
      </c>
      <c r="O356" s="24">
        <f t="shared" si="114"/>
        <v>1.7529215358931552E-2</v>
      </c>
      <c r="P356" s="24">
        <f t="shared" si="103"/>
        <v>1.7529215358931552E-2</v>
      </c>
      <c r="Q356" s="25">
        <f t="shared" si="115"/>
        <v>11025</v>
      </c>
      <c r="R356" s="17">
        <f t="shared" si="116"/>
        <v>5797.5</v>
      </c>
      <c r="S356" s="21">
        <f t="shared" ref="S356:S419" si="117">((2*$M355)-$R355)+((2/(12-1))*($M355-$R355))</f>
        <v>6007.4494949494938</v>
      </c>
      <c r="T356" s="24">
        <f t="shared" ref="T356:T418" si="118">($B356-S356)/$B356</f>
        <v>-2.9131043321358567E-3</v>
      </c>
      <c r="U356" s="24">
        <f t="shared" si="109"/>
        <v>2.9131043321358567E-3</v>
      </c>
      <c r="V356" s="25">
        <f t="shared" ref="V356:V419" si="119">(B356-S356)^2</f>
        <v>304.48487399240901</v>
      </c>
    </row>
    <row r="357" spans="1:22" x14ac:dyDescent="0.3">
      <c r="A357" s="37" t="s">
        <v>520</v>
      </c>
      <c r="B357" s="39">
        <v>6120</v>
      </c>
      <c r="C357" s="17">
        <f t="shared" si="104"/>
        <v>6086.666666666667</v>
      </c>
      <c r="D357" s="21">
        <f t="shared" si="105"/>
        <v>6031.666666666667</v>
      </c>
      <c r="E357" s="24">
        <f t="shared" si="100"/>
        <v>1.4433551198257032E-2</v>
      </c>
      <c r="F357" s="24">
        <f t="shared" si="101"/>
        <v>1.4433551198257032E-2</v>
      </c>
      <c r="G357" s="25">
        <f t="shared" si="102"/>
        <v>7802.7777777777246</v>
      </c>
      <c r="H357" s="17">
        <f t="shared" si="110"/>
        <v>5973.6111111111104</v>
      </c>
      <c r="I357" s="21">
        <f t="shared" si="112"/>
        <v>6171.2777777777783</v>
      </c>
      <c r="J357" s="24">
        <f t="shared" si="106"/>
        <v>-8.378721859114098E-3</v>
      </c>
      <c r="K357" s="24">
        <f t="shared" si="107"/>
        <v>8.378721859114098E-3</v>
      </c>
      <c r="L357" s="25">
        <f t="shared" si="111"/>
        <v>2629.4104938272121</v>
      </c>
      <c r="M357" s="17">
        <f t="shared" si="113"/>
        <v>5961.666666666667</v>
      </c>
      <c r="N357" s="21">
        <f t="shared" si="108"/>
        <v>5907.5</v>
      </c>
      <c r="O357" s="24">
        <f t="shared" si="114"/>
        <v>3.4722222222222224E-2</v>
      </c>
      <c r="P357" s="24">
        <f t="shared" si="103"/>
        <v>3.4722222222222224E-2</v>
      </c>
      <c r="Q357" s="25">
        <f t="shared" si="115"/>
        <v>45156.25</v>
      </c>
      <c r="R357" s="17">
        <f t="shared" si="116"/>
        <v>5819.4444444444453</v>
      </c>
      <c r="S357" s="21">
        <f t="shared" si="117"/>
        <v>6037.5</v>
      </c>
      <c r="T357" s="24">
        <f t="shared" si="118"/>
        <v>1.3480392156862746E-2</v>
      </c>
      <c r="U357" s="24">
        <f t="shared" si="109"/>
        <v>1.3480392156862746E-2</v>
      </c>
      <c r="V357" s="25">
        <f t="shared" si="119"/>
        <v>6806.25</v>
      </c>
    </row>
    <row r="358" spans="1:22" x14ac:dyDescent="0.3">
      <c r="A358" s="37" t="s">
        <v>521</v>
      </c>
      <c r="B358" s="39">
        <v>6330</v>
      </c>
      <c r="C358" s="17">
        <f t="shared" si="104"/>
        <v>6083.333333333333</v>
      </c>
      <c r="D358" s="21">
        <f t="shared" si="105"/>
        <v>6086.666666666667</v>
      </c>
      <c r="E358" s="24">
        <f t="shared" si="100"/>
        <v>3.8441284886782466E-2</v>
      </c>
      <c r="F358" s="24">
        <f t="shared" si="101"/>
        <v>3.8441284886782466E-2</v>
      </c>
      <c r="G358" s="25">
        <f t="shared" si="102"/>
        <v>59211.111111110964</v>
      </c>
      <c r="H358" s="17">
        <f t="shared" si="110"/>
        <v>6003.6111111111122</v>
      </c>
      <c r="I358" s="21">
        <f t="shared" si="112"/>
        <v>6244.9444444444462</v>
      </c>
      <c r="J358" s="24">
        <f t="shared" si="106"/>
        <v>1.3436896612251791E-2</v>
      </c>
      <c r="K358" s="24">
        <f t="shared" si="107"/>
        <v>1.3436896612251791E-2</v>
      </c>
      <c r="L358" s="25">
        <f t="shared" si="111"/>
        <v>7234.4475308639057</v>
      </c>
      <c r="M358" s="17">
        <f t="shared" si="113"/>
        <v>5993.333333333333</v>
      </c>
      <c r="N358" s="21">
        <f t="shared" si="108"/>
        <v>5961.666666666667</v>
      </c>
      <c r="O358" s="24">
        <f t="shared" si="114"/>
        <v>5.818852027382828E-2</v>
      </c>
      <c r="P358" s="24">
        <f t="shared" si="103"/>
        <v>5.818852027382828E-2</v>
      </c>
      <c r="Q358" s="25">
        <f t="shared" si="115"/>
        <v>135669.44444444423</v>
      </c>
      <c r="R358" s="17">
        <f t="shared" si="116"/>
        <v>5841.8055555555557</v>
      </c>
      <c r="S358" s="21">
        <f t="shared" si="117"/>
        <v>6129.7474747474744</v>
      </c>
      <c r="T358" s="24">
        <f t="shared" si="118"/>
        <v>3.1635470024095676E-2</v>
      </c>
      <c r="U358" s="24">
        <f t="shared" si="109"/>
        <v>3.1635470024095676E-2</v>
      </c>
      <c r="V358" s="25">
        <f t="shared" si="119"/>
        <v>40101.073870013417</v>
      </c>
    </row>
    <row r="359" spans="1:22" x14ac:dyDescent="0.3">
      <c r="A359" s="37" t="s">
        <v>522</v>
      </c>
      <c r="B359" s="39">
        <v>6170</v>
      </c>
      <c r="C359" s="17">
        <f t="shared" si="104"/>
        <v>6120</v>
      </c>
      <c r="D359" s="21">
        <f t="shared" si="105"/>
        <v>6083.333333333333</v>
      </c>
      <c r="E359" s="24">
        <f t="shared" si="100"/>
        <v>1.4046461372231275E-2</v>
      </c>
      <c r="F359" s="24">
        <f t="shared" si="101"/>
        <v>1.4046461372231275E-2</v>
      </c>
      <c r="G359" s="25">
        <f t="shared" si="102"/>
        <v>7511.1111111111641</v>
      </c>
      <c r="H359" s="17">
        <f t="shared" si="110"/>
        <v>6036.9444444444453</v>
      </c>
      <c r="I359" s="21">
        <f t="shared" si="112"/>
        <v>6194.9444444444425</v>
      </c>
      <c r="J359" s="24">
        <f t="shared" si="106"/>
        <v>-4.0428597154688042E-3</v>
      </c>
      <c r="K359" s="24">
        <f t="shared" si="107"/>
        <v>4.0428597154688042E-3</v>
      </c>
      <c r="L359" s="25">
        <f t="shared" si="111"/>
        <v>622.22530864187956</v>
      </c>
      <c r="M359" s="17">
        <f t="shared" si="113"/>
        <v>6020</v>
      </c>
      <c r="N359" s="21">
        <f t="shared" si="108"/>
        <v>5993.333333333333</v>
      </c>
      <c r="O359" s="24">
        <f t="shared" si="114"/>
        <v>2.8633171258779087E-2</v>
      </c>
      <c r="P359" s="24">
        <f t="shared" si="103"/>
        <v>2.8633171258779087E-2</v>
      </c>
      <c r="Q359" s="25">
        <f t="shared" si="115"/>
        <v>31211.111111111219</v>
      </c>
      <c r="R359" s="17">
        <f t="shared" si="116"/>
        <v>5864.5138888888878</v>
      </c>
      <c r="S359" s="21">
        <f t="shared" si="117"/>
        <v>6172.4116161616157</v>
      </c>
      <c r="T359" s="24">
        <f t="shared" si="118"/>
        <v>-3.9086161452442651E-4</v>
      </c>
      <c r="U359" s="24">
        <f t="shared" si="109"/>
        <v>3.9086161452442651E-4</v>
      </c>
      <c r="V359" s="25">
        <f t="shared" si="119"/>
        <v>5.8158925109660977</v>
      </c>
    </row>
    <row r="360" spans="1:22" x14ac:dyDescent="0.3">
      <c r="A360" s="37" t="s">
        <v>523</v>
      </c>
      <c r="B360" s="39">
        <v>6200</v>
      </c>
      <c r="C360" s="17">
        <f t="shared" si="104"/>
        <v>6146.666666666667</v>
      </c>
      <c r="D360" s="21">
        <f t="shared" si="105"/>
        <v>6120</v>
      </c>
      <c r="E360" s="24">
        <f t="shared" si="100"/>
        <v>1.2903225806451613E-2</v>
      </c>
      <c r="F360" s="24">
        <f t="shared" si="101"/>
        <v>1.2903225806451613E-2</v>
      </c>
      <c r="G360" s="25">
        <f t="shared" si="102"/>
        <v>6400</v>
      </c>
      <c r="H360" s="17">
        <f t="shared" si="110"/>
        <v>6071.9444444444443</v>
      </c>
      <c r="I360" s="21">
        <f t="shared" si="112"/>
        <v>6236.2777777777765</v>
      </c>
      <c r="J360" s="24">
        <f t="shared" si="106"/>
        <v>-5.8512544802865269E-3</v>
      </c>
      <c r="K360" s="24">
        <f t="shared" si="107"/>
        <v>5.8512544802865269E-3</v>
      </c>
      <c r="L360" s="25">
        <f t="shared" si="111"/>
        <v>1316.0771604937318</v>
      </c>
      <c r="M360" s="17">
        <f t="shared" si="113"/>
        <v>6041.666666666667</v>
      </c>
      <c r="N360" s="21">
        <f t="shared" si="108"/>
        <v>6020</v>
      </c>
      <c r="O360" s="24">
        <f t="shared" si="114"/>
        <v>2.903225806451613E-2</v>
      </c>
      <c r="P360" s="24">
        <f t="shared" si="103"/>
        <v>2.903225806451613E-2</v>
      </c>
      <c r="Q360" s="25">
        <f t="shared" si="115"/>
        <v>32400</v>
      </c>
      <c r="R360" s="17">
        <f t="shared" si="116"/>
        <v>5888.1944444444443</v>
      </c>
      <c r="S360" s="21">
        <f t="shared" si="117"/>
        <v>6203.7563131313145</v>
      </c>
      <c r="T360" s="24">
        <f t="shared" si="118"/>
        <v>-6.0585695666363351E-4</v>
      </c>
      <c r="U360" s="24">
        <f t="shared" si="109"/>
        <v>6.0585695666363351E-4</v>
      </c>
      <c r="V360" s="25">
        <f t="shared" si="119"/>
        <v>14.109888340485952</v>
      </c>
    </row>
    <row r="361" spans="1:22" x14ac:dyDescent="0.3">
      <c r="A361" s="37" t="s">
        <v>524</v>
      </c>
      <c r="B361" s="39">
        <v>6090</v>
      </c>
      <c r="C361" s="17">
        <f t="shared" si="104"/>
        <v>6150</v>
      </c>
      <c r="D361" s="21">
        <f t="shared" si="105"/>
        <v>6146.666666666667</v>
      </c>
      <c r="E361" s="24">
        <f t="shared" si="100"/>
        <v>-9.3048713738369416E-3</v>
      </c>
      <c r="F361" s="24">
        <f t="shared" si="101"/>
        <v>9.3048713738369416E-3</v>
      </c>
      <c r="G361" s="25">
        <f t="shared" si="102"/>
        <v>3211.1111111111454</v>
      </c>
      <c r="H361" s="17">
        <f t="shared" si="110"/>
        <v>6103.0555555555557</v>
      </c>
      <c r="I361" s="21">
        <f t="shared" si="112"/>
        <v>6251.2777777777783</v>
      </c>
      <c r="J361" s="24">
        <f t="shared" si="106"/>
        <v>-2.6482393723773118E-2</v>
      </c>
      <c r="K361" s="24">
        <f t="shared" si="107"/>
        <v>2.6482393723773118E-2</v>
      </c>
      <c r="L361" s="25">
        <f t="shared" si="111"/>
        <v>26010.521604938436</v>
      </c>
      <c r="M361" s="17">
        <f t="shared" si="113"/>
        <v>6056.666666666667</v>
      </c>
      <c r="N361" s="21">
        <f t="shared" si="108"/>
        <v>6041.666666666667</v>
      </c>
      <c r="O361" s="24">
        <f t="shared" si="114"/>
        <v>7.9365079365078875E-3</v>
      </c>
      <c r="P361" s="24">
        <f t="shared" si="103"/>
        <v>7.9365079365078875E-3</v>
      </c>
      <c r="Q361" s="25">
        <f t="shared" si="115"/>
        <v>2336.1111111110818</v>
      </c>
      <c r="R361" s="17">
        <f t="shared" si="116"/>
        <v>5912.1527777777774</v>
      </c>
      <c r="S361" s="21">
        <f t="shared" si="117"/>
        <v>6223.0429292929302</v>
      </c>
      <c r="T361" s="24">
        <f t="shared" si="118"/>
        <v>-2.184612960475045E-2</v>
      </c>
      <c r="U361" s="24">
        <f t="shared" si="109"/>
        <v>2.184612960475045E-2</v>
      </c>
      <c r="V361" s="25">
        <f t="shared" si="119"/>
        <v>17700.421034843635</v>
      </c>
    </row>
    <row r="362" spans="1:22" x14ac:dyDescent="0.3">
      <c r="A362" s="37" t="s">
        <v>525</v>
      </c>
      <c r="B362" s="39">
        <v>6460</v>
      </c>
      <c r="C362" s="17">
        <f t="shared" si="104"/>
        <v>6228.333333333333</v>
      </c>
      <c r="D362" s="21">
        <f t="shared" si="105"/>
        <v>6150</v>
      </c>
      <c r="E362" s="24">
        <f t="shared" si="100"/>
        <v>4.7987616099071206E-2</v>
      </c>
      <c r="F362" s="24">
        <f t="shared" si="101"/>
        <v>4.7987616099071206E-2</v>
      </c>
      <c r="G362" s="25">
        <f t="shared" si="102"/>
        <v>96100</v>
      </c>
      <c r="H362" s="17">
        <f t="shared" si="110"/>
        <v>6135.833333333333</v>
      </c>
      <c r="I362" s="21">
        <f t="shared" si="112"/>
        <v>6215.7222222222217</v>
      </c>
      <c r="J362" s="24">
        <f t="shared" si="106"/>
        <v>3.7813897488820171E-2</v>
      </c>
      <c r="K362" s="24">
        <f t="shared" si="107"/>
        <v>3.7813897488820171E-2</v>
      </c>
      <c r="L362" s="25">
        <f t="shared" si="111"/>
        <v>59671.632716049629</v>
      </c>
      <c r="M362" s="17">
        <f t="shared" si="113"/>
        <v>6130</v>
      </c>
      <c r="N362" s="21">
        <f t="shared" si="108"/>
        <v>6056.666666666667</v>
      </c>
      <c r="O362" s="24">
        <f t="shared" si="114"/>
        <v>6.2435500515995827E-2</v>
      </c>
      <c r="P362" s="24">
        <f t="shared" si="103"/>
        <v>6.2435500515995827E-2</v>
      </c>
      <c r="Q362" s="25">
        <f t="shared" si="115"/>
        <v>162677.77777777752</v>
      </c>
      <c r="R362" s="17">
        <f t="shared" si="116"/>
        <v>5942.083333333333</v>
      </c>
      <c r="S362" s="21">
        <f t="shared" si="117"/>
        <v>6227.4558080808092</v>
      </c>
      <c r="T362" s="24">
        <f t="shared" si="118"/>
        <v>3.5997552928667305E-2</v>
      </c>
      <c r="U362" s="24">
        <f t="shared" si="109"/>
        <v>3.5997552928667305E-2</v>
      </c>
      <c r="V362" s="25">
        <f t="shared" si="119"/>
        <v>54076.801195349435</v>
      </c>
    </row>
    <row r="363" spans="1:22" x14ac:dyDescent="0.3">
      <c r="A363" s="37" t="s">
        <v>526</v>
      </c>
      <c r="B363" s="39">
        <v>6330</v>
      </c>
      <c r="C363" s="17">
        <f t="shared" si="104"/>
        <v>6263.333333333333</v>
      </c>
      <c r="D363" s="21">
        <f t="shared" si="105"/>
        <v>6228.333333333333</v>
      </c>
      <c r="E363" s="24">
        <f t="shared" si="100"/>
        <v>1.6061084781463977E-2</v>
      </c>
      <c r="F363" s="24">
        <f t="shared" si="101"/>
        <v>1.6061084781463977E-2</v>
      </c>
      <c r="G363" s="25">
        <f t="shared" si="102"/>
        <v>10336.111111111173</v>
      </c>
      <c r="H363" s="17">
        <f t="shared" si="110"/>
        <v>6165.2777777777774</v>
      </c>
      <c r="I363" s="21">
        <f t="shared" si="112"/>
        <v>6357.833333333333</v>
      </c>
      <c r="J363" s="24">
        <f t="shared" si="106"/>
        <v>-4.397051079515487E-3</v>
      </c>
      <c r="K363" s="24">
        <f t="shared" si="107"/>
        <v>4.397051079515487E-3</v>
      </c>
      <c r="L363" s="25">
        <f t="shared" si="111"/>
        <v>774.69444444442752</v>
      </c>
      <c r="M363" s="17">
        <f t="shared" si="113"/>
        <v>6175</v>
      </c>
      <c r="N363" s="21">
        <f t="shared" si="108"/>
        <v>6130</v>
      </c>
      <c r="O363" s="24">
        <f t="shared" si="114"/>
        <v>3.15955766192733E-2</v>
      </c>
      <c r="P363" s="24">
        <f t="shared" si="103"/>
        <v>3.15955766192733E-2</v>
      </c>
      <c r="Q363" s="25">
        <f t="shared" si="115"/>
        <v>40000</v>
      </c>
      <c r="R363" s="17">
        <f t="shared" si="116"/>
        <v>5975.416666666667</v>
      </c>
      <c r="S363" s="21">
        <f t="shared" si="117"/>
        <v>6352.0833333333339</v>
      </c>
      <c r="T363" s="24">
        <f t="shared" si="118"/>
        <v>-3.488678251711523E-3</v>
      </c>
      <c r="U363" s="24">
        <f t="shared" si="109"/>
        <v>3.488678251711523E-3</v>
      </c>
      <c r="V363" s="25">
        <f t="shared" si="119"/>
        <v>487.67361111113792</v>
      </c>
    </row>
    <row r="364" spans="1:22" x14ac:dyDescent="0.3">
      <c r="A364" s="37" t="s">
        <v>527</v>
      </c>
      <c r="B364" s="39">
        <v>6570</v>
      </c>
      <c r="C364" s="17">
        <f t="shared" si="104"/>
        <v>6303.333333333333</v>
      </c>
      <c r="D364" s="21">
        <f t="shared" si="105"/>
        <v>6263.333333333333</v>
      </c>
      <c r="E364" s="24">
        <f t="shared" si="100"/>
        <v>4.6676813800101517E-2</v>
      </c>
      <c r="F364" s="24">
        <f t="shared" si="101"/>
        <v>4.6676813800101517E-2</v>
      </c>
      <c r="G364" s="25">
        <f t="shared" si="102"/>
        <v>94044.444444444627</v>
      </c>
      <c r="H364" s="17">
        <f t="shared" si="110"/>
        <v>6201.9444444444443</v>
      </c>
      <c r="I364" s="21">
        <f t="shared" si="112"/>
        <v>6400.6111111111113</v>
      </c>
      <c r="J364" s="24">
        <f t="shared" si="106"/>
        <v>2.578217486893283E-2</v>
      </c>
      <c r="K364" s="24">
        <f t="shared" si="107"/>
        <v>2.578217486893283E-2</v>
      </c>
      <c r="L364" s="25">
        <f t="shared" si="111"/>
        <v>28692.595679012276</v>
      </c>
      <c r="M364" s="17">
        <f t="shared" si="113"/>
        <v>6193.333333333333</v>
      </c>
      <c r="N364" s="21">
        <f t="shared" si="108"/>
        <v>6175</v>
      </c>
      <c r="O364" s="24">
        <f t="shared" si="114"/>
        <v>6.0121765601217653E-2</v>
      </c>
      <c r="P364" s="24">
        <f t="shared" si="103"/>
        <v>6.0121765601217653E-2</v>
      </c>
      <c r="Q364" s="25">
        <f t="shared" si="115"/>
        <v>156025</v>
      </c>
      <c r="R364" s="17">
        <f t="shared" si="116"/>
        <v>6006.0416666666652</v>
      </c>
      <c r="S364" s="21">
        <f t="shared" si="117"/>
        <v>6410.871212121212</v>
      </c>
      <c r="T364" s="24">
        <f t="shared" si="118"/>
        <v>2.4220515658871841E-2</v>
      </c>
      <c r="U364" s="24">
        <f t="shared" si="109"/>
        <v>2.4220515658871841E-2</v>
      </c>
      <c r="V364" s="25">
        <f t="shared" si="119"/>
        <v>25321.971131772305</v>
      </c>
    </row>
    <row r="365" spans="1:22" x14ac:dyDescent="0.3">
      <c r="A365" s="37" t="s">
        <v>528</v>
      </c>
      <c r="B365" s="39">
        <v>6390</v>
      </c>
      <c r="C365" s="17">
        <f t="shared" si="104"/>
        <v>6340</v>
      </c>
      <c r="D365" s="21">
        <f t="shared" si="105"/>
        <v>6303.333333333333</v>
      </c>
      <c r="E365" s="24">
        <f t="shared" si="100"/>
        <v>1.3562858633281216E-2</v>
      </c>
      <c r="F365" s="24">
        <f t="shared" si="101"/>
        <v>1.3562858633281216E-2</v>
      </c>
      <c r="G365" s="25">
        <f t="shared" si="102"/>
        <v>7511.1111111111641</v>
      </c>
      <c r="H365" s="17">
        <f t="shared" si="110"/>
        <v>6238.6111111111104</v>
      </c>
      <c r="I365" s="21">
        <f t="shared" si="112"/>
        <v>6445.2777777777774</v>
      </c>
      <c r="J365" s="24">
        <f t="shared" si="106"/>
        <v>-8.6506694487914516E-3</v>
      </c>
      <c r="K365" s="24">
        <f t="shared" si="107"/>
        <v>8.6506694487914516E-3</v>
      </c>
      <c r="L365" s="25">
        <f t="shared" si="111"/>
        <v>3055.6327160493379</v>
      </c>
      <c r="M365" s="17">
        <f t="shared" si="113"/>
        <v>6230</v>
      </c>
      <c r="N365" s="21">
        <f t="shared" si="108"/>
        <v>6193.333333333333</v>
      </c>
      <c r="O365" s="24">
        <f t="shared" si="114"/>
        <v>3.0777256129368852E-2</v>
      </c>
      <c r="P365" s="24">
        <f t="shared" si="103"/>
        <v>3.0777256129368852E-2</v>
      </c>
      <c r="Q365" s="25">
        <f t="shared" si="115"/>
        <v>38677.777777777897</v>
      </c>
      <c r="R365" s="17">
        <f t="shared" si="116"/>
        <v>6038.1249999999991</v>
      </c>
      <c r="S365" s="21">
        <f t="shared" si="117"/>
        <v>6414.6780303030318</v>
      </c>
      <c r="T365" s="24">
        <f t="shared" si="118"/>
        <v>-3.8619765732444203E-3</v>
      </c>
      <c r="U365" s="24">
        <f t="shared" si="109"/>
        <v>3.8619765732444203E-3</v>
      </c>
      <c r="V365" s="25">
        <f t="shared" si="119"/>
        <v>609.00517963735808</v>
      </c>
    </row>
    <row r="366" spans="1:22" x14ac:dyDescent="0.3">
      <c r="A366" s="37" t="s">
        <v>529</v>
      </c>
      <c r="B366" s="39">
        <v>6800</v>
      </c>
      <c r="C366" s="17">
        <f t="shared" si="104"/>
        <v>6440</v>
      </c>
      <c r="D366" s="21">
        <f t="shared" si="105"/>
        <v>6340</v>
      </c>
      <c r="E366" s="24">
        <f t="shared" si="100"/>
        <v>6.7647058823529407E-2</v>
      </c>
      <c r="F366" s="24">
        <f t="shared" si="101"/>
        <v>6.7647058823529407E-2</v>
      </c>
      <c r="G366" s="25">
        <f t="shared" si="102"/>
        <v>211600</v>
      </c>
      <c r="H366" s="17">
        <f t="shared" si="110"/>
        <v>6287.5</v>
      </c>
      <c r="I366" s="21">
        <f t="shared" si="112"/>
        <v>6481.9444444444453</v>
      </c>
      <c r="J366" s="24">
        <f t="shared" si="106"/>
        <v>4.6772875816993346E-2</v>
      </c>
      <c r="K366" s="24">
        <f t="shared" si="107"/>
        <v>4.6772875816993346E-2</v>
      </c>
      <c r="L366" s="25">
        <f t="shared" si="111"/>
        <v>101159.33641975257</v>
      </c>
      <c r="M366" s="17">
        <f t="shared" si="113"/>
        <v>6293.333333333333</v>
      </c>
      <c r="N366" s="21">
        <f t="shared" si="108"/>
        <v>6230</v>
      </c>
      <c r="O366" s="24">
        <f t="shared" si="114"/>
        <v>8.38235294117647E-2</v>
      </c>
      <c r="P366" s="24">
        <f t="shared" si="103"/>
        <v>8.38235294117647E-2</v>
      </c>
      <c r="Q366" s="25">
        <f t="shared" si="115"/>
        <v>324900</v>
      </c>
      <c r="R366" s="17">
        <f t="shared" si="116"/>
        <v>6073.9583333333321</v>
      </c>
      <c r="S366" s="21">
        <f t="shared" si="117"/>
        <v>6456.7613636363649</v>
      </c>
      <c r="T366" s="24">
        <f t="shared" si="118"/>
        <v>5.0476270053475755E-2</v>
      </c>
      <c r="U366" s="24">
        <f t="shared" si="109"/>
        <v>5.0476270053475755E-2</v>
      </c>
      <c r="V366" s="25">
        <f t="shared" si="119"/>
        <v>117812.76149276775</v>
      </c>
    </row>
    <row r="367" spans="1:22" x14ac:dyDescent="0.3">
      <c r="A367" s="37" t="s">
        <v>530</v>
      </c>
      <c r="B367" s="39">
        <v>6520</v>
      </c>
      <c r="C367" s="17">
        <f t="shared" si="104"/>
        <v>6511.666666666667</v>
      </c>
      <c r="D367" s="21">
        <f t="shared" si="105"/>
        <v>6440</v>
      </c>
      <c r="E367" s="24">
        <f t="shared" si="100"/>
        <v>1.2269938650306749E-2</v>
      </c>
      <c r="F367" s="24">
        <f t="shared" si="101"/>
        <v>1.2269938650306749E-2</v>
      </c>
      <c r="G367" s="25">
        <f t="shared" si="102"/>
        <v>6400</v>
      </c>
      <c r="H367" s="17">
        <f t="shared" si="110"/>
        <v>6347.7777777777774</v>
      </c>
      <c r="I367" s="21">
        <f t="shared" si="112"/>
        <v>6653.5</v>
      </c>
      <c r="J367" s="24">
        <f t="shared" si="106"/>
        <v>-2.0475460122699386E-2</v>
      </c>
      <c r="K367" s="24">
        <f t="shared" si="107"/>
        <v>2.0475460122699386E-2</v>
      </c>
      <c r="L367" s="25">
        <f t="shared" si="111"/>
        <v>17822.25</v>
      </c>
      <c r="M367" s="17">
        <f t="shared" si="113"/>
        <v>6330.833333333333</v>
      </c>
      <c r="N367" s="21">
        <f t="shared" si="108"/>
        <v>6293.333333333333</v>
      </c>
      <c r="O367" s="24">
        <f t="shared" si="114"/>
        <v>3.4764826175869165E-2</v>
      </c>
      <c r="P367" s="24">
        <f t="shared" si="103"/>
        <v>3.4764826175869165E-2</v>
      </c>
      <c r="Q367" s="25">
        <f t="shared" si="115"/>
        <v>51377.777777777912</v>
      </c>
      <c r="R367" s="17">
        <f t="shared" si="116"/>
        <v>6111.1111111111104</v>
      </c>
      <c r="S367" s="21">
        <f t="shared" si="117"/>
        <v>6552.5946969696979</v>
      </c>
      <c r="T367" s="24">
        <f t="shared" si="118"/>
        <v>-4.9991866517941578E-3</v>
      </c>
      <c r="U367" s="24">
        <f t="shared" si="109"/>
        <v>4.9991866517941578E-3</v>
      </c>
      <c r="V367" s="25">
        <f t="shared" si="119"/>
        <v>1062.414270546434</v>
      </c>
    </row>
    <row r="368" spans="1:22" x14ac:dyDescent="0.3">
      <c r="A368" s="37" t="s">
        <v>531</v>
      </c>
      <c r="B368" s="39">
        <v>6450</v>
      </c>
      <c r="C368" s="17">
        <f t="shared" si="104"/>
        <v>6510</v>
      </c>
      <c r="D368" s="21">
        <f t="shared" si="105"/>
        <v>6511.666666666667</v>
      </c>
      <c r="E368" s="24">
        <f t="shared" si="100"/>
        <v>-9.5607235142119336E-3</v>
      </c>
      <c r="F368" s="24">
        <f t="shared" si="101"/>
        <v>9.5607235142119336E-3</v>
      </c>
      <c r="G368" s="25">
        <f t="shared" si="102"/>
        <v>3802.7777777778151</v>
      </c>
      <c r="H368" s="17">
        <f t="shared" si="110"/>
        <v>6394.7222222222217</v>
      </c>
      <c r="I368" s="21">
        <f t="shared" si="112"/>
        <v>6741.1111111111122</v>
      </c>
      <c r="J368" s="24">
        <f t="shared" si="106"/>
        <v>-4.5133505598622052E-2</v>
      </c>
      <c r="K368" s="24">
        <f t="shared" si="107"/>
        <v>4.5133505598622052E-2</v>
      </c>
      <c r="L368" s="25">
        <f t="shared" si="111"/>
        <v>84745.679012346329</v>
      </c>
      <c r="M368" s="17">
        <f t="shared" si="113"/>
        <v>6369.166666666667</v>
      </c>
      <c r="N368" s="21">
        <f t="shared" si="108"/>
        <v>6330.833333333333</v>
      </c>
      <c r="O368" s="24">
        <f t="shared" si="114"/>
        <v>1.8475452196382476E-2</v>
      </c>
      <c r="P368" s="24">
        <f t="shared" si="103"/>
        <v>1.8475452196382476E-2</v>
      </c>
      <c r="Q368" s="25">
        <f t="shared" si="115"/>
        <v>14200.694444444516</v>
      </c>
      <c r="R368" s="17">
        <f t="shared" si="116"/>
        <v>6149.5833333333348</v>
      </c>
      <c r="S368" s="21">
        <f t="shared" si="117"/>
        <v>6590.5050505050503</v>
      </c>
      <c r="T368" s="24">
        <f t="shared" si="118"/>
        <v>-2.1783728760472923E-2</v>
      </c>
      <c r="U368" s="24">
        <f t="shared" si="109"/>
        <v>2.1783728760472923E-2</v>
      </c>
      <c r="V368" s="25">
        <f t="shared" si="119"/>
        <v>19741.669217426748</v>
      </c>
    </row>
    <row r="369" spans="1:22" x14ac:dyDescent="0.3">
      <c r="A369" s="37" t="s">
        <v>532</v>
      </c>
      <c r="B369" s="39">
        <v>6500</v>
      </c>
      <c r="C369" s="17">
        <f t="shared" si="104"/>
        <v>6538.333333333333</v>
      </c>
      <c r="D369" s="21">
        <f t="shared" si="105"/>
        <v>6510</v>
      </c>
      <c r="E369" s="24">
        <f t="shared" si="100"/>
        <v>-1.5384615384615385E-3</v>
      </c>
      <c r="F369" s="24">
        <f t="shared" si="101"/>
        <v>1.5384615384615385E-3</v>
      </c>
      <c r="G369" s="25">
        <f t="shared" si="102"/>
        <v>100</v>
      </c>
      <c r="H369" s="17">
        <f t="shared" si="110"/>
        <v>6440.5555555555557</v>
      </c>
      <c r="I369" s="21">
        <f t="shared" si="112"/>
        <v>6671.3888888888896</v>
      </c>
      <c r="J369" s="24">
        <f t="shared" si="106"/>
        <v>-2.6367521367521476E-2</v>
      </c>
      <c r="K369" s="24">
        <f t="shared" si="107"/>
        <v>2.6367521367521476E-2</v>
      </c>
      <c r="L369" s="25">
        <f t="shared" si="111"/>
        <v>29374.151234568144</v>
      </c>
      <c r="M369" s="17">
        <f t="shared" si="113"/>
        <v>6400.833333333333</v>
      </c>
      <c r="N369" s="21">
        <f t="shared" si="108"/>
        <v>6369.166666666667</v>
      </c>
      <c r="O369" s="24">
        <f t="shared" si="114"/>
        <v>2.0128205128205082E-2</v>
      </c>
      <c r="P369" s="24">
        <f t="shared" si="103"/>
        <v>2.0128205128205082E-2</v>
      </c>
      <c r="Q369" s="25">
        <f t="shared" si="115"/>
        <v>17117.361111111033</v>
      </c>
      <c r="R369" s="17">
        <f t="shared" si="116"/>
        <v>6186.1805555555557</v>
      </c>
      <c r="S369" s="21">
        <f t="shared" si="117"/>
        <v>6628.6742424242411</v>
      </c>
      <c r="T369" s="24">
        <f t="shared" si="118"/>
        <v>-1.9796037296037097E-2</v>
      </c>
      <c r="U369" s="24">
        <f t="shared" si="109"/>
        <v>1.9796037296037097E-2</v>
      </c>
      <c r="V369" s="25">
        <f t="shared" si="119"/>
        <v>16557.060663452376</v>
      </c>
    </row>
    <row r="370" spans="1:22" x14ac:dyDescent="0.3">
      <c r="A370" s="37" t="s">
        <v>533</v>
      </c>
      <c r="B370" s="39">
        <v>6640</v>
      </c>
      <c r="C370" s="17">
        <f t="shared" si="104"/>
        <v>6550</v>
      </c>
      <c r="D370" s="21">
        <f t="shared" si="105"/>
        <v>6538.333333333333</v>
      </c>
      <c r="E370" s="24">
        <f t="shared" si="100"/>
        <v>1.5311244979919725E-2</v>
      </c>
      <c r="F370" s="24">
        <f t="shared" si="101"/>
        <v>1.5311244979919725E-2</v>
      </c>
      <c r="G370" s="25">
        <f t="shared" si="102"/>
        <v>10336.111111111173</v>
      </c>
      <c r="H370" s="17">
        <f t="shared" si="110"/>
        <v>6481.666666666667</v>
      </c>
      <c r="I370" s="21">
        <f t="shared" si="112"/>
        <v>6675.2222222222217</v>
      </c>
      <c r="J370" s="24">
        <f t="shared" si="106"/>
        <v>-5.3045515394912228E-3</v>
      </c>
      <c r="K370" s="24">
        <f t="shared" si="107"/>
        <v>5.3045515394912228E-3</v>
      </c>
      <c r="L370" s="25">
        <f t="shared" si="111"/>
        <v>1240.6049382715694</v>
      </c>
      <c r="M370" s="17">
        <f t="shared" si="113"/>
        <v>6426.666666666667</v>
      </c>
      <c r="N370" s="21">
        <f t="shared" si="108"/>
        <v>6400.833333333333</v>
      </c>
      <c r="O370" s="24">
        <f t="shared" si="114"/>
        <v>3.6019076305220929E-2</v>
      </c>
      <c r="P370" s="24">
        <f t="shared" si="103"/>
        <v>3.6019076305220929E-2</v>
      </c>
      <c r="Q370" s="25">
        <f t="shared" si="115"/>
        <v>57200.694444444591</v>
      </c>
      <c r="R370" s="17">
        <f t="shared" si="116"/>
        <v>6222.2916666666679</v>
      </c>
      <c r="S370" s="21">
        <f t="shared" si="117"/>
        <v>6654.5138888888878</v>
      </c>
      <c r="T370" s="24">
        <f t="shared" si="118"/>
        <v>-2.1858266398927374E-3</v>
      </c>
      <c r="U370" s="24">
        <f t="shared" si="109"/>
        <v>2.1858266398927374E-3</v>
      </c>
      <c r="V370" s="25">
        <f t="shared" si="119"/>
        <v>210.65297067898007</v>
      </c>
    </row>
    <row r="371" spans="1:22" x14ac:dyDescent="0.3">
      <c r="A371" s="37" t="s">
        <v>534</v>
      </c>
      <c r="B371" s="39">
        <v>6770</v>
      </c>
      <c r="C371" s="17">
        <f t="shared" si="104"/>
        <v>6613.333333333333</v>
      </c>
      <c r="D371" s="21">
        <f t="shared" si="105"/>
        <v>6550</v>
      </c>
      <c r="E371" s="24">
        <f t="shared" si="100"/>
        <v>3.2496307237813882E-2</v>
      </c>
      <c r="F371" s="24">
        <f t="shared" si="101"/>
        <v>3.2496307237813882E-2</v>
      </c>
      <c r="G371" s="25">
        <f t="shared" si="102"/>
        <v>48400</v>
      </c>
      <c r="H371" s="17">
        <f t="shared" si="110"/>
        <v>6527.2222222222226</v>
      </c>
      <c r="I371" s="21">
        <f t="shared" si="112"/>
        <v>6645.6666666666661</v>
      </c>
      <c r="J371" s="24">
        <f t="shared" si="106"/>
        <v>1.8365337272279753E-2</v>
      </c>
      <c r="K371" s="24">
        <f t="shared" si="107"/>
        <v>1.8365337272279753E-2</v>
      </c>
      <c r="L371" s="25">
        <f t="shared" si="111"/>
        <v>15458.777777777928</v>
      </c>
      <c r="M371" s="17">
        <f t="shared" si="113"/>
        <v>6476.666666666667</v>
      </c>
      <c r="N371" s="21">
        <f t="shared" si="108"/>
        <v>6426.666666666667</v>
      </c>
      <c r="O371" s="24">
        <f t="shared" si="114"/>
        <v>5.0713934022648899E-2</v>
      </c>
      <c r="P371" s="24">
        <f t="shared" si="103"/>
        <v>5.0713934022648899E-2</v>
      </c>
      <c r="Q371" s="25">
        <f t="shared" si="115"/>
        <v>117877.77777777756</v>
      </c>
      <c r="R371" s="17">
        <f t="shared" si="116"/>
        <v>6260.3472222222235</v>
      </c>
      <c r="S371" s="21">
        <f t="shared" si="117"/>
        <v>6668.2007575757571</v>
      </c>
      <c r="T371" s="24">
        <f t="shared" si="118"/>
        <v>1.5036815719976802E-2</v>
      </c>
      <c r="U371" s="24">
        <f t="shared" si="109"/>
        <v>1.5036815719976802E-2</v>
      </c>
      <c r="V371" s="25">
        <f t="shared" si="119"/>
        <v>10363.085758149786</v>
      </c>
    </row>
    <row r="372" spans="1:22" x14ac:dyDescent="0.3">
      <c r="A372" s="37" t="s">
        <v>535</v>
      </c>
      <c r="B372" s="39">
        <v>6350</v>
      </c>
      <c r="C372" s="17">
        <f t="shared" si="104"/>
        <v>6538.333333333333</v>
      </c>
      <c r="D372" s="21">
        <f t="shared" si="105"/>
        <v>6613.333333333333</v>
      </c>
      <c r="E372" s="24">
        <f t="shared" si="100"/>
        <v>-4.146981627296583E-2</v>
      </c>
      <c r="F372" s="24">
        <f t="shared" si="101"/>
        <v>4.146981627296583E-2</v>
      </c>
      <c r="G372" s="25">
        <f t="shared" si="102"/>
        <v>69344.444444444278</v>
      </c>
      <c r="H372" s="17">
        <f t="shared" si="110"/>
        <v>6543.6111111111104</v>
      </c>
      <c r="I372" s="21">
        <f t="shared" si="112"/>
        <v>6733.8888888888878</v>
      </c>
      <c r="J372" s="24">
        <f t="shared" si="106"/>
        <v>-6.0454943132108314E-2</v>
      </c>
      <c r="K372" s="24">
        <f t="shared" si="107"/>
        <v>6.0454943132108314E-2</v>
      </c>
      <c r="L372" s="25">
        <f t="shared" si="111"/>
        <v>147370.67901234483</v>
      </c>
      <c r="M372" s="17">
        <f t="shared" si="113"/>
        <v>6489.166666666667</v>
      </c>
      <c r="N372" s="21">
        <f t="shared" si="108"/>
        <v>6476.666666666667</v>
      </c>
      <c r="O372" s="24">
        <f t="shared" si="114"/>
        <v>-1.9947506561679838E-2</v>
      </c>
      <c r="P372" s="24">
        <f t="shared" si="103"/>
        <v>1.9947506561679838E-2</v>
      </c>
      <c r="Q372" s="25">
        <f t="shared" si="115"/>
        <v>16044.444444444522</v>
      </c>
      <c r="R372" s="17">
        <f t="shared" si="116"/>
        <v>6297.6388888888896</v>
      </c>
      <c r="S372" s="21">
        <f t="shared" si="117"/>
        <v>6732.3169191919187</v>
      </c>
      <c r="T372" s="24">
        <f t="shared" si="118"/>
        <v>-6.0207388849121059E-2</v>
      </c>
      <c r="U372" s="24">
        <f t="shared" si="109"/>
        <v>6.0207388849121059E-2</v>
      </c>
      <c r="V372" s="25">
        <f t="shared" si="119"/>
        <v>146166.22670040009</v>
      </c>
    </row>
    <row r="373" spans="1:22" x14ac:dyDescent="0.3">
      <c r="A373" s="37" t="s">
        <v>536</v>
      </c>
      <c r="B373" s="39">
        <v>6760</v>
      </c>
      <c r="C373" s="17">
        <f t="shared" si="104"/>
        <v>6578.333333333333</v>
      </c>
      <c r="D373" s="21">
        <f t="shared" si="105"/>
        <v>6538.333333333333</v>
      </c>
      <c r="E373" s="24">
        <f t="shared" si="100"/>
        <v>3.2790927021696295E-2</v>
      </c>
      <c r="F373" s="24">
        <f t="shared" si="101"/>
        <v>3.2790927021696295E-2</v>
      </c>
      <c r="G373" s="25">
        <f t="shared" si="102"/>
        <v>49136.111111111248</v>
      </c>
      <c r="H373" s="17">
        <f t="shared" si="110"/>
        <v>6554.7222222222217</v>
      </c>
      <c r="I373" s="21">
        <f t="shared" si="112"/>
        <v>6530.9444444444443</v>
      </c>
      <c r="J373" s="24">
        <f t="shared" si="106"/>
        <v>3.3883957922419473E-2</v>
      </c>
      <c r="K373" s="24">
        <f t="shared" si="107"/>
        <v>3.3883957922419473E-2</v>
      </c>
      <c r="L373" s="25">
        <f t="shared" si="111"/>
        <v>52466.447530864243</v>
      </c>
      <c r="M373" s="17">
        <f t="shared" si="113"/>
        <v>6545</v>
      </c>
      <c r="N373" s="21">
        <f t="shared" si="108"/>
        <v>6489.166666666667</v>
      </c>
      <c r="O373" s="24">
        <f t="shared" si="114"/>
        <v>4.0064102564102519E-2</v>
      </c>
      <c r="P373" s="24">
        <f t="shared" si="103"/>
        <v>4.0064102564102519E-2</v>
      </c>
      <c r="Q373" s="25">
        <f t="shared" si="115"/>
        <v>73350.694444444278</v>
      </c>
      <c r="R373" s="17">
        <f t="shared" si="116"/>
        <v>6338.333333333333</v>
      </c>
      <c r="S373" s="21">
        <f t="shared" si="117"/>
        <v>6715.5176767676767</v>
      </c>
      <c r="T373" s="24">
        <f t="shared" si="118"/>
        <v>6.5802253302253439E-3</v>
      </c>
      <c r="U373" s="24">
        <f t="shared" si="109"/>
        <v>6.5802253302253439E-3</v>
      </c>
      <c r="V373" s="25">
        <f t="shared" si="119"/>
        <v>1978.6770801448913</v>
      </c>
    </row>
    <row r="374" spans="1:22" x14ac:dyDescent="0.3">
      <c r="A374" s="37" t="s">
        <v>537</v>
      </c>
      <c r="B374" s="39">
        <v>6770</v>
      </c>
      <c r="C374" s="17">
        <f t="shared" si="104"/>
        <v>6631.666666666667</v>
      </c>
      <c r="D374" s="21">
        <f t="shared" si="105"/>
        <v>6578.333333333333</v>
      </c>
      <c r="E374" s="24">
        <f t="shared" si="100"/>
        <v>2.8311176760216685E-2</v>
      </c>
      <c r="F374" s="24">
        <f t="shared" si="101"/>
        <v>2.8311176760216685E-2</v>
      </c>
      <c r="G374" s="25">
        <f t="shared" si="102"/>
        <v>36736.111111111226</v>
      </c>
      <c r="H374" s="17">
        <f t="shared" si="110"/>
        <v>6574.9999999999991</v>
      </c>
      <c r="I374" s="21">
        <f t="shared" si="112"/>
        <v>6611.3888888888887</v>
      </c>
      <c r="J374" s="24">
        <f t="shared" si="106"/>
        <v>2.3428524536353221E-2</v>
      </c>
      <c r="K374" s="24">
        <f t="shared" si="107"/>
        <v>2.3428524536353221E-2</v>
      </c>
      <c r="L374" s="25">
        <f t="shared" si="111"/>
        <v>25157.484567901298</v>
      </c>
      <c r="M374" s="17">
        <f t="shared" si="113"/>
        <v>6570.833333333333</v>
      </c>
      <c r="N374" s="21">
        <f t="shared" si="108"/>
        <v>6545</v>
      </c>
      <c r="O374" s="24">
        <f t="shared" si="114"/>
        <v>3.3234859675036928E-2</v>
      </c>
      <c r="P374" s="24">
        <f t="shared" si="103"/>
        <v>3.3234859675036928E-2</v>
      </c>
      <c r="Q374" s="25">
        <f t="shared" si="115"/>
        <v>50625</v>
      </c>
      <c r="R374" s="17">
        <f t="shared" si="116"/>
        <v>6375.0694444444443</v>
      </c>
      <c r="S374" s="21">
        <f t="shared" si="117"/>
        <v>6789.2424242424249</v>
      </c>
      <c r="T374" s="24">
        <f t="shared" si="118"/>
        <v>-2.8423078644645395E-3</v>
      </c>
      <c r="U374" s="24">
        <f t="shared" si="109"/>
        <v>2.8423078644645395E-3</v>
      </c>
      <c r="V374" s="25">
        <f t="shared" si="119"/>
        <v>370.27089072546272</v>
      </c>
    </row>
    <row r="375" spans="1:22" x14ac:dyDescent="0.3">
      <c r="A375" s="37" t="s">
        <v>538</v>
      </c>
      <c r="B375" s="39">
        <v>6670</v>
      </c>
      <c r="C375" s="17">
        <f t="shared" si="104"/>
        <v>6660</v>
      </c>
      <c r="D375" s="21">
        <f t="shared" si="105"/>
        <v>6631.666666666667</v>
      </c>
      <c r="E375" s="24">
        <f t="shared" si="100"/>
        <v>5.747126436781564E-3</v>
      </c>
      <c r="F375" s="24">
        <f t="shared" si="101"/>
        <v>5.747126436781564E-3</v>
      </c>
      <c r="G375" s="25">
        <f t="shared" si="102"/>
        <v>1469.4444444444212</v>
      </c>
      <c r="H375" s="17">
        <f t="shared" si="110"/>
        <v>6595.2777777777774</v>
      </c>
      <c r="I375" s="21">
        <f t="shared" si="112"/>
        <v>6711.0000000000018</v>
      </c>
      <c r="J375" s="24">
        <f t="shared" si="106"/>
        <v>-6.1469265367319068E-3</v>
      </c>
      <c r="K375" s="24">
        <f t="shared" si="107"/>
        <v>6.1469265367319068E-3</v>
      </c>
      <c r="L375" s="25">
        <f t="shared" si="111"/>
        <v>1681.0000000001492</v>
      </c>
      <c r="M375" s="17">
        <f t="shared" si="113"/>
        <v>6599.166666666667</v>
      </c>
      <c r="N375" s="21">
        <f t="shared" si="108"/>
        <v>6570.833333333333</v>
      </c>
      <c r="O375" s="24">
        <f t="shared" si="114"/>
        <v>1.4867566216891599E-2</v>
      </c>
      <c r="P375" s="24">
        <f t="shared" si="103"/>
        <v>1.4867566216891599E-2</v>
      </c>
      <c r="Q375" s="25">
        <f t="shared" si="115"/>
        <v>9834.0277777778374</v>
      </c>
      <c r="R375" s="17">
        <f t="shared" si="116"/>
        <v>6410.416666666667</v>
      </c>
      <c r="S375" s="21">
        <f t="shared" si="117"/>
        <v>6802.1906565656564</v>
      </c>
      <c r="T375" s="24">
        <f t="shared" si="118"/>
        <v>-1.9818689140278314E-2</v>
      </c>
      <c r="U375" s="24">
        <f t="shared" si="109"/>
        <v>1.9818689140278314E-2</v>
      </c>
      <c r="V375" s="25">
        <f t="shared" si="119"/>
        <v>17474.369683259305</v>
      </c>
    </row>
    <row r="376" spans="1:22" x14ac:dyDescent="0.3">
      <c r="A376" s="37" t="s">
        <v>539</v>
      </c>
      <c r="B376" s="39">
        <v>6880</v>
      </c>
      <c r="C376" s="17">
        <f t="shared" si="104"/>
        <v>6700</v>
      </c>
      <c r="D376" s="21">
        <f t="shared" si="105"/>
        <v>6660</v>
      </c>
      <c r="E376" s="24">
        <f t="shared" si="100"/>
        <v>3.1976744186046513E-2</v>
      </c>
      <c r="F376" s="24">
        <f t="shared" si="101"/>
        <v>3.1976744186046513E-2</v>
      </c>
      <c r="G376" s="25">
        <f t="shared" si="102"/>
        <v>48400</v>
      </c>
      <c r="H376" s="17">
        <f t="shared" si="110"/>
        <v>6620.2777777777783</v>
      </c>
      <c r="I376" s="21">
        <f t="shared" si="112"/>
        <v>6750.6111111111113</v>
      </c>
      <c r="J376" s="24">
        <f t="shared" si="106"/>
        <v>1.8806524547803589E-2</v>
      </c>
      <c r="K376" s="24">
        <f t="shared" si="107"/>
        <v>1.8806524547803589E-2</v>
      </c>
      <c r="L376" s="25">
        <f t="shared" si="111"/>
        <v>16741.484567901181</v>
      </c>
      <c r="M376" s="17">
        <f t="shared" si="113"/>
        <v>6625</v>
      </c>
      <c r="N376" s="21">
        <f t="shared" si="108"/>
        <v>6599.166666666667</v>
      </c>
      <c r="O376" s="24">
        <f t="shared" si="114"/>
        <v>4.0818798449612358E-2</v>
      </c>
      <c r="P376" s="24">
        <f t="shared" si="103"/>
        <v>4.0818798449612358E-2</v>
      </c>
      <c r="Q376" s="25">
        <f t="shared" si="115"/>
        <v>78867.361111110935</v>
      </c>
      <c r="R376" s="17">
        <f t="shared" si="116"/>
        <v>6446.3888888888878</v>
      </c>
      <c r="S376" s="21">
        <f t="shared" si="117"/>
        <v>6822.234848484849</v>
      </c>
      <c r="T376" s="24">
        <f t="shared" si="118"/>
        <v>8.3960976039463737E-3</v>
      </c>
      <c r="U376" s="24">
        <f t="shared" si="109"/>
        <v>8.3960976039463737E-3</v>
      </c>
      <c r="V376" s="25">
        <f t="shared" si="119"/>
        <v>3336.8127295683571</v>
      </c>
    </row>
    <row r="377" spans="1:22" x14ac:dyDescent="0.3">
      <c r="A377" s="37" t="s">
        <v>540</v>
      </c>
      <c r="B377" s="39">
        <v>6690</v>
      </c>
      <c r="C377" s="17">
        <f t="shared" si="104"/>
        <v>6686.666666666667</v>
      </c>
      <c r="D377" s="21">
        <f t="shared" si="105"/>
        <v>6700</v>
      </c>
      <c r="E377" s="24">
        <f t="shared" si="100"/>
        <v>-1.4947683109118087E-3</v>
      </c>
      <c r="F377" s="24">
        <f t="shared" si="101"/>
        <v>1.4947683109118087E-3</v>
      </c>
      <c r="G377" s="25">
        <f t="shared" si="102"/>
        <v>100</v>
      </c>
      <c r="H377" s="17">
        <f t="shared" si="110"/>
        <v>6632.4999999999991</v>
      </c>
      <c r="I377" s="21">
        <f t="shared" si="112"/>
        <v>6811.6111111111104</v>
      </c>
      <c r="J377" s="24">
        <f t="shared" si="106"/>
        <v>-1.817804351436628E-2</v>
      </c>
      <c r="K377" s="24">
        <f t="shared" si="107"/>
        <v>1.817804351436628E-2</v>
      </c>
      <c r="L377" s="25">
        <f t="shared" si="111"/>
        <v>14789.262345678841</v>
      </c>
      <c r="M377" s="17">
        <f t="shared" si="113"/>
        <v>6650</v>
      </c>
      <c r="N377" s="21">
        <f t="shared" si="108"/>
        <v>6625</v>
      </c>
      <c r="O377" s="24">
        <f t="shared" si="114"/>
        <v>9.7159940209267555E-3</v>
      </c>
      <c r="P377" s="24">
        <f t="shared" si="103"/>
        <v>9.7159940209267555E-3</v>
      </c>
      <c r="Q377" s="25">
        <f t="shared" si="115"/>
        <v>4225</v>
      </c>
      <c r="R377" s="17">
        <f t="shared" si="116"/>
        <v>6481.3888888888878</v>
      </c>
      <c r="S377" s="21">
        <f t="shared" si="117"/>
        <v>6836.0858585858596</v>
      </c>
      <c r="T377" s="24">
        <f t="shared" si="118"/>
        <v>-2.1836451208648664E-2</v>
      </c>
      <c r="U377" s="24">
        <f t="shared" si="109"/>
        <v>2.1836451208648664E-2</v>
      </c>
      <c r="V377" s="25">
        <f t="shared" si="119"/>
        <v>21341.078078767761</v>
      </c>
    </row>
    <row r="378" spans="1:22" x14ac:dyDescent="0.3">
      <c r="A378" s="37" t="s">
        <v>541</v>
      </c>
      <c r="B378" s="39">
        <v>6750</v>
      </c>
      <c r="C378" s="17">
        <f t="shared" si="104"/>
        <v>6753.333333333333</v>
      </c>
      <c r="D378" s="21">
        <f t="shared" si="105"/>
        <v>6686.666666666667</v>
      </c>
      <c r="E378" s="24">
        <f t="shared" si="100"/>
        <v>9.3827160493826708E-3</v>
      </c>
      <c r="F378" s="24">
        <f t="shared" si="101"/>
        <v>9.3827160493826708E-3</v>
      </c>
      <c r="G378" s="25">
        <f t="shared" si="102"/>
        <v>4011.1111111110727</v>
      </c>
      <c r="H378" s="17">
        <f t="shared" si="110"/>
        <v>6668.333333333333</v>
      </c>
      <c r="I378" s="21">
        <f t="shared" si="112"/>
        <v>6762.5000000000018</v>
      </c>
      <c r="J378" s="24">
        <f t="shared" si="106"/>
        <v>-1.8518518518521212E-3</v>
      </c>
      <c r="K378" s="24">
        <f t="shared" si="107"/>
        <v>1.8518518518521212E-3</v>
      </c>
      <c r="L378" s="25">
        <f t="shared" si="111"/>
        <v>156.25000000004547</v>
      </c>
      <c r="M378" s="17">
        <f t="shared" si="113"/>
        <v>6645.833333333333</v>
      </c>
      <c r="N378" s="21">
        <f t="shared" si="108"/>
        <v>6650</v>
      </c>
      <c r="O378" s="24">
        <f t="shared" si="114"/>
        <v>1.4814814814814815E-2</v>
      </c>
      <c r="P378" s="24">
        <f t="shared" si="103"/>
        <v>1.4814814814814815E-2</v>
      </c>
      <c r="Q378" s="25">
        <f t="shared" si="115"/>
        <v>10000</v>
      </c>
      <c r="R378" s="17">
        <f t="shared" si="116"/>
        <v>6510.7638888888896</v>
      </c>
      <c r="S378" s="21">
        <f t="shared" si="117"/>
        <v>6849.2676767676785</v>
      </c>
      <c r="T378" s="24">
        <f t="shared" si="118"/>
        <v>-1.4706322484100517E-2</v>
      </c>
      <c r="U378" s="24">
        <f t="shared" si="109"/>
        <v>1.4706322484100517E-2</v>
      </c>
      <c r="V378" s="25">
        <f t="shared" si="119"/>
        <v>9854.0716508522964</v>
      </c>
    </row>
    <row r="379" spans="1:22" x14ac:dyDescent="0.3">
      <c r="A379" s="37" t="s">
        <v>542</v>
      </c>
      <c r="B379" s="39">
        <v>6960</v>
      </c>
      <c r="C379" s="17">
        <f t="shared" si="104"/>
        <v>6786.666666666667</v>
      </c>
      <c r="D379" s="21">
        <f t="shared" si="105"/>
        <v>6753.333333333333</v>
      </c>
      <c r="E379" s="24">
        <f t="shared" si="100"/>
        <v>2.9693486590038357E-2</v>
      </c>
      <c r="F379" s="24">
        <f t="shared" si="101"/>
        <v>2.9693486590038357E-2</v>
      </c>
      <c r="G379" s="25">
        <f t="shared" si="102"/>
        <v>42711.111111111233</v>
      </c>
      <c r="H379" s="17">
        <f t="shared" si="110"/>
        <v>6703.0555555555557</v>
      </c>
      <c r="I379" s="21">
        <f t="shared" si="112"/>
        <v>6872.333333333333</v>
      </c>
      <c r="J379" s="24">
        <f t="shared" si="106"/>
        <v>1.259578544061307E-2</v>
      </c>
      <c r="K379" s="24">
        <f t="shared" si="107"/>
        <v>1.259578544061307E-2</v>
      </c>
      <c r="L379" s="25">
        <f t="shared" si="111"/>
        <v>7685.444444444498</v>
      </c>
      <c r="M379" s="17">
        <f t="shared" si="113"/>
        <v>6682.5</v>
      </c>
      <c r="N379" s="21">
        <f t="shared" si="108"/>
        <v>6645.833333333333</v>
      </c>
      <c r="O379" s="24">
        <f t="shared" si="114"/>
        <v>4.513888888888893E-2</v>
      </c>
      <c r="P379" s="24">
        <f t="shared" si="103"/>
        <v>4.513888888888893E-2</v>
      </c>
      <c r="Q379" s="25">
        <f t="shared" si="115"/>
        <v>98700.694444444642</v>
      </c>
      <c r="R379" s="17">
        <f t="shared" si="116"/>
        <v>6540.0694444444443</v>
      </c>
      <c r="S379" s="21">
        <f t="shared" si="117"/>
        <v>6805.4608585858568</v>
      </c>
      <c r="T379" s="24">
        <f t="shared" si="118"/>
        <v>2.2203899628468846E-2</v>
      </c>
      <c r="U379" s="24">
        <f t="shared" si="109"/>
        <v>2.2203899628468846E-2</v>
      </c>
      <c r="V379" s="25">
        <f t="shared" si="119"/>
        <v>23882.346229020539</v>
      </c>
    </row>
    <row r="380" spans="1:22" x14ac:dyDescent="0.3">
      <c r="A380" s="37" t="s">
        <v>543</v>
      </c>
      <c r="B380" s="39">
        <v>7050</v>
      </c>
      <c r="C380" s="17">
        <f t="shared" si="104"/>
        <v>6833.333333333333</v>
      </c>
      <c r="D380" s="21">
        <f t="shared" si="105"/>
        <v>6786.666666666667</v>
      </c>
      <c r="E380" s="24">
        <f t="shared" si="100"/>
        <v>3.7352245862884118E-2</v>
      </c>
      <c r="F380" s="24">
        <f t="shared" si="101"/>
        <v>3.7352245862884118E-2</v>
      </c>
      <c r="G380" s="25">
        <f t="shared" si="102"/>
        <v>69344.444444444278</v>
      </c>
      <c r="H380" s="17">
        <f t="shared" si="110"/>
        <v>6736.666666666667</v>
      </c>
      <c r="I380" s="21">
        <f t="shared" si="112"/>
        <v>6903.7222222222226</v>
      </c>
      <c r="J380" s="24">
        <f t="shared" si="106"/>
        <v>2.0748620961386861E-2</v>
      </c>
      <c r="K380" s="24">
        <f t="shared" si="107"/>
        <v>2.0748620961386861E-2</v>
      </c>
      <c r="L380" s="25">
        <f t="shared" si="111"/>
        <v>21397.18827160482</v>
      </c>
      <c r="M380" s="17">
        <f t="shared" si="113"/>
        <v>6732.5</v>
      </c>
      <c r="N380" s="21">
        <f t="shared" si="108"/>
        <v>6682.5</v>
      </c>
      <c r="O380" s="24">
        <f t="shared" si="114"/>
        <v>5.2127659574468084E-2</v>
      </c>
      <c r="P380" s="24">
        <f t="shared" si="103"/>
        <v>5.2127659574468084E-2</v>
      </c>
      <c r="Q380" s="25">
        <f t="shared" si="115"/>
        <v>135056.25</v>
      </c>
      <c r="R380" s="17">
        <f t="shared" si="116"/>
        <v>6570.3472222222226</v>
      </c>
      <c r="S380" s="21">
        <f t="shared" si="117"/>
        <v>6850.8270202020203</v>
      </c>
      <c r="T380" s="24">
        <f t="shared" si="118"/>
        <v>2.8251486496167329E-2</v>
      </c>
      <c r="U380" s="24">
        <f t="shared" si="109"/>
        <v>2.8251486496167329E-2</v>
      </c>
      <c r="V380" s="25">
        <f t="shared" si="119"/>
        <v>39669.875881606422</v>
      </c>
    </row>
    <row r="381" spans="1:22" x14ac:dyDescent="0.3">
      <c r="A381" s="37" t="s">
        <v>544</v>
      </c>
      <c r="B381" s="39">
        <v>6870</v>
      </c>
      <c r="C381" s="17">
        <f t="shared" si="104"/>
        <v>6866.666666666667</v>
      </c>
      <c r="D381" s="21">
        <f t="shared" si="105"/>
        <v>6833.333333333333</v>
      </c>
      <c r="E381" s="24">
        <f t="shared" si="100"/>
        <v>5.3372149442018875E-3</v>
      </c>
      <c r="F381" s="24">
        <f t="shared" si="101"/>
        <v>5.3372149442018875E-3</v>
      </c>
      <c r="G381" s="25">
        <f t="shared" si="102"/>
        <v>1344.4444444444666</v>
      </c>
      <c r="H381" s="17">
        <f t="shared" si="110"/>
        <v>6771.1111111111104</v>
      </c>
      <c r="I381" s="21">
        <f t="shared" si="112"/>
        <v>6968.6666666666652</v>
      </c>
      <c r="J381" s="24">
        <f t="shared" si="106"/>
        <v>-1.4361960213488376E-2</v>
      </c>
      <c r="K381" s="24">
        <f t="shared" si="107"/>
        <v>1.4361960213488376E-2</v>
      </c>
      <c r="L381" s="25">
        <f t="shared" si="111"/>
        <v>9735.1111111108112</v>
      </c>
      <c r="M381" s="17">
        <f t="shared" si="113"/>
        <v>6763.333333333333</v>
      </c>
      <c r="N381" s="21">
        <f t="shared" si="108"/>
        <v>6732.5</v>
      </c>
      <c r="O381" s="24">
        <f t="shared" si="114"/>
        <v>2.0014556040756915E-2</v>
      </c>
      <c r="P381" s="24">
        <f t="shared" si="103"/>
        <v>2.0014556040756915E-2</v>
      </c>
      <c r="Q381" s="25">
        <f t="shared" si="115"/>
        <v>18906.25</v>
      </c>
      <c r="R381" s="17">
        <f t="shared" si="116"/>
        <v>6600.5555555555557</v>
      </c>
      <c r="S381" s="21">
        <f t="shared" si="117"/>
        <v>6924.1351010101007</v>
      </c>
      <c r="T381" s="24">
        <f t="shared" si="118"/>
        <v>-7.879927366826885E-3</v>
      </c>
      <c r="U381" s="24">
        <f t="shared" si="109"/>
        <v>7.879927366826885E-3</v>
      </c>
      <c r="V381" s="25">
        <f t="shared" si="119"/>
        <v>2930.6091613738054</v>
      </c>
    </row>
    <row r="382" spans="1:22" x14ac:dyDescent="0.3">
      <c r="A382" s="37" t="s">
        <v>545</v>
      </c>
      <c r="B382" s="39">
        <v>6870</v>
      </c>
      <c r="C382" s="17">
        <f t="shared" si="104"/>
        <v>6865</v>
      </c>
      <c r="D382" s="21">
        <f t="shared" si="105"/>
        <v>6866.666666666667</v>
      </c>
      <c r="E382" s="24">
        <f t="shared" si="100"/>
        <v>4.8520135856375984E-4</v>
      </c>
      <c r="F382" s="24">
        <f t="shared" si="101"/>
        <v>4.8520135856375984E-4</v>
      </c>
      <c r="G382" s="25">
        <f t="shared" si="102"/>
        <v>11.111111111109089</v>
      </c>
      <c r="H382" s="17">
        <f t="shared" si="110"/>
        <v>6798.6111111111104</v>
      </c>
      <c r="I382" s="21">
        <f t="shared" si="112"/>
        <v>7000.4444444444462</v>
      </c>
      <c r="J382" s="24">
        <f t="shared" si="106"/>
        <v>-1.8987546498463778E-2</v>
      </c>
      <c r="K382" s="24">
        <f t="shared" si="107"/>
        <v>1.8987546498463778E-2</v>
      </c>
      <c r="L382" s="25">
        <f t="shared" si="111"/>
        <v>17015.753086420202</v>
      </c>
      <c r="M382" s="17">
        <f t="shared" si="113"/>
        <v>6782.5</v>
      </c>
      <c r="N382" s="21">
        <f t="shared" si="108"/>
        <v>6763.333333333333</v>
      </c>
      <c r="O382" s="24">
        <f t="shared" si="114"/>
        <v>1.5526443474041772E-2</v>
      </c>
      <c r="P382" s="24">
        <f t="shared" si="103"/>
        <v>1.5526443474041772E-2</v>
      </c>
      <c r="Q382" s="25">
        <f t="shared" si="115"/>
        <v>11377.777777777843</v>
      </c>
      <c r="R382" s="17">
        <f t="shared" si="116"/>
        <v>6630.208333333333</v>
      </c>
      <c r="S382" s="21">
        <f t="shared" si="117"/>
        <v>6955.7070707070698</v>
      </c>
      <c r="T382" s="24">
        <f t="shared" si="118"/>
        <v>-1.2475556143678276E-2</v>
      </c>
      <c r="U382" s="24">
        <f t="shared" si="109"/>
        <v>1.2475556143678276E-2</v>
      </c>
      <c r="V382" s="25">
        <f t="shared" si="119"/>
        <v>7345.7019691866553</v>
      </c>
    </row>
    <row r="383" spans="1:22" x14ac:dyDescent="0.3">
      <c r="A383" s="37" t="s">
        <v>546</v>
      </c>
      <c r="B383" s="39">
        <v>6830</v>
      </c>
      <c r="C383" s="17">
        <f t="shared" si="104"/>
        <v>6888.333333333333</v>
      </c>
      <c r="D383" s="21">
        <f t="shared" si="105"/>
        <v>6865</v>
      </c>
      <c r="E383" s="24">
        <f t="shared" si="100"/>
        <v>-5.1244509516837483E-3</v>
      </c>
      <c r="F383" s="24">
        <f t="shared" si="101"/>
        <v>5.1244509516837483E-3</v>
      </c>
      <c r="G383" s="25">
        <f t="shared" si="102"/>
        <v>1225</v>
      </c>
      <c r="H383" s="17">
        <f t="shared" si="110"/>
        <v>6832.2222222222226</v>
      </c>
      <c r="I383" s="21">
        <f t="shared" si="112"/>
        <v>6957.9444444444453</v>
      </c>
      <c r="J383" s="24">
        <f t="shared" si="106"/>
        <v>-1.8732715145599599E-2</v>
      </c>
      <c r="K383" s="24">
        <f t="shared" si="107"/>
        <v>1.8732715145599599E-2</v>
      </c>
      <c r="L383" s="25">
        <f t="shared" si="111"/>
        <v>16369.780864197737</v>
      </c>
      <c r="M383" s="17">
        <f t="shared" si="113"/>
        <v>6787.5</v>
      </c>
      <c r="N383" s="21">
        <f t="shared" si="108"/>
        <v>6782.5</v>
      </c>
      <c r="O383" s="24">
        <f t="shared" si="114"/>
        <v>6.9546120058565156E-3</v>
      </c>
      <c r="P383" s="24">
        <f t="shared" si="103"/>
        <v>6.9546120058565156E-3</v>
      </c>
      <c r="Q383" s="25">
        <f t="shared" si="115"/>
        <v>2256.25</v>
      </c>
      <c r="R383" s="17">
        <f t="shared" si="116"/>
        <v>6656.1111111111122</v>
      </c>
      <c r="S383" s="21">
        <f t="shared" si="117"/>
        <v>6962.481060606061</v>
      </c>
      <c r="T383" s="24">
        <f t="shared" si="118"/>
        <v>-1.9396934202937182E-2</v>
      </c>
      <c r="U383" s="24">
        <f t="shared" si="109"/>
        <v>1.9396934202937182E-2</v>
      </c>
      <c r="V383" s="25">
        <f t="shared" si="119"/>
        <v>17551.231419306798</v>
      </c>
    </row>
    <row r="384" spans="1:22" x14ac:dyDescent="0.3">
      <c r="A384" s="37" t="s">
        <v>547</v>
      </c>
      <c r="B384" s="39">
        <v>6990</v>
      </c>
      <c r="C384" s="17">
        <f t="shared" si="104"/>
        <v>6928.333333333333</v>
      </c>
      <c r="D384" s="21">
        <f t="shared" si="105"/>
        <v>6888.333333333333</v>
      </c>
      <c r="E384" s="24">
        <f t="shared" si="100"/>
        <v>1.4544587505960939E-2</v>
      </c>
      <c r="F384" s="24">
        <f t="shared" si="101"/>
        <v>1.4544587505960939E-2</v>
      </c>
      <c r="G384" s="25">
        <f t="shared" si="102"/>
        <v>10336.111111111173</v>
      </c>
      <c r="H384" s="17">
        <f t="shared" si="110"/>
        <v>6861.3888888888896</v>
      </c>
      <c r="I384" s="21">
        <f t="shared" si="112"/>
        <v>6966.8888888888878</v>
      </c>
      <c r="J384" s="24">
        <f t="shared" si="106"/>
        <v>3.3063106024481003E-3</v>
      </c>
      <c r="K384" s="24">
        <f t="shared" si="107"/>
        <v>3.3063106024481003E-3</v>
      </c>
      <c r="L384" s="25">
        <f t="shared" si="111"/>
        <v>534.12345679017483</v>
      </c>
      <c r="M384" s="17">
        <f t="shared" si="113"/>
        <v>6840.833333333333</v>
      </c>
      <c r="N384" s="21">
        <f t="shared" si="108"/>
        <v>6787.5</v>
      </c>
      <c r="O384" s="24">
        <f t="shared" si="114"/>
        <v>2.8969957081545063E-2</v>
      </c>
      <c r="P384" s="24">
        <f t="shared" si="103"/>
        <v>2.8969957081545063E-2</v>
      </c>
      <c r="Q384" s="25">
        <f t="shared" si="115"/>
        <v>41006.25</v>
      </c>
      <c r="R384" s="17">
        <f t="shared" si="116"/>
        <v>6685.416666666667</v>
      </c>
      <c r="S384" s="21">
        <f t="shared" si="117"/>
        <v>6942.7777777777765</v>
      </c>
      <c r="T384" s="24">
        <f t="shared" si="118"/>
        <v>6.7556827213481451E-3</v>
      </c>
      <c r="U384" s="24">
        <f t="shared" si="109"/>
        <v>6.7556827213481451E-3</v>
      </c>
      <c r="V384" s="25">
        <f t="shared" si="119"/>
        <v>2229.9382716050623</v>
      </c>
    </row>
    <row r="385" spans="1:22" x14ac:dyDescent="0.3">
      <c r="A385" s="37" t="s">
        <v>548</v>
      </c>
      <c r="B385" s="39">
        <v>7090</v>
      </c>
      <c r="C385" s="17">
        <f t="shared" si="104"/>
        <v>6950</v>
      </c>
      <c r="D385" s="21">
        <f t="shared" si="105"/>
        <v>6928.333333333333</v>
      </c>
      <c r="E385" s="24">
        <f t="shared" si="100"/>
        <v>2.2802068641278841E-2</v>
      </c>
      <c r="F385" s="24">
        <f t="shared" si="101"/>
        <v>2.2802068641278841E-2</v>
      </c>
      <c r="G385" s="25">
        <f t="shared" si="102"/>
        <v>26136.111111111208</v>
      </c>
      <c r="H385" s="17">
        <f t="shared" si="110"/>
        <v>6888.6111111111104</v>
      </c>
      <c r="I385" s="21">
        <f t="shared" si="112"/>
        <v>7022.0555555555538</v>
      </c>
      <c r="J385" s="24">
        <f t="shared" si="106"/>
        <v>9.5831374392730834E-3</v>
      </c>
      <c r="K385" s="24">
        <f t="shared" si="107"/>
        <v>9.5831374392730834E-3</v>
      </c>
      <c r="L385" s="25">
        <f t="shared" si="111"/>
        <v>4616.4475308644314</v>
      </c>
      <c r="M385" s="17">
        <f t="shared" si="113"/>
        <v>6868.333333333333</v>
      </c>
      <c r="N385" s="21">
        <f t="shared" si="108"/>
        <v>6840.833333333333</v>
      </c>
      <c r="O385" s="24">
        <f t="shared" si="114"/>
        <v>3.5143394452280249E-2</v>
      </c>
      <c r="P385" s="24">
        <f t="shared" si="103"/>
        <v>3.5143394452280249E-2</v>
      </c>
      <c r="Q385" s="25">
        <f t="shared" si="115"/>
        <v>62084.027777777927</v>
      </c>
      <c r="R385" s="17">
        <f t="shared" si="116"/>
        <v>6712.3611111111104</v>
      </c>
      <c r="S385" s="21">
        <f t="shared" si="117"/>
        <v>7024.5075757575751</v>
      </c>
      <c r="T385" s="24">
        <f t="shared" si="118"/>
        <v>9.2372953797496375E-3</v>
      </c>
      <c r="U385" s="24">
        <f t="shared" si="109"/>
        <v>9.2372953797496375E-3</v>
      </c>
      <c r="V385" s="25">
        <f t="shared" si="119"/>
        <v>4289.2576331497685</v>
      </c>
    </row>
    <row r="386" spans="1:22" x14ac:dyDescent="0.3">
      <c r="A386" s="37" t="s">
        <v>549</v>
      </c>
      <c r="B386" s="39">
        <v>7250</v>
      </c>
      <c r="C386" s="17">
        <f t="shared" si="104"/>
        <v>6983.333333333333</v>
      </c>
      <c r="D386" s="21">
        <f t="shared" si="105"/>
        <v>6950</v>
      </c>
      <c r="E386" s="24">
        <f t="shared" si="100"/>
        <v>4.1379310344827586E-2</v>
      </c>
      <c r="F386" s="24">
        <f t="shared" si="101"/>
        <v>4.1379310344827586E-2</v>
      </c>
      <c r="G386" s="25">
        <f t="shared" si="102"/>
        <v>90000</v>
      </c>
      <c r="H386" s="17">
        <f t="shared" si="110"/>
        <v>6913.6111111111104</v>
      </c>
      <c r="I386" s="21">
        <f t="shared" si="112"/>
        <v>7035.9444444444453</v>
      </c>
      <c r="J386" s="24">
        <f t="shared" si="106"/>
        <v>2.9524904214559274E-2</v>
      </c>
      <c r="K386" s="24">
        <f t="shared" si="107"/>
        <v>2.9524904214559274E-2</v>
      </c>
      <c r="L386" s="25">
        <f t="shared" si="111"/>
        <v>45819.780864197186</v>
      </c>
      <c r="M386" s="17">
        <f t="shared" si="113"/>
        <v>6908.333333333333</v>
      </c>
      <c r="N386" s="21">
        <f t="shared" si="108"/>
        <v>6868.333333333333</v>
      </c>
      <c r="O386" s="24">
        <f t="shared" si="114"/>
        <v>5.2643678160919583E-2</v>
      </c>
      <c r="P386" s="24">
        <f t="shared" si="103"/>
        <v>5.2643678160919583E-2</v>
      </c>
      <c r="Q386" s="25">
        <f t="shared" si="115"/>
        <v>145669.44444444467</v>
      </c>
      <c r="R386" s="17">
        <f t="shared" si="116"/>
        <v>6740.4861111111104</v>
      </c>
      <c r="S386" s="21">
        <f t="shared" si="117"/>
        <v>7052.6641414141413</v>
      </c>
      <c r="T386" s="24">
        <f t="shared" si="118"/>
        <v>2.7218739115290849E-2</v>
      </c>
      <c r="U386" s="24">
        <f t="shared" si="109"/>
        <v>2.7218739115290849E-2</v>
      </c>
      <c r="V386" s="25">
        <f t="shared" si="119"/>
        <v>38941.441083818005</v>
      </c>
    </row>
    <row r="387" spans="1:22" x14ac:dyDescent="0.3">
      <c r="A387" s="37" t="s">
        <v>550</v>
      </c>
      <c r="B387" s="39">
        <v>7280</v>
      </c>
      <c r="C387" s="17">
        <f t="shared" si="104"/>
        <v>7051.666666666667</v>
      </c>
      <c r="D387" s="21">
        <f t="shared" si="105"/>
        <v>6983.333333333333</v>
      </c>
      <c r="E387" s="24">
        <f t="shared" si="100"/>
        <v>4.0750915750915793E-2</v>
      </c>
      <c r="F387" s="24">
        <f t="shared" si="101"/>
        <v>4.0750915750915793E-2</v>
      </c>
      <c r="G387" s="25">
        <f t="shared" si="102"/>
        <v>88011.111111111284</v>
      </c>
      <c r="H387" s="17">
        <f t="shared" si="110"/>
        <v>6944.4444444444443</v>
      </c>
      <c r="I387" s="21">
        <f t="shared" si="112"/>
        <v>7080.9444444444443</v>
      </c>
      <c r="J387" s="24">
        <f t="shared" si="106"/>
        <v>2.7342796092796107E-2</v>
      </c>
      <c r="K387" s="24">
        <f t="shared" si="107"/>
        <v>2.7342796092796107E-2</v>
      </c>
      <c r="L387" s="25">
        <f t="shared" si="111"/>
        <v>39623.114197530907</v>
      </c>
      <c r="M387" s="17">
        <f t="shared" si="113"/>
        <v>6959.166666666667</v>
      </c>
      <c r="N387" s="21">
        <f t="shared" si="108"/>
        <v>6908.333333333333</v>
      </c>
      <c r="O387" s="24">
        <f t="shared" si="114"/>
        <v>5.1053113553113594E-2</v>
      </c>
      <c r="P387" s="24">
        <f t="shared" si="103"/>
        <v>5.1053113553113594E-2</v>
      </c>
      <c r="Q387" s="25">
        <f t="shared" si="115"/>
        <v>138136.11111111133</v>
      </c>
      <c r="R387" s="17">
        <f t="shared" si="116"/>
        <v>6770.4861111111104</v>
      </c>
      <c r="S387" s="21">
        <f t="shared" si="117"/>
        <v>7106.6982323232323</v>
      </c>
      <c r="T387" s="24">
        <f t="shared" si="118"/>
        <v>2.3805187867687868E-2</v>
      </c>
      <c r="U387" s="24">
        <f t="shared" si="109"/>
        <v>2.3805187867687868E-2</v>
      </c>
      <c r="V387" s="25">
        <f t="shared" si="119"/>
        <v>30033.502679892354</v>
      </c>
    </row>
    <row r="388" spans="1:22" x14ac:dyDescent="0.3">
      <c r="A388" s="37" t="s">
        <v>551</v>
      </c>
      <c r="B388" s="39">
        <v>7050</v>
      </c>
      <c r="C388" s="17">
        <f t="shared" si="104"/>
        <v>7081.666666666667</v>
      </c>
      <c r="D388" s="21">
        <f t="shared" si="105"/>
        <v>7051.666666666667</v>
      </c>
      <c r="E388" s="24">
        <f t="shared" si="100"/>
        <v>-2.3640661938538579E-4</v>
      </c>
      <c r="F388" s="24">
        <f t="shared" si="101"/>
        <v>2.3640661938538579E-4</v>
      </c>
      <c r="G388" s="25">
        <f t="shared" si="102"/>
        <v>2.7777777777787884</v>
      </c>
      <c r="H388" s="17">
        <f t="shared" si="110"/>
        <v>6980.5555555555547</v>
      </c>
      <c r="I388" s="21">
        <f t="shared" si="112"/>
        <v>7201.7777777777783</v>
      </c>
      <c r="J388" s="24">
        <f t="shared" si="106"/>
        <v>-2.1528762805358623E-2</v>
      </c>
      <c r="K388" s="24">
        <f t="shared" si="107"/>
        <v>2.1528762805358623E-2</v>
      </c>
      <c r="L388" s="25">
        <f t="shared" si="111"/>
        <v>23036.493827160648</v>
      </c>
      <c r="M388" s="17">
        <f t="shared" si="113"/>
        <v>6973.333333333333</v>
      </c>
      <c r="N388" s="21">
        <f t="shared" si="108"/>
        <v>6959.166666666667</v>
      </c>
      <c r="O388" s="24">
        <f t="shared" si="114"/>
        <v>1.2884160756501138E-2</v>
      </c>
      <c r="P388" s="24">
        <f t="shared" si="103"/>
        <v>1.2884160756501138E-2</v>
      </c>
      <c r="Q388" s="25">
        <f t="shared" si="115"/>
        <v>8250.6944444443889</v>
      </c>
      <c r="R388" s="17">
        <f t="shared" si="116"/>
        <v>6799.5138888888896</v>
      </c>
      <c r="S388" s="21">
        <f t="shared" si="117"/>
        <v>7182.1527777777792</v>
      </c>
      <c r="T388" s="24">
        <f t="shared" si="118"/>
        <v>-1.8745074862096339E-2</v>
      </c>
      <c r="U388" s="24">
        <f t="shared" si="109"/>
        <v>1.8745074862096339E-2</v>
      </c>
      <c r="V388" s="25">
        <f t="shared" si="119"/>
        <v>17464.356674383089</v>
      </c>
    </row>
    <row r="389" spans="1:22" x14ac:dyDescent="0.3">
      <c r="A389" s="37" t="s">
        <v>552</v>
      </c>
      <c r="B389" s="39">
        <v>7770</v>
      </c>
      <c r="C389" s="17">
        <f t="shared" si="104"/>
        <v>7238.333333333333</v>
      </c>
      <c r="D389" s="21">
        <f t="shared" si="105"/>
        <v>7081.666666666667</v>
      </c>
      <c r="E389" s="24">
        <f t="shared" si="100"/>
        <v>8.8588588588588549E-2</v>
      </c>
      <c r="F389" s="24">
        <f t="shared" si="101"/>
        <v>8.8588588588588549E-2</v>
      </c>
      <c r="G389" s="25">
        <f t="shared" si="102"/>
        <v>473802.77777777734</v>
      </c>
      <c r="H389" s="17">
        <f t="shared" si="110"/>
        <v>7038.8888888888896</v>
      </c>
      <c r="I389" s="21">
        <f t="shared" si="112"/>
        <v>7223.2222222222244</v>
      </c>
      <c r="J389" s="24">
        <f t="shared" si="106"/>
        <v>7.0370370370370083E-2</v>
      </c>
      <c r="K389" s="24">
        <f t="shared" si="107"/>
        <v>7.0370370370370083E-2</v>
      </c>
      <c r="L389" s="25">
        <f t="shared" si="111"/>
        <v>298965.9382716025</v>
      </c>
      <c r="M389" s="17">
        <f t="shared" si="113"/>
        <v>7063.333333333333</v>
      </c>
      <c r="N389" s="21">
        <f t="shared" si="108"/>
        <v>6973.333333333333</v>
      </c>
      <c r="O389" s="24">
        <f t="shared" si="114"/>
        <v>0.10253110253110256</v>
      </c>
      <c r="P389" s="24">
        <f t="shared" si="103"/>
        <v>0.10253110253110256</v>
      </c>
      <c r="Q389" s="25">
        <f t="shared" si="115"/>
        <v>634677.77777777822</v>
      </c>
      <c r="R389" s="17">
        <f t="shared" si="116"/>
        <v>6833.958333333333</v>
      </c>
      <c r="S389" s="21">
        <f t="shared" si="117"/>
        <v>7178.7563131313118</v>
      </c>
      <c r="T389" s="24">
        <f t="shared" si="118"/>
        <v>7.6093138593138765E-2</v>
      </c>
      <c r="U389" s="24">
        <f t="shared" si="109"/>
        <v>7.6093138593138765E-2</v>
      </c>
      <c r="V389" s="25">
        <f t="shared" si="119"/>
        <v>349569.09726207942</v>
      </c>
    </row>
    <row r="390" spans="1:22" x14ac:dyDescent="0.3">
      <c r="A390" s="37" t="s">
        <v>553</v>
      </c>
      <c r="B390" s="39">
        <v>7200</v>
      </c>
      <c r="C390" s="17">
        <f t="shared" si="104"/>
        <v>7273.333333333333</v>
      </c>
      <c r="D390" s="21">
        <f t="shared" si="105"/>
        <v>7238.333333333333</v>
      </c>
      <c r="E390" s="24">
        <f t="shared" si="100"/>
        <v>-5.3240740740740323E-3</v>
      </c>
      <c r="F390" s="24">
        <f t="shared" si="101"/>
        <v>5.3240740740740323E-3</v>
      </c>
      <c r="G390" s="25">
        <f t="shared" si="102"/>
        <v>1469.4444444444212</v>
      </c>
      <c r="H390" s="17">
        <f t="shared" si="110"/>
        <v>7096.3888888888896</v>
      </c>
      <c r="I390" s="21">
        <f t="shared" si="112"/>
        <v>7517.5555555555538</v>
      </c>
      <c r="J390" s="24">
        <f t="shared" si="106"/>
        <v>-4.41049382716047E-2</v>
      </c>
      <c r="K390" s="24">
        <f t="shared" si="107"/>
        <v>4.41049382716047E-2</v>
      </c>
      <c r="L390" s="25">
        <f t="shared" si="111"/>
        <v>100841.53086419644</v>
      </c>
      <c r="M390" s="17">
        <f t="shared" si="113"/>
        <v>7100.833333333333</v>
      </c>
      <c r="N390" s="21">
        <f t="shared" si="108"/>
        <v>7063.333333333333</v>
      </c>
      <c r="O390" s="24">
        <f t="shared" si="114"/>
        <v>1.8981481481481523E-2</v>
      </c>
      <c r="P390" s="24">
        <f t="shared" si="103"/>
        <v>1.8981481481481523E-2</v>
      </c>
      <c r="Q390" s="25">
        <f t="shared" si="115"/>
        <v>18677.777777777861</v>
      </c>
      <c r="R390" s="17">
        <f t="shared" si="116"/>
        <v>6871.8749999999991</v>
      </c>
      <c r="S390" s="21">
        <f t="shared" si="117"/>
        <v>7334.4128787878781</v>
      </c>
      <c r="T390" s="24">
        <f t="shared" si="118"/>
        <v>-1.8668455387205289E-2</v>
      </c>
      <c r="U390" s="24">
        <f t="shared" si="109"/>
        <v>1.8668455387205289E-2</v>
      </c>
      <c r="V390" s="25">
        <f t="shared" si="119"/>
        <v>18066.821984044804</v>
      </c>
    </row>
    <row r="391" spans="1:22" x14ac:dyDescent="0.3">
      <c r="A391" s="37" t="s">
        <v>554</v>
      </c>
      <c r="B391" s="39">
        <v>7210</v>
      </c>
      <c r="C391" s="17">
        <f t="shared" si="104"/>
        <v>7293.333333333333</v>
      </c>
      <c r="D391" s="21">
        <f t="shared" si="105"/>
        <v>7273.333333333333</v>
      </c>
      <c r="E391" s="24">
        <f t="shared" si="100"/>
        <v>-8.7840961627368968E-3</v>
      </c>
      <c r="F391" s="24">
        <f t="shared" si="101"/>
        <v>8.7840961627368968E-3</v>
      </c>
      <c r="G391" s="25">
        <f t="shared" si="102"/>
        <v>4011.1111111110727</v>
      </c>
      <c r="H391" s="17">
        <f t="shared" si="110"/>
        <v>7153.6111111111122</v>
      </c>
      <c r="I391" s="21">
        <f t="shared" si="112"/>
        <v>7521.0555555555538</v>
      </c>
      <c r="J391" s="24">
        <f t="shared" si="106"/>
        <v>-4.3142240715056013E-2</v>
      </c>
      <c r="K391" s="24">
        <f t="shared" si="107"/>
        <v>4.3142240715056013E-2</v>
      </c>
      <c r="L391" s="25">
        <f t="shared" si="111"/>
        <v>96755.558641974247</v>
      </c>
      <c r="M391" s="17">
        <f t="shared" si="113"/>
        <v>7121.666666666667</v>
      </c>
      <c r="N391" s="21">
        <f t="shared" si="108"/>
        <v>7100.833333333333</v>
      </c>
      <c r="O391" s="24">
        <f t="shared" si="114"/>
        <v>1.5141007859454504E-2</v>
      </c>
      <c r="P391" s="24">
        <f t="shared" si="103"/>
        <v>1.5141007859454504E-2</v>
      </c>
      <c r="Q391" s="25">
        <f t="shared" si="115"/>
        <v>11917.361111111177</v>
      </c>
      <c r="R391" s="17">
        <f t="shared" si="116"/>
        <v>6908.4722222222226</v>
      </c>
      <c r="S391" s="21">
        <f t="shared" si="117"/>
        <v>7371.420454545455</v>
      </c>
      <c r="T391" s="24">
        <f t="shared" si="118"/>
        <v>-2.2388412558315529E-2</v>
      </c>
      <c r="U391" s="24">
        <f t="shared" si="109"/>
        <v>2.2388412558315529E-2</v>
      </c>
      <c r="V391" s="25">
        <f t="shared" si="119"/>
        <v>26056.56314566129</v>
      </c>
    </row>
    <row r="392" spans="1:22" x14ac:dyDescent="0.3">
      <c r="A392" s="37" t="s">
        <v>555</v>
      </c>
      <c r="B392" s="39">
        <v>7420</v>
      </c>
      <c r="C392" s="17">
        <f t="shared" si="104"/>
        <v>7321.666666666667</v>
      </c>
      <c r="D392" s="21">
        <f t="shared" si="105"/>
        <v>7293.333333333333</v>
      </c>
      <c r="E392" s="24">
        <f t="shared" si="100"/>
        <v>1.7070979335130319E-2</v>
      </c>
      <c r="F392" s="24">
        <f t="shared" si="101"/>
        <v>1.7070979335130319E-2</v>
      </c>
      <c r="G392" s="25">
        <f t="shared" si="102"/>
        <v>16044.444444444522</v>
      </c>
      <c r="H392" s="17">
        <f t="shared" si="110"/>
        <v>7210</v>
      </c>
      <c r="I392" s="21">
        <f t="shared" si="112"/>
        <v>7488.9444444444425</v>
      </c>
      <c r="J392" s="24">
        <f t="shared" si="106"/>
        <v>-9.2917041030245989E-3</v>
      </c>
      <c r="K392" s="24">
        <f t="shared" si="107"/>
        <v>9.2917041030245989E-3</v>
      </c>
      <c r="L392" s="25">
        <f t="shared" si="111"/>
        <v>4753.3364197528217</v>
      </c>
      <c r="M392" s="17">
        <f t="shared" si="113"/>
        <v>7152.5</v>
      </c>
      <c r="N392" s="21">
        <f t="shared" si="108"/>
        <v>7121.666666666667</v>
      </c>
      <c r="O392" s="24">
        <f t="shared" si="114"/>
        <v>4.0206648697214693E-2</v>
      </c>
      <c r="P392" s="24">
        <f t="shared" si="103"/>
        <v>4.0206648697214693E-2</v>
      </c>
      <c r="Q392" s="25">
        <f t="shared" si="115"/>
        <v>89002.777777777592</v>
      </c>
      <c r="R392" s="17">
        <f t="shared" si="116"/>
        <v>6943.4722222222226</v>
      </c>
      <c r="S392" s="21">
        <f t="shared" si="117"/>
        <v>7373.6237373737376</v>
      </c>
      <c r="T392" s="24">
        <f t="shared" si="118"/>
        <v>6.250170165264469E-3</v>
      </c>
      <c r="U392" s="24">
        <f t="shared" si="109"/>
        <v>6.250170165264469E-3</v>
      </c>
      <c r="V392" s="25">
        <f t="shared" si="119"/>
        <v>2150.7577351800592</v>
      </c>
    </row>
    <row r="393" spans="1:22" x14ac:dyDescent="0.3">
      <c r="A393" s="37" t="s">
        <v>556</v>
      </c>
      <c r="B393" s="39">
        <v>7380</v>
      </c>
      <c r="C393" s="17">
        <f t="shared" si="104"/>
        <v>7338.333333333333</v>
      </c>
      <c r="D393" s="21">
        <f t="shared" si="105"/>
        <v>7321.666666666667</v>
      </c>
      <c r="E393" s="24">
        <f t="shared" si="100"/>
        <v>7.9042457091237171E-3</v>
      </c>
      <c r="F393" s="24">
        <f t="shared" si="101"/>
        <v>7.9042457091237171E-3</v>
      </c>
      <c r="G393" s="25">
        <f t="shared" si="102"/>
        <v>3402.7777777777424</v>
      </c>
      <c r="H393" s="17">
        <f t="shared" si="110"/>
        <v>7257.7777777777774</v>
      </c>
      <c r="I393" s="21">
        <f t="shared" si="112"/>
        <v>7478.0000000000009</v>
      </c>
      <c r="J393" s="24">
        <f t="shared" si="106"/>
        <v>-1.3279132791328037E-2</v>
      </c>
      <c r="K393" s="24">
        <f t="shared" si="107"/>
        <v>1.3279132791328037E-2</v>
      </c>
      <c r="L393" s="25">
        <f t="shared" si="111"/>
        <v>9604.0000000001783</v>
      </c>
      <c r="M393" s="17">
        <f t="shared" si="113"/>
        <v>7195</v>
      </c>
      <c r="N393" s="21">
        <f t="shared" si="108"/>
        <v>7152.5</v>
      </c>
      <c r="O393" s="24">
        <f t="shared" si="114"/>
        <v>3.0826558265582657E-2</v>
      </c>
      <c r="P393" s="24">
        <f t="shared" si="103"/>
        <v>3.0826558265582657E-2</v>
      </c>
      <c r="Q393" s="25">
        <f t="shared" si="115"/>
        <v>51756.25</v>
      </c>
      <c r="R393" s="17">
        <f t="shared" si="116"/>
        <v>6979.4444444444453</v>
      </c>
      <c r="S393" s="21">
        <f t="shared" si="117"/>
        <v>7399.5328282828277</v>
      </c>
      <c r="T393" s="24">
        <f t="shared" si="118"/>
        <v>-2.6467246995701523E-3</v>
      </c>
      <c r="U393" s="24">
        <f t="shared" si="109"/>
        <v>2.6467246995701523E-3</v>
      </c>
      <c r="V393" s="25">
        <f t="shared" si="119"/>
        <v>381.53138072643458</v>
      </c>
    </row>
    <row r="394" spans="1:22" x14ac:dyDescent="0.3">
      <c r="A394" s="37" t="s">
        <v>557</v>
      </c>
      <c r="B394" s="39">
        <v>7350</v>
      </c>
      <c r="C394" s="17">
        <f t="shared" si="104"/>
        <v>7388.333333333333</v>
      </c>
      <c r="D394" s="21">
        <f t="shared" si="105"/>
        <v>7338.333333333333</v>
      </c>
      <c r="E394" s="24">
        <f t="shared" si="100"/>
        <v>1.5873015873016285E-3</v>
      </c>
      <c r="F394" s="24">
        <f t="shared" si="101"/>
        <v>1.5873015873016285E-3</v>
      </c>
      <c r="G394" s="25">
        <f t="shared" si="102"/>
        <v>136.11111111111819</v>
      </c>
      <c r="H394" s="17">
        <f t="shared" si="110"/>
        <v>7308.8888888888896</v>
      </c>
      <c r="I394" s="21">
        <f t="shared" si="112"/>
        <v>7451.1111111111113</v>
      </c>
      <c r="J394" s="24">
        <f t="shared" si="106"/>
        <v>-1.3756613756613785E-2</v>
      </c>
      <c r="K394" s="24">
        <f t="shared" si="107"/>
        <v>1.3756613756613785E-2</v>
      </c>
      <c r="L394" s="25">
        <f t="shared" si="111"/>
        <v>10223.456790123497</v>
      </c>
      <c r="M394" s="17">
        <f t="shared" si="113"/>
        <v>7235</v>
      </c>
      <c r="N394" s="21">
        <f t="shared" si="108"/>
        <v>7195</v>
      </c>
      <c r="O394" s="24">
        <f t="shared" si="114"/>
        <v>2.1088435374149658E-2</v>
      </c>
      <c r="P394" s="24">
        <f t="shared" si="103"/>
        <v>2.1088435374149658E-2</v>
      </c>
      <c r="Q394" s="25">
        <f t="shared" si="115"/>
        <v>24025</v>
      </c>
      <c r="R394" s="17">
        <f t="shared" si="116"/>
        <v>7017.1527777777783</v>
      </c>
      <c r="S394" s="21">
        <f t="shared" si="117"/>
        <v>7449.7474747474735</v>
      </c>
      <c r="T394" s="24">
        <f t="shared" si="118"/>
        <v>-1.3571084999656252E-2</v>
      </c>
      <c r="U394" s="24">
        <f t="shared" si="109"/>
        <v>1.3571084999656252E-2</v>
      </c>
      <c r="V394" s="25">
        <f t="shared" si="119"/>
        <v>9949.5587184978558</v>
      </c>
    </row>
    <row r="395" spans="1:22" x14ac:dyDescent="0.3">
      <c r="A395" s="37" t="s">
        <v>558</v>
      </c>
      <c r="B395" s="39">
        <v>7260</v>
      </c>
      <c r="C395" s="17">
        <f t="shared" si="104"/>
        <v>7303.333333333333</v>
      </c>
      <c r="D395" s="21">
        <f t="shared" si="105"/>
        <v>7388.333333333333</v>
      </c>
      <c r="E395" s="24">
        <f t="shared" si="100"/>
        <v>-1.7676767676767634E-2</v>
      </c>
      <c r="F395" s="24">
        <f t="shared" si="101"/>
        <v>1.7676767676767634E-2</v>
      </c>
      <c r="G395" s="25">
        <f t="shared" si="102"/>
        <v>16469.444444444365</v>
      </c>
      <c r="H395" s="17">
        <f t="shared" si="110"/>
        <v>7319.7222222222226</v>
      </c>
      <c r="I395" s="21">
        <f t="shared" si="112"/>
        <v>7499.5555555555538</v>
      </c>
      <c r="J395" s="24">
        <f t="shared" si="106"/>
        <v>-3.299663299663276E-2</v>
      </c>
      <c r="K395" s="24">
        <f t="shared" si="107"/>
        <v>3.299663299663276E-2</v>
      </c>
      <c r="L395" s="25">
        <f t="shared" si="111"/>
        <v>57386.864197530042</v>
      </c>
      <c r="M395" s="17">
        <f t="shared" si="113"/>
        <v>7270.833333333333</v>
      </c>
      <c r="N395" s="21">
        <f t="shared" si="108"/>
        <v>7235</v>
      </c>
      <c r="O395" s="24">
        <f t="shared" si="114"/>
        <v>3.4435261707988982E-3</v>
      </c>
      <c r="P395" s="24">
        <f t="shared" si="103"/>
        <v>3.4435261707988982E-3</v>
      </c>
      <c r="Q395" s="25">
        <f t="shared" si="115"/>
        <v>625</v>
      </c>
      <c r="R395" s="17">
        <f t="shared" si="116"/>
        <v>7057.4305555555557</v>
      </c>
      <c r="S395" s="21">
        <f t="shared" si="117"/>
        <v>7492.4558080808074</v>
      </c>
      <c r="T395" s="24">
        <f t="shared" si="118"/>
        <v>-3.2018706347218651E-2</v>
      </c>
      <c r="U395" s="24">
        <f t="shared" si="109"/>
        <v>3.2018706347218651E-2</v>
      </c>
      <c r="V395" s="25">
        <f t="shared" si="119"/>
        <v>54035.702710501166</v>
      </c>
    </row>
    <row r="396" spans="1:22" x14ac:dyDescent="0.3">
      <c r="A396" s="37" t="s">
        <v>559</v>
      </c>
      <c r="B396" s="39">
        <v>7450</v>
      </c>
      <c r="C396" s="17">
        <f t="shared" si="104"/>
        <v>7345</v>
      </c>
      <c r="D396" s="21">
        <f t="shared" si="105"/>
        <v>7303.333333333333</v>
      </c>
      <c r="E396" s="24">
        <f t="shared" si="100"/>
        <v>1.9686800894854625E-2</v>
      </c>
      <c r="F396" s="24">
        <f t="shared" si="101"/>
        <v>1.9686800894854625E-2</v>
      </c>
      <c r="G396" s="25">
        <f t="shared" si="102"/>
        <v>21511.1111111112</v>
      </c>
      <c r="H396" s="17">
        <f t="shared" si="110"/>
        <v>7331.666666666667</v>
      </c>
      <c r="I396" s="21">
        <f t="shared" si="112"/>
        <v>7280.3888888888878</v>
      </c>
      <c r="J396" s="24">
        <f t="shared" si="106"/>
        <v>2.2766592095451305E-2</v>
      </c>
      <c r="K396" s="24">
        <f t="shared" si="107"/>
        <v>2.2766592095451305E-2</v>
      </c>
      <c r="L396" s="25">
        <f t="shared" si="111"/>
        <v>28767.929012346056</v>
      </c>
      <c r="M396" s="17">
        <f t="shared" si="113"/>
        <v>7309.166666666667</v>
      </c>
      <c r="N396" s="21">
        <f t="shared" si="108"/>
        <v>7270.833333333333</v>
      </c>
      <c r="O396" s="24">
        <f t="shared" si="114"/>
        <v>2.4049217002237177E-2</v>
      </c>
      <c r="P396" s="24">
        <f t="shared" si="103"/>
        <v>2.4049217002237177E-2</v>
      </c>
      <c r="Q396" s="25">
        <f t="shared" si="115"/>
        <v>32100.694444444554</v>
      </c>
      <c r="R396" s="17">
        <f t="shared" si="116"/>
        <v>7096.458333333333</v>
      </c>
      <c r="S396" s="21">
        <f t="shared" si="117"/>
        <v>7523.0366161616157</v>
      </c>
      <c r="T396" s="24">
        <f t="shared" si="118"/>
        <v>-9.8035726391430492E-3</v>
      </c>
      <c r="U396" s="24">
        <f t="shared" si="109"/>
        <v>9.8035726391430492E-3</v>
      </c>
      <c r="V396" s="25">
        <f t="shared" si="119"/>
        <v>5334.3473003391855</v>
      </c>
    </row>
    <row r="397" spans="1:22" x14ac:dyDescent="0.3">
      <c r="A397" s="37" t="s">
        <v>560</v>
      </c>
      <c r="B397" s="39">
        <v>7250</v>
      </c>
      <c r="C397" s="17">
        <f t="shared" si="104"/>
        <v>7351.666666666667</v>
      </c>
      <c r="D397" s="21">
        <f t="shared" si="105"/>
        <v>7345</v>
      </c>
      <c r="E397" s="24">
        <f t="shared" si="100"/>
        <v>-1.3103448275862069E-2</v>
      </c>
      <c r="F397" s="24">
        <f t="shared" si="101"/>
        <v>1.3103448275862069E-2</v>
      </c>
      <c r="G397" s="25">
        <f t="shared" si="102"/>
        <v>9025</v>
      </c>
      <c r="H397" s="17">
        <f t="shared" si="110"/>
        <v>7341.3888888888878</v>
      </c>
      <c r="I397" s="21">
        <f t="shared" si="112"/>
        <v>7363.6666666666661</v>
      </c>
      <c r="J397" s="24">
        <f t="shared" si="106"/>
        <v>-1.5678160919540145E-2</v>
      </c>
      <c r="K397" s="24">
        <f t="shared" si="107"/>
        <v>1.5678160919540145E-2</v>
      </c>
      <c r="L397" s="25">
        <f t="shared" si="111"/>
        <v>12920.111111110973</v>
      </c>
      <c r="M397" s="17">
        <f t="shared" si="113"/>
        <v>7322.5</v>
      </c>
      <c r="N397" s="21">
        <f t="shared" si="108"/>
        <v>7309.166666666667</v>
      </c>
      <c r="O397" s="24">
        <f t="shared" si="114"/>
        <v>-8.1609195402299276E-3</v>
      </c>
      <c r="P397" s="24">
        <f t="shared" si="103"/>
        <v>8.1609195402299276E-3</v>
      </c>
      <c r="Q397" s="25">
        <f t="shared" si="115"/>
        <v>3500.6944444444803</v>
      </c>
      <c r="R397" s="17">
        <f t="shared" si="116"/>
        <v>7134.3055555555557</v>
      </c>
      <c r="S397" s="21">
        <f t="shared" si="117"/>
        <v>7560.5492424242439</v>
      </c>
      <c r="T397" s="24">
        <f t="shared" si="118"/>
        <v>-4.2834378265412948E-2</v>
      </c>
      <c r="U397" s="24">
        <f t="shared" si="109"/>
        <v>4.2834378265412948E-2</v>
      </c>
      <c r="V397" s="25">
        <f t="shared" si="119"/>
        <v>96440.831970271785</v>
      </c>
    </row>
    <row r="398" spans="1:22" x14ac:dyDescent="0.3">
      <c r="A398" s="37" t="s">
        <v>561</v>
      </c>
      <c r="B398" s="39">
        <v>7600</v>
      </c>
      <c r="C398" s="17">
        <f t="shared" si="104"/>
        <v>7381.666666666667</v>
      </c>
      <c r="D398" s="21">
        <f t="shared" si="105"/>
        <v>7351.666666666667</v>
      </c>
      <c r="E398" s="24">
        <f t="shared" si="100"/>
        <v>3.2675438596491191E-2</v>
      </c>
      <c r="F398" s="24">
        <f t="shared" si="101"/>
        <v>3.2675438596491191E-2</v>
      </c>
      <c r="G398" s="25">
        <f t="shared" si="102"/>
        <v>61669.444444444292</v>
      </c>
      <c r="H398" s="17">
        <f t="shared" si="110"/>
        <v>7351.3888888888878</v>
      </c>
      <c r="I398" s="21">
        <f t="shared" si="112"/>
        <v>7366.0555555555575</v>
      </c>
      <c r="J398" s="24">
        <f t="shared" si="106"/>
        <v>3.0782163742689807E-2</v>
      </c>
      <c r="K398" s="24">
        <f t="shared" si="107"/>
        <v>3.0782163742689807E-2</v>
      </c>
      <c r="L398" s="25">
        <f t="shared" si="111"/>
        <v>54730.003086418852</v>
      </c>
      <c r="M398" s="17">
        <f t="shared" si="113"/>
        <v>7351.666666666667</v>
      </c>
      <c r="N398" s="21">
        <f t="shared" si="108"/>
        <v>7322.5</v>
      </c>
      <c r="O398" s="24">
        <f t="shared" si="114"/>
        <v>3.6513157894736845E-2</v>
      </c>
      <c r="P398" s="24">
        <f t="shared" si="103"/>
        <v>3.6513157894736845E-2</v>
      </c>
      <c r="Q398" s="25">
        <f t="shared" si="115"/>
        <v>77006.25</v>
      </c>
      <c r="R398" s="17">
        <f t="shared" si="116"/>
        <v>7171.25</v>
      </c>
      <c r="S398" s="21">
        <f t="shared" si="117"/>
        <v>7544.9116161616157</v>
      </c>
      <c r="T398" s="24">
        <f t="shared" si="118"/>
        <v>7.2484715576821429E-3</v>
      </c>
      <c r="U398" s="24">
        <f t="shared" si="109"/>
        <v>7.2484715576821429E-3</v>
      </c>
      <c r="V398" s="25">
        <f t="shared" si="119"/>
        <v>3034.7300339251592</v>
      </c>
    </row>
    <row r="399" spans="1:22" x14ac:dyDescent="0.3">
      <c r="A399" s="37" t="s">
        <v>562</v>
      </c>
      <c r="B399" s="39">
        <v>7650</v>
      </c>
      <c r="C399" s="17">
        <f t="shared" si="104"/>
        <v>7426.666666666667</v>
      </c>
      <c r="D399" s="21">
        <f t="shared" si="105"/>
        <v>7381.666666666667</v>
      </c>
      <c r="E399" s="24">
        <f t="shared" si="100"/>
        <v>3.507625272331151E-2</v>
      </c>
      <c r="F399" s="24">
        <f t="shared" si="101"/>
        <v>3.507625272331151E-2</v>
      </c>
      <c r="G399" s="25">
        <f t="shared" si="102"/>
        <v>72002.777777777621</v>
      </c>
      <c r="H399" s="17">
        <f t="shared" si="110"/>
        <v>7366.1111111111104</v>
      </c>
      <c r="I399" s="21">
        <f t="shared" si="112"/>
        <v>7424.0555555555575</v>
      </c>
      <c r="J399" s="24">
        <f t="shared" si="106"/>
        <v>2.953522149600556E-2</v>
      </c>
      <c r="K399" s="24">
        <f t="shared" si="107"/>
        <v>2.953522149600556E-2</v>
      </c>
      <c r="L399" s="25">
        <f t="shared" si="111"/>
        <v>51050.891975307772</v>
      </c>
      <c r="M399" s="17">
        <f t="shared" si="113"/>
        <v>7382.5</v>
      </c>
      <c r="N399" s="21">
        <f t="shared" si="108"/>
        <v>7351.666666666667</v>
      </c>
      <c r="O399" s="24">
        <f t="shared" si="114"/>
        <v>3.899782135076249E-2</v>
      </c>
      <c r="P399" s="24">
        <f t="shared" si="103"/>
        <v>3.899782135076249E-2</v>
      </c>
      <c r="Q399" s="25">
        <f t="shared" si="115"/>
        <v>89002.777777777592</v>
      </c>
      <c r="R399" s="17">
        <f t="shared" si="116"/>
        <v>7206.5277777777783</v>
      </c>
      <c r="S399" s="21">
        <f t="shared" si="117"/>
        <v>7564.886363636364</v>
      </c>
      <c r="T399" s="24">
        <f t="shared" si="118"/>
        <v>1.11259655377302E-2</v>
      </c>
      <c r="U399" s="24">
        <f t="shared" si="109"/>
        <v>1.11259655377302E-2</v>
      </c>
      <c r="V399" s="25">
        <f t="shared" si="119"/>
        <v>7244.3310950412661</v>
      </c>
    </row>
    <row r="400" spans="1:22" x14ac:dyDescent="0.3">
      <c r="A400" s="37" t="s">
        <v>563</v>
      </c>
      <c r="B400" s="39">
        <v>7520</v>
      </c>
      <c r="C400" s="17">
        <f t="shared" si="104"/>
        <v>7455</v>
      </c>
      <c r="D400" s="21">
        <f t="shared" si="105"/>
        <v>7426.666666666667</v>
      </c>
      <c r="E400" s="24">
        <f t="shared" si="100"/>
        <v>1.2411347517730455E-2</v>
      </c>
      <c r="F400" s="24">
        <f t="shared" si="101"/>
        <v>1.2411347517730455E-2</v>
      </c>
      <c r="G400" s="25">
        <f t="shared" si="102"/>
        <v>8711.1111111110549</v>
      </c>
      <c r="H400" s="17">
        <f t="shared" si="110"/>
        <v>7377.2222222222226</v>
      </c>
      <c r="I400" s="21">
        <f t="shared" si="112"/>
        <v>7511.4444444444462</v>
      </c>
      <c r="J400" s="24">
        <f t="shared" si="106"/>
        <v>1.1377068557917337E-3</v>
      </c>
      <c r="K400" s="24">
        <f t="shared" si="107"/>
        <v>1.1377068557917337E-3</v>
      </c>
      <c r="L400" s="25">
        <f t="shared" si="111"/>
        <v>73.197530864168129</v>
      </c>
      <c r="M400" s="17">
        <f t="shared" si="113"/>
        <v>7421.666666666667</v>
      </c>
      <c r="N400" s="21">
        <f t="shared" si="108"/>
        <v>7382.5</v>
      </c>
      <c r="O400" s="24">
        <f t="shared" si="114"/>
        <v>1.8284574468085107E-2</v>
      </c>
      <c r="P400" s="24">
        <f t="shared" si="103"/>
        <v>1.8284574468085107E-2</v>
      </c>
      <c r="Q400" s="25">
        <f t="shared" si="115"/>
        <v>18906.25</v>
      </c>
      <c r="R400" s="17">
        <f t="shared" si="116"/>
        <v>7243.8888888888896</v>
      </c>
      <c r="S400" s="21">
        <f t="shared" si="117"/>
        <v>7590.4671717171714</v>
      </c>
      <c r="T400" s="24">
        <f t="shared" si="118"/>
        <v>-9.3706345368578942E-3</v>
      </c>
      <c r="U400" s="24">
        <f t="shared" si="109"/>
        <v>9.3706345368578942E-3</v>
      </c>
      <c r="V400" s="25">
        <f t="shared" si="119"/>
        <v>4965.6222898173164</v>
      </c>
    </row>
    <row r="401" spans="1:22" x14ac:dyDescent="0.3">
      <c r="A401" s="37" t="s">
        <v>564</v>
      </c>
      <c r="B401" s="39">
        <v>7690</v>
      </c>
      <c r="C401" s="17">
        <f t="shared" si="104"/>
        <v>7526.666666666667</v>
      </c>
      <c r="D401" s="21">
        <f t="shared" si="105"/>
        <v>7455</v>
      </c>
      <c r="E401" s="24">
        <f t="shared" si="100"/>
        <v>3.0559167750325099E-2</v>
      </c>
      <c r="F401" s="24">
        <f t="shared" si="101"/>
        <v>3.0559167750325099E-2</v>
      </c>
      <c r="G401" s="25">
        <f t="shared" si="102"/>
        <v>55225</v>
      </c>
      <c r="H401" s="17">
        <f t="shared" si="110"/>
        <v>7414.4444444444443</v>
      </c>
      <c r="I401" s="21">
        <f t="shared" si="112"/>
        <v>7563.8888888888887</v>
      </c>
      <c r="J401" s="24">
        <f t="shared" si="106"/>
        <v>1.6399364253720586E-2</v>
      </c>
      <c r="K401" s="24">
        <f t="shared" si="107"/>
        <v>1.6399364253720586E-2</v>
      </c>
      <c r="L401" s="25">
        <f t="shared" si="111"/>
        <v>15904.012345679062</v>
      </c>
      <c r="M401" s="17">
        <f t="shared" si="113"/>
        <v>7415</v>
      </c>
      <c r="N401" s="21">
        <f t="shared" si="108"/>
        <v>7421.666666666667</v>
      </c>
      <c r="O401" s="24">
        <f t="shared" si="114"/>
        <v>3.4893801473775424E-2</v>
      </c>
      <c r="P401" s="24">
        <f t="shared" si="103"/>
        <v>3.4893801473775424E-2</v>
      </c>
      <c r="Q401" s="25">
        <f t="shared" si="115"/>
        <v>72002.777777777621</v>
      </c>
      <c r="R401" s="17">
        <f t="shared" si="116"/>
        <v>7273.1944444444443</v>
      </c>
      <c r="S401" s="21">
        <f t="shared" si="117"/>
        <v>7631.7676767676767</v>
      </c>
      <c r="T401" s="24">
        <f t="shared" si="118"/>
        <v>7.5724737623307312E-3</v>
      </c>
      <c r="U401" s="24">
        <f t="shared" si="109"/>
        <v>7.5724737623307312E-3</v>
      </c>
      <c r="V401" s="25">
        <f t="shared" si="119"/>
        <v>3391.0034690337829</v>
      </c>
    </row>
    <row r="402" spans="1:22" x14ac:dyDescent="0.3">
      <c r="A402" s="37" t="s">
        <v>565</v>
      </c>
      <c r="B402" s="39">
        <v>7670</v>
      </c>
      <c r="C402" s="17">
        <f t="shared" si="104"/>
        <v>7563.333333333333</v>
      </c>
      <c r="D402" s="21">
        <f t="shared" si="105"/>
        <v>7526.666666666667</v>
      </c>
      <c r="E402" s="24">
        <f t="shared" ref="E402:E421" si="120">(B402-D402)/B402</f>
        <v>1.8687527162103392E-2</v>
      </c>
      <c r="F402" s="24">
        <f t="shared" ref="F402:F421" si="121">ABS(E402)</f>
        <v>1.8687527162103392E-2</v>
      </c>
      <c r="G402" s="25">
        <f t="shared" ref="G402:G422" si="122">(B402-D402)^2</f>
        <v>20544.444444444358</v>
      </c>
      <c r="H402" s="17">
        <f t="shared" si="110"/>
        <v>7450.833333333333</v>
      </c>
      <c r="I402" s="21">
        <f t="shared" si="112"/>
        <v>7683.7777777777783</v>
      </c>
      <c r="J402" s="24">
        <f t="shared" si="106"/>
        <v>-1.7963204403883028E-3</v>
      </c>
      <c r="K402" s="24">
        <f t="shared" si="107"/>
        <v>1.7963204403883028E-3</v>
      </c>
      <c r="L402" s="25">
        <f t="shared" si="111"/>
        <v>189.82716049384109</v>
      </c>
      <c r="M402" s="17">
        <f t="shared" si="113"/>
        <v>7454.166666666667</v>
      </c>
      <c r="N402" s="21">
        <f t="shared" si="108"/>
        <v>7415</v>
      </c>
      <c r="O402" s="24">
        <f t="shared" si="114"/>
        <v>3.3246414602346806E-2</v>
      </c>
      <c r="P402" s="24">
        <f t="shared" ref="P402:P422" si="123">ABS(O402)</f>
        <v>3.3246414602346806E-2</v>
      </c>
      <c r="Q402" s="25">
        <f t="shared" si="115"/>
        <v>65025</v>
      </c>
      <c r="R402" s="17">
        <f t="shared" si="116"/>
        <v>7302.6388888888896</v>
      </c>
      <c r="S402" s="21">
        <f t="shared" si="117"/>
        <v>7582.5883838383843</v>
      </c>
      <c r="T402" s="24">
        <f t="shared" si="118"/>
        <v>1.1396560125373626E-2</v>
      </c>
      <c r="U402" s="24">
        <f t="shared" si="109"/>
        <v>1.1396560125373626E-2</v>
      </c>
      <c r="V402" s="25">
        <f t="shared" si="119"/>
        <v>7640.7906399856374</v>
      </c>
    </row>
    <row r="403" spans="1:22" x14ac:dyDescent="0.3">
      <c r="A403" s="37" t="s">
        <v>566</v>
      </c>
      <c r="B403" s="39">
        <v>7790</v>
      </c>
      <c r="C403" s="17">
        <f t="shared" ref="C403:C421" si="124">AVERAGE(B398:B403)</f>
        <v>7653.333333333333</v>
      </c>
      <c r="D403" s="21">
        <f t="shared" si="105"/>
        <v>7563.333333333333</v>
      </c>
      <c r="E403" s="24">
        <f t="shared" si="120"/>
        <v>2.9097133076593961E-2</v>
      </c>
      <c r="F403" s="24">
        <f t="shared" si="121"/>
        <v>2.9097133076593961E-2</v>
      </c>
      <c r="G403" s="25">
        <f t="shared" si="122"/>
        <v>51377.777777777912</v>
      </c>
      <c r="H403" s="17">
        <f t="shared" si="110"/>
        <v>7501.1111111111122</v>
      </c>
      <c r="I403" s="21">
        <f t="shared" si="112"/>
        <v>7720.833333333333</v>
      </c>
      <c r="J403" s="24">
        <f t="shared" si="106"/>
        <v>8.8789045785195083E-3</v>
      </c>
      <c r="K403" s="24">
        <f t="shared" si="107"/>
        <v>8.8789045785195083E-3</v>
      </c>
      <c r="L403" s="25">
        <f t="shared" si="111"/>
        <v>4784.0277777778201</v>
      </c>
      <c r="M403" s="17">
        <f t="shared" si="113"/>
        <v>7502.5</v>
      </c>
      <c r="N403" s="21">
        <f t="shared" si="108"/>
        <v>7454.166666666667</v>
      </c>
      <c r="O403" s="24">
        <f t="shared" si="114"/>
        <v>4.3110825845100516E-2</v>
      </c>
      <c r="P403" s="24">
        <f t="shared" si="123"/>
        <v>4.3110825845100516E-2</v>
      </c>
      <c r="Q403" s="25">
        <f t="shared" si="115"/>
        <v>112784.02777777758</v>
      </c>
      <c r="R403" s="17">
        <f t="shared" si="116"/>
        <v>7334.375</v>
      </c>
      <c r="S403" s="21">
        <f t="shared" si="117"/>
        <v>7633.2449494949497</v>
      </c>
      <c r="T403" s="24">
        <f t="shared" si="118"/>
        <v>2.0122599551354346E-2</v>
      </c>
      <c r="U403" s="24">
        <f t="shared" si="109"/>
        <v>2.0122599551354346E-2</v>
      </c>
      <c r="V403" s="25">
        <f t="shared" si="119"/>
        <v>24572.145858840886</v>
      </c>
    </row>
    <row r="404" spans="1:22" x14ac:dyDescent="0.3">
      <c r="A404" s="37" t="s">
        <v>567</v>
      </c>
      <c r="B404" s="39">
        <v>7430</v>
      </c>
      <c r="C404" s="17">
        <f t="shared" si="124"/>
        <v>7625</v>
      </c>
      <c r="D404" s="21">
        <f t="shared" si="105"/>
        <v>7653.333333333333</v>
      </c>
      <c r="E404" s="24">
        <f t="shared" si="120"/>
        <v>-3.0058322117541458E-2</v>
      </c>
      <c r="F404" s="24">
        <f t="shared" si="121"/>
        <v>3.0058322117541458E-2</v>
      </c>
      <c r="G404" s="25">
        <f t="shared" si="122"/>
        <v>49877.777777777643</v>
      </c>
      <c r="H404" s="17">
        <f t="shared" si="110"/>
        <v>7541.666666666667</v>
      </c>
      <c r="I404" s="21">
        <f t="shared" si="112"/>
        <v>7866.4444444444425</v>
      </c>
      <c r="J404" s="24">
        <f t="shared" si="106"/>
        <v>-5.8740840436667906E-2</v>
      </c>
      <c r="K404" s="24">
        <f t="shared" si="107"/>
        <v>5.8740840436667906E-2</v>
      </c>
      <c r="L404" s="25">
        <f t="shared" si="111"/>
        <v>190483.75308641809</v>
      </c>
      <c r="M404" s="17">
        <f t="shared" si="113"/>
        <v>7503.333333333333</v>
      </c>
      <c r="N404" s="21">
        <f t="shared" si="108"/>
        <v>7502.5</v>
      </c>
      <c r="O404" s="24">
        <f t="shared" si="114"/>
        <v>-9.757738896366084E-3</v>
      </c>
      <c r="P404" s="24">
        <f t="shared" si="123"/>
        <v>9.757738896366084E-3</v>
      </c>
      <c r="Q404" s="25">
        <f t="shared" si="115"/>
        <v>5256.25</v>
      </c>
      <c r="R404" s="17">
        <f t="shared" si="116"/>
        <v>7363.6111111111104</v>
      </c>
      <c r="S404" s="21">
        <f t="shared" si="117"/>
        <v>7701.193181818182</v>
      </c>
      <c r="T404" s="24">
        <f t="shared" si="118"/>
        <v>-3.6499755291814533E-2</v>
      </c>
      <c r="U404" s="24">
        <f t="shared" si="109"/>
        <v>3.6499755291814533E-2</v>
      </c>
      <c r="V404" s="25">
        <f t="shared" si="119"/>
        <v>73545.741864669515</v>
      </c>
    </row>
    <row r="405" spans="1:22" x14ac:dyDescent="0.3">
      <c r="A405" s="37" t="s">
        <v>568</v>
      </c>
      <c r="B405" s="39">
        <v>7720</v>
      </c>
      <c r="C405" s="17">
        <f t="shared" si="124"/>
        <v>7636.666666666667</v>
      </c>
      <c r="D405" s="21">
        <f t="shared" si="105"/>
        <v>7625</v>
      </c>
      <c r="E405" s="24">
        <f t="shared" si="120"/>
        <v>1.2305699481865285E-2</v>
      </c>
      <c r="F405" s="24">
        <f t="shared" si="121"/>
        <v>1.2305699481865285E-2</v>
      </c>
      <c r="G405" s="25">
        <f t="shared" si="122"/>
        <v>9025</v>
      </c>
      <c r="H405" s="17">
        <f t="shared" si="110"/>
        <v>7576.6666666666652</v>
      </c>
      <c r="I405" s="21">
        <f t="shared" si="112"/>
        <v>7741.6666666666661</v>
      </c>
      <c r="J405" s="24">
        <f t="shared" si="106"/>
        <v>-2.8065630397235831E-3</v>
      </c>
      <c r="K405" s="24">
        <f t="shared" si="107"/>
        <v>2.8065630397235831E-3</v>
      </c>
      <c r="L405" s="25">
        <f t="shared" si="111"/>
        <v>469.4444444444182</v>
      </c>
      <c r="M405" s="17">
        <f t="shared" si="113"/>
        <v>7531.666666666667</v>
      </c>
      <c r="N405" s="21">
        <f t="shared" si="108"/>
        <v>7503.333333333333</v>
      </c>
      <c r="O405" s="24">
        <f t="shared" si="114"/>
        <v>2.8065630397236654E-2</v>
      </c>
      <c r="P405" s="24">
        <f t="shared" si="123"/>
        <v>2.8065630397236654E-2</v>
      </c>
      <c r="Q405" s="25">
        <f t="shared" si="115"/>
        <v>46944.444444444576</v>
      </c>
      <c r="R405" s="17">
        <f t="shared" si="116"/>
        <v>7391.666666666667</v>
      </c>
      <c r="S405" s="21">
        <f t="shared" si="117"/>
        <v>7668.4595959595963</v>
      </c>
      <c r="T405" s="24">
        <f t="shared" si="118"/>
        <v>6.6762181399486658E-3</v>
      </c>
      <c r="U405" s="24">
        <f t="shared" si="109"/>
        <v>6.6762181399486658E-3</v>
      </c>
      <c r="V405" s="25">
        <f t="shared" si="119"/>
        <v>2656.4132486480621</v>
      </c>
    </row>
    <row r="406" spans="1:22" x14ac:dyDescent="0.3">
      <c r="A406" s="37" t="s">
        <v>569</v>
      </c>
      <c r="B406" s="39">
        <v>7540</v>
      </c>
      <c r="C406" s="17">
        <f t="shared" si="124"/>
        <v>7640</v>
      </c>
      <c r="D406" s="21">
        <f t="shared" si="105"/>
        <v>7636.666666666667</v>
      </c>
      <c r="E406" s="24">
        <f t="shared" si="120"/>
        <v>-1.282051282051286E-2</v>
      </c>
      <c r="F406" s="24">
        <f t="shared" si="121"/>
        <v>1.282051282051286E-2</v>
      </c>
      <c r="G406" s="25">
        <f t="shared" si="122"/>
        <v>9344.4444444445035</v>
      </c>
      <c r="H406" s="17">
        <f t="shared" si="110"/>
        <v>7607.5</v>
      </c>
      <c r="I406" s="21">
        <f t="shared" si="112"/>
        <v>7720.6666666666697</v>
      </c>
      <c r="J406" s="24">
        <f t="shared" si="106"/>
        <v>-2.3961096374889881E-2</v>
      </c>
      <c r="K406" s="24">
        <f t="shared" si="107"/>
        <v>2.3961096374889881E-2</v>
      </c>
      <c r="L406" s="25">
        <f t="shared" si="111"/>
        <v>32640.44444444554</v>
      </c>
      <c r="M406" s="17">
        <f t="shared" si="113"/>
        <v>7547.5</v>
      </c>
      <c r="N406" s="21">
        <f t="shared" si="108"/>
        <v>7531.666666666667</v>
      </c>
      <c r="O406" s="24">
        <f t="shared" si="114"/>
        <v>1.1052166224579615E-3</v>
      </c>
      <c r="P406" s="24">
        <f t="shared" si="123"/>
        <v>1.1052166224579615E-3</v>
      </c>
      <c r="Q406" s="25">
        <f t="shared" si="115"/>
        <v>69.444444444439398</v>
      </c>
      <c r="R406" s="17">
        <f t="shared" si="116"/>
        <v>7417.708333333333</v>
      </c>
      <c r="S406" s="21">
        <f t="shared" si="117"/>
        <v>7697.121212121212</v>
      </c>
      <c r="T406" s="24">
        <f t="shared" si="118"/>
        <v>-2.0838357045253584E-2</v>
      </c>
      <c r="U406" s="24">
        <f t="shared" si="109"/>
        <v>2.0838357045253584E-2</v>
      </c>
      <c r="V406" s="25">
        <f t="shared" si="119"/>
        <v>24687.0752984389</v>
      </c>
    </row>
    <row r="407" spans="1:22" x14ac:dyDescent="0.3">
      <c r="A407" s="37" t="s">
        <v>570</v>
      </c>
      <c r="B407" s="39">
        <v>7330</v>
      </c>
      <c r="C407" s="17">
        <f t="shared" si="124"/>
        <v>7580</v>
      </c>
      <c r="D407" s="21">
        <f t="shared" ref="D407:D423" si="125">C406</f>
        <v>7640</v>
      </c>
      <c r="E407" s="24">
        <f t="shared" si="120"/>
        <v>-4.229195088676671E-2</v>
      </c>
      <c r="F407" s="24">
        <f t="shared" si="121"/>
        <v>4.229195088676671E-2</v>
      </c>
      <c r="G407" s="25">
        <f t="shared" si="122"/>
        <v>96100</v>
      </c>
      <c r="H407" s="17">
        <f t="shared" si="110"/>
        <v>7616.3888888888878</v>
      </c>
      <c r="I407" s="21">
        <f t="shared" si="112"/>
        <v>7685.5</v>
      </c>
      <c r="J407" s="24">
        <f t="shared" ref="J407:J421" si="126">($B407-I407)/$B407</f>
        <v>-4.8499317871759894E-2</v>
      </c>
      <c r="K407" s="24">
        <f t="shared" ref="K407:K421" si="127">ABS(J407)</f>
        <v>4.8499317871759894E-2</v>
      </c>
      <c r="L407" s="25">
        <f t="shared" si="111"/>
        <v>126380.25</v>
      </c>
      <c r="M407" s="17">
        <f t="shared" si="113"/>
        <v>7553.333333333333</v>
      </c>
      <c r="N407" s="21">
        <f t="shared" ref="N407:N422" si="128">M406</f>
        <v>7547.5</v>
      </c>
      <c r="O407" s="24">
        <f t="shared" si="114"/>
        <v>-2.9672578444747612E-2</v>
      </c>
      <c r="P407" s="24">
        <f t="shared" si="123"/>
        <v>2.9672578444747612E-2</v>
      </c>
      <c r="Q407" s="25">
        <f t="shared" si="115"/>
        <v>47306.25</v>
      </c>
      <c r="R407" s="17">
        <f t="shared" si="116"/>
        <v>7441.25</v>
      </c>
      <c r="S407" s="21">
        <f t="shared" si="117"/>
        <v>7700.890151515152</v>
      </c>
      <c r="T407" s="24">
        <f t="shared" si="118"/>
        <v>-5.0598929265368617E-2</v>
      </c>
      <c r="U407" s="24">
        <f t="shared" ref="U407:U421" si="129">ABS(T407)</f>
        <v>5.0598929265368617E-2</v>
      </c>
      <c r="V407" s="25">
        <f t="shared" si="119"/>
        <v>137559.50449093236</v>
      </c>
    </row>
    <row r="408" spans="1:22" x14ac:dyDescent="0.3">
      <c r="A408" s="37" t="s">
        <v>571</v>
      </c>
      <c r="B408" s="39">
        <v>7830</v>
      </c>
      <c r="C408" s="17">
        <f t="shared" si="124"/>
        <v>7606.666666666667</v>
      </c>
      <c r="D408" s="21">
        <f t="shared" si="125"/>
        <v>7580</v>
      </c>
      <c r="E408" s="24">
        <f t="shared" si="120"/>
        <v>3.1928480204342274E-2</v>
      </c>
      <c r="F408" s="24">
        <f t="shared" si="121"/>
        <v>3.1928480204342274E-2</v>
      </c>
      <c r="G408" s="25">
        <f t="shared" si="122"/>
        <v>62500</v>
      </c>
      <c r="H408" s="17">
        <f t="shared" ref="H408:H422" si="130">AVERAGE(C403:C408)</f>
        <v>7623.6111111111104</v>
      </c>
      <c r="I408" s="21">
        <f t="shared" si="112"/>
        <v>7529.0555555555575</v>
      </c>
      <c r="J408" s="24">
        <f t="shared" si="126"/>
        <v>3.8434794948204662E-2</v>
      </c>
      <c r="K408" s="24">
        <f t="shared" si="127"/>
        <v>3.8434794948204662E-2</v>
      </c>
      <c r="L408" s="25">
        <f t="shared" ref="L408:L421" si="131">(B408-I408)^2</f>
        <v>90567.558641974159</v>
      </c>
      <c r="M408" s="17">
        <f t="shared" si="113"/>
        <v>7585</v>
      </c>
      <c r="N408" s="21">
        <f t="shared" si="128"/>
        <v>7553.333333333333</v>
      </c>
      <c r="O408" s="24">
        <f t="shared" si="114"/>
        <v>3.5334184759472156E-2</v>
      </c>
      <c r="P408" s="24">
        <f t="shared" si="123"/>
        <v>3.5334184759472156E-2</v>
      </c>
      <c r="Q408" s="25">
        <f t="shared" si="115"/>
        <v>76544.444444444613</v>
      </c>
      <c r="R408" s="17">
        <f t="shared" si="116"/>
        <v>7464.2361111111104</v>
      </c>
      <c r="S408" s="21">
        <f t="shared" si="117"/>
        <v>7685.795454545454</v>
      </c>
      <c r="T408" s="24">
        <f t="shared" si="118"/>
        <v>1.8416927899686585E-2</v>
      </c>
      <c r="U408" s="24">
        <f t="shared" si="129"/>
        <v>1.8416927899686585E-2</v>
      </c>
      <c r="V408" s="25">
        <f t="shared" si="119"/>
        <v>20794.950929752209</v>
      </c>
    </row>
    <row r="409" spans="1:22" x14ac:dyDescent="0.3">
      <c r="A409" s="37" t="s">
        <v>572</v>
      </c>
      <c r="B409" s="39">
        <v>7680</v>
      </c>
      <c r="C409" s="17">
        <f t="shared" si="124"/>
        <v>7588.333333333333</v>
      </c>
      <c r="D409" s="21">
        <f t="shared" si="125"/>
        <v>7606.666666666667</v>
      </c>
      <c r="E409" s="24">
        <f t="shared" si="120"/>
        <v>9.548611111111072E-3</v>
      </c>
      <c r="F409" s="24">
        <f t="shared" si="121"/>
        <v>9.548611111111072E-3</v>
      </c>
      <c r="G409" s="25">
        <f t="shared" si="122"/>
        <v>5377.7777777777337</v>
      </c>
      <c r="H409" s="17">
        <f t="shared" si="130"/>
        <v>7612.7777777777783</v>
      </c>
      <c r="I409" s="21">
        <f t="shared" ref="I409:I422" si="132">((2*$C408)-$H408)+((2/(6-1))*($C408-$H408))</f>
        <v>7582.9444444444462</v>
      </c>
      <c r="J409" s="24">
        <f t="shared" si="126"/>
        <v>1.2637442129629407E-2</v>
      </c>
      <c r="K409" s="24">
        <f t="shared" si="127"/>
        <v>1.2637442129629407E-2</v>
      </c>
      <c r="L409" s="25">
        <f t="shared" si="131"/>
        <v>9419.7808641971969</v>
      </c>
      <c r="M409" s="17">
        <f t="shared" ref="M409:M422" si="133">AVERAGE(B398:B409)</f>
        <v>7620.833333333333</v>
      </c>
      <c r="N409" s="21">
        <f t="shared" si="128"/>
        <v>7585</v>
      </c>
      <c r="O409" s="24">
        <f t="shared" ref="O409:O422" si="134">(B409-N409)/B409</f>
        <v>1.2369791666666666E-2</v>
      </c>
      <c r="P409" s="24">
        <f t="shared" si="123"/>
        <v>1.2369791666666666E-2</v>
      </c>
      <c r="Q409" s="25">
        <f t="shared" ref="Q409:Q422" si="135">(B409-N409)^2</f>
        <v>9025</v>
      </c>
      <c r="R409" s="17">
        <f t="shared" si="116"/>
        <v>7489.0972222222217</v>
      </c>
      <c r="S409" s="21">
        <f t="shared" si="117"/>
        <v>7727.7209595959603</v>
      </c>
      <c r="T409" s="24">
        <f t="shared" si="118"/>
        <v>-6.2136666140573263E-3</v>
      </c>
      <c r="U409" s="24">
        <f t="shared" si="129"/>
        <v>6.2136666140573263E-3</v>
      </c>
      <c r="V409" s="25">
        <f t="shared" si="119"/>
        <v>2277.2899847592721</v>
      </c>
    </row>
    <row r="410" spans="1:22" x14ac:dyDescent="0.3">
      <c r="A410" s="37" t="s">
        <v>573</v>
      </c>
      <c r="B410" s="39">
        <v>8300</v>
      </c>
      <c r="C410" s="17">
        <f t="shared" si="124"/>
        <v>7733.333333333333</v>
      </c>
      <c r="D410" s="21">
        <f t="shared" si="125"/>
        <v>7588.333333333333</v>
      </c>
      <c r="E410" s="24">
        <f t="shared" si="120"/>
        <v>8.5742971887550243E-2</v>
      </c>
      <c r="F410" s="24">
        <f t="shared" si="121"/>
        <v>8.5742971887550243E-2</v>
      </c>
      <c r="G410" s="25">
        <f t="shared" si="122"/>
        <v>506469.4444444449</v>
      </c>
      <c r="H410" s="17">
        <f t="shared" si="130"/>
        <v>7630.8333333333348</v>
      </c>
      <c r="I410" s="21">
        <f t="shared" si="132"/>
        <v>7554.1111111111095</v>
      </c>
      <c r="J410" s="24">
        <f t="shared" si="126"/>
        <v>8.9866131191432594E-2</v>
      </c>
      <c r="K410" s="24">
        <f t="shared" si="127"/>
        <v>8.9866131191432594E-2</v>
      </c>
      <c r="L410" s="25">
        <f t="shared" si="131"/>
        <v>556350.23456790368</v>
      </c>
      <c r="M410" s="17">
        <f t="shared" si="133"/>
        <v>7679.166666666667</v>
      </c>
      <c r="N410" s="21">
        <f t="shared" si="128"/>
        <v>7620.833333333333</v>
      </c>
      <c r="O410" s="24">
        <f t="shared" si="134"/>
        <v>8.1827309236947823E-2</v>
      </c>
      <c r="P410" s="24">
        <f t="shared" si="123"/>
        <v>8.1827309236947823E-2</v>
      </c>
      <c r="Q410" s="25">
        <f t="shared" si="135"/>
        <v>461267.36111111153</v>
      </c>
      <c r="R410" s="17">
        <f t="shared" si="116"/>
        <v>7516.3888888888896</v>
      </c>
      <c r="S410" s="21">
        <f t="shared" si="117"/>
        <v>7776.5214646464647</v>
      </c>
      <c r="T410" s="24">
        <f t="shared" si="118"/>
        <v>6.3069703054642809E-2</v>
      </c>
      <c r="U410" s="24">
        <f t="shared" si="129"/>
        <v>6.3069703054642809E-2</v>
      </c>
      <c r="V410" s="25">
        <f t="shared" si="119"/>
        <v>274029.77697588253</v>
      </c>
    </row>
    <row r="411" spans="1:22" x14ac:dyDescent="0.3">
      <c r="A411" s="37" t="s">
        <v>574</v>
      </c>
      <c r="B411" s="39">
        <v>8010</v>
      </c>
      <c r="C411" s="17">
        <f t="shared" si="124"/>
        <v>7781.666666666667</v>
      </c>
      <c r="D411" s="21">
        <f t="shared" si="125"/>
        <v>7733.333333333333</v>
      </c>
      <c r="E411" s="24">
        <f t="shared" si="120"/>
        <v>3.4540158135663794E-2</v>
      </c>
      <c r="F411" s="24">
        <f t="shared" si="121"/>
        <v>3.4540158135663794E-2</v>
      </c>
      <c r="G411" s="25">
        <f t="shared" si="122"/>
        <v>76544.444444444613</v>
      </c>
      <c r="H411" s="17">
        <f t="shared" si="130"/>
        <v>7655</v>
      </c>
      <c r="I411" s="21">
        <f t="shared" si="132"/>
        <v>7876.8333333333303</v>
      </c>
      <c r="J411" s="24">
        <f t="shared" si="126"/>
        <v>1.6625052018310823E-2</v>
      </c>
      <c r="K411" s="24">
        <f t="shared" si="127"/>
        <v>1.6625052018310823E-2</v>
      </c>
      <c r="L411" s="25">
        <f t="shared" si="131"/>
        <v>17733.361111111917</v>
      </c>
      <c r="M411" s="17">
        <f t="shared" si="133"/>
        <v>7709.166666666667</v>
      </c>
      <c r="N411" s="21">
        <f t="shared" si="128"/>
        <v>7679.166666666667</v>
      </c>
      <c r="O411" s="24">
        <f t="shared" si="134"/>
        <v>4.1302538493549694E-2</v>
      </c>
      <c r="P411" s="24">
        <f t="shared" si="123"/>
        <v>4.1302538493549694E-2</v>
      </c>
      <c r="Q411" s="25">
        <f t="shared" si="135"/>
        <v>109450.69444444425</v>
      </c>
      <c r="R411" s="17">
        <f t="shared" si="116"/>
        <v>7543.6111111111122</v>
      </c>
      <c r="S411" s="21">
        <f t="shared" si="117"/>
        <v>7871.5404040404037</v>
      </c>
      <c r="T411" s="24">
        <f t="shared" si="118"/>
        <v>1.7285842192209275E-2</v>
      </c>
      <c r="U411" s="24">
        <f t="shared" si="129"/>
        <v>1.7285842192209275E-2</v>
      </c>
      <c r="V411" s="25">
        <f t="shared" si="119"/>
        <v>19171.059713294657</v>
      </c>
    </row>
    <row r="412" spans="1:22" x14ac:dyDescent="0.3">
      <c r="A412" s="37" t="s">
        <v>575</v>
      </c>
      <c r="B412" s="39">
        <v>8120</v>
      </c>
      <c r="C412" s="17">
        <f t="shared" si="124"/>
        <v>7878.333333333333</v>
      </c>
      <c r="D412" s="21">
        <f t="shared" si="125"/>
        <v>7781.666666666667</v>
      </c>
      <c r="E412" s="24">
        <f t="shared" si="120"/>
        <v>4.166666666666663E-2</v>
      </c>
      <c r="F412" s="24">
        <f t="shared" si="121"/>
        <v>4.166666666666663E-2</v>
      </c>
      <c r="G412" s="25">
        <f t="shared" si="122"/>
        <v>114469.44444444423</v>
      </c>
      <c r="H412" s="17">
        <f t="shared" si="130"/>
        <v>7694.7222222222226</v>
      </c>
      <c r="I412" s="21">
        <f t="shared" si="132"/>
        <v>7959.0000000000009</v>
      </c>
      <c r="J412" s="24">
        <f t="shared" si="126"/>
        <v>1.9827586206896439E-2</v>
      </c>
      <c r="K412" s="24">
        <f t="shared" si="127"/>
        <v>1.9827586206896439E-2</v>
      </c>
      <c r="L412" s="25">
        <f t="shared" si="131"/>
        <v>25920.999999999709</v>
      </c>
      <c r="M412" s="17">
        <f t="shared" si="133"/>
        <v>7759.166666666667</v>
      </c>
      <c r="N412" s="21">
        <f t="shared" si="128"/>
        <v>7709.166666666667</v>
      </c>
      <c r="O412" s="24">
        <f t="shared" si="134"/>
        <v>5.0595238095238061E-2</v>
      </c>
      <c r="P412" s="24">
        <f t="shared" si="123"/>
        <v>5.0595238095238061E-2</v>
      </c>
      <c r="Q412" s="25">
        <f t="shared" si="135"/>
        <v>168784.02777777752</v>
      </c>
      <c r="R412" s="17">
        <f t="shared" si="116"/>
        <v>7571.7361111111122</v>
      </c>
      <c r="S412" s="21">
        <f t="shared" si="117"/>
        <v>7904.8232323232314</v>
      </c>
      <c r="T412" s="24">
        <f t="shared" si="118"/>
        <v>2.6499601930636524E-2</v>
      </c>
      <c r="U412" s="24">
        <f t="shared" si="129"/>
        <v>2.6499601930636524E-2</v>
      </c>
      <c r="V412" s="25">
        <f t="shared" si="119"/>
        <v>46301.041347822036</v>
      </c>
    </row>
    <row r="413" spans="1:22" x14ac:dyDescent="0.3">
      <c r="A413" s="37" t="s">
        <v>576</v>
      </c>
      <c r="B413" s="39">
        <v>7760</v>
      </c>
      <c r="C413" s="17">
        <f t="shared" si="124"/>
        <v>7950</v>
      </c>
      <c r="D413" s="21">
        <f t="shared" si="125"/>
        <v>7878.333333333333</v>
      </c>
      <c r="E413" s="24">
        <f t="shared" si="120"/>
        <v>-1.5249140893470752E-2</v>
      </c>
      <c r="F413" s="24">
        <f t="shared" si="121"/>
        <v>1.5249140893470752E-2</v>
      </c>
      <c r="G413" s="25">
        <f t="shared" si="122"/>
        <v>14002.777777777706</v>
      </c>
      <c r="H413" s="17">
        <f t="shared" si="130"/>
        <v>7756.3888888888896</v>
      </c>
      <c r="I413" s="21">
        <f t="shared" si="132"/>
        <v>8135.3888888888878</v>
      </c>
      <c r="J413" s="24">
        <f t="shared" si="126"/>
        <v>-4.8374856815578321E-2</v>
      </c>
      <c r="K413" s="24">
        <f t="shared" si="127"/>
        <v>4.8374856815578321E-2</v>
      </c>
      <c r="L413" s="25">
        <f t="shared" si="131"/>
        <v>140916.81790123374</v>
      </c>
      <c r="M413" s="17">
        <f t="shared" si="133"/>
        <v>7765</v>
      </c>
      <c r="N413" s="21">
        <f t="shared" si="128"/>
        <v>7759.166666666667</v>
      </c>
      <c r="O413" s="24">
        <f t="shared" si="134"/>
        <v>1.0738831615116368E-4</v>
      </c>
      <c r="P413" s="24">
        <f t="shared" si="123"/>
        <v>1.0738831615116368E-4</v>
      </c>
      <c r="Q413" s="25">
        <f t="shared" si="135"/>
        <v>0.69444444444393916</v>
      </c>
      <c r="R413" s="17">
        <f t="shared" si="116"/>
        <v>7600.9027777777801</v>
      </c>
      <c r="S413" s="21">
        <f t="shared" si="117"/>
        <v>7980.6755050505044</v>
      </c>
      <c r="T413" s="24">
        <f t="shared" si="118"/>
        <v>-2.8437565083827887E-2</v>
      </c>
      <c r="U413" s="24">
        <f t="shared" si="129"/>
        <v>2.8437565083827887E-2</v>
      </c>
      <c r="V413" s="25">
        <f t="shared" si="119"/>
        <v>48697.67852929519</v>
      </c>
    </row>
    <row r="414" spans="1:22" x14ac:dyDescent="0.3">
      <c r="A414" s="37" t="s">
        <v>577</v>
      </c>
      <c r="B414" s="39">
        <v>7690</v>
      </c>
      <c r="C414" s="17">
        <f t="shared" si="124"/>
        <v>7926.666666666667</v>
      </c>
      <c r="D414" s="21">
        <f t="shared" si="125"/>
        <v>7950</v>
      </c>
      <c r="E414" s="24">
        <f t="shared" si="120"/>
        <v>-3.3810143042912875E-2</v>
      </c>
      <c r="F414" s="24">
        <f t="shared" si="121"/>
        <v>3.3810143042912875E-2</v>
      </c>
      <c r="G414" s="25">
        <f t="shared" si="122"/>
        <v>67600</v>
      </c>
      <c r="H414" s="17">
        <f t="shared" si="130"/>
        <v>7809.7222222222217</v>
      </c>
      <c r="I414" s="21">
        <f t="shared" si="132"/>
        <v>8221.0555555555547</v>
      </c>
      <c r="J414" s="24">
        <f t="shared" si="126"/>
        <v>-6.9057939604103349E-2</v>
      </c>
      <c r="K414" s="24">
        <f t="shared" si="127"/>
        <v>6.9057939604103349E-2</v>
      </c>
      <c r="L414" s="25">
        <f t="shared" si="131"/>
        <v>282020.0030864189</v>
      </c>
      <c r="M414" s="17">
        <f t="shared" si="133"/>
        <v>7766.666666666667</v>
      </c>
      <c r="N414" s="21">
        <f t="shared" si="128"/>
        <v>7765</v>
      </c>
      <c r="O414" s="24">
        <f t="shared" si="134"/>
        <v>-9.7529258777633299E-3</v>
      </c>
      <c r="P414" s="24">
        <f t="shared" si="123"/>
        <v>9.7529258777633299E-3</v>
      </c>
      <c r="Q414" s="25">
        <f t="shared" si="135"/>
        <v>5625</v>
      </c>
      <c r="R414" s="17">
        <f t="shared" si="116"/>
        <v>7626.9444444444453</v>
      </c>
      <c r="S414" s="21">
        <f t="shared" si="117"/>
        <v>7958.9330808080776</v>
      </c>
      <c r="T414" s="24">
        <f t="shared" si="118"/>
        <v>-3.4971792042662896E-2</v>
      </c>
      <c r="U414" s="24">
        <f t="shared" si="129"/>
        <v>3.4971792042662896E-2</v>
      </c>
      <c r="V414" s="25">
        <f t="shared" si="119"/>
        <v>72325.001952924023</v>
      </c>
    </row>
    <row r="415" spans="1:22" x14ac:dyDescent="0.3">
      <c r="A415" s="37" t="s">
        <v>578</v>
      </c>
      <c r="B415" s="39">
        <v>7780</v>
      </c>
      <c r="C415" s="17">
        <f t="shared" si="124"/>
        <v>7943.333333333333</v>
      </c>
      <c r="D415" s="21">
        <f t="shared" si="125"/>
        <v>7926.666666666667</v>
      </c>
      <c r="E415" s="24">
        <f t="shared" si="120"/>
        <v>-1.8851756640959765E-2</v>
      </c>
      <c r="F415" s="24">
        <f t="shared" si="121"/>
        <v>1.8851756640959765E-2</v>
      </c>
      <c r="G415" s="25">
        <f t="shared" si="122"/>
        <v>21511.1111111112</v>
      </c>
      <c r="H415" s="17">
        <f t="shared" si="130"/>
        <v>7868.8888888888896</v>
      </c>
      <c r="I415" s="21">
        <f t="shared" si="132"/>
        <v>8090.3888888888905</v>
      </c>
      <c r="J415" s="24">
        <f t="shared" si="126"/>
        <v>-3.9895744073122172E-2</v>
      </c>
      <c r="K415" s="24">
        <f t="shared" si="127"/>
        <v>3.9895744073122172E-2</v>
      </c>
      <c r="L415" s="25">
        <f t="shared" si="131"/>
        <v>96341.262345680021</v>
      </c>
      <c r="M415" s="17">
        <f t="shared" si="133"/>
        <v>7765.833333333333</v>
      </c>
      <c r="N415" s="21">
        <f t="shared" si="128"/>
        <v>7766.666666666667</v>
      </c>
      <c r="O415" s="24">
        <f t="shared" si="134"/>
        <v>1.713796058269027E-3</v>
      </c>
      <c r="P415" s="24">
        <f t="shared" si="123"/>
        <v>1.713796058269027E-3</v>
      </c>
      <c r="Q415" s="25">
        <f t="shared" si="135"/>
        <v>177.7777777777697</v>
      </c>
      <c r="R415" s="17">
        <f t="shared" si="116"/>
        <v>7648.8888888888878</v>
      </c>
      <c r="S415" s="21">
        <f t="shared" si="117"/>
        <v>7931.7929292929293</v>
      </c>
      <c r="T415" s="24">
        <f t="shared" si="118"/>
        <v>-1.95106592921503E-2</v>
      </c>
      <c r="U415" s="24">
        <f t="shared" si="129"/>
        <v>1.95106592921503E-2</v>
      </c>
      <c r="V415" s="25">
        <f t="shared" si="119"/>
        <v>23041.093383328243</v>
      </c>
    </row>
    <row r="416" spans="1:22" x14ac:dyDescent="0.3">
      <c r="A416" s="37" t="s">
        <v>579</v>
      </c>
      <c r="B416" s="39">
        <v>7620</v>
      </c>
      <c r="C416" s="17">
        <f t="shared" si="124"/>
        <v>7830</v>
      </c>
      <c r="D416" s="21">
        <f t="shared" si="125"/>
        <v>7943.333333333333</v>
      </c>
      <c r="E416" s="24">
        <f t="shared" si="120"/>
        <v>-4.2432195975503025E-2</v>
      </c>
      <c r="F416" s="24">
        <f t="shared" si="121"/>
        <v>4.2432195975503025E-2</v>
      </c>
      <c r="G416" s="25">
        <f t="shared" si="122"/>
        <v>104544.44444444425</v>
      </c>
      <c r="H416" s="17">
        <f t="shared" si="130"/>
        <v>7885</v>
      </c>
      <c r="I416" s="21">
        <f t="shared" si="132"/>
        <v>8047.5555555555538</v>
      </c>
      <c r="J416" s="24">
        <f t="shared" si="126"/>
        <v>-5.6109652960046434E-2</v>
      </c>
      <c r="K416" s="24">
        <f t="shared" si="127"/>
        <v>5.6109652960046434E-2</v>
      </c>
      <c r="L416" s="25">
        <f t="shared" si="131"/>
        <v>182803.75308641829</v>
      </c>
      <c r="M416" s="17">
        <f t="shared" si="133"/>
        <v>7781.666666666667</v>
      </c>
      <c r="N416" s="21">
        <f t="shared" si="128"/>
        <v>7765.833333333333</v>
      </c>
      <c r="O416" s="24">
        <f t="shared" si="134"/>
        <v>-1.9138232720909847E-2</v>
      </c>
      <c r="P416" s="24">
        <f t="shared" si="123"/>
        <v>1.9138232720909847E-2</v>
      </c>
      <c r="Q416" s="25">
        <f t="shared" si="135"/>
        <v>21267.361111111022</v>
      </c>
      <c r="R416" s="17">
        <f t="shared" si="116"/>
        <v>7672.083333333333</v>
      </c>
      <c r="S416" s="21">
        <f t="shared" si="117"/>
        <v>7904.0404040404046</v>
      </c>
      <c r="T416" s="24">
        <f t="shared" si="118"/>
        <v>-3.727564357485625E-2</v>
      </c>
      <c r="U416" s="24">
        <f t="shared" si="129"/>
        <v>3.727564357485625E-2</v>
      </c>
      <c r="V416" s="25">
        <f t="shared" si="119"/>
        <v>80678.951127436303</v>
      </c>
    </row>
    <row r="417" spans="1:22" x14ac:dyDescent="0.3">
      <c r="A417" s="37" t="s">
        <v>580</v>
      </c>
      <c r="B417" s="39">
        <v>7520</v>
      </c>
      <c r="C417" s="17">
        <f t="shared" si="124"/>
        <v>7748.333333333333</v>
      </c>
      <c r="D417" s="21">
        <f t="shared" si="125"/>
        <v>7830</v>
      </c>
      <c r="E417" s="24">
        <f t="shared" si="120"/>
        <v>-4.1223404255319146E-2</v>
      </c>
      <c r="F417" s="24">
        <f t="shared" si="121"/>
        <v>4.1223404255319146E-2</v>
      </c>
      <c r="G417" s="25">
        <f t="shared" si="122"/>
        <v>96100</v>
      </c>
      <c r="H417" s="17">
        <f t="shared" si="130"/>
        <v>7879.4444444444443</v>
      </c>
      <c r="I417" s="21">
        <f t="shared" si="132"/>
        <v>7753</v>
      </c>
      <c r="J417" s="24">
        <f t="shared" si="126"/>
        <v>-3.0984042553191489E-2</v>
      </c>
      <c r="K417" s="24">
        <f t="shared" si="127"/>
        <v>3.0984042553191489E-2</v>
      </c>
      <c r="L417" s="25">
        <f t="shared" si="131"/>
        <v>54289</v>
      </c>
      <c r="M417" s="17">
        <f t="shared" si="133"/>
        <v>7765</v>
      </c>
      <c r="N417" s="21">
        <f t="shared" si="128"/>
        <v>7781.666666666667</v>
      </c>
      <c r="O417" s="24">
        <f t="shared" si="134"/>
        <v>-3.4796099290780182E-2</v>
      </c>
      <c r="P417" s="24">
        <f t="shared" si="123"/>
        <v>3.4796099290780182E-2</v>
      </c>
      <c r="Q417" s="25">
        <f t="shared" si="135"/>
        <v>68469.444444444598</v>
      </c>
      <c r="R417" s="17">
        <f t="shared" si="116"/>
        <v>7691.5277777777774</v>
      </c>
      <c r="S417" s="21">
        <f t="shared" si="117"/>
        <v>7911.1742424242439</v>
      </c>
      <c r="T417" s="24">
        <f t="shared" si="118"/>
        <v>-5.2017851386202643E-2</v>
      </c>
      <c r="U417" s="24">
        <f t="shared" si="129"/>
        <v>5.2017851386202643E-2</v>
      </c>
      <c r="V417" s="25">
        <f t="shared" si="119"/>
        <v>153017.28793618109</v>
      </c>
    </row>
    <row r="418" spans="1:22" x14ac:dyDescent="0.3">
      <c r="A418" s="37" t="s">
        <v>581</v>
      </c>
      <c r="B418" s="39">
        <v>7440</v>
      </c>
      <c r="C418" s="17">
        <f t="shared" si="124"/>
        <v>7635</v>
      </c>
      <c r="D418" s="21">
        <f t="shared" si="125"/>
        <v>7748.333333333333</v>
      </c>
      <c r="E418" s="24">
        <f t="shared" si="120"/>
        <v>-4.1442652329749065E-2</v>
      </c>
      <c r="F418" s="24">
        <f t="shared" si="121"/>
        <v>4.1442652329749065E-2</v>
      </c>
      <c r="G418" s="25">
        <f t="shared" si="122"/>
        <v>95069.444444444263</v>
      </c>
      <c r="H418" s="17">
        <f t="shared" si="130"/>
        <v>7838.8888888888896</v>
      </c>
      <c r="I418" s="21">
        <f t="shared" si="132"/>
        <v>7564.7777777777774</v>
      </c>
      <c r="J418" s="24">
        <f t="shared" si="126"/>
        <v>-1.6771206690561476E-2</v>
      </c>
      <c r="K418" s="24">
        <f t="shared" si="127"/>
        <v>1.6771206690561476E-2</v>
      </c>
      <c r="L418" s="25">
        <f t="shared" si="131"/>
        <v>15569.493827160393</v>
      </c>
      <c r="M418" s="17">
        <f t="shared" si="133"/>
        <v>7756.666666666667</v>
      </c>
      <c r="N418" s="21">
        <f t="shared" si="128"/>
        <v>7765</v>
      </c>
      <c r="O418" s="24">
        <f t="shared" si="134"/>
        <v>-4.3682795698924734E-2</v>
      </c>
      <c r="P418" s="24">
        <f t="shared" si="123"/>
        <v>4.3682795698924734E-2</v>
      </c>
      <c r="Q418" s="25">
        <f t="shared" si="135"/>
        <v>105625</v>
      </c>
      <c r="R418" s="17">
        <f t="shared" si="116"/>
        <v>7708.958333333333</v>
      </c>
      <c r="S418" s="21">
        <f t="shared" si="117"/>
        <v>7851.8308080808083</v>
      </c>
      <c r="T418" s="24">
        <f t="shared" si="118"/>
        <v>-5.5353603236667784E-2</v>
      </c>
      <c r="U418" s="24">
        <f t="shared" si="129"/>
        <v>5.5353603236667784E-2</v>
      </c>
      <c r="V418" s="25">
        <f t="shared" si="119"/>
        <v>169604.61448449155</v>
      </c>
    </row>
    <row r="419" spans="1:22" x14ac:dyDescent="0.3">
      <c r="A419" s="37" t="s">
        <v>582</v>
      </c>
      <c r="B419" s="39">
        <v>7370</v>
      </c>
      <c r="C419" s="17">
        <f t="shared" si="124"/>
        <v>7570</v>
      </c>
      <c r="D419" s="21">
        <f t="shared" si="125"/>
        <v>7635</v>
      </c>
      <c r="E419" s="24">
        <f t="shared" si="120"/>
        <v>-3.5956580732700139E-2</v>
      </c>
      <c r="F419" s="24">
        <f t="shared" si="121"/>
        <v>3.5956580732700139E-2</v>
      </c>
      <c r="G419" s="25">
        <f t="shared" si="122"/>
        <v>70225</v>
      </c>
      <c r="H419" s="17">
        <f t="shared" si="130"/>
        <v>7775.5555555555547</v>
      </c>
      <c r="I419" s="21">
        <f t="shared" si="132"/>
        <v>7349.5555555555547</v>
      </c>
      <c r="J419" s="24">
        <f t="shared" si="126"/>
        <v>2.7740087441581076E-3</v>
      </c>
      <c r="K419" s="24">
        <f t="shared" si="127"/>
        <v>2.7740087441581076E-3</v>
      </c>
      <c r="L419" s="25">
        <f t="shared" si="131"/>
        <v>417.97530864200837</v>
      </c>
      <c r="M419" s="17">
        <f t="shared" si="133"/>
        <v>7760</v>
      </c>
      <c r="N419" s="21">
        <f t="shared" si="128"/>
        <v>7756.666666666667</v>
      </c>
      <c r="O419" s="24">
        <f t="shared" si="134"/>
        <v>-5.2464947987336086E-2</v>
      </c>
      <c r="P419" s="24">
        <f t="shared" si="123"/>
        <v>5.2464947987336086E-2</v>
      </c>
      <c r="Q419" s="25">
        <f t="shared" si="135"/>
        <v>149511.11111111136</v>
      </c>
      <c r="R419" s="17">
        <f t="shared" ref="R419:R422" si="136">AVERAGE(M408:M419)</f>
        <v>7726.1805555555557</v>
      </c>
      <c r="S419" s="21">
        <f t="shared" si="117"/>
        <v>7813.0492424242439</v>
      </c>
      <c r="T419" s="24">
        <f>($B419-S419)/$B419</f>
        <v>-6.0115229636939466E-2</v>
      </c>
      <c r="U419" s="24">
        <f t="shared" si="129"/>
        <v>6.0115229636939466E-2</v>
      </c>
      <c r="V419" s="25">
        <f t="shared" si="119"/>
        <v>196292.6312126964</v>
      </c>
    </row>
    <row r="420" spans="1:22" x14ac:dyDescent="0.3">
      <c r="A420" s="37" t="s">
        <v>583</v>
      </c>
      <c r="B420" s="39">
        <v>7050</v>
      </c>
      <c r="C420" s="17">
        <f t="shared" si="124"/>
        <v>7463.333333333333</v>
      </c>
      <c r="D420" s="21">
        <f t="shared" si="125"/>
        <v>7570</v>
      </c>
      <c r="E420" s="24">
        <f t="shared" si="120"/>
        <v>-7.3758865248226946E-2</v>
      </c>
      <c r="F420" s="24">
        <f t="shared" si="121"/>
        <v>7.3758865248226946E-2</v>
      </c>
      <c r="G420" s="25">
        <f t="shared" si="122"/>
        <v>270400</v>
      </c>
      <c r="H420" s="17">
        <f t="shared" si="130"/>
        <v>7698.333333333333</v>
      </c>
      <c r="I420" s="21">
        <f t="shared" si="132"/>
        <v>7282.2222222222235</v>
      </c>
      <c r="J420" s="24">
        <f t="shared" si="126"/>
        <v>-3.2939322301024615E-2</v>
      </c>
      <c r="K420" s="24">
        <f t="shared" si="127"/>
        <v>3.2939322301024615E-2</v>
      </c>
      <c r="L420" s="25">
        <f t="shared" si="131"/>
        <v>53927.160493827774</v>
      </c>
      <c r="M420" s="17">
        <f t="shared" si="133"/>
        <v>7695</v>
      </c>
      <c r="N420" s="21">
        <f t="shared" si="128"/>
        <v>7760</v>
      </c>
      <c r="O420" s="24">
        <f t="shared" si="134"/>
        <v>-0.10070921985815603</v>
      </c>
      <c r="P420" s="24">
        <f t="shared" si="123"/>
        <v>0.10070921985815603</v>
      </c>
      <c r="Q420" s="25">
        <f t="shared" si="135"/>
        <v>504100</v>
      </c>
      <c r="R420" s="17">
        <f t="shared" si="136"/>
        <v>7735.3472222222226</v>
      </c>
      <c r="S420" s="21">
        <f>((2*$M419)-$R419)+((2/(12-1))*($M419-$R419))</f>
        <v>7799.9684343434346</v>
      </c>
      <c r="T420" s="24">
        <f t="shared" ref="T420:T421" si="137">($B420-S420)/$B420</f>
        <v>-0.10637850132530988</v>
      </c>
      <c r="U420" s="24">
        <f t="shared" si="129"/>
        <v>0.10637850132530988</v>
      </c>
      <c r="V420" s="25">
        <f t="shared" ref="V420:V422" si="138">(B420-S420)^2</f>
        <v>562452.65251154266</v>
      </c>
    </row>
    <row r="421" spans="1:22" x14ac:dyDescent="0.3">
      <c r="A421" s="37" t="s">
        <v>584</v>
      </c>
      <c r="B421" s="39">
        <v>7090</v>
      </c>
      <c r="C421" s="17">
        <f t="shared" si="124"/>
        <v>7348.333333333333</v>
      </c>
      <c r="D421" s="21">
        <f t="shared" si="125"/>
        <v>7463.333333333333</v>
      </c>
      <c r="E421" s="24">
        <f t="shared" si="120"/>
        <v>-5.2656323460272644E-2</v>
      </c>
      <c r="F421" s="24">
        <f t="shared" si="121"/>
        <v>5.2656323460272644E-2</v>
      </c>
      <c r="G421" s="25">
        <f t="shared" si="122"/>
        <v>139377.77777777755</v>
      </c>
      <c r="H421" s="17">
        <f t="shared" si="130"/>
        <v>7599.166666666667</v>
      </c>
      <c r="I421" s="21">
        <f t="shared" si="132"/>
        <v>7134.333333333333</v>
      </c>
      <c r="J421" s="24">
        <f t="shared" si="126"/>
        <v>-6.252938410907339E-3</v>
      </c>
      <c r="K421" s="24">
        <f t="shared" si="127"/>
        <v>6.252938410907339E-3</v>
      </c>
      <c r="L421" s="25">
        <f t="shared" si="131"/>
        <v>1965.4444444444175</v>
      </c>
      <c r="M421" s="17">
        <f t="shared" si="133"/>
        <v>7645.833333333333</v>
      </c>
      <c r="N421" s="21">
        <f t="shared" si="128"/>
        <v>7695</v>
      </c>
      <c r="O421" s="24">
        <f t="shared" si="134"/>
        <v>-8.5331452750352615E-2</v>
      </c>
      <c r="P421" s="24">
        <f t="shared" si="123"/>
        <v>8.5331452750352615E-2</v>
      </c>
      <c r="Q421" s="25">
        <f t="shared" si="135"/>
        <v>366025</v>
      </c>
      <c r="R421" s="17">
        <f t="shared" si="136"/>
        <v>7737.4305555555547</v>
      </c>
      <c r="S421" s="21">
        <f t="shared" ref="S421:S422" si="139">((2*$M420)-$R420)+((2/(12-1))*($M420-$R420))</f>
        <v>7647.3169191919187</v>
      </c>
      <c r="T421" s="24">
        <f t="shared" si="137"/>
        <v>-7.8606053482640159E-2</v>
      </c>
      <c r="U421" s="24">
        <f t="shared" si="129"/>
        <v>7.8606053482640159E-2</v>
      </c>
      <c r="V421" s="25">
        <f t="shared" si="138"/>
        <v>310602.14841757168</v>
      </c>
    </row>
    <row r="422" spans="1:22" x14ac:dyDescent="0.3">
      <c r="A422" s="37" t="s">
        <v>585</v>
      </c>
      <c r="B422" s="39">
        <v>5240</v>
      </c>
      <c r="C422" s="17">
        <f>AVERAGE(B417:B422)</f>
        <v>6951.666666666667</v>
      </c>
      <c r="D422" s="21">
        <f t="shared" si="125"/>
        <v>7348.333333333333</v>
      </c>
      <c r="E422" s="24">
        <f>(B422-D422)/B422</f>
        <v>-0.40235368956742995</v>
      </c>
      <c r="F422" s="24">
        <f>ABS(E422)</f>
        <v>0.40235368956742995</v>
      </c>
      <c r="G422" s="25">
        <f t="shared" si="122"/>
        <v>4445069.4444444431</v>
      </c>
      <c r="H422" s="17">
        <f t="shared" si="130"/>
        <v>7452.7777777777774</v>
      </c>
      <c r="I422" s="21">
        <f t="shared" si="132"/>
        <v>6997.1666666666652</v>
      </c>
      <c r="J422" s="24">
        <f>($B422-I422)/$B422</f>
        <v>-0.33533715012722615</v>
      </c>
      <c r="K422" s="24">
        <f>ABS(J422)</f>
        <v>0.33533715012722615</v>
      </c>
      <c r="L422" s="25">
        <f>(B422-I422)^2</f>
        <v>3087634.6944444389</v>
      </c>
      <c r="M422" s="17">
        <f t="shared" si="133"/>
        <v>7390.833333333333</v>
      </c>
      <c r="N422" s="21">
        <f t="shared" si="128"/>
        <v>7645.833333333333</v>
      </c>
      <c r="O422" s="24">
        <f t="shared" si="134"/>
        <v>-0.45912849872773531</v>
      </c>
      <c r="P422" s="24">
        <f t="shared" si="123"/>
        <v>0.45912849872773531</v>
      </c>
      <c r="Q422" s="25">
        <f t="shared" si="135"/>
        <v>5788034.0277777761</v>
      </c>
      <c r="R422" s="17">
        <f t="shared" si="136"/>
        <v>7713.4027777777765</v>
      </c>
      <c r="S422" s="21">
        <f t="shared" si="139"/>
        <v>7537.5820707070707</v>
      </c>
      <c r="T422" s="24">
        <f>($B422-S422)/$B422</f>
        <v>-0.43846986082196004</v>
      </c>
      <c r="U422" s="24">
        <f>ABS(T422)</f>
        <v>0.43846986082196004</v>
      </c>
      <c r="V422" s="25">
        <f t="shared" si="138"/>
        <v>5278883.3716345904</v>
      </c>
    </row>
    <row r="423" spans="1:22" s="26" customFormat="1" x14ac:dyDescent="0.3">
      <c r="A423" s="38" t="s">
        <v>603</v>
      </c>
      <c r="B423" s="40"/>
      <c r="C423" s="65"/>
      <c r="D423" s="64">
        <f t="shared" si="125"/>
        <v>6951.666666666667</v>
      </c>
      <c r="E423" s="48"/>
      <c r="F423" s="48"/>
      <c r="G423" s="66"/>
      <c r="H423" s="65"/>
      <c r="I423" s="64">
        <f>((2*$C422)-$H422)+((2/(6-1))*($C422-$H422))</f>
        <v>6250.1111111111122</v>
      </c>
      <c r="J423" s="48"/>
      <c r="K423" s="48"/>
      <c r="L423" s="66"/>
      <c r="M423" s="57"/>
      <c r="N423" s="64">
        <f>M422</f>
        <v>7390.833333333333</v>
      </c>
      <c r="O423" s="63"/>
      <c r="P423" s="48"/>
      <c r="Q423" s="66"/>
      <c r="R423" s="57"/>
      <c r="S423" s="64">
        <f>((2*$M422)-$R422)+((2/(12-1))*($M422-$R422))</f>
        <v>7009.6148989899002</v>
      </c>
      <c r="T423" s="48"/>
      <c r="U423" s="48"/>
      <c r="V423" s="66"/>
    </row>
    <row r="424" spans="1:22" s="26" customFormat="1" x14ac:dyDescent="0.3">
      <c r="A424" s="38" t="s">
        <v>604</v>
      </c>
      <c r="B424" s="40"/>
      <c r="C424" s="65"/>
      <c r="D424" s="49">
        <f>D423</f>
        <v>6951.666666666667</v>
      </c>
      <c r="E424" s="48"/>
      <c r="F424" s="48"/>
      <c r="G424" s="66"/>
      <c r="H424" s="65"/>
      <c r="I424" s="64">
        <f>((2*$C422)-$H422)+((2/(6-1))*($C422-$H422)*2)</f>
        <v>6049.6666666666679</v>
      </c>
      <c r="J424" s="48"/>
      <c r="K424" s="48"/>
      <c r="L424" s="66"/>
      <c r="M424" s="57"/>
      <c r="N424" s="49">
        <f>N423</f>
        <v>7390.833333333333</v>
      </c>
      <c r="O424" s="63"/>
      <c r="P424" s="48"/>
      <c r="Q424" s="66"/>
      <c r="R424" s="57"/>
      <c r="S424" s="49">
        <f>((2*$M422)-$R422)+((2/(12-1))*($M422-$R422)*2)</f>
        <v>6950.9659090909099</v>
      </c>
      <c r="T424" s="48"/>
      <c r="U424" s="48"/>
      <c r="V424" s="66"/>
    </row>
    <row r="425" spans="1:22" s="26" customFormat="1" x14ac:dyDescent="0.3">
      <c r="A425" s="38" t="s">
        <v>605</v>
      </c>
      <c r="B425" s="40"/>
      <c r="C425" s="65"/>
      <c r="D425" s="49">
        <f t="shared" ref="D425:D431" si="140">D424</f>
        <v>6951.666666666667</v>
      </c>
      <c r="E425" s="48"/>
      <c r="F425" s="48"/>
      <c r="G425" s="66"/>
      <c r="H425" s="65"/>
      <c r="I425" s="64">
        <f>((2*$C422)-$H422)+((2/(6-1))*($C422-$H422)*3)</f>
        <v>5849.2222222222244</v>
      </c>
      <c r="J425" s="48"/>
      <c r="K425" s="48"/>
      <c r="L425" s="66"/>
      <c r="M425" s="57"/>
      <c r="N425" s="49">
        <f t="shared" ref="N425:N431" si="141">N424</f>
        <v>7390.833333333333</v>
      </c>
      <c r="O425" s="63"/>
      <c r="P425" s="48"/>
      <c r="Q425" s="66"/>
      <c r="R425" s="57"/>
      <c r="S425" s="49">
        <f>((2*$M422)-$R422)+((2/(12-1))*($M422-$R422)*3)</f>
        <v>6892.3169191919205</v>
      </c>
      <c r="T425" s="48"/>
      <c r="U425" s="48"/>
      <c r="V425" s="66"/>
    </row>
    <row r="426" spans="1:22" s="26" customFormat="1" x14ac:dyDescent="0.3">
      <c r="A426" s="38" t="s">
        <v>606</v>
      </c>
      <c r="B426" s="40"/>
      <c r="C426" s="65"/>
      <c r="D426" s="49">
        <f t="shared" si="140"/>
        <v>6951.666666666667</v>
      </c>
      <c r="E426" s="48"/>
      <c r="F426" s="48"/>
      <c r="G426" s="66"/>
      <c r="H426" s="65"/>
      <c r="I426" s="64">
        <f>((2*$C422)-$H422)+((2/(6-1))*($C422-$H422)*4)</f>
        <v>5648.7777777777801</v>
      </c>
      <c r="J426" s="48"/>
      <c r="K426" s="48"/>
      <c r="L426" s="66"/>
      <c r="M426" s="57"/>
      <c r="N426" s="49">
        <f t="shared" si="141"/>
        <v>7390.833333333333</v>
      </c>
      <c r="O426" s="63"/>
      <c r="P426" s="48"/>
      <c r="Q426" s="66"/>
      <c r="R426" s="57"/>
      <c r="S426" s="49"/>
      <c r="T426" s="48"/>
      <c r="U426" s="48"/>
      <c r="V426" s="66"/>
    </row>
    <row r="427" spans="1:22" s="26" customFormat="1" x14ac:dyDescent="0.3">
      <c r="A427" s="38" t="s">
        <v>607</v>
      </c>
      <c r="B427" s="40"/>
      <c r="C427" s="65"/>
      <c r="D427" s="49">
        <f t="shared" si="140"/>
        <v>6951.666666666667</v>
      </c>
      <c r="E427" s="48"/>
      <c r="F427" s="48"/>
      <c r="G427" s="66"/>
      <c r="H427" s="65"/>
      <c r="I427" s="64">
        <f>((2*$C422)-$H422)+((2/(6-1))*($C422-$H422)*5)</f>
        <v>5448.3333333333358</v>
      </c>
      <c r="J427" s="48"/>
      <c r="K427" s="48"/>
      <c r="L427" s="66"/>
      <c r="M427" s="57"/>
      <c r="N427" s="49">
        <f t="shared" si="141"/>
        <v>7390.833333333333</v>
      </c>
      <c r="O427" s="63"/>
      <c r="P427" s="48"/>
      <c r="Q427" s="66"/>
      <c r="R427" s="57"/>
      <c r="S427" s="49"/>
      <c r="T427" s="48"/>
      <c r="U427" s="48"/>
      <c r="V427" s="66"/>
    </row>
    <row r="428" spans="1:22" s="26" customFormat="1" x14ac:dyDescent="0.3">
      <c r="A428" s="38" t="s">
        <v>608</v>
      </c>
      <c r="B428" s="40"/>
      <c r="C428" s="65"/>
      <c r="D428" s="49">
        <f t="shared" si="140"/>
        <v>6951.666666666667</v>
      </c>
      <c r="E428" s="48"/>
      <c r="F428" s="48"/>
      <c r="G428" s="66"/>
      <c r="H428" s="65"/>
      <c r="I428" s="64"/>
      <c r="J428" s="48"/>
      <c r="K428" s="48"/>
      <c r="L428" s="66"/>
      <c r="M428" s="57"/>
      <c r="N428" s="49">
        <f t="shared" si="141"/>
        <v>7390.833333333333</v>
      </c>
      <c r="O428" s="63"/>
      <c r="P428" s="48"/>
      <c r="Q428" s="66"/>
      <c r="R428" s="57"/>
      <c r="S428" s="48"/>
      <c r="T428" s="48"/>
      <c r="U428" s="48"/>
      <c r="V428" s="66"/>
    </row>
    <row r="429" spans="1:22" s="26" customFormat="1" x14ac:dyDescent="0.3">
      <c r="A429" s="38" t="s">
        <v>609</v>
      </c>
      <c r="B429" s="40"/>
      <c r="C429" s="65"/>
      <c r="D429" s="49">
        <f t="shared" si="140"/>
        <v>6951.666666666667</v>
      </c>
      <c r="E429" s="48"/>
      <c r="F429" s="48"/>
      <c r="G429" s="66"/>
      <c r="H429" s="65"/>
      <c r="I429" s="64"/>
      <c r="J429" s="48"/>
      <c r="K429" s="48"/>
      <c r="L429" s="66"/>
      <c r="M429" s="57"/>
      <c r="N429" s="49">
        <f t="shared" si="141"/>
        <v>7390.833333333333</v>
      </c>
      <c r="O429" s="63"/>
      <c r="P429" s="48"/>
      <c r="Q429" s="66"/>
      <c r="R429" s="57"/>
      <c r="S429" s="48"/>
      <c r="T429" s="48"/>
      <c r="U429" s="48"/>
      <c r="V429" s="66"/>
    </row>
    <row r="430" spans="1:22" s="26" customFormat="1" x14ac:dyDescent="0.3">
      <c r="A430" s="38" t="s">
        <v>610</v>
      </c>
      <c r="B430" s="40"/>
      <c r="C430" s="65"/>
      <c r="D430" s="49">
        <f t="shared" si="140"/>
        <v>6951.666666666667</v>
      </c>
      <c r="E430" s="48"/>
      <c r="F430" s="48"/>
      <c r="G430" s="66"/>
      <c r="H430" s="65"/>
      <c r="I430" s="64"/>
      <c r="J430" s="48"/>
      <c r="K430" s="48"/>
      <c r="L430" s="66"/>
      <c r="M430" s="57"/>
      <c r="N430" s="49">
        <f t="shared" si="141"/>
        <v>7390.833333333333</v>
      </c>
      <c r="O430" s="63"/>
      <c r="P430" s="48"/>
      <c r="Q430" s="66"/>
      <c r="R430" s="57"/>
      <c r="S430" s="48"/>
      <c r="T430" s="48"/>
      <c r="U430" s="48"/>
      <c r="V430" s="66"/>
    </row>
    <row r="431" spans="1:22" s="26" customFormat="1" ht="15" thickBot="1" x14ac:dyDescent="0.35">
      <c r="A431" s="38" t="s">
        <v>611</v>
      </c>
      <c r="B431" s="40"/>
      <c r="C431" s="59"/>
      <c r="D431" s="67">
        <f t="shared" si="140"/>
        <v>6951.666666666667</v>
      </c>
      <c r="E431" s="60"/>
      <c r="F431" s="60"/>
      <c r="G431" s="68"/>
      <c r="H431" s="59"/>
      <c r="I431" s="69"/>
      <c r="J431" s="60"/>
      <c r="K431" s="60"/>
      <c r="L431" s="68"/>
      <c r="M431" s="59"/>
      <c r="N431" s="67">
        <f t="shared" si="141"/>
        <v>7390.833333333333</v>
      </c>
      <c r="O431" s="60"/>
      <c r="P431" s="60"/>
      <c r="Q431" s="68"/>
      <c r="R431" s="59"/>
      <c r="S431" s="60"/>
      <c r="T431" s="60"/>
      <c r="U431" s="60"/>
      <c r="V431" s="68"/>
    </row>
  </sheetData>
  <mergeCells count="8">
    <mergeCell ref="M8:Q8"/>
    <mergeCell ref="R8:V8"/>
    <mergeCell ref="A1:B1"/>
    <mergeCell ref="A2:B2"/>
    <mergeCell ref="A3:B3"/>
    <mergeCell ref="A4:B4"/>
    <mergeCell ref="C8:G8"/>
    <mergeCell ref="H8:L8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B95FA-0E4A-43A9-B58C-DF24D7B44AA5}">
  <dimension ref="A1:S431"/>
  <sheetViews>
    <sheetView zoomScale="74" zoomScaleNormal="64" workbookViewId="0">
      <selection activeCell="A8" sqref="A8:J26"/>
    </sheetView>
  </sheetViews>
  <sheetFormatPr defaultRowHeight="14.4" x14ac:dyDescent="0.3"/>
  <cols>
    <col min="1" max="1" width="17.6640625" customWidth="1"/>
    <col min="2" max="2" width="18.88671875" customWidth="1"/>
    <col min="3" max="3" width="12.77734375" bestFit="1" customWidth="1"/>
    <col min="4" max="4" width="13" customWidth="1"/>
    <col min="5" max="5" width="9.109375" bestFit="1" customWidth="1"/>
    <col min="6" max="6" width="9.6640625" bestFit="1" customWidth="1"/>
    <col min="8" max="9" width="9.109375" bestFit="1" customWidth="1"/>
    <col min="10" max="10" width="18.33203125" style="2" bestFit="1" customWidth="1"/>
    <col min="11" max="11" width="16.77734375" customWidth="1"/>
    <col min="12" max="12" width="9.6640625" bestFit="1" customWidth="1"/>
    <col min="13" max="13" width="9" bestFit="1" customWidth="1"/>
    <col min="14" max="15" width="9.6640625" bestFit="1" customWidth="1"/>
    <col min="17" max="18" width="9" bestFit="1" customWidth="1"/>
    <col min="19" max="19" width="12.21875" style="2" bestFit="1" customWidth="1"/>
    <col min="247" max="247" width="17.6640625" customWidth="1"/>
    <col min="248" max="248" width="14.5546875" customWidth="1"/>
    <col min="249" max="249" width="12.5546875" bestFit="1" customWidth="1"/>
    <col min="250" max="250" width="9.5546875" bestFit="1" customWidth="1"/>
    <col min="252" max="253" width="9" bestFit="1" customWidth="1"/>
    <col min="254" max="254" width="13.6640625" bestFit="1" customWidth="1"/>
    <col min="255" max="255" width="12.5546875" bestFit="1" customWidth="1"/>
    <col min="256" max="256" width="9.5546875" bestFit="1" customWidth="1"/>
    <col min="257" max="257" width="9" bestFit="1" customWidth="1"/>
    <col min="258" max="258" width="9.5546875" bestFit="1" customWidth="1"/>
    <col min="260" max="261" width="9" bestFit="1" customWidth="1"/>
    <col min="262" max="262" width="12" bestFit="1" customWidth="1"/>
    <col min="263" max="263" width="13.6640625" bestFit="1" customWidth="1"/>
    <col min="264" max="264" width="9.5546875" bestFit="1" customWidth="1"/>
    <col min="265" max="266" width="9" bestFit="1" customWidth="1"/>
    <col min="267" max="267" width="13.6640625" bestFit="1" customWidth="1"/>
    <col min="503" max="503" width="17.6640625" customWidth="1"/>
    <col min="504" max="504" width="14.5546875" customWidth="1"/>
    <col min="505" max="505" width="12.5546875" bestFit="1" customWidth="1"/>
    <col min="506" max="506" width="9.5546875" bestFit="1" customWidth="1"/>
    <col min="508" max="509" width="9" bestFit="1" customWidth="1"/>
    <col min="510" max="510" width="13.6640625" bestFit="1" customWidth="1"/>
    <col min="511" max="511" width="12.5546875" bestFit="1" customWidth="1"/>
    <col min="512" max="512" width="9.5546875" bestFit="1" customWidth="1"/>
    <col min="513" max="513" width="9" bestFit="1" customWidth="1"/>
    <col min="514" max="514" width="9.5546875" bestFit="1" customWidth="1"/>
    <col min="516" max="517" width="9" bestFit="1" customWidth="1"/>
    <col min="518" max="518" width="12" bestFit="1" customWidth="1"/>
    <col min="519" max="519" width="13.6640625" bestFit="1" customWidth="1"/>
    <col min="520" max="520" width="9.5546875" bestFit="1" customWidth="1"/>
    <col min="521" max="522" width="9" bestFit="1" customWidth="1"/>
    <col min="523" max="523" width="13.6640625" bestFit="1" customWidth="1"/>
    <col min="759" max="759" width="17.6640625" customWidth="1"/>
    <col min="760" max="760" width="14.5546875" customWidth="1"/>
    <col min="761" max="761" width="12.5546875" bestFit="1" customWidth="1"/>
    <col min="762" max="762" width="9.5546875" bestFit="1" customWidth="1"/>
    <col min="764" max="765" width="9" bestFit="1" customWidth="1"/>
    <col min="766" max="766" width="13.6640625" bestFit="1" customWidth="1"/>
    <col min="767" max="767" width="12.5546875" bestFit="1" customWidth="1"/>
    <col min="768" max="768" width="9.5546875" bestFit="1" customWidth="1"/>
    <col min="769" max="769" width="9" bestFit="1" customWidth="1"/>
    <col min="770" max="770" width="9.5546875" bestFit="1" customWidth="1"/>
    <col min="772" max="773" width="9" bestFit="1" customWidth="1"/>
    <col min="774" max="774" width="12" bestFit="1" customWidth="1"/>
    <col min="775" max="775" width="13.6640625" bestFit="1" customWidth="1"/>
    <col min="776" max="776" width="9.5546875" bestFit="1" customWidth="1"/>
    <col min="777" max="778" width="9" bestFit="1" customWidth="1"/>
    <col min="779" max="779" width="13.6640625" bestFit="1" customWidth="1"/>
    <col min="1015" max="1015" width="17.6640625" customWidth="1"/>
    <col min="1016" max="1016" width="14.5546875" customWidth="1"/>
    <col min="1017" max="1017" width="12.5546875" bestFit="1" customWidth="1"/>
    <col min="1018" max="1018" width="9.5546875" bestFit="1" customWidth="1"/>
    <col min="1020" max="1021" width="9" bestFit="1" customWidth="1"/>
    <col min="1022" max="1022" width="13.6640625" bestFit="1" customWidth="1"/>
    <col min="1023" max="1023" width="12.5546875" bestFit="1" customWidth="1"/>
    <col min="1024" max="1024" width="9.5546875" bestFit="1" customWidth="1"/>
    <col min="1025" max="1025" width="9" bestFit="1" customWidth="1"/>
    <col min="1026" max="1026" width="9.5546875" bestFit="1" customWidth="1"/>
    <col min="1028" max="1029" width="9" bestFit="1" customWidth="1"/>
    <col min="1030" max="1030" width="12" bestFit="1" customWidth="1"/>
    <col min="1031" max="1031" width="13.6640625" bestFit="1" customWidth="1"/>
    <col min="1032" max="1032" width="9.5546875" bestFit="1" customWidth="1"/>
    <col min="1033" max="1034" width="9" bestFit="1" customWidth="1"/>
    <col min="1035" max="1035" width="13.6640625" bestFit="1" customWidth="1"/>
    <col min="1271" max="1271" width="17.6640625" customWidth="1"/>
    <col min="1272" max="1272" width="14.5546875" customWidth="1"/>
    <col min="1273" max="1273" width="12.5546875" bestFit="1" customWidth="1"/>
    <col min="1274" max="1274" width="9.5546875" bestFit="1" customWidth="1"/>
    <col min="1276" max="1277" width="9" bestFit="1" customWidth="1"/>
    <col min="1278" max="1278" width="13.6640625" bestFit="1" customWidth="1"/>
    <col min="1279" max="1279" width="12.5546875" bestFit="1" customWidth="1"/>
    <col min="1280" max="1280" width="9.5546875" bestFit="1" customWidth="1"/>
    <col min="1281" max="1281" width="9" bestFit="1" customWidth="1"/>
    <col min="1282" max="1282" width="9.5546875" bestFit="1" customWidth="1"/>
    <col min="1284" max="1285" width="9" bestFit="1" customWidth="1"/>
    <col min="1286" max="1286" width="12" bestFit="1" customWidth="1"/>
    <col min="1287" max="1287" width="13.6640625" bestFit="1" customWidth="1"/>
    <col min="1288" max="1288" width="9.5546875" bestFit="1" customWidth="1"/>
    <col min="1289" max="1290" width="9" bestFit="1" customWidth="1"/>
    <col min="1291" max="1291" width="13.6640625" bestFit="1" customWidth="1"/>
    <col min="1527" max="1527" width="17.6640625" customWidth="1"/>
    <col min="1528" max="1528" width="14.5546875" customWidth="1"/>
    <col min="1529" max="1529" width="12.5546875" bestFit="1" customWidth="1"/>
    <col min="1530" max="1530" width="9.5546875" bestFit="1" customWidth="1"/>
    <col min="1532" max="1533" width="9" bestFit="1" customWidth="1"/>
    <col min="1534" max="1534" width="13.6640625" bestFit="1" customWidth="1"/>
    <col min="1535" max="1535" width="12.5546875" bestFit="1" customWidth="1"/>
    <col min="1536" max="1536" width="9.5546875" bestFit="1" customWidth="1"/>
    <col min="1537" max="1537" width="9" bestFit="1" customWidth="1"/>
    <col min="1538" max="1538" width="9.5546875" bestFit="1" customWidth="1"/>
    <col min="1540" max="1541" width="9" bestFit="1" customWidth="1"/>
    <col min="1542" max="1542" width="12" bestFit="1" customWidth="1"/>
    <col min="1543" max="1543" width="13.6640625" bestFit="1" customWidth="1"/>
    <col min="1544" max="1544" width="9.5546875" bestFit="1" customWidth="1"/>
    <col min="1545" max="1546" width="9" bestFit="1" customWidth="1"/>
    <col min="1547" max="1547" width="13.6640625" bestFit="1" customWidth="1"/>
    <col min="1783" max="1783" width="17.6640625" customWidth="1"/>
    <col min="1784" max="1784" width="14.5546875" customWidth="1"/>
    <col min="1785" max="1785" width="12.5546875" bestFit="1" customWidth="1"/>
    <col min="1786" max="1786" width="9.5546875" bestFit="1" customWidth="1"/>
    <col min="1788" max="1789" width="9" bestFit="1" customWidth="1"/>
    <col min="1790" max="1790" width="13.6640625" bestFit="1" customWidth="1"/>
    <col min="1791" max="1791" width="12.5546875" bestFit="1" customWidth="1"/>
    <col min="1792" max="1792" width="9.5546875" bestFit="1" customWidth="1"/>
    <col min="1793" max="1793" width="9" bestFit="1" customWidth="1"/>
    <col min="1794" max="1794" width="9.5546875" bestFit="1" customWidth="1"/>
    <col min="1796" max="1797" width="9" bestFit="1" customWidth="1"/>
    <col min="1798" max="1798" width="12" bestFit="1" customWidth="1"/>
    <col min="1799" max="1799" width="13.6640625" bestFit="1" customWidth="1"/>
    <col min="1800" max="1800" width="9.5546875" bestFit="1" customWidth="1"/>
    <col min="1801" max="1802" width="9" bestFit="1" customWidth="1"/>
    <col min="1803" max="1803" width="13.6640625" bestFit="1" customWidth="1"/>
    <col min="2039" max="2039" width="17.6640625" customWidth="1"/>
    <col min="2040" max="2040" width="14.5546875" customWidth="1"/>
    <col min="2041" max="2041" width="12.5546875" bestFit="1" customWidth="1"/>
    <col min="2042" max="2042" width="9.5546875" bestFit="1" customWidth="1"/>
    <col min="2044" max="2045" width="9" bestFit="1" customWidth="1"/>
    <col min="2046" max="2046" width="13.6640625" bestFit="1" customWidth="1"/>
    <col min="2047" max="2047" width="12.5546875" bestFit="1" customWidth="1"/>
    <col min="2048" max="2048" width="9.5546875" bestFit="1" customWidth="1"/>
    <col min="2049" max="2049" width="9" bestFit="1" customWidth="1"/>
    <col min="2050" max="2050" width="9.5546875" bestFit="1" customWidth="1"/>
    <col min="2052" max="2053" width="9" bestFit="1" customWidth="1"/>
    <col min="2054" max="2054" width="12" bestFit="1" customWidth="1"/>
    <col min="2055" max="2055" width="13.6640625" bestFit="1" customWidth="1"/>
    <col min="2056" max="2056" width="9.5546875" bestFit="1" customWidth="1"/>
    <col min="2057" max="2058" width="9" bestFit="1" customWidth="1"/>
    <col min="2059" max="2059" width="13.6640625" bestFit="1" customWidth="1"/>
    <col min="2295" max="2295" width="17.6640625" customWidth="1"/>
    <col min="2296" max="2296" width="14.5546875" customWidth="1"/>
    <col min="2297" max="2297" width="12.5546875" bestFit="1" customWidth="1"/>
    <col min="2298" max="2298" width="9.5546875" bestFit="1" customWidth="1"/>
    <col min="2300" max="2301" width="9" bestFit="1" customWidth="1"/>
    <col min="2302" max="2302" width="13.6640625" bestFit="1" customWidth="1"/>
    <col min="2303" max="2303" width="12.5546875" bestFit="1" customWidth="1"/>
    <col min="2304" max="2304" width="9.5546875" bestFit="1" customWidth="1"/>
    <col min="2305" max="2305" width="9" bestFit="1" customWidth="1"/>
    <col min="2306" max="2306" width="9.5546875" bestFit="1" customWidth="1"/>
    <col min="2308" max="2309" width="9" bestFit="1" customWidth="1"/>
    <col min="2310" max="2310" width="12" bestFit="1" customWidth="1"/>
    <col min="2311" max="2311" width="13.6640625" bestFit="1" customWidth="1"/>
    <col min="2312" max="2312" width="9.5546875" bestFit="1" customWidth="1"/>
    <col min="2313" max="2314" width="9" bestFit="1" customWidth="1"/>
    <col min="2315" max="2315" width="13.6640625" bestFit="1" customWidth="1"/>
    <col min="2551" max="2551" width="17.6640625" customWidth="1"/>
    <col min="2552" max="2552" width="14.5546875" customWidth="1"/>
    <col min="2553" max="2553" width="12.5546875" bestFit="1" customWidth="1"/>
    <col min="2554" max="2554" width="9.5546875" bestFit="1" customWidth="1"/>
    <col min="2556" max="2557" width="9" bestFit="1" customWidth="1"/>
    <col min="2558" max="2558" width="13.6640625" bestFit="1" customWidth="1"/>
    <col min="2559" max="2559" width="12.5546875" bestFit="1" customWidth="1"/>
    <col min="2560" max="2560" width="9.5546875" bestFit="1" customWidth="1"/>
    <col min="2561" max="2561" width="9" bestFit="1" customWidth="1"/>
    <col min="2562" max="2562" width="9.5546875" bestFit="1" customWidth="1"/>
    <col min="2564" max="2565" width="9" bestFit="1" customWidth="1"/>
    <col min="2566" max="2566" width="12" bestFit="1" customWidth="1"/>
    <col min="2567" max="2567" width="13.6640625" bestFit="1" customWidth="1"/>
    <col min="2568" max="2568" width="9.5546875" bestFit="1" customWidth="1"/>
    <col min="2569" max="2570" width="9" bestFit="1" customWidth="1"/>
    <col min="2571" max="2571" width="13.6640625" bestFit="1" customWidth="1"/>
    <col min="2807" max="2807" width="17.6640625" customWidth="1"/>
    <col min="2808" max="2808" width="14.5546875" customWidth="1"/>
    <col min="2809" max="2809" width="12.5546875" bestFit="1" customWidth="1"/>
    <col min="2810" max="2810" width="9.5546875" bestFit="1" customWidth="1"/>
    <col min="2812" max="2813" width="9" bestFit="1" customWidth="1"/>
    <col min="2814" max="2814" width="13.6640625" bestFit="1" customWidth="1"/>
    <col min="2815" max="2815" width="12.5546875" bestFit="1" customWidth="1"/>
    <col min="2816" max="2816" width="9.5546875" bestFit="1" customWidth="1"/>
    <col min="2817" max="2817" width="9" bestFit="1" customWidth="1"/>
    <col min="2818" max="2818" width="9.5546875" bestFit="1" customWidth="1"/>
    <col min="2820" max="2821" width="9" bestFit="1" customWidth="1"/>
    <col min="2822" max="2822" width="12" bestFit="1" customWidth="1"/>
    <col min="2823" max="2823" width="13.6640625" bestFit="1" customWidth="1"/>
    <col min="2824" max="2824" width="9.5546875" bestFit="1" customWidth="1"/>
    <col min="2825" max="2826" width="9" bestFit="1" customWidth="1"/>
    <col min="2827" max="2827" width="13.6640625" bestFit="1" customWidth="1"/>
    <col min="3063" max="3063" width="17.6640625" customWidth="1"/>
    <col min="3064" max="3064" width="14.5546875" customWidth="1"/>
    <col min="3065" max="3065" width="12.5546875" bestFit="1" customWidth="1"/>
    <col min="3066" max="3066" width="9.5546875" bestFit="1" customWidth="1"/>
    <col min="3068" max="3069" width="9" bestFit="1" customWidth="1"/>
    <col min="3070" max="3070" width="13.6640625" bestFit="1" customWidth="1"/>
    <col min="3071" max="3071" width="12.5546875" bestFit="1" customWidth="1"/>
    <col min="3072" max="3072" width="9.5546875" bestFit="1" customWidth="1"/>
    <col min="3073" max="3073" width="9" bestFit="1" customWidth="1"/>
    <col min="3074" max="3074" width="9.5546875" bestFit="1" customWidth="1"/>
    <col min="3076" max="3077" width="9" bestFit="1" customWidth="1"/>
    <col min="3078" max="3078" width="12" bestFit="1" customWidth="1"/>
    <col min="3079" max="3079" width="13.6640625" bestFit="1" customWidth="1"/>
    <col min="3080" max="3080" width="9.5546875" bestFit="1" customWidth="1"/>
    <col min="3081" max="3082" width="9" bestFit="1" customWidth="1"/>
    <col min="3083" max="3083" width="13.6640625" bestFit="1" customWidth="1"/>
    <col min="3319" max="3319" width="17.6640625" customWidth="1"/>
    <col min="3320" max="3320" width="14.5546875" customWidth="1"/>
    <col min="3321" max="3321" width="12.5546875" bestFit="1" customWidth="1"/>
    <col min="3322" max="3322" width="9.5546875" bestFit="1" customWidth="1"/>
    <col min="3324" max="3325" width="9" bestFit="1" customWidth="1"/>
    <col min="3326" max="3326" width="13.6640625" bestFit="1" customWidth="1"/>
    <col min="3327" max="3327" width="12.5546875" bestFit="1" customWidth="1"/>
    <col min="3328" max="3328" width="9.5546875" bestFit="1" customWidth="1"/>
    <col min="3329" max="3329" width="9" bestFit="1" customWidth="1"/>
    <col min="3330" max="3330" width="9.5546875" bestFit="1" customWidth="1"/>
    <col min="3332" max="3333" width="9" bestFit="1" customWidth="1"/>
    <col min="3334" max="3334" width="12" bestFit="1" customWidth="1"/>
    <col min="3335" max="3335" width="13.6640625" bestFit="1" customWidth="1"/>
    <col min="3336" max="3336" width="9.5546875" bestFit="1" customWidth="1"/>
    <col min="3337" max="3338" width="9" bestFit="1" customWidth="1"/>
    <col min="3339" max="3339" width="13.6640625" bestFit="1" customWidth="1"/>
    <col min="3575" max="3575" width="17.6640625" customWidth="1"/>
    <col min="3576" max="3576" width="14.5546875" customWidth="1"/>
    <col min="3577" max="3577" width="12.5546875" bestFit="1" customWidth="1"/>
    <col min="3578" max="3578" width="9.5546875" bestFit="1" customWidth="1"/>
    <col min="3580" max="3581" width="9" bestFit="1" customWidth="1"/>
    <col min="3582" max="3582" width="13.6640625" bestFit="1" customWidth="1"/>
    <col min="3583" max="3583" width="12.5546875" bestFit="1" customWidth="1"/>
    <col min="3584" max="3584" width="9.5546875" bestFit="1" customWidth="1"/>
    <col min="3585" max="3585" width="9" bestFit="1" customWidth="1"/>
    <col min="3586" max="3586" width="9.5546875" bestFit="1" customWidth="1"/>
    <col min="3588" max="3589" width="9" bestFit="1" customWidth="1"/>
    <col min="3590" max="3590" width="12" bestFit="1" customWidth="1"/>
    <col min="3591" max="3591" width="13.6640625" bestFit="1" customWidth="1"/>
    <col min="3592" max="3592" width="9.5546875" bestFit="1" customWidth="1"/>
    <col min="3593" max="3594" width="9" bestFit="1" customWidth="1"/>
    <col min="3595" max="3595" width="13.6640625" bestFit="1" customWidth="1"/>
    <col min="3831" max="3831" width="17.6640625" customWidth="1"/>
    <col min="3832" max="3832" width="14.5546875" customWidth="1"/>
    <col min="3833" max="3833" width="12.5546875" bestFit="1" customWidth="1"/>
    <col min="3834" max="3834" width="9.5546875" bestFit="1" customWidth="1"/>
    <col min="3836" max="3837" width="9" bestFit="1" customWidth="1"/>
    <col min="3838" max="3838" width="13.6640625" bestFit="1" customWidth="1"/>
    <col min="3839" max="3839" width="12.5546875" bestFit="1" customWidth="1"/>
    <col min="3840" max="3840" width="9.5546875" bestFit="1" customWidth="1"/>
    <col min="3841" max="3841" width="9" bestFit="1" customWidth="1"/>
    <col min="3842" max="3842" width="9.5546875" bestFit="1" customWidth="1"/>
    <col min="3844" max="3845" width="9" bestFit="1" customWidth="1"/>
    <col min="3846" max="3846" width="12" bestFit="1" customWidth="1"/>
    <col min="3847" max="3847" width="13.6640625" bestFit="1" customWidth="1"/>
    <col min="3848" max="3848" width="9.5546875" bestFit="1" customWidth="1"/>
    <col min="3849" max="3850" width="9" bestFit="1" customWidth="1"/>
    <col min="3851" max="3851" width="13.6640625" bestFit="1" customWidth="1"/>
    <col min="4087" max="4087" width="17.6640625" customWidth="1"/>
    <col min="4088" max="4088" width="14.5546875" customWidth="1"/>
    <col min="4089" max="4089" width="12.5546875" bestFit="1" customWidth="1"/>
    <col min="4090" max="4090" width="9.5546875" bestFit="1" customWidth="1"/>
    <col min="4092" max="4093" width="9" bestFit="1" customWidth="1"/>
    <col min="4094" max="4094" width="13.6640625" bestFit="1" customWidth="1"/>
    <col min="4095" max="4095" width="12.5546875" bestFit="1" customWidth="1"/>
    <col min="4096" max="4096" width="9.5546875" bestFit="1" customWidth="1"/>
    <col min="4097" max="4097" width="9" bestFit="1" customWidth="1"/>
    <col min="4098" max="4098" width="9.5546875" bestFit="1" customWidth="1"/>
    <col min="4100" max="4101" width="9" bestFit="1" customWidth="1"/>
    <col min="4102" max="4102" width="12" bestFit="1" customWidth="1"/>
    <col min="4103" max="4103" width="13.6640625" bestFit="1" customWidth="1"/>
    <col min="4104" max="4104" width="9.5546875" bestFit="1" customWidth="1"/>
    <col min="4105" max="4106" width="9" bestFit="1" customWidth="1"/>
    <col min="4107" max="4107" width="13.6640625" bestFit="1" customWidth="1"/>
    <col min="4343" max="4343" width="17.6640625" customWidth="1"/>
    <col min="4344" max="4344" width="14.5546875" customWidth="1"/>
    <col min="4345" max="4345" width="12.5546875" bestFit="1" customWidth="1"/>
    <col min="4346" max="4346" width="9.5546875" bestFit="1" customWidth="1"/>
    <col min="4348" max="4349" width="9" bestFit="1" customWidth="1"/>
    <col min="4350" max="4350" width="13.6640625" bestFit="1" customWidth="1"/>
    <col min="4351" max="4351" width="12.5546875" bestFit="1" customWidth="1"/>
    <col min="4352" max="4352" width="9.5546875" bestFit="1" customWidth="1"/>
    <col min="4353" max="4353" width="9" bestFit="1" customWidth="1"/>
    <col min="4354" max="4354" width="9.5546875" bestFit="1" customWidth="1"/>
    <col min="4356" max="4357" width="9" bestFit="1" customWidth="1"/>
    <col min="4358" max="4358" width="12" bestFit="1" customWidth="1"/>
    <col min="4359" max="4359" width="13.6640625" bestFit="1" customWidth="1"/>
    <col min="4360" max="4360" width="9.5546875" bestFit="1" customWidth="1"/>
    <col min="4361" max="4362" width="9" bestFit="1" customWidth="1"/>
    <col min="4363" max="4363" width="13.6640625" bestFit="1" customWidth="1"/>
    <col min="4599" max="4599" width="17.6640625" customWidth="1"/>
    <col min="4600" max="4600" width="14.5546875" customWidth="1"/>
    <col min="4601" max="4601" width="12.5546875" bestFit="1" customWidth="1"/>
    <col min="4602" max="4602" width="9.5546875" bestFit="1" customWidth="1"/>
    <col min="4604" max="4605" width="9" bestFit="1" customWidth="1"/>
    <col min="4606" max="4606" width="13.6640625" bestFit="1" customWidth="1"/>
    <col min="4607" max="4607" width="12.5546875" bestFit="1" customWidth="1"/>
    <col min="4608" max="4608" width="9.5546875" bestFit="1" customWidth="1"/>
    <col min="4609" max="4609" width="9" bestFit="1" customWidth="1"/>
    <col min="4610" max="4610" width="9.5546875" bestFit="1" customWidth="1"/>
    <col min="4612" max="4613" width="9" bestFit="1" customWidth="1"/>
    <col min="4614" max="4614" width="12" bestFit="1" customWidth="1"/>
    <col min="4615" max="4615" width="13.6640625" bestFit="1" customWidth="1"/>
    <col min="4616" max="4616" width="9.5546875" bestFit="1" customWidth="1"/>
    <col min="4617" max="4618" width="9" bestFit="1" customWidth="1"/>
    <col min="4619" max="4619" width="13.6640625" bestFit="1" customWidth="1"/>
    <col min="4855" max="4855" width="17.6640625" customWidth="1"/>
    <col min="4856" max="4856" width="14.5546875" customWidth="1"/>
    <col min="4857" max="4857" width="12.5546875" bestFit="1" customWidth="1"/>
    <col min="4858" max="4858" width="9.5546875" bestFit="1" customWidth="1"/>
    <col min="4860" max="4861" width="9" bestFit="1" customWidth="1"/>
    <col min="4862" max="4862" width="13.6640625" bestFit="1" customWidth="1"/>
    <col min="4863" max="4863" width="12.5546875" bestFit="1" customWidth="1"/>
    <col min="4864" max="4864" width="9.5546875" bestFit="1" customWidth="1"/>
    <col min="4865" max="4865" width="9" bestFit="1" customWidth="1"/>
    <col min="4866" max="4866" width="9.5546875" bestFit="1" customWidth="1"/>
    <col min="4868" max="4869" width="9" bestFit="1" customWidth="1"/>
    <col min="4870" max="4870" width="12" bestFit="1" customWidth="1"/>
    <col min="4871" max="4871" width="13.6640625" bestFit="1" customWidth="1"/>
    <col min="4872" max="4872" width="9.5546875" bestFit="1" customWidth="1"/>
    <col min="4873" max="4874" width="9" bestFit="1" customWidth="1"/>
    <col min="4875" max="4875" width="13.6640625" bestFit="1" customWidth="1"/>
    <col min="5111" max="5111" width="17.6640625" customWidth="1"/>
    <col min="5112" max="5112" width="14.5546875" customWidth="1"/>
    <col min="5113" max="5113" width="12.5546875" bestFit="1" customWidth="1"/>
    <col min="5114" max="5114" width="9.5546875" bestFit="1" customWidth="1"/>
    <col min="5116" max="5117" width="9" bestFit="1" customWidth="1"/>
    <col min="5118" max="5118" width="13.6640625" bestFit="1" customWidth="1"/>
    <col min="5119" max="5119" width="12.5546875" bestFit="1" customWidth="1"/>
    <col min="5120" max="5120" width="9.5546875" bestFit="1" customWidth="1"/>
    <col min="5121" max="5121" width="9" bestFit="1" customWidth="1"/>
    <col min="5122" max="5122" width="9.5546875" bestFit="1" customWidth="1"/>
    <col min="5124" max="5125" width="9" bestFit="1" customWidth="1"/>
    <col min="5126" max="5126" width="12" bestFit="1" customWidth="1"/>
    <col min="5127" max="5127" width="13.6640625" bestFit="1" customWidth="1"/>
    <col min="5128" max="5128" width="9.5546875" bestFit="1" customWidth="1"/>
    <col min="5129" max="5130" width="9" bestFit="1" customWidth="1"/>
    <col min="5131" max="5131" width="13.6640625" bestFit="1" customWidth="1"/>
    <col min="5367" max="5367" width="17.6640625" customWidth="1"/>
    <col min="5368" max="5368" width="14.5546875" customWidth="1"/>
    <col min="5369" max="5369" width="12.5546875" bestFit="1" customWidth="1"/>
    <col min="5370" max="5370" width="9.5546875" bestFit="1" customWidth="1"/>
    <col min="5372" max="5373" width="9" bestFit="1" customWidth="1"/>
    <col min="5374" max="5374" width="13.6640625" bestFit="1" customWidth="1"/>
    <col min="5375" max="5375" width="12.5546875" bestFit="1" customWidth="1"/>
    <col min="5376" max="5376" width="9.5546875" bestFit="1" customWidth="1"/>
    <col min="5377" max="5377" width="9" bestFit="1" customWidth="1"/>
    <col min="5378" max="5378" width="9.5546875" bestFit="1" customWidth="1"/>
    <col min="5380" max="5381" width="9" bestFit="1" customWidth="1"/>
    <col min="5382" max="5382" width="12" bestFit="1" customWidth="1"/>
    <col min="5383" max="5383" width="13.6640625" bestFit="1" customWidth="1"/>
    <col min="5384" max="5384" width="9.5546875" bestFit="1" customWidth="1"/>
    <col min="5385" max="5386" width="9" bestFit="1" customWidth="1"/>
    <col min="5387" max="5387" width="13.6640625" bestFit="1" customWidth="1"/>
    <col min="5623" max="5623" width="17.6640625" customWidth="1"/>
    <col min="5624" max="5624" width="14.5546875" customWidth="1"/>
    <col min="5625" max="5625" width="12.5546875" bestFit="1" customWidth="1"/>
    <col min="5626" max="5626" width="9.5546875" bestFit="1" customWidth="1"/>
    <col min="5628" max="5629" width="9" bestFit="1" customWidth="1"/>
    <col min="5630" max="5630" width="13.6640625" bestFit="1" customWidth="1"/>
    <col min="5631" max="5631" width="12.5546875" bestFit="1" customWidth="1"/>
    <col min="5632" max="5632" width="9.5546875" bestFit="1" customWidth="1"/>
    <col min="5633" max="5633" width="9" bestFit="1" customWidth="1"/>
    <col min="5634" max="5634" width="9.5546875" bestFit="1" customWidth="1"/>
    <col min="5636" max="5637" width="9" bestFit="1" customWidth="1"/>
    <col min="5638" max="5638" width="12" bestFit="1" customWidth="1"/>
    <col min="5639" max="5639" width="13.6640625" bestFit="1" customWidth="1"/>
    <col min="5640" max="5640" width="9.5546875" bestFit="1" customWidth="1"/>
    <col min="5641" max="5642" width="9" bestFit="1" customWidth="1"/>
    <col min="5643" max="5643" width="13.6640625" bestFit="1" customWidth="1"/>
    <col min="5879" max="5879" width="17.6640625" customWidth="1"/>
    <col min="5880" max="5880" width="14.5546875" customWidth="1"/>
    <col min="5881" max="5881" width="12.5546875" bestFit="1" customWidth="1"/>
    <col min="5882" max="5882" width="9.5546875" bestFit="1" customWidth="1"/>
    <col min="5884" max="5885" width="9" bestFit="1" customWidth="1"/>
    <col min="5886" max="5886" width="13.6640625" bestFit="1" customWidth="1"/>
    <col min="5887" max="5887" width="12.5546875" bestFit="1" customWidth="1"/>
    <col min="5888" max="5888" width="9.5546875" bestFit="1" customWidth="1"/>
    <col min="5889" max="5889" width="9" bestFit="1" customWidth="1"/>
    <col min="5890" max="5890" width="9.5546875" bestFit="1" customWidth="1"/>
    <col min="5892" max="5893" width="9" bestFit="1" customWidth="1"/>
    <col min="5894" max="5894" width="12" bestFit="1" customWidth="1"/>
    <col min="5895" max="5895" width="13.6640625" bestFit="1" customWidth="1"/>
    <col min="5896" max="5896" width="9.5546875" bestFit="1" customWidth="1"/>
    <col min="5897" max="5898" width="9" bestFit="1" customWidth="1"/>
    <col min="5899" max="5899" width="13.6640625" bestFit="1" customWidth="1"/>
    <col min="6135" max="6135" width="17.6640625" customWidth="1"/>
    <col min="6136" max="6136" width="14.5546875" customWidth="1"/>
    <col min="6137" max="6137" width="12.5546875" bestFit="1" customWidth="1"/>
    <col min="6138" max="6138" width="9.5546875" bestFit="1" customWidth="1"/>
    <col min="6140" max="6141" width="9" bestFit="1" customWidth="1"/>
    <col min="6142" max="6142" width="13.6640625" bestFit="1" customWidth="1"/>
    <col min="6143" max="6143" width="12.5546875" bestFit="1" customWidth="1"/>
    <col min="6144" max="6144" width="9.5546875" bestFit="1" customWidth="1"/>
    <col min="6145" max="6145" width="9" bestFit="1" customWidth="1"/>
    <col min="6146" max="6146" width="9.5546875" bestFit="1" customWidth="1"/>
    <col min="6148" max="6149" width="9" bestFit="1" customWidth="1"/>
    <col min="6150" max="6150" width="12" bestFit="1" customWidth="1"/>
    <col min="6151" max="6151" width="13.6640625" bestFit="1" customWidth="1"/>
    <col min="6152" max="6152" width="9.5546875" bestFit="1" customWidth="1"/>
    <col min="6153" max="6154" width="9" bestFit="1" customWidth="1"/>
    <col min="6155" max="6155" width="13.6640625" bestFit="1" customWidth="1"/>
    <col min="6391" max="6391" width="17.6640625" customWidth="1"/>
    <col min="6392" max="6392" width="14.5546875" customWidth="1"/>
    <col min="6393" max="6393" width="12.5546875" bestFit="1" customWidth="1"/>
    <col min="6394" max="6394" width="9.5546875" bestFit="1" customWidth="1"/>
    <col min="6396" max="6397" width="9" bestFit="1" customWidth="1"/>
    <col min="6398" max="6398" width="13.6640625" bestFit="1" customWidth="1"/>
    <col min="6399" max="6399" width="12.5546875" bestFit="1" customWidth="1"/>
    <col min="6400" max="6400" width="9.5546875" bestFit="1" customWidth="1"/>
    <col min="6401" max="6401" width="9" bestFit="1" customWidth="1"/>
    <col min="6402" max="6402" width="9.5546875" bestFit="1" customWidth="1"/>
    <col min="6404" max="6405" width="9" bestFit="1" customWidth="1"/>
    <col min="6406" max="6406" width="12" bestFit="1" customWidth="1"/>
    <col min="6407" max="6407" width="13.6640625" bestFit="1" customWidth="1"/>
    <col min="6408" max="6408" width="9.5546875" bestFit="1" customWidth="1"/>
    <col min="6409" max="6410" width="9" bestFit="1" customWidth="1"/>
    <col min="6411" max="6411" width="13.6640625" bestFit="1" customWidth="1"/>
    <col min="6647" max="6647" width="17.6640625" customWidth="1"/>
    <col min="6648" max="6648" width="14.5546875" customWidth="1"/>
    <col min="6649" max="6649" width="12.5546875" bestFit="1" customWidth="1"/>
    <col min="6650" max="6650" width="9.5546875" bestFit="1" customWidth="1"/>
    <col min="6652" max="6653" width="9" bestFit="1" customWidth="1"/>
    <col min="6654" max="6654" width="13.6640625" bestFit="1" customWidth="1"/>
    <col min="6655" max="6655" width="12.5546875" bestFit="1" customWidth="1"/>
    <col min="6656" max="6656" width="9.5546875" bestFit="1" customWidth="1"/>
    <col min="6657" max="6657" width="9" bestFit="1" customWidth="1"/>
    <col min="6658" max="6658" width="9.5546875" bestFit="1" customWidth="1"/>
    <col min="6660" max="6661" width="9" bestFit="1" customWidth="1"/>
    <col min="6662" max="6662" width="12" bestFit="1" customWidth="1"/>
    <col min="6663" max="6663" width="13.6640625" bestFit="1" customWidth="1"/>
    <col min="6664" max="6664" width="9.5546875" bestFit="1" customWidth="1"/>
    <col min="6665" max="6666" width="9" bestFit="1" customWidth="1"/>
    <col min="6667" max="6667" width="13.6640625" bestFit="1" customWidth="1"/>
    <col min="6903" max="6903" width="17.6640625" customWidth="1"/>
    <col min="6904" max="6904" width="14.5546875" customWidth="1"/>
    <col min="6905" max="6905" width="12.5546875" bestFit="1" customWidth="1"/>
    <col min="6906" max="6906" width="9.5546875" bestFit="1" customWidth="1"/>
    <col min="6908" max="6909" width="9" bestFit="1" customWidth="1"/>
    <col min="6910" max="6910" width="13.6640625" bestFit="1" customWidth="1"/>
    <col min="6911" max="6911" width="12.5546875" bestFit="1" customWidth="1"/>
    <col min="6912" max="6912" width="9.5546875" bestFit="1" customWidth="1"/>
    <col min="6913" max="6913" width="9" bestFit="1" customWidth="1"/>
    <col min="6914" max="6914" width="9.5546875" bestFit="1" customWidth="1"/>
    <col min="6916" max="6917" width="9" bestFit="1" customWidth="1"/>
    <col min="6918" max="6918" width="12" bestFit="1" customWidth="1"/>
    <col min="6919" max="6919" width="13.6640625" bestFit="1" customWidth="1"/>
    <col min="6920" max="6920" width="9.5546875" bestFit="1" customWidth="1"/>
    <col min="6921" max="6922" width="9" bestFit="1" customWidth="1"/>
    <col min="6923" max="6923" width="13.6640625" bestFit="1" customWidth="1"/>
    <col min="7159" max="7159" width="17.6640625" customWidth="1"/>
    <col min="7160" max="7160" width="14.5546875" customWidth="1"/>
    <col min="7161" max="7161" width="12.5546875" bestFit="1" customWidth="1"/>
    <col min="7162" max="7162" width="9.5546875" bestFit="1" customWidth="1"/>
    <col min="7164" max="7165" width="9" bestFit="1" customWidth="1"/>
    <col min="7166" max="7166" width="13.6640625" bestFit="1" customWidth="1"/>
    <col min="7167" max="7167" width="12.5546875" bestFit="1" customWidth="1"/>
    <col min="7168" max="7168" width="9.5546875" bestFit="1" customWidth="1"/>
    <col min="7169" max="7169" width="9" bestFit="1" customWidth="1"/>
    <col min="7170" max="7170" width="9.5546875" bestFit="1" customWidth="1"/>
    <col min="7172" max="7173" width="9" bestFit="1" customWidth="1"/>
    <col min="7174" max="7174" width="12" bestFit="1" customWidth="1"/>
    <col min="7175" max="7175" width="13.6640625" bestFit="1" customWidth="1"/>
    <col min="7176" max="7176" width="9.5546875" bestFit="1" customWidth="1"/>
    <col min="7177" max="7178" width="9" bestFit="1" customWidth="1"/>
    <col min="7179" max="7179" width="13.6640625" bestFit="1" customWidth="1"/>
    <col min="7415" max="7415" width="17.6640625" customWidth="1"/>
    <col min="7416" max="7416" width="14.5546875" customWidth="1"/>
    <col min="7417" max="7417" width="12.5546875" bestFit="1" customWidth="1"/>
    <col min="7418" max="7418" width="9.5546875" bestFit="1" customWidth="1"/>
    <col min="7420" max="7421" width="9" bestFit="1" customWidth="1"/>
    <col min="7422" max="7422" width="13.6640625" bestFit="1" customWidth="1"/>
    <col min="7423" max="7423" width="12.5546875" bestFit="1" customWidth="1"/>
    <col min="7424" max="7424" width="9.5546875" bestFit="1" customWidth="1"/>
    <col min="7425" max="7425" width="9" bestFit="1" customWidth="1"/>
    <col min="7426" max="7426" width="9.5546875" bestFit="1" customWidth="1"/>
    <col min="7428" max="7429" width="9" bestFit="1" customWidth="1"/>
    <col min="7430" max="7430" width="12" bestFit="1" customWidth="1"/>
    <col min="7431" max="7431" width="13.6640625" bestFit="1" customWidth="1"/>
    <col min="7432" max="7432" width="9.5546875" bestFit="1" customWidth="1"/>
    <col min="7433" max="7434" width="9" bestFit="1" customWidth="1"/>
    <col min="7435" max="7435" width="13.6640625" bestFit="1" customWidth="1"/>
    <col min="7671" max="7671" width="17.6640625" customWidth="1"/>
    <col min="7672" max="7672" width="14.5546875" customWidth="1"/>
    <col min="7673" max="7673" width="12.5546875" bestFit="1" customWidth="1"/>
    <col min="7674" max="7674" width="9.5546875" bestFit="1" customWidth="1"/>
    <col min="7676" max="7677" width="9" bestFit="1" customWidth="1"/>
    <col min="7678" max="7678" width="13.6640625" bestFit="1" customWidth="1"/>
    <col min="7679" max="7679" width="12.5546875" bestFit="1" customWidth="1"/>
    <col min="7680" max="7680" width="9.5546875" bestFit="1" customWidth="1"/>
    <col min="7681" max="7681" width="9" bestFit="1" customWidth="1"/>
    <col min="7682" max="7682" width="9.5546875" bestFit="1" customWidth="1"/>
    <col min="7684" max="7685" width="9" bestFit="1" customWidth="1"/>
    <col min="7686" max="7686" width="12" bestFit="1" customWidth="1"/>
    <col min="7687" max="7687" width="13.6640625" bestFit="1" customWidth="1"/>
    <col min="7688" max="7688" width="9.5546875" bestFit="1" customWidth="1"/>
    <col min="7689" max="7690" width="9" bestFit="1" customWidth="1"/>
    <col min="7691" max="7691" width="13.6640625" bestFit="1" customWidth="1"/>
    <col min="7927" max="7927" width="17.6640625" customWidth="1"/>
    <col min="7928" max="7928" width="14.5546875" customWidth="1"/>
    <col min="7929" max="7929" width="12.5546875" bestFit="1" customWidth="1"/>
    <col min="7930" max="7930" width="9.5546875" bestFit="1" customWidth="1"/>
    <col min="7932" max="7933" width="9" bestFit="1" customWidth="1"/>
    <col min="7934" max="7934" width="13.6640625" bestFit="1" customWidth="1"/>
    <col min="7935" max="7935" width="12.5546875" bestFit="1" customWidth="1"/>
    <col min="7936" max="7936" width="9.5546875" bestFit="1" customWidth="1"/>
    <col min="7937" max="7937" width="9" bestFit="1" customWidth="1"/>
    <col min="7938" max="7938" width="9.5546875" bestFit="1" customWidth="1"/>
    <col min="7940" max="7941" width="9" bestFit="1" customWidth="1"/>
    <col min="7942" max="7942" width="12" bestFit="1" customWidth="1"/>
    <col min="7943" max="7943" width="13.6640625" bestFit="1" customWidth="1"/>
    <col min="7944" max="7944" width="9.5546875" bestFit="1" customWidth="1"/>
    <col min="7945" max="7946" width="9" bestFit="1" customWidth="1"/>
    <col min="7947" max="7947" width="13.6640625" bestFit="1" customWidth="1"/>
    <col min="8183" max="8183" width="17.6640625" customWidth="1"/>
    <col min="8184" max="8184" width="14.5546875" customWidth="1"/>
    <col min="8185" max="8185" width="12.5546875" bestFit="1" customWidth="1"/>
    <col min="8186" max="8186" width="9.5546875" bestFit="1" customWidth="1"/>
    <col min="8188" max="8189" width="9" bestFit="1" customWidth="1"/>
    <col min="8190" max="8190" width="13.6640625" bestFit="1" customWidth="1"/>
    <col min="8191" max="8191" width="12.5546875" bestFit="1" customWidth="1"/>
    <col min="8192" max="8192" width="9.5546875" bestFit="1" customWidth="1"/>
    <col min="8193" max="8193" width="9" bestFit="1" customWidth="1"/>
    <col min="8194" max="8194" width="9.5546875" bestFit="1" customWidth="1"/>
    <col min="8196" max="8197" width="9" bestFit="1" customWidth="1"/>
    <col min="8198" max="8198" width="12" bestFit="1" customWidth="1"/>
    <col min="8199" max="8199" width="13.6640625" bestFit="1" customWidth="1"/>
    <col min="8200" max="8200" width="9.5546875" bestFit="1" customWidth="1"/>
    <col min="8201" max="8202" width="9" bestFit="1" customWidth="1"/>
    <col min="8203" max="8203" width="13.6640625" bestFit="1" customWidth="1"/>
    <col min="8439" max="8439" width="17.6640625" customWidth="1"/>
    <col min="8440" max="8440" width="14.5546875" customWidth="1"/>
    <col min="8441" max="8441" width="12.5546875" bestFit="1" customWidth="1"/>
    <col min="8442" max="8442" width="9.5546875" bestFit="1" customWidth="1"/>
    <col min="8444" max="8445" width="9" bestFit="1" customWidth="1"/>
    <col min="8446" max="8446" width="13.6640625" bestFit="1" customWidth="1"/>
    <col min="8447" max="8447" width="12.5546875" bestFit="1" customWidth="1"/>
    <col min="8448" max="8448" width="9.5546875" bestFit="1" customWidth="1"/>
    <col min="8449" max="8449" width="9" bestFit="1" customWidth="1"/>
    <col min="8450" max="8450" width="9.5546875" bestFit="1" customWidth="1"/>
    <col min="8452" max="8453" width="9" bestFit="1" customWidth="1"/>
    <col min="8454" max="8454" width="12" bestFit="1" customWidth="1"/>
    <col min="8455" max="8455" width="13.6640625" bestFit="1" customWidth="1"/>
    <col min="8456" max="8456" width="9.5546875" bestFit="1" customWidth="1"/>
    <col min="8457" max="8458" width="9" bestFit="1" customWidth="1"/>
    <col min="8459" max="8459" width="13.6640625" bestFit="1" customWidth="1"/>
    <col min="8695" max="8695" width="17.6640625" customWidth="1"/>
    <col min="8696" max="8696" width="14.5546875" customWidth="1"/>
    <col min="8697" max="8697" width="12.5546875" bestFit="1" customWidth="1"/>
    <col min="8698" max="8698" width="9.5546875" bestFit="1" customWidth="1"/>
    <col min="8700" max="8701" width="9" bestFit="1" customWidth="1"/>
    <col min="8702" max="8702" width="13.6640625" bestFit="1" customWidth="1"/>
    <col min="8703" max="8703" width="12.5546875" bestFit="1" customWidth="1"/>
    <col min="8704" max="8704" width="9.5546875" bestFit="1" customWidth="1"/>
    <col min="8705" max="8705" width="9" bestFit="1" customWidth="1"/>
    <col min="8706" max="8706" width="9.5546875" bestFit="1" customWidth="1"/>
    <col min="8708" max="8709" width="9" bestFit="1" customWidth="1"/>
    <col min="8710" max="8710" width="12" bestFit="1" customWidth="1"/>
    <col min="8711" max="8711" width="13.6640625" bestFit="1" customWidth="1"/>
    <col min="8712" max="8712" width="9.5546875" bestFit="1" customWidth="1"/>
    <col min="8713" max="8714" width="9" bestFit="1" customWidth="1"/>
    <col min="8715" max="8715" width="13.6640625" bestFit="1" customWidth="1"/>
    <col min="8951" max="8951" width="17.6640625" customWidth="1"/>
    <col min="8952" max="8952" width="14.5546875" customWidth="1"/>
    <col min="8953" max="8953" width="12.5546875" bestFit="1" customWidth="1"/>
    <col min="8954" max="8954" width="9.5546875" bestFit="1" customWidth="1"/>
    <col min="8956" max="8957" width="9" bestFit="1" customWidth="1"/>
    <col min="8958" max="8958" width="13.6640625" bestFit="1" customWidth="1"/>
    <col min="8959" max="8959" width="12.5546875" bestFit="1" customWidth="1"/>
    <col min="8960" max="8960" width="9.5546875" bestFit="1" customWidth="1"/>
    <col min="8961" max="8961" width="9" bestFit="1" customWidth="1"/>
    <col min="8962" max="8962" width="9.5546875" bestFit="1" customWidth="1"/>
    <col min="8964" max="8965" width="9" bestFit="1" customWidth="1"/>
    <col min="8966" max="8966" width="12" bestFit="1" customWidth="1"/>
    <col min="8967" max="8967" width="13.6640625" bestFit="1" customWidth="1"/>
    <col min="8968" max="8968" width="9.5546875" bestFit="1" customWidth="1"/>
    <col min="8969" max="8970" width="9" bestFit="1" customWidth="1"/>
    <col min="8971" max="8971" width="13.6640625" bestFit="1" customWidth="1"/>
    <col min="9207" max="9207" width="17.6640625" customWidth="1"/>
    <col min="9208" max="9208" width="14.5546875" customWidth="1"/>
    <col min="9209" max="9209" width="12.5546875" bestFit="1" customWidth="1"/>
    <col min="9210" max="9210" width="9.5546875" bestFit="1" customWidth="1"/>
    <col min="9212" max="9213" width="9" bestFit="1" customWidth="1"/>
    <col min="9214" max="9214" width="13.6640625" bestFit="1" customWidth="1"/>
    <col min="9215" max="9215" width="12.5546875" bestFit="1" customWidth="1"/>
    <col min="9216" max="9216" width="9.5546875" bestFit="1" customWidth="1"/>
    <col min="9217" max="9217" width="9" bestFit="1" customWidth="1"/>
    <col min="9218" max="9218" width="9.5546875" bestFit="1" customWidth="1"/>
    <col min="9220" max="9221" width="9" bestFit="1" customWidth="1"/>
    <col min="9222" max="9222" width="12" bestFit="1" customWidth="1"/>
    <col min="9223" max="9223" width="13.6640625" bestFit="1" customWidth="1"/>
    <col min="9224" max="9224" width="9.5546875" bestFit="1" customWidth="1"/>
    <col min="9225" max="9226" width="9" bestFit="1" customWidth="1"/>
    <col min="9227" max="9227" width="13.6640625" bestFit="1" customWidth="1"/>
    <col min="9463" max="9463" width="17.6640625" customWidth="1"/>
    <col min="9464" max="9464" width="14.5546875" customWidth="1"/>
    <col min="9465" max="9465" width="12.5546875" bestFit="1" customWidth="1"/>
    <col min="9466" max="9466" width="9.5546875" bestFit="1" customWidth="1"/>
    <col min="9468" max="9469" width="9" bestFit="1" customWidth="1"/>
    <col min="9470" max="9470" width="13.6640625" bestFit="1" customWidth="1"/>
    <col min="9471" max="9471" width="12.5546875" bestFit="1" customWidth="1"/>
    <col min="9472" max="9472" width="9.5546875" bestFit="1" customWidth="1"/>
    <col min="9473" max="9473" width="9" bestFit="1" customWidth="1"/>
    <col min="9474" max="9474" width="9.5546875" bestFit="1" customWidth="1"/>
    <col min="9476" max="9477" width="9" bestFit="1" customWidth="1"/>
    <col min="9478" max="9478" width="12" bestFit="1" customWidth="1"/>
    <col min="9479" max="9479" width="13.6640625" bestFit="1" customWidth="1"/>
    <col min="9480" max="9480" width="9.5546875" bestFit="1" customWidth="1"/>
    <col min="9481" max="9482" width="9" bestFit="1" customWidth="1"/>
    <col min="9483" max="9483" width="13.6640625" bestFit="1" customWidth="1"/>
    <col min="9719" max="9719" width="17.6640625" customWidth="1"/>
    <col min="9720" max="9720" width="14.5546875" customWidth="1"/>
    <col min="9721" max="9721" width="12.5546875" bestFit="1" customWidth="1"/>
    <col min="9722" max="9722" width="9.5546875" bestFit="1" customWidth="1"/>
    <col min="9724" max="9725" width="9" bestFit="1" customWidth="1"/>
    <col min="9726" max="9726" width="13.6640625" bestFit="1" customWidth="1"/>
    <col min="9727" max="9727" width="12.5546875" bestFit="1" customWidth="1"/>
    <col min="9728" max="9728" width="9.5546875" bestFit="1" customWidth="1"/>
    <col min="9729" max="9729" width="9" bestFit="1" customWidth="1"/>
    <col min="9730" max="9730" width="9.5546875" bestFit="1" customWidth="1"/>
    <col min="9732" max="9733" width="9" bestFit="1" customWidth="1"/>
    <col min="9734" max="9734" width="12" bestFit="1" customWidth="1"/>
    <col min="9735" max="9735" width="13.6640625" bestFit="1" customWidth="1"/>
    <col min="9736" max="9736" width="9.5546875" bestFit="1" customWidth="1"/>
    <col min="9737" max="9738" width="9" bestFit="1" customWidth="1"/>
    <col min="9739" max="9739" width="13.6640625" bestFit="1" customWidth="1"/>
    <col min="9975" max="9975" width="17.6640625" customWidth="1"/>
    <col min="9976" max="9976" width="14.5546875" customWidth="1"/>
    <col min="9977" max="9977" width="12.5546875" bestFit="1" customWidth="1"/>
    <col min="9978" max="9978" width="9.5546875" bestFit="1" customWidth="1"/>
    <col min="9980" max="9981" width="9" bestFit="1" customWidth="1"/>
    <col min="9982" max="9982" width="13.6640625" bestFit="1" customWidth="1"/>
    <col min="9983" max="9983" width="12.5546875" bestFit="1" customWidth="1"/>
    <col min="9984" max="9984" width="9.5546875" bestFit="1" customWidth="1"/>
    <col min="9985" max="9985" width="9" bestFit="1" customWidth="1"/>
    <col min="9986" max="9986" width="9.5546875" bestFit="1" customWidth="1"/>
    <col min="9988" max="9989" width="9" bestFit="1" customWidth="1"/>
    <col min="9990" max="9990" width="12" bestFit="1" customWidth="1"/>
    <col min="9991" max="9991" width="13.6640625" bestFit="1" customWidth="1"/>
    <col min="9992" max="9992" width="9.5546875" bestFit="1" customWidth="1"/>
    <col min="9993" max="9994" width="9" bestFit="1" customWidth="1"/>
    <col min="9995" max="9995" width="13.6640625" bestFit="1" customWidth="1"/>
    <col min="10231" max="10231" width="17.6640625" customWidth="1"/>
    <col min="10232" max="10232" width="14.5546875" customWidth="1"/>
    <col min="10233" max="10233" width="12.5546875" bestFit="1" customWidth="1"/>
    <col min="10234" max="10234" width="9.5546875" bestFit="1" customWidth="1"/>
    <col min="10236" max="10237" width="9" bestFit="1" customWidth="1"/>
    <col min="10238" max="10238" width="13.6640625" bestFit="1" customWidth="1"/>
    <col min="10239" max="10239" width="12.5546875" bestFit="1" customWidth="1"/>
    <col min="10240" max="10240" width="9.5546875" bestFit="1" customWidth="1"/>
    <col min="10241" max="10241" width="9" bestFit="1" customWidth="1"/>
    <col min="10242" max="10242" width="9.5546875" bestFit="1" customWidth="1"/>
    <col min="10244" max="10245" width="9" bestFit="1" customWidth="1"/>
    <col min="10246" max="10246" width="12" bestFit="1" customWidth="1"/>
    <col min="10247" max="10247" width="13.6640625" bestFit="1" customWidth="1"/>
    <col min="10248" max="10248" width="9.5546875" bestFit="1" customWidth="1"/>
    <col min="10249" max="10250" width="9" bestFit="1" customWidth="1"/>
    <col min="10251" max="10251" width="13.6640625" bestFit="1" customWidth="1"/>
    <col min="10487" max="10487" width="17.6640625" customWidth="1"/>
    <col min="10488" max="10488" width="14.5546875" customWidth="1"/>
    <col min="10489" max="10489" width="12.5546875" bestFit="1" customWidth="1"/>
    <col min="10490" max="10490" width="9.5546875" bestFit="1" customWidth="1"/>
    <col min="10492" max="10493" width="9" bestFit="1" customWidth="1"/>
    <col min="10494" max="10494" width="13.6640625" bestFit="1" customWidth="1"/>
    <col min="10495" max="10495" width="12.5546875" bestFit="1" customWidth="1"/>
    <col min="10496" max="10496" width="9.5546875" bestFit="1" customWidth="1"/>
    <col min="10497" max="10497" width="9" bestFit="1" customWidth="1"/>
    <col min="10498" max="10498" width="9.5546875" bestFit="1" customWidth="1"/>
    <col min="10500" max="10501" width="9" bestFit="1" customWidth="1"/>
    <col min="10502" max="10502" width="12" bestFit="1" customWidth="1"/>
    <col min="10503" max="10503" width="13.6640625" bestFit="1" customWidth="1"/>
    <col min="10504" max="10504" width="9.5546875" bestFit="1" customWidth="1"/>
    <col min="10505" max="10506" width="9" bestFit="1" customWidth="1"/>
    <col min="10507" max="10507" width="13.6640625" bestFit="1" customWidth="1"/>
    <col min="10743" max="10743" width="17.6640625" customWidth="1"/>
    <col min="10744" max="10744" width="14.5546875" customWidth="1"/>
    <col min="10745" max="10745" width="12.5546875" bestFit="1" customWidth="1"/>
    <col min="10746" max="10746" width="9.5546875" bestFit="1" customWidth="1"/>
    <col min="10748" max="10749" width="9" bestFit="1" customWidth="1"/>
    <col min="10750" max="10750" width="13.6640625" bestFit="1" customWidth="1"/>
    <col min="10751" max="10751" width="12.5546875" bestFit="1" customWidth="1"/>
    <col min="10752" max="10752" width="9.5546875" bestFit="1" customWidth="1"/>
    <col min="10753" max="10753" width="9" bestFit="1" customWidth="1"/>
    <col min="10754" max="10754" width="9.5546875" bestFit="1" customWidth="1"/>
    <col min="10756" max="10757" width="9" bestFit="1" customWidth="1"/>
    <col min="10758" max="10758" width="12" bestFit="1" customWidth="1"/>
    <col min="10759" max="10759" width="13.6640625" bestFit="1" customWidth="1"/>
    <col min="10760" max="10760" width="9.5546875" bestFit="1" customWidth="1"/>
    <col min="10761" max="10762" width="9" bestFit="1" customWidth="1"/>
    <col min="10763" max="10763" width="13.6640625" bestFit="1" customWidth="1"/>
    <col min="10999" max="10999" width="17.6640625" customWidth="1"/>
    <col min="11000" max="11000" width="14.5546875" customWidth="1"/>
    <col min="11001" max="11001" width="12.5546875" bestFit="1" customWidth="1"/>
    <col min="11002" max="11002" width="9.5546875" bestFit="1" customWidth="1"/>
    <col min="11004" max="11005" width="9" bestFit="1" customWidth="1"/>
    <col min="11006" max="11006" width="13.6640625" bestFit="1" customWidth="1"/>
    <col min="11007" max="11007" width="12.5546875" bestFit="1" customWidth="1"/>
    <col min="11008" max="11008" width="9.5546875" bestFit="1" customWidth="1"/>
    <col min="11009" max="11009" width="9" bestFit="1" customWidth="1"/>
    <col min="11010" max="11010" width="9.5546875" bestFit="1" customWidth="1"/>
    <col min="11012" max="11013" width="9" bestFit="1" customWidth="1"/>
    <col min="11014" max="11014" width="12" bestFit="1" customWidth="1"/>
    <col min="11015" max="11015" width="13.6640625" bestFit="1" customWidth="1"/>
    <col min="11016" max="11016" width="9.5546875" bestFit="1" customWidth="1"/>
    <col min="11017" max="11018" width="9" bestFit="1" customWidth="1"/>
    <col min="11019" max="11019" width="13.6640625" bestFit="1" customWidth="1"/>
    <col min="11255" max="11255" width="17.6640625" customWidth="1"/>
    <col min="11256" max="11256" width="14.5546875" customWidth="1"/>
    <col min="11257" max="11257" width="12.5546875" bestFit="1" customWidth="1"/>
    <col min="11258" max="11258" width="9.5546875" bestFit="1" customWidth="1"/>
    <col min="11260" max="11261" width="9" bestFit="1" customWidth="1"/>
    <col min="11262" max="11262" width="13.6640625" bestFit="1" customWidth="1"/>
    <col min="11263" max="11263" width="12.5546875" bestFit="1" customWidth="1"/>
    <col min="11264" max="11264" width="9.5546875" bestFit="1" customWidth="1"/>
    <col min="11265" max="11265" width="9" bestFit="1" customWidth="1"/>
    <col min="11266" max="11266" width="9.5546875" bestFit="1" customWidth="1"/>
    <col min="11268" max="11269" width="9" bestFit="1" customWidth="1"/>
    <col min="11270" max="11270" width="12" bestFit="1" customWidth="1"/>
    <col min="11271" max="11271" width="13.6640625" bestFit="1" customWidth="1"/>
    <col min="11272" max="11272" width="9.5546875" bestFit="1" customWidth="1"/>
    <col min="11273" max="11274" width="9" bestFit="1" customWidth="1"/>
    <col min="11275" max="11275" width="13.6640625" bestFit="1" customWidth="1"/>
    <col min="11511" max="11511" width="17.6640625" customWidth="1"/>
    <col min="11512" max="11512" width="14.5546875" customWidth="1"/>
    <col min="11513" max="11513" width="12.5546875" bestFit="1" customWidth="1"/>
    <col min="11514" max="11514" width="9.5546875" bestFit="1" customWidth="1"/>
    <col min="11516" max="11517" width="9" bestFit="1" customWidth="1"/>
    <col min="11518" max="11518" width="13.6640625" bestFit="1" customWidth="1"/>
    <col min="11519" max="11519" width="12.5546875" bestFit="1" customWidth="1"/>
    <col min="11520" max="11520" width="9.5546875" bestFit="1" customWidth="1"/>
    <col min="11521" max="11521" width="9" bestFit="1" customWidth="1"/>
    <col min="11522" max="11522" width="9.5546875" bestFit="1" customWidth="1"/>
    <col min="11524" max="11525" width="9" bestFit="1" customWidth="1"/>
    <col min="11526" max="11526" width="12" bestFit="1" customWidth="1"/>
    <col min="11527" max="11527" width="13.6640625" bestFit="1" customWidth="1"/>
    <col min="11528" max="11528" width="9.5546875" bestFit="1" customWidth="1"/>
    <col min="11529" max="11530" width="9" bestFit="1" customWidth="1"/>
    <col min="11531" max="11531" width="13.6640625" bestFit="1" customWidth="1"/>
    <col min="11767" max="11767" width="17.6640625" customWidth="1"/>
    <col min="11768" max="11768" width="14.5546875" customWidth="1"/>
    <col min="11769" max="11769" width="12.5546875" bestFit="1" customWidth="1"/>
    <col min="11770" max="11770" width="9.5546875" bestFit="1" customWidth="1"/>
    <col min="11772" max="11773" width="9" bestFit="1" customWidth="1"/>
    <col min="11774" max="11774" width="13.6640625" bestFit="1" customWidth="1"/>
    <col min="11775" max="11775" width="12.5546875" bestFit="1" customWidth="1"/>
    <col min="11776" max="11776" width="9.5546875" bestFit="1" customWidth="1"/>
    <col min="11777" max="11777" width="9" bestFit="1" customWidth="1"/>
    <col min="11778" max="11778" width="9.5546875" bestFit="1" customWidth="1"/>
    <col min="11780" max="11781" width="9" bestFit="1" customWidth="1"/>
    <col min="11782" max="11782" width="12" bestFit="1" customWidth="1"/>
    <col min="11783" max="11783" width="13.6640625" bestFit="1" customWidth="1"/>
    <col min="11784" max="11784" width="9.5546875" bestFit="1" customWidth="1"/>
    <col min="11785" max="11786" width="9" bestFit="1" customWidth="1"/>
    <col min="11787" max="11787" width="13.6640625" bestFit="1" customWidth="1"/>
    <col min="12023" max="12023" width="17.6640625" customWidth="1"/>
    <col min="12024" max="12024" width="14.5546875" customWidth="1"/>
    <col min="12025" max="12025" width="12.5546875" bestFit="1" customWidth="1"/>
    <col min="12026" max="12026" width="9.5546875" bestFit="1" customWidth="1"/>
    <col min="12028" max="12029" width="9" bestFit="1" customWidth="1"/>
    <col min="12030" max="12030" width="13.6640625" bestFit="1" customWidth="1"/>
    <col min="12031" max="12031" width="12.5546875" bestFit="1" customWidth="1"/>
    <col min="12032" max="12032" width="9.5546875" bestFit="1" customWidth="1"/>
    <col min="12033" max="12033" width="9" bestFit="1" customWidth="1"/>
    <col min="12034" max="12034" width="9.5546875" bestFit="1" customWidth="1"/>
    <col min="12036" max="12037" width="9" bestFit="1" customWidth="1"/>
    <col min="12038" max="12038" width="12" bestFit="1" customWidth="1"/>
    <col min="12039" max="12039" width="13.6640625" bestFit="1" customWidth="1"/>
    <col min="12040" max="12040" width="9.5546875" bestFit="1" customWidth="1"/>
    <col min="12041" max="12042" width="9" bestFit="1" customWidth="1"/>
    <col min="12043" max="12043" width="13.6640625" bestFit="1" customWidth="1"/>
    <col min="12279" max="12279" width="17.6640625" customWidth="1"/>
    <col min="12280" max="12280" width="14.5546875" customWidth="1"/>
    <col min="12281" max="12281" width="12.5546875" bestFit="1" customWidth="1"/>
    <col min="12282" max="12282" width="9.5546875" bestFit="1" customWidth="1"/>
    <col min="12284" max="12285" width="9" bestFit="1" customWidth="1"/>
    <col min="12286" max="12286" width="13.6640625" bestFit="1" customWidth="1"/>
    <col min="12287" max="12287" width="12.5546875" bestFit="1" customWidth="1"/>
    <col min="12288" max="12288" width="9.5546875" bestFit="1" customWidth="1"/>
    <col min="12289" max="12289" width="9" bestFit="1" customWidth="1"/>
    <col min="12290" max="12290" width="9.5546875" bestFit="1" customWidth="1"/>
    <col min="12292" max="12293" width="9" bestFit="1" customWidth="1"/>
    <col min="12294" max="12294" width="12" bestFit="1" customWidth="1"/>
    <col min="12295" max="12295" width="13.6640625" bestFit="1" customWidth="1"/>
    <col min="12296" max="12296" width="9.5546875" bestFit="1" customWidth="1"/>
    <col min="12297" max="12298" width="9" bestFit="1" customWidth="1"/>
    <col min="12299" max="12299" width="13.6640625" bestFit="1" customWidth="1"/>
    <col min="12535" max="12535" width="17.6640625" customWidth="1"/>
    <col min="12536" max="12536" width="14.5546875" customWidth="1"/>
    <col min="12537" max="12537" width="12.5546875" bestFit="1" customWidth="1"/>
    <col min="12538" max="12538" width="9.5546875" bestFit="1" customWidth="1"/>
    <col min="12540" max="12541" width="9" bestFit="1" customWidth="1"/>
    <col min="12542" max="12542" width="13.6640625" bestFit="1" customWidth="1"/>
    <col min="12543" max="12543" width="12.5546875" bestFit="1" customWidth="1"/>
    <col min="12544" max="12544" width="9.5546875" bestFit="1" customWidth="1"/>
    <col min="12545" max="12545" width="9" bestFit="1" customWidth="1"/>
    <col min="12546" max="12546" width="9.5546875" bestFit="1" customWidth="1"/>
    <col min="12548" max="12549" width="9" bestFit="1" customWidth="1"/>
    <col min="12550" max="12550" width="12" bestFit="1" customWidth="1"/>
    <col min="12551" max="12551" width="13.6640625" bestFit="1" customWidth="1"/>
    <col min="12552" max="12552" width="9.5546875" bestFit="1" customWidth="1"/>
    <col min="12553" max="12554" width="9" bestFit="1" customWidth="1"/>
    <col min="12555" max="12555" width="13.6640625" bestFit="1" customWidth="1"/>
    <col min="12791" max="12791" width="17.6640625" customWidth="1"/>
    <col min="12792" max="12792" width="14.5546875" customWidth="1"/>
    <col min="12793" max="12793" width="12.5546875" bestFit="1" customWidth="1"/>
    <col min="12794" max="12794" width="9.5546875" bestFit="1" customWidth="1"/>
    <col min="12796" max="12797" width="9" bestFit="1" customWidth="1"/>
    <col min="12798" max="12798" width="13.6640625" bestFit="1" customWidth="1"/>
    <col min="12799" max="12799" width="12.5546875" bestFit="1" customWidth="1"/>
    <col min="12800" max="12800" width="9.5546875" bestFit="1" customWidth="1"/>
    <col min="12801" max="12801" width="9" bestFit="1" customWidth="1"/>
    <col min="12802" max="12802" width="9.5546875" bestFit="1" customWidth="1"/>
    <col min="12804" max="12805" width="9" bestFit="1" customWidth="1"/>
    <col min="12806" max="12806" width="12" bestFit="1" customWidth="1"/>
    <col min="12807" max="12807" width="13.6640625" bestFit="1" customWidth="1"/>
    <col min="12808" max="12808" width="9.5546875" bestFit="1" customWidth="1"/>
    <col min="12809" max="12810" width="9" bestFit="1" customWidth="1"/>
    <col min="12811" max="12811" width="13.6640625" bestFit="1" customWidth="1"/>
    <col min="13047" max="13047" width="17.6640625" customWidth="1"/>
    <col min="13048" max="13048" width="14.5546875" customWidth="1"/>
    <col min="13049" max="13049" width="12.5546875" bestFit="1" customWidth="1"/>
    <col min="13050" max="13050" width="9.5546875" bestFit="1" customWidth="1"/>
    <col min="13052" max="13053" width="9" bestFit="1" customWidth="1"/>
    <col min="13054" max="13054" width="13.6640625" bestFit="1" customWidth="1"/>
    <col min="13055" max="13055" width="12.5546875" bestFit="1" customWidth="1"/>
    <col min="13056" max="13056" width="9.5546875" bestFit="1" customWidth="1"/>
    <col min="13057" max="13057" width="9" bestFit="1" customWidth="1"/>
    <col min="13058" max="13058" width="9.5546875" bestFit="1" customWidth="1"/>
    <col min="13060" max="13061" width="9" bestFit="1" customWidth="1"/>
    <col min="13062" max="13062" width="12" bestFit="1" customWidth="1"/>
    <col min="13063" max="13063" width="13.6640625" bestFit="1" customWidth="1"/>
    <col min="13064" max="13064" width="9.5546875" bestFit="1" customWidth="1"/>
    <col min="13065" max="13066" width="9" bestFit="1" customWidth="1"/>
    <col min="13067" max="13067" width="13.6640625" bestFit="1" customWidth="1"/>
    <col min="13303" max="13303" width="17.6640625" customWidth="1"/>
    <col min="13304" max="13304" width="14.5546875" customWidth="1"/>
    <col min="13305" max="13305" width="12.5546875" bestFit="1" customWidth="1"/>
    <col min="13306" max="13306" width="9.5546875" bestFit="1" customWidth="1"/>
    <col min="13308" max="13309" width="9" bestFit="1" customWidth="1"/>
    <col min="13310" max="13310" width="13.6640625" bestFit="1" customWidth="1"/>
    <col min="13311" max="13311" width="12.5546875" bestFit="1" customWidth="1"/>
    <col min="13312" max="13312" width="9.5546875" bestFit="1" customWidth="1"/>
    <col min="13313" max="13313" width="9" bestFit="1" customWidth="1"/>
    <col min="13314" max="13314" width="9.5546875" bestFit="1" customWidth="1"/>
    <col min="13316" max="13317" width="9" bestFit="1" customWidth="1"/>
    <col min="13318" max="13318" width="12" bestFit="1" customWidth="1"/>
    <col min="13319" max="13319" width="13.6640625" bestFit="1" customWidth="1"/>
    <col min="13320" max="13320" width="9.5546875" bestFit="1" customWidth="1"/>
    <col min="13321" max="13322" width="9" bestFit="1" customWidth="1"/>
    <col min="13323" max="13323" width="13.6640625" bestFit="1" customWidth="1"/>
    <col min="13559" max="13559" width="17.6640625" customWidth="1"/>
    <col min="13560" max="13560" width="14.5546875" customWidth="1"/>
    <col min="13561" max="13561" width="12.5546875" bestFit="1" customWidth="1"/>
    <col min="13562" max="13562" width="9.5546875" bestFit="1" customWidth="1"/>
    <col min="13564" max="13565" width="9" bestFit="1" customWidth="1"/>
    <col min="13566" max="13566" width="13.6640625" bestFit="1" customWidth="1"/>
    <col min="13567" max="13567" width="12.5546875" bestFit="1" customWidth="1"/>
    <col min="13568" max="13568" width="9.5546875" bestFit="1" customWidth="1"/>
    <col min="13569" max="13569" width="9" bestFit="1" customWidth="1"/>
    <col min="13570" max="13570" width="9.5546875" bestFit="1" customWidth="1"/>
    <col min="13572" max="13573" width="9" bestFit="1" customWidth="1"/>
    <col min="13574" max="13574" width="12" bestFit="1" customWidth="1"/>
    <col min="13575" max="13575" width="13.6640625" bestFit="1" customWidth="1"/>
    <col min="13576" max="13576" width="9.5546875" bestFit="1" customWidth="1"/>
    <col min="13577" max="13578" width="9" bestFit="1" customWidth="1"/>
    <col min="13579" max="13579" width="13.6640625" bestFit="1" customWidth="1"/>
    <col min="13815" max="13815" width="17.6640625" customWidth="1"/>
    <col min="13816" max="13816" width="14.5546875" customWidth="1"/>
    <col min="13817" max="13817" width="12.5546875" bestFit="1" customWidth="1"/>
    <col min="13818" max="13818" width="9.5546875" bestFit="1" customWidth="1"/>
    <col min="13820" max="13821" width="9" bestFit="1" customWidth="1"/>
    <col min="13822" max="13822" width="13.6640625" bestFit="1" customWidth="1"/>
    <col min="13823" max="13823" width="12.5546875" bestFit="1" customWidth="1"/>
    <col min="13824" max="13824" width="9.5546875" bestFit="1" customWidth="1"/>
    <col min="13825" max="13825" width="9" bestFit="1" customWidth="1"/>
    <col min="13826" max="13826" width="9.5546875" bestFit="1" customWidth="1"/>
    <col min="13828" max="13829" width="9" bestFit="1" customWidth="1"/>
    <col min="13830" max="13830" width="12" bestFit="1" customWidth="1"/>
    <col min="13831" max="13831" width="13.6640625" bestFit="1" customWidth="1"/>
    <col min="13832" max="13832" width="9.5546875" bestFit="1" customWidth="1"/>
    <col min="13833" max="13834" width="9" bestFit="1" customWidth="1"/>
    <col min="13835" max="13835" width="13.6640625" bestFit="1" customWidth="1"/>
    <col min="14071" max="14071" width="17.6640625" customWidth="1"/>
    <col min="14072" max="14072" width="14.5546875" customWidth="1"/>
    <col min="14073" max="14073" width="12.5546875" bestFit="1" customWidth="1"/>
    <col min="14074" max="14074" width="9.5546875" bestFit="1" customWidth="1"/>
    <col min="14076" max="14077" width="9" bestFit="1" customWidth="1"/>
    <col min="14078" max="14078" width="13.6640625" bestFit="1" customWidth="1"/>
    <col min="14079" max="14079" width="12.5546875" bestFit="1" customWidth="1"/>
    <col min="14080" max="14080" width="9.5546875" bestFit="1" customWidth="1"/>
    <col min="14081" max="14081" width="9" bestFit="1" customWidth="1"/>
    <col min="14082" max="14082" width="9.5546875" bestFit="1" customWidth="1"/>
    <col min="14084" max="14085" width="9" bestFit="1" customWidth="1"/>
    <col min="14086" max="14086" width="12" bestFit="1" customWidth="1"/>
    <col min="14087" max="14087" width="13.6640625" bestFit="1" customWidth="1"/>
    <col min="14088" max="14088" width="9.5546875" bestFit="1" customWidth="1"/>
    <col min="14089" max="14090" width="9" bestFit="1" customWidth="1"/>
    <col min="14091" max="14091" width="13.6640625" bestFit="1" customWidth="1"/>
    <col min="14327" max="14327" width="17.6640625" customWidth="1"/>
    <col min="14328" max="14328" width="14.5546875" customWidth="1"/>
    <col min="14329" max="14329" width="12.5546875" bestFit="1" customWidth="1"/>
    <col min="14330" max="14330" width="9.5546875" bestFit="1" customWidth="1"/>
    <col min="14332" max="14333" width="9" bestFit="1" customWidth="1"/>
    <col min="14334" max="14334" width="13.6640625" bestFit="1" customWidth="1"/>
    <col min="14335" max="14335" width="12.5546875" bestFit="1" customWidth="1"/>
    <col min="14336" max="14336" width="9.5546875" bestFit="1" customWidth="1"/>
    <col min="14337" max="14337" width="9" bestFit="1" customWidth="1"/>
    <col min="14338" max="14338" width="9.5546875" bestFit="1" customWidth="1"/>
    <col min="14340" max="14341" width="9" bestFit="1" customWidth="1"/>
    <col min="14342" max="14342" width="12" bestFit="1" customWidth="1"/>
    <col min="14343" max="14343" width="13.6640625" bestFit="1" customWidth="1"/>
    <col min="14344" max="14344" width="9.5546875" bestFit="1" customWidth="1"/>
    <col min="14345" max="14346" width="9" bestFit="1" customWidth="1"/>
    <col min="14347" max="14347" width="13.6640625" bestFit="1" customWidth="1"/>
    <col min="14583" max="14583" width="17.6640625" customWidth="1"/>
    <col min="14584" max="14584" width="14.5546875" customWidth="1"/>
    <col min="14585" max="14585" width="12.5546875" bestFit="1" customWidth="1"/>
    <col min="14586" max="14586" width="9.5546875" bestFit="1" customWidth="1"/>
    <col min="14588" max="14589" width="9" bestFit="1" customWidth="1"/>
    <col min="14590" max="14590" width="13.6640625" bestFit="1" customWidth="1"/>
    <col min="14591" max="14591" width="12.5546875" bestFit="1" customWidth="1"/>
    <col min="14592" max="14592" width="9.5546875" bestFit="1" customWidth="1"/>
    <col min="14593" max="14593" width="9" bestFit="1" customWidth="1"/>
    <col min="14594" max="14594" width="9.5546875" bestFit="1" customWidth="1"/>
    <col min="14596" max="14597" width="9" bestFit="1" customWidth="1"/>
    <col min="14598" max="14598" width="12" bestFit="1" customWidth="1"/>
    <col min="14599" max="14599" width="13.6640625" bestFit="1" customWidth="1"/>
    <col min="14600" max="14600" width="9.5546875" bestFit="1" customWidth="1"/>
    <col min="14601" max="14602" width="9" bestFit="1" customWidth="1"/>
    <col min="14603" max="14603" width="13.6640625" bestFit="1" customWidth="1"/>
    <col min="14839" max="14839" width="17.6640625" customWidth="1"/>
    <col min="14840" max="14840" width="14.5546875" customWidth="1"/>
    <col min="14841" max="14841" width="12.5546875" bestFit="1" customWidth="1"/>
    <col min="14842" max="14842" width="9.5546875" bestFit="1" customWidth="1"/>
    <col min="14844" max="14845" width="9" bestFit="1" customWidth="1"/>
    <col min="14846" max="14846" width="13.6640625" bestFit="1" customWidth="1"/>
    <col min="14847" max="14847" width="12.5546875" bestFit="1" customWidth="1"/>
    <col min="14848" max="14848" width="9.5546875" bestFit="1" customWidth="1"/>
    <col min="14849" max="14849" width="9" bestFit="1" customWidth="1"/>
    <col min="14850" max="14850" width="9.5546875" bestFit="1" customWidth="1"/>
    <col min="14852" max="14853" width="9" bestFit="1" customWidth="1"/>
    <col min="14854" max="14854" width="12" bestFit="1" customWidth="1"/>
    <col min="14855" max="14855" width="13.6640625" bestFit="1" customWidth="1"/>
    <col min="14856" max="14856" width="9.5546875" bestFit="1" customWidth="1"/>
    <col min="14857" max="14858" width="9" bestFit="1" customWidth="1"/>
    <col min="14859" max="14859" width="13.6640625" bestFit="1" customWidth="1"/>
    <col min="15095" max="15095" width="17.6640625" customWidth="1"/>
    <col min="15096" max="15096" width="14.5546875" customWidth="1"/>
    <col min="15097" max="15097" width="12.5546875" bestFit="1" customWidth="1"/>
    <col min="15098" max="15098" width="9.5546875" bestFit="1" customWidth="1"/>
    <col min="15100" max="15101" width="9" bestFit="1" customWidth="1"/>
    <col min="15102" max="15102" width="13.6640625" bestFit="1" customWidth="1"/>
    <col min="15103" max="15103" width="12.5546875" bestFit="1" customWidth="1"/>
    <col min="15104" max="15104" width="9.5546875" bestFit="1" customWidth="1"/>
    <col min="15105" max="15105" width="9" bestFit="1" customWidth="1"/>
    <col min="15106" max="15106" width="9.5546875" bestFit="1" customWidth="1"/>
    <col min="15108" max="15109" width="9" bestFit="1" customWidth="1"/>
    <col min="15110" max="15110" width="12" bestFit="1" customWidth="1"/>
    <col min="15111" max="15111" width="13.6640625" bestFit="1" customWidth="1"/>
    <col min="15112" max="15112" width="9.5546875" bestFit="1" customWidth="1"/>
    <col min="15113" max="15114" width="9" bestFit="1" customWidth="1"/>
    <col min="15115" max="15115" width="13.6640625" bestFit="1" customWidth="1"/>
    <col min="15351" max="15351" width="17.6640625" customWidth="1"/>
    <col min="15352" max="15352" width="14.5546875" customWidth="1"/>
    <col min="15353" max="15353" width="12.5546875" bestFit="1" customWidth="1"/>
    <col min="15354" max="15354" width="9.5546875" bestFit="1" customWidth="1"/>
    <col min="15356" max="15357" width="9" bestFit="1" customWidth="1"/>
    <col min="15358" max="15358" width="13.6640625" bestFit="1" customWidth="1"/>
    <col min="15359" max="15359" width="12.5546875" bestFit="1" customWidth="1"/>
    <col min="15360" max="15360" width="9.5546875" bestFit="1" customWidth="1"/>
    <col min="15361" max="15361" width="9" bestFit="1" customWidth="1"/>
    <col min="15362" max="15362" width="9.5546875" bestFit="1" customWidth="1"/>
    <col min="15364" max="15365" width="9" bestFit="1" customWidth="1"/>
    <col min="15366" max="15366" width="12" bestFit="1" customWidth="1"/>
    <col min="15367" max="15367" width="13.6640625" bestFit="1" customWidth="1"/>
    <col min="15368" max="15368" width="9.5546875" bestFit="1" customWidth="1"/>
    <col min="15369" max="15370" width="9" bestFit="1" customWidth="1"/>
    <col min="15371" max="15371" width="13.6640625" bestFit="1" customWidth="1"/>
    <col min="15607" max="15607" width="17.6640625" customWidth="1"/>
    <col min="15608" max="15608" width="14.5546875" customWidth="1"/>
    <col min="15609" max="15609" width="12.5546875" bestFit="1" customWidth="1"/>
    <col min="15610" max="15610" width="9.5546875" bestFit="1" customWidth="1"/>
    <col min="15612" max="15613" width="9" bestFit="1" customWidth="1"/>
    <col min="15614" max="15614" width="13.6640625" bestFit="1" customWidth="1"/>
    <col min="15615" max="15615" width="12.5546875" bestFit="1" customWidth="1"/>
    <col min="15616" max="15616" width="9.5546875" bestFit="1" customWidth="1"/>
    <col min="15617" max="15617" width="9" bestFit="1" customWidth="1"/>
    <col min="15618" max="15618" width="9.5546875" bestFit="1" customWidth="1"/>
    <col min="15620" max="15621" width="9" bestFit="1" customWidth="1"/>
    <col min="15622" max="15622" width="12" bestFit="1" customWidth="1"/>
    <col min="15623" max="15623" width="13.6640625" bestFit="1" customWidth="1"/>
    <col min="15624" max="15624" width="9.5546875" bestFit="1" customWidth="1"/>
    <col min="15625" max="15626" width="9" bestFit="1" customWidth="1"/>
    <col min="15627" max="15627" width="13.6640625" bestFit="1" customWidth="1"/>
    <col min="15863" max="15863" width="17.6640625" customWidth="1"/>
    <col min="15864" max="15864" width="14.5546875" customWidth="1"/>
    <col min="15865" max="15865" width="12.5546875" bestFit="1" customWidth="1"/>
    <col min="15866" max="15866" width="9.5546875" bestFit="1" customWidth="1"/>
    <col min="15868" max="15869" width="9" bestFit="1" customWidth="1"/>
    <col min="15870" max="15870" width="13.6640625" bestFit="1" customWidth="1"/>
    <col min="15871" max="15871" width="12.5546875" bestFit="1" customWidth="1"/>
    <col min="15872" max="15872" width="9.5546875" bestFit="1" customWidth="1"/>
    <col min="15873" max="15873" width="9" bestFit="1" customWidth="1"/>
    <col min="15874" max="15874" width="9.5546875" bestFit="1" customWidth="1"/>
    <col min="15876" max="15877" width="9" bestFit="1" customWidth="1"/>
    <col min="15878" max="15878" width="12" bestFit="1" customWidth="1"/>
    <col min="15879" max="15879" width="13.6640625" bestFit="1" customWidth="1"/>
    <col min="15880" max="15880" width="9.5546875" bestFit="1" customWidth="1"/>
    <col min="15881" max="15882" width="9" bestFit="1" customWidth="1"/>
    <col min="15883" max="15883" width="13.6640625" bestFit="1" customWidth="1"/>
    <col min="16119" max="16119" width="17.6640625" customWidth="1"/>
    <col min="16120" max="16120" width="14.5546875" customWidth="1"/>
    <col min="16121" max="16121" width="12.5546875" bestFit="1" customWidth="1"/>
    <col min="16122" max="16122" width="9.5546875" bestFit="1" customWidth="1"/>
    <col min="16124" max="16125" width="9" bestFit="1" customWidth="1"/>
    <col min="16126" max="16126" width="13.6640625" bestFit="1" customWidth="1"/>
    <col min="16127" max="16127" width="12.5546875" bestFit="1" customWidth="1"/>
    <col min="16128" max="16128" width="9.5546875" bestFit="1" customWidth="1"/>
    <col min="16129" max="16129" width="9" bestFit="1" customWidth="1"/>
    <col min="16130" max="16130" width="9.5546875" bestFit="1" customWidth="1"/>
    <col min="16132" max="16133" width="9" bestFit="1" customWidth="1"/>
    <col min="16134" max="16134" width="12" bestFit="1" customWidth="1"/>
    <col min="16135" max="16135" width="13.6640625" bestFit="1" customWidth="1"/>
    <col min="16136" max="16136" width="9.5546875" bestFit="1" customWidth="1"/>
    <col min="16137" max="16138" width="9" bestFit="1" customWidth="1"/>
    <col min="16139" max="16139" width="13.6640625" bestFit="1" customWidth="1"/>
  </cols>
  <sheetData>
    <row r="1" spans="1:19" ht="54" customHeight="1" x14ac:dyDescent="0.3">
      <c r="A1" s="79" t="s">
        <v>586</v>
      </c>
      <c r="B1" s="80"/>
      <c r="C1" s="2"/>
    </row>
    <row r="2" spans="1:19" x14ac:dyDescent="0.3">
      <c r="A2" s="81"/>
      <c r="B2" s="82"/>
      <c r="C2" s="2"/>
    </row>
    <row r="3" spans="1:19" x14ac:dyDescent="0.3">
      <c r="A3" s="83" t="s">
        <v>587</v>
      </c>
      <c r="B3" s="84"/>
      <c r="C3" s="2"/>
    </row>
    <row r="4" spans="1:19" x14ac:dyDescent="0.3">
      <c r="A4" s="85" t="s">
        <v>588</v>
      </c>
      <c r="B4" s="86"/>
      <c r="C4" s="2"/>
    </row>
    <row r="5" spans="1:19" x14ac:dyDescent="0.3">
      <c r="B5" s="2"/>
    </row>
    <row r="6" spans="1:19" x14ac:dyDescent="0.3">
      <c r="B6" s="2"/>
    </row>
    <row r="7" spans="1:19" ht="15" thickBot="1" x14ac:dyDescent="0.35">
      <c r="C7" s="27" t="s">
        <v>612</v>
      </c>
      <c r="D7" s="28">
        <v>0.40393477944411699</v>
      </c>
      <c r="E7" s="27" t="s">
        <v>613</v>
      </c>
      <c r="F7" s="28">
        <v>0.18294256285638599</v>
      </c>
      <c r="K7" s="27" t="s">
        <v>612</v>
      </c>
      <c r="L7" s="28">
        <v>0.32816423386251897</v>
      </c>
      <c r="M7" s="27" t="s">
        <v>613</v>
      </c>
      <c r="N7" s="28">
        <v>2.9141265218690302E-3</v>
      </c>
      <c r="O7" s="62" t="s">
        <v>619</v>
      </c>
      <c r="P7" s="28">
        <v>0.27309094031581599</v>
      </c>
    </row>
    <row r="8" spans="1:19" x14ac:dyDescent="0.3">
      <c r="B8" s="29"/>
      <c r="C8" s="87" t="s">
        <v>614</v>
      </c>
      <c r="D8" s="88"/>
      <c r="E8" s="88"/>
      <c r="F8" s="88"/>
      <c r="G8" s="88"/>
      <c r="H8" s="88"/>
      <c r="I8" s="88"/>
      <c r="J8" s="89"/>
      <c r="K8" s="87" t="s">
        <v>620</v>
      </c>
      <c r="L8" s="88"/>
      <c r="M8" s="88"/>
      <c r="N8" s="88"/>
      <c r="O8" s="88"/>
      <c r="P8" s="88"/>
      <c r="Q8" s="88"/>
      <c r="R8" s="88"/>
      <c r="S8" s="89"/>
    </row>
    <row r="9" spans="1:19" x14ac:dyDescent="0.3">
      <c r="C9" s="30" t="s">
        <v>591</v>
      </c>
      <c r="D9" s="9" t="s">
        <v>615</v>
      </c>
      <c r="E9" s="9" t="s">
        <v>616</v>
      </c>
      <c r="F9" s="9" t="s">
        <v>617</v>
      </c>
      <c r="G9" s="9"/>
      <c r="H9" s="9" t="s">
        <v>592</v>
      </c>
      <c r="I9" s="9" t="s">
        <v>593</v>
      </c>
      <c r="J9" s="42" t="s">
        <v>594</v>
      </c>
      <c r="K9" s="30" t="s">
        <v>591</v>
      </c>
      <c r="L9" s="9" t="s">
        <v>615</v>
      </c>
      <c r="M9" s="9" t="s">
        <v>616</v>
      </c>
      <c r="N9" s="9" t="s">
        <v>618</v>
      </c>
      <c r="O9" s="9" t="s">
        <v>617</v>
      </c>
      <c r="P9" s="9"/>
      <c r="Q9" s="9" t="s">
        <v>592</v>
      </c>
      <c r="R9" s="9" t="s">
        <v>593</v>
      </c>
      <c r="S9" s="42" t="s">
        <v>594</v>
      </c>
    </row>
    <row r="10" spans="1:19" x14ac:dyDescent="0.3">
      <c r="A10" s="31"/>
      <c r="B10" s="31"/>
      <c r="C10" s="43">
        <f>AVERAGE(J12:J422)</f>
        <v>41133.682036429345</v>
      </c>
      <c r="D10" s="44"/>
      <c r="E10" s="44"/>
      <c r="F10" s="45"/>
      <c r="G10" s="45"/>
      <c r="H10" s="46">
        <f>AVERAGE(H12:H422)</f>
        <v>4.7280357006569118E-5</v>
      </c>
      <c r="I10" s="46">
        <f>AVERAGE(I12:I422)</f>
        <v>3.3077801165987838E-2</v>
      </c>
      <c r="J10" s="47">
        <f>SQRT(C10)</f>
        <v>202.81440293142236</v>
      </c>
      <c r="K10" s="7">
        <f>AVERAGE(S24:S422)</f>
        <v>51480.756983490646</v>
      </c>
      <c r="L10" s="8"/>
      <c r="M10" s="8"/>
      <c r="N10" s="9"/>
      <c r="O10" s="9"/>
      <c r="P10" s="9"/>
      <c r="Q10" s="12">
        <f>AVERAGE(Q24:Q422)</f>
        <v>-4.7233841839089382E-3</v>
      </c>
      <c r="R10" s="12">
        <f>AVERAGE(R24:R422)</f>
        <v>3.6775444949123347E-2</v>
      </c>
      <c r="S10" s="42">
        <f>SQRT(K10)</f>
        <v>226.89371296598469</v>
      </c>
    </row>
    <row r="11" spans="1:19" ht="16.2" x14ac:dyDescent="0.3">
      <c r="A11" s="50" t="s">
        <v>595</v>
      </c>
      <c r="B11" s="51" t="s">
        <v>596</v>
      </c>
      <c r="C11" s="56"/>
      <c r="D11" s="52"/>
      <c r="E11" s="52"/>
      <c r="F11" s="53"/>
      <c r="G11" s="53"/>
      <c r="H11" s="54" t="s">
        <v>599</v>
      </c>
      <c r="I11" s="54" t="s">
        <v>600</v>
      </c>
      <c r="J11" s="55" t="s">
        <v>601</v>
      </c>
      <c r="K11" s="56"/>
      <c r="L11" s="52"/>
      <c r="M11" s="52"/>
      <c r="N11" s="53"/>
      <c r="O11" s="53"/>
      <c r="P11" s="53"/>
      <c r="Q11" s="54" t="s">
        <v>599</v>
      </c>
      <c r="R11" s="54" t="s">
        <v>600</v>
      </c>
      <c r="S11" s="55" t="s">
        <v>601</v>
      </c>
    </row>
    <row r="12" spans="1:19" x14ac:dyDescent="0.3">
      <c r="A12" s="37" t="s">
        <v>175</v>
      </c>
      <c r="B12" s="39">
        <v>1878</v>
      </c>
      <c r="C12" s="32"/>
      <c r="D12" s="33">
        <f>B12</f>
        <v>1878</v>
      </c>
      <c r="E12" s="33">
        <f>B13-B12</f>
        <v>-135</v>
      </c>
      <c r="F12" s="33">
        <f>D12</f>
        <v>1878</v>
      </c>
      <c r="G12" s="19"/>
      <c r="H12" s="19">
        <f t="shared" ref="H12:H17" si="0">(B12-F12)/B12</f>
        <v>0</v>
      </c>
      <c r="I12" s="19">
        <f>ABS(H12)</f>
        <v>0</v>
      </c>
      <c r="J12" s="23">
        <f t="shared" ref="J12:J20" si="1">(B12-F12)^2</f>
        <v>0</v>
      </c>
      <c r="K12" s="32"/>
      <c r="L12" s="33"/>
      <c r="M12" s="33"/>
      <c r="N12" s="33">
        <f>B12/L23</f>
        <v>0.90335511283921921</v>
      </c>
      <c r="O12" s="33"/>
      <c r="P12" s="19"/>
      <c r="Q12" s="19"/>
      <c r="R12" s="19"/>
      <c r="S12" s="23"/>
    </row>
    <row r="13" spans="1:19" x14ac:dyDescent="0.3">
      <c r="A13" s="37" t="s">
        <v>176</v>
      </c>
      <c r="B13" s="39">
        <v>1743</v>
      </c>
      <c r="C13" s="34"/>
      <c r="D13" s="33">
        <f t="shared" ref="D13:D21" si="2">$D$7*(B13)+(1-$D$7)*(D12+E12)</f>
        <v>1743</v>
      </c>
      <c r="E13" s="33">
        <f>$F$7*(D13-D12)+(1-$F$7)*E12</f>
        <v>-135</v>
      </c>
      <c r="F13" s="33">
        <f>D12+E12</f>
        <v>1743</v>
      </c>
      <c r="G13" s="33"/>
      <c r="H13" s="19">
        <f t="shared" si="0"/>
        <v>0</v>
      </c>
      <c r="I13" s="19">
        <f t="shared" ref="I13:I76" si="3">ABS(H13)</f>
        <v>0</v>
      </c>
      <c r="J13" s="23">
        <f t="shared" si="1"/>
        <v>0</v>
      </c>
      <c r="K13" s="34"/>
      <c r="L13" s="33"/>
      <c r="M13" s="33"/>
      <c r="N13" s="33">
        <f>B13/L23</f>
        <v>0.83841744498336479</v>
      </c>
      <c r="O13" s="33"/>
      <c r="P13" s="19"/>
      <c r="Q13" s="19"/>
      <c r="R13" s="19"/>
      <c r="S13" s="23"/>
    </row>
    <row r="14" spans="1:19" x14ac:dyDescent="0.3">
      <c r="A14" s="37" t="s">
        <v>177</v>
      </c>
      <c r="B14" s="39">
        <v>2014</v>
      </c>
      <c r="C14" s="34"/>
      <c r="D14" s="33">
        <f t="shared" si="2"/>
        <v>1771.9975204543114</v>
      </c>
      <c r="E14" s="33">
        <f>$F$7*(D14-D13)+(1-$F$7)*E13</f>
        <v>-104.9978733059957</v>
      </c>
      <c r="F14" s="33">
        <f>D13+E13</f>
        <v>1608</v>
      </c>
      <c r="G14" s="33"/>
      <c r="H14" s="35">
        <f t="shared" si="0"/>
        <v>0.20158887785501489</v>
      </c>
      <c r="I14" s="35">
        <f>ABS(H14)</f>
        <v>0.20158887785501489</v>
      </c>
      <c r="J14" s="23">
        <f t="shared" si="1"/>
        <v>164836</v>
      </c>
      <c r="K14" s="34"/>
      <c r="L14" s="33"/>
      <c r="M14" s="33"/>
      <c r="N14" s="33">
        <f>B14/L23</f>
        <v>0.96877380045696881</v>
      </c>
      <c r="O14" s="33"/>
      <c r="P14" s="19"/>
      <c r="Q14" s="35"/>
      <c r="R14" s="35"/>
      <c r="S14" s="23"/>
    </row>
    <row r="15" spans="1:19" x14ac:dyDescent="0.3">
      <c r="A15" s="37" t="s">
        <v>178</v>
      </c>
      <c r="B15" s="39">
        <v>1944</v>
      </c>
      <c r="C15" s="34"/>
      <c r="D15" s="33">
        <f t="shared" si="2"/>
        <v>1778.8897235834033</v>
      </c>
      <c r="E15" s="33">
        <f t="shared" ref="E15:E78" si="4">$F$7*(D15-D14)+(1-$F$7)*E14</f>
        <v>-84.528415964763838</v>
      </c>
      <c r="F15" s="33">
        <f>D14+E14</f>
        <v>1666.9996471483157</v>
      </c>
      <c r="G15" s="33"/>
      <c r="H15" s="35">
        <f t="shared" si="0"/>
        <v>0.14248989344222443</v>
      </c>
      <c r="I15" s="22">
        <f t="shared" si="3"/>
        <v>0.14248989344222443</v>
      </c>
      <c r="J15" s="23">
        <f t="shared" si="1"/>
        <v>76729.195479957591</v>
      </c>
      <c r="K15" s="34"/>
      <c r="L15" s="33"/>
      <c r="M15" s="33"/>
      <c r="N15" s="33">
        <f>B15/L23</f>
        <v>0.93510241712430364</v>
      </c>
      <c r="O15" s="33"/>
      <c r="P15" s="19"/>
      <c r="Q15" s="35"/>
      <c r="R15" s="22"/>
      <c r="S15" s="23"/>
    </row>
    <row r="16" spans="1:19" x14ac:dyDescent="0.3">
      <c r="A16" s="37" t="s">
        <v>179</v>
      </c>
      <c r="B16" s="39">
        <v>2207</v>
      </c>
      <c r="C16" s="34"/>
      <c r="D16" s="33">
        <f t="shared" si="2"/>
        <v>1901.4339047602248</v>
      </c>
      <c r="E16" s="33">
        <f t="shared" si="4"/>
        <v>-46.646024346354267</v>
      </c>
      <c r="F16" s="33">
        <f t="shared" ref="F16:F78" si="5">D15+E15</f>
        <v>1694.3613076186396</v>
      </c>
      <c r="G16" s="33"/>
      <c r="H16" s="35">
        <f t="shared" si="0"/>
        <v>0.23227851942970568</v>
      </c>
      <c r="I16" s="22">
        <f t="shared" si="3"/>
        <v>0.23227851942970568</v>
      </c>
      <c r="J16" s="23">
        <f t="shared" si="1"/>
        <v>262798.4289264711</v>
      </c>
      <c r="K16" s="34"/>
      <c r="L16" s="33"/>
      <c r="M16" s="33"/>
      <c r="N16" s="33">
        <f>B16/L23</f>
        <v>1.061610614502746</v>
      </c>
      <c r="O16" s="33"/>
      <c r="P16" s="19"/>
      <c r="Q16" s="35"/>
      <c r="R16" s="22"/>
      <c r="S16" s="23"/>
    </row>
    <row r="17" spans="1:19" x14ac:dyDescent="0.3">
      <c r="A17" s="37" t="s">
        <v>180</v>
      </c>
      <c r="B17" s="39">
        <v>2065</v>
      </c>
      <c r="C17" s="34"/>
      <c r="D17" s="33">
        <f t="shared" si="2"/>
        <v>1939.699866575374</v>
      </c>
      <c r="E17" s="33">
        <f t="shared" si="4"/>
        <v>-31.112007980742835</v>
      </c>
      <c r="F17" s="33">
        <f t="shared" si="5"/>
        <v>1854.7878804138704</v>
      </c>
      <c r="G17" s="33"/>
      <c r="H17" s="35">
        <f t="shared" si="0"/>
        <v>0.10179763660345258</v>
      </c>
      <c r="I17" s="22">
        <f>ABS(H17)</f>
        <v>0.10179763660345258</v>
      </c>
      <c r="J17" s="23">
        <f t="shared" si="1"/>
        <v>44189.135220893244</v>
      </c>
      <c r="K17" s="34"/>
      <c r="L17" s="33"/>
      <c r="M17" s="33"/>
      <c r="N17" s="33">
        <f>B17/L23</f>
        <v>0.99330580831362492</v>
      </c>
      <c r="O17" s="33"/>
      <c r="P17" s="19"/>
      <c r="Q17" s="35"/>
      <c r="R17" s="22"/>
      <c r="S17" s="23"/>
    </row>
    <row r="18" spans="1:19" x14ac:dyDescent="0.3">
      <c r="A18" s="37" t="s">
        <v>181</v>
      </c>
      <c r="B18" s="39">
        <v>2135</v>
      </c>
      <c r="C18" s="34"/>
      <c r="D18" s="33">
        <f t="shared" si="2"/>
        <v>2000.0435969966791</v>
      </c>
      <c r="E18" s="33">
        <f t="shared" si="4"/>
        <v>-14.380860809548993</v>
      </c>
      <c r="F18" s="33">
        <f t="shared" si="5"/>
        <v>1908.5878585946311</v>
      </c>
      <c r="G18" s="33"/>
      <c r="H18" s="35">
        <f t="shared" ref="H18:H81" si="6">(B18-F18)/B18</f>
        <v>0.10604784140766692</v>
      </c>
      <c r="I18" s="22">
        <f t="shared" si="3"/>
        <v>0.10604784140766692</v>
      </c>
      <c r="J18" s="23">
        <f t="shared" si="1"/>
        <v>51262.457775764742</v>
      </c>
      <c r="K18" s="34"/>
      <c r="L18" s="33"/>
      <c r="M18" s="33"/>
      <c r="N18" s="33">
        <f>B18/L23</f>
        <v>1.0269771916462902</v>
      </c>
      <c r="O18" s="33"/>
      <c r="P18" s="19"/>
      <c r="Q18" s="35"/>
      <c r="R18" s="22"/>
      <c r="S18" s="23"/>
    </row>
    <row r="19" spans="1:19" x14ac:dyDescent="0.3">
      <c r="A19" s="37" t="s">
        <v>182</v>
      </c>
      <c r="B19" s="39">
        <v>2179</v>
      </c>
      <c r="C19" s="34"/>
      <c r="D19" s="33">
        <f t="shared" si="2"/>
        <v>2063.7583812037105</v>
      </c>
      <c r="E19" s="33">
        <f t="shared" si="4"/>
        <v>-9.3843362293213772E-2</v>
      </c>
      <c r="F19" s="33">
        <f t="shared" si="5"/>
        <v>1985.6627361871301</v>
      </c>
      <c r="G19" s="33"/>
      <c r="H19" s="35">
        <f t="shared" si="6"/>
        <v>8.8727518959554788E-2</v>
      </c>
      <c r="I19" s="22">
        <f t="shared" si="3"/>
        <v>8.8727518959554788E-2</v>
      </c>
      <c r="J19" s="23">
        <f t="shared" si="1"/>
        <v>37379.297578647245</v>
      </c>
      <c r="K19" s="34"/>
      <c r="L19" s="33"/>
      <c r="M19" s="33"/>
      <c r="N19" s="33">
        <f>B19/L23</f>
        <v>1.0481420611696799</v>
      </c>
      <c r="O19" s="33"/>
      <c r="P19" s="19"/>
      <c r="Q19" s="35"/>
      <c r="R19" s="22"/>
      <c r="S19" s="23"/>
    </row>
    <row r="20" spans="1:19" x14ac:dyDescent="0.3">
      <c r="A20" s="37" t="s">
        <v>183</v>
      </c>
      <c r="B20" s="39">
        <v>2195</v>
      </c>
      <c r="C20" s="34"/>
      <c r="D20" s="33">
        <f t="shared" si="2"/>
        <v>2116.7154987816352</v>
      </c>
      <c r="E20" s="33">
        <f t="shared" si="4"/>
        <v>9.61143539410428</v>
      </c>
      <c r="F20" s="33">
        <f t="shared" si="5"/>
        <v>2063.6645378414173</v>
      </c>
      <c r="G20" s="33"/>
      <c r="H20" s="35">
        <f t="shared" si="6"/>
        <v>5.9833923534661819E-2</v>
      </c>
      <c r="I20" s="22">
        <f t="shared" si="3"/>
        <v>5.9833923534661819E-2</v>
      </c>
      <c r="J20" s="23">
        <f t="shared" si="1"/>
        <v>17249.003620408505</v>
      </c>
      <c r="K20" s="34"/>
      <c r="L20" s="33"/>
      <c r="M20" s="33"/>
      <c r="N20" s="33">
        <f>B20/L23</f>
        <v>1.0558383773600033</v>
      </c>
      <c r="O20" s="33"/>
      <c r="P20" s="19"/>
      <c r="Q20" s="35"/>
      <c r="R20" s="22"/>
      <c r="S20" s="23"/>
    </row>
    <row r="21" spans="1:19" x14ac:dyDescent="0.3">
      <c r="A21" s="37" t="s">
        <v>184</v>
      </c>
      <c r="B21" s="39">
        <v>2184</v>
      </c>
      <c r="C21" s="34"/>
      <c r="D21" s="33">
        <f t="shared" si="2"/>
        <v>2149.6230912993278</v>
      </c>
      <c r="E21" s="33">
        <f t="shared" si="4"/>
        <v>13.87329408299858</v>
      </c>
      <c r="F21" s="33">
        <f t="shared" si="5"/>
        <v>2126.3269341757396</v>
      </c>
      <c r="G21" s="33"/>
      <c r="H21" s="35">
        <f t="shared" si="6"/>
        <v>2.6407081421364675E-2</v>
      </c>
      <c r="I21" s="22">
        <f t="shared" si="3"/>
        <v>2.6407081421364675E-2</v>
      </c>
      <c r="J21" s="23">
        <f t="shared" ref="J21:J84" si="7">(B21-F21)^2</f>
        <v>3326.1825215694785</v>
      </c>
      <c r="K21" s="34"/>
      <c r="L21" s="33"/>
      <c r="M21" s="33"/>
      <c r="N21" s="33">
        <f>B21/L23</f>
        <v>1.0505471599791558</v>
      </c>
      <c r="O21" s="33"/>
      <c r="P21" s="19"/>
      <c r="Q21" s="35"/>
      <c r="R21" s="22"/>
      <c r="S21" s="23"/>
    </row>
    <row r="22" spans="1:19" x14ac:dyDescent="0.3">
      <c r="A22" s="37" t="s">
        <v>185</v>
      </c>
      <c r="B22" s="39">
        <v>2210</v>
      </c>
      <c r="C22" s="34"/>
      <c r="D22" s="33">
        <f t="shared" ref="D22:D85" si="8">$D$7*(B22)+(1-$D$7)*(D21+E21)</f>
        <v>2182.2808126962705</v>
      </c>
      <c r="E22" s="33">
        <f t="shared" si="4"/>
        <v>17.309765357601005</v>
      </c>
      <c r="F22" s="33">
        <f t="shared" si="5"/>
        <v>2163.4963853823265</v>
      </c>
      <c r="G22" s="33"/>
      <c r="H22" s="35">
        <f t="shared" si="6"/>
        <v>2.1042359555508379E-2</v>
      </c>
      <c r="I22" s="22">
        <f t="shared" si="3"/>
        <v>2.1042359555508379E-2</v>
      </c>
      <c r="J22" s="23">
        <f t="shared" si="7"/>
        <v>2162.5861725090981</v>
      </c>
      <c r="K22" s="34"/>
      <c r="L22" s="33"/>
      <c r="M22" s="33"/>
      <c r="N22" s="33">
        <f>B22/L23</f>
        <v>1.0630536737884315</v>
      </c>
      <c r="O22" s="33"/>
      <c r="P22" s="19"/>
      <c r="Q22" s="35"/>
      <c r="R22" s="22"/>
      <c r="S22" s="23"/>
    </row>
    <row r="23" spans="1:19" x14ac:dyDescent="0.3">
      <c r="A23" s="37" t="s">
        <v>186</v>
      </c>
      <c r="B23" s="39">
        <v>2193</v>
      </c>
      <c r="C23" s="32"/>
      <c r="D23" s="33">
        <f t="shared" si="8"/>
        <v>2196.9284143612713</v>
      </c>
      <c r="E23" s="33">
        <f t="shared" si="4"/>
        <v>16.822742308933506</v>
      </c>
      <c r="F23" s="33">
        <f t="shared" si="5"/>
        <v>2199.5905780538715</v>
      </c>
      <c r="G23" s="33"/>
      <c r="H23" s="35">
        <f t="shared" si="6"/>
        <v>-3.0052795503289868E-3</v>
      </c>
      <c r="I23" s="22">
        <f t="shared" si="3"/>
        <v>3.0052795503289868E-3</v>
      </c>
      <c r="J23" s="23">
        <f t="shared" si="7"/>
        <v>43.435719084172227</v>
      </c>
      <c r="K23" s="32"/>
      <c r="L23" s="33">
        <f>AVERAGE(B12:B23)</f>
        <v>2078.9166666666665</v>
      </c>
      <c r="M23" s="33">
        <f>((B24-B12)/12+(B25-B13)/12+(B26-B14)/12+(B27-B15)/12+(B28-B16)/12+(B29-B17)/12+(B30-B18)/12+(B31-B19)/12+(B32-B20)/12+(B33-B21)/12+(B34-B22)/12+(B35-B23)/12)/12</f>
        <v>17.361111111111111</v>
      </c>
      <c r="N23" s="33">
        <f>B23/L23</f>
        <v>1.0548763378362129</v>
      </c>
      <c r="O23" s="33"/>
      <c r="P23" s="19"/>
      <c r="Q23" s="35"/>
      <c r="R23" s="22"/>
      <c r="S23" s="23"/>
    </row>
    <row r="24" spans="1:19" x14ac:dyDescent="0.3">
      <c r="A24" s="37" t="s">
        <v>187</v>
      </c>
      <c r="B24" s="39">
        <v>2137</v>
      </c>
      <c r="C24" s="32"/>
      <c r="D24" s="33">
        <f t="shared" si="8"/>
        <v>2182.7486951285446</v>
      </c>
      <c r="E24" s="33">
        <f t="shared" si="4"/>
        <v>11.151072539645643</v>
      </c>
      <c r="F24" s="33">
        <f t="shared" si="5"/>
        <v>2213.7511566702046</v>
      </c>
      <c r="G24" s="19"/>
      <c r="H24" s="35">
        <f t="shared" si="6"/>
        <v>-3.5915375138139749E-2</v>
      </c>
      <c r="I24" s="22">
        <f t="shared" si="3"/>
        <v>3.5915375138139749E-2</v>
      </c>
      <c r="J24" s="23">
        <f t="shared" si="7"/>
        <v>5890.7400502142973</v>
      </c>
      <c r="K24" s="32"/>
      <c r="L24" s="33">
        <f>$L$7*B24/N12+(1-$L$7)*(L23+M23)</f>
        <v>2184.6681064662262</v>
      </c>
      <c r="M24" s="33">
        <f>$N$7*(L24-L23)+(1-$N$7)*M23</f>
        <v>17.61869171221884</v>
      </c>
      <c r="N24" s="33">
        <f>$P$7*B24/L24+(1-$P$7)*N12</f>
        <v>0.92378928058968501</v>
      </c>
      <c r="O24" s="33">
        <f>(L23+M23)*N12</f>
        <v>1893.6832484867921</v>
      </c>
      <c r="P24" s="19"/>
      <c r="Q24" s="35">
        <f>(B24-O24)/B24</f>
        <v>0.11385903206046229</v>
      </c>
      <c r="R24" s="22">
        <f t="shared" ref="R24:R77" si="9">ABS(Q24)</f>
        <v>0.11385903206046229</v>
      </c>
      <c r="S24" s="23">
        <f>(B24-O24)^2</f>
        <v>59203.04156694017</v>
      </c>
    </row>
    <row r="25" spans="1:19" x14ac:dyDescent="0.3">
      <c r="A25" s="37" t="s">
        <v>188</v>
      </c>
      <c r="B25" s="39">
        <v>2225</v>
      </c>
      <c r="C25" s="32"/>
      <c r="D25" s="33">
        <f t="shared" si="8"/>
        <v>2206.4622331558003</v>
      </c>
      <c r="E25" s="33">
        <f t="shared" si="4"/>
        <v>13.449282171743926</v>
      </c>
      <c r="F25" s="33">
        <f t="shared" si="5"/>
        <v>2193.8997676681902</v>
      </c>
      <c r="G25" s="19"/>
      <c r="H25" s="35">
        <f t="shared" si="6"/>
        <v>1.3977632508678572E-2</v>
      </c>
      <c r="I25" s="22">
        <f t="shared" si="3"/>
        <v>1.3977632508678572E-2</v>
      </c>
      <c r="J25" s="23">
        <f t="shared" si="7"/>
        <v>967.22445109254886</v>
      </c>
      <c r="K25" s="32"/>
      <c r="L25" s="33">
        <f>$L$7*B25/N13+(1-$L$7)*(L24+M24)</f>
        <v>2350.4603290585501</v>
      </c>
      <c r="M25" s="33">
        <f>$N$7*(L25-L24)+(1-$N$7)*M24</f>
        <v>18.050488128395536</v>
      </c>
      <c r="N25" s="33">
        <f>$P$7*B25/L25+(1-$P$7)*N13</f>
        <v>0.86796742404935034</v>
      </c>
      <c r="O25" s="33">
        <f>(L24+M24)*N13</f>
        <v>1846.4356704493673</v>
      </c>
      <c r="P25" s="19"/>
      <c r="Q25" s="35">
        <f>(B25-O25)/B25</f>
        <v>0.17014127170814952</v>
      </c>
      <c r="R25" s="22">
        <f>ABS(Q25)</f>
        <v>0.17014127170814952</v>
      </c>
      <c r="S25" s="23">
        <f t="shared" ref="S25:S88" si="10">(B25-O25)^2</f>
        <v>143310.95160812003</v>
      </c>
    </row>
    <row r="26" spans="1:19" x14ac:dyDescent="0.3">
      <c r="A26" s="37" t="s">
        <v>189</v>
      </c>
      <c r="B26" s="39">
        <v>2202</v>
      </c>
      <c r="C26" s="32"/>
      <c r="D26" s="33">
        <f t="shared" si="8"/>
        <v>2212.6764313342028</v>
      </c>
      <c r="E26" s="33">
        <f t="shared" si="4"/>
        <v>12.125677363520831</v>
      </c>
      <c r="F26" s="33">
        <f t="shared" si="5"/>
        <v>2219.9115153275443</v>
      </c>
      <c r="G26" s="19"/>
      <c r="H26" s="35">
        <f t="shared" si="6"/>
        <v>-8.1342031460237482E-3</v>
      </c>
      <c r="I26" s="22">
        <f t="shared" si="3"/>
        <v>8.1342031460237482E-3</v>
      </c>
      <c r="J26" s="23">
        <f>(B26-F26)^2</f>
        <v>320.82238132885414</v>
      </c>
      <c r="K26" s="32"/>
      <c r="L26" s="33">
        <f t="shared" ref="L26:L89" si="11">$L$7*B26/N14+(1-$L$7)*(L25+M25)</f>
        <v>2337.1598433167114</v>
      </c>
      <c r="M26" s="33">
        <f>$N$7*(L26-L25)+(1-$N$7)*M25</f>
        <v>17.959127423953863</v>
      </c>
      <c r="N26" s="33">
        <f t="shared" ref="N26:N89" si="12">$P$7*B26/L26+(1-$P$7)*N14</f>
        <v>0.96150832278204845</v>
      </c>
      <c r="O26" s="33">
        <f>(L25+M25)*N14</f>
        <v>2294.551225789638</v>
      </c>
      <c r="P26" s="19"/>
      <c r="Q26" s="35">
        <f>(B26-O26)/B26</f>
        <v>-4.2030529423087201E-2</v>
      </c>
      <c r="R26" s="22">
        <f t="shared" ref="R26:R81" si="13">ABS(Q26)</f>
        <v>4.2030529423087201E-2</v>
      </c>
      <c r="S26" s="23">
        <f>(B26-O26)^2</f>
        <v>8565.7293951645552</v>
      </c>
    </row>
    <row r="27" spans="1:19" x14ac:dyDescent="0.3">
      <c r="A27" s="37" t="s">
        <v>190</v>
      </c>
      <c r="B27" s="39">
        <v>2330</v>
      </c>
      <c r="C27" s="32"/>
      <c r="D27" s="33">
        <f t="shared" si="8"/>
        <v>2267.2951957188948</v>
      </c>
      <c r="E27" s="33">
        <f t="shared" si="4"/>
        <v>19.899471606853314</v>
      </c>
      <c r="F27" s="33">
        <f t="shared" si="5"/>
        <v>2224.8021086977237</v>
      </c>
      <c r="G27" s="19"/>
      <c r="H27" s="35">
        <f t="shared" si="6"/>
        <v>4.514930957179239E-2</v>
      </c>
      <c r="I27" s="22">
        <f t="shared" si="3"/>
        <v>4.514930957179239E-2</v>
      </c>
      <c r="J27" s="23">
        <f t="shared" si="7"/>
        <v>11066.596334445534</v>
      </c>
      <c r="K27" s="32"/>
      <c r="L27" s="33">
        <f t="shared" si="11"/>
        <v>2399.9418420910524</v>
      </c>
      <c r="M27" s="33">
        <f t="shared" ref="M27:M89" si="14">$N$7*(L27-L26)+(1-$N$7)*M26</f>
        <v>18.089746942142348</v>
      </c>
      <c r="N27" s="33">
        <f t="shared" si="12"/>
        <v>0.94486663143645866</v>
      </c>
      <c r="O27" s="33">
        <f>(L26+M26)*N15</f>
        <v>2202.2774421548984</v>
      </c>
      <c r="P27" s="19"/>
      <c r="Q27" s="35">
        <f t="shared" ref="Q27:Q88" si="15">(B27-O27)/B27</f>
        <v>5.4816548431374082E-2</v>
      </c>
      <c r="R27" s="22">
        <f t="shared" si="13"/>
        <v>5.4816548431374082E-2</v>
      </c>
      <c r="S27" s="23">
        <f t="shared" si="10"/>
        <v>16313.051782495329</v>
      </c>
    </row>
    <row r="28" spans="1:19" x14ac:dyDescent="0.3">
      <c r="A28" s="37" t="s">
        <v>191</v>
      </c>
      <c r="B28" s="39">
        <v>2370</v>
      </c>
      <c r="C28" s="32"/>
      <c r="D28" s="33">
        <f t="shared" si="8"/>
        <v>2320.6426211163189</v>
      </c>
      <c r="E28" s="33">
        <f t="shared" si="4"/>
        <v>26.018525995602303</v>
      </c>
      <c r="F28" s="33">
        <f t="shared" si="5"/>
        <v>2287.194667325748</v>
      </c>
      <c r="G28" s="19"/>
      <c r="H28" s="35">
        <f t="shared" si="6"/>
        <v>3.4938958934283539E-2</v>
      </c>
      <c r="I28" s="22">
        <f t="shared" si="3"/>
        <v>3.4938958934283539E-2</v>
      </c>
      <c r="J28" s="23">
        <f t="shared" si="7"/>
        <v>6856.7231192935433</v>
      </c>
      <c r="K28" s="32"/>
      <c r="L28" s="33">
        <f t="shared" si="11"/>
        <v>2357.1326314782123</v>
      </c>
      <c r="M28" s="33">
        <f t="shared" si="14"/>
        <v>17.912279674777196</v>
      </c>
      <c r="N28" s="33">
        <f t="shared" si="12"/>
        <v>1.046276091981569</v>
      </c>
      <c r="O28" s="33">
        <f t="shared" ref="O28:O89" si="16">(L27+M27)*N16</f>
        <v>2567.0080011205814</v>
      </c>
      <c r="P28" s="19"/>
      <c r="Q28" s="35">
        <f t="shared" si="15"/>
        <v>-8.3125738869443633E-2</v>
      </c>
      <c r="R28" s="22">
        <f t="shared" si="9"/>
        <v>8.3125738869443633E-2</v>
      </c>
      <c r="S28" s="23">
        <f t="shared" si="10"/>
        <v>38812.15250552701</v>
      </c>
    </row>
    <row r="29" spans="1:19" x14ac:dyDescent="0.3">
      <c r="A29" s="37" t="s">
        <v>192</v>
      </c>
      <c r="B29" s="39">
        <v>2307</v>
      </c>
      <c r="C29" s="32"/>
      <c r="D29" s="33">
        <f t="shared" si="8"/>
        <v>2330.6406304007669</v>
      </c>
      <c r="E29" s="33">
        <f t="shared" si="4"/>
        <v>23.08769161018018</v>
      </c>
      <c r="F29" s="33">
        <f t="shared" si="5"/>
        <v>2346.6611471119213</v>
      </c>
      <c r="G29" s="19"/>
      <c r="H29" s="35">
        <f t="shared" si="6"/>
        <v>-1.7191654578206029E-2</v>
      </c>
      <c r="I29" s="22">
        <f t="shared" si="3"/>
        <v>1.7191654578206029E-2</v>
      </c>
      <c r="J29" s="23">
        <f t="shared" si="7"/>
        <v>1573.0065902334641</v>
      </c>
      <c r="K29" s="32"/>
      <c r="L29" s="33">
        <f t="shared" si="11"/>
        <v>2357.8171642662646</v>
      </c>
      <c r="M29" s="33">
        <f>$N$7*(L29-L28)+(1-$N$7)*M28</f>
        <v>17.862075840662545</v>
      </c>
      <c r="N29" s="33">
        <f t="shared" si="12"/>
        <v>0.98924810303872435</v>
      </c>
      <c r="O29" s="33">
        <f t="shared" si="16"/>
        <v>2359.1459052539813</v>
      </c>
      <c r="P29" s="19"/>
      <c r="Q29" s="35">
        <f t="shared" si="15"/>
        <v>-2.260333994537549E-2</v>
      </c>
      <c r="R29" s="22">
        <f t="shared" si="9"/>
        <v>2.260333994537549E-2</v>
      </c>
      <c r="S29" s="23">
        <f t="shared" si="10"/>
        <v>2719.19543475719</v>
      </c>
    </row>
    <row r="30" spans="1:19" x14ac:dyDescent="0.3">
      <c r="A30" s="37" t="s">
        <v>193</v>
      </c>
      <c r="B30" s="39">
        <v>2282</v>
      </c>
      <c r="C30" s="32"/>
      <c r="D30" s="33">
        <f t="shared" si="8"/>
        <v>2324.7547580795585</v>
      </c>
      <c r="E30" s="33">
        <f t="shared" si="4"/>
        <v>17.787193569488615</v>
      </c>
      <c r="F30" s="33">
        <f t="shared" si="5"/>
        <v>2353.7283220109471</v>
      </c>
      <c r="G30" s="19"/>
      <c r="H30" s="35">
        <f t="shared" si="6"/>
        <v>-3.1432218234420273E-2</v>
      </c>
      <c r="I30" s="22">
        <f t="shared" si="3"/>
        <v>3.1432218234420273E-2</v>
      </c>
      <c r="J30" s="23">
        <f t="shared" si="7"/>
        <v>5144.9521785061133</v>
      </c>
      <c r="K30" s="32"/>
      <c r="L30" s="33">
        <f t="shared" si="11"/>
        <v>2325.2653218131768</v>
      </c>
      <c r="M30" s="33">
        <f t="shared" si="14"/>
        <v>17.715163304291387</v>
      </c>
      <c r="N30" s="33">
        <f t="shared" si="12"/>
        <v>1.0145286664156776</v>
      </c>
      <c r="O30" s="33">
        <f t="shared" si="16"/>
        <v>2439.7683942574045</v>
      </c>
      <c r="P30" s="19"/>
      <c r="Q30" s="35">
        <f t="shared" si="15"/>
        <v>-6.9136018517705719E-2</v>
      </c>
      <c r="R30" s="22">
        <f t="shared" si="13"/>
        <v>6.9136018517705719E-2</v>
      </c>
      <c r="S30" s="23">
        <f t="shared" si="10"/>
        <v>24890.86622655981</v>
      </c>
    </row>
    <row r="31" spans="1:19" x14ac:dyDescent="0.3">
      <c r="A31" s="37" t="s">
        <v>194</v>
      </c>
      <c r="B31" s="39">
        <v>2361</v>
      </c>
      <c r="C31" s="32"/>
      <c r="D31" s="33">
        <f t="shared" si="8"/>
        <v>2349.9977993386578</v>
      </c>
      <c r="E31" s="33">
        <f t="shared" si="4"/>
        <v>19.151185454092857</v>
      </c>
      <c r="F31" s="33">
        <f t="shared" si="5"/>
        <v>2342.541951649047</v>
      </c>
      <c r="G31" s="19"/>
      <c r="H31" s="35">
        <f t="shared" si="6"/>
        <v>7.8178942613100592E-3</v>
      </c>
      <c r="I31" s="22">
        <f t="shared" si="3"/>
        <v>7.8178942613100592E-3</v>
      </c>
      <c r="J31" s="23">
        <f t="shared" si="7"/>
        <v>340.6995489261206</v>
      </c>
      <c r="K31" s="32"/>
      <c r="L31" s="33">
        <f t="shared" si="11"/>
        <v>2313.3068137806304</v>
      </c>
      <c r="M31" s="33">
        <f t="shared" si="14"/>
        <v>17.628690471647484</v>
      </c>
      <c r="N31" s="33">
        <f t="shared" si="12"/>
        <v>1.0406251855964923</v>
      </c>
      <c r="O31" s="33">
        <f t="shared" si="16"/>
        <v>2455.7763949513596</v>
      </c>
      <c r="P31" s="19"/>
      <c r="Q31" s="35">
        <f t="shared" si="15"/>
        <v>-4.0142479860804589E-2</v>
      </c>
      <c r="R31" s="22">
        <f t="shared" si="13"/>
        <v>4.0142479860804589E-2</v>
      </c>
      <c r="S31" s="23">
        <f>(B31-O31)^2</f>
        <v>8982.5650399761089</v>
      </c>
    </row>
    <row r="32" spans="1:19" x14ac:dyDescent="0.3">
      <c r="A32" s="37" t="s">
        <v>195</v>
      </c>
      <c r="B32" s="39">
        <v>2299</v>
      </c>
      <c r="C32" s="32"/>
      <c r="D32" s="33">
        <f t="shared" si="8"/>
        <v>2340.8133700922617</v>
      </c>
      <c r="E32" s="33">
        <f t="shared" si="4"/>
        <v>13.967395480674318</v>
      </c>
      <c r="F32" s="33">
        <f t="shared" si="5"/>
        <v>2369.1489847927505</v>
      </c>
      <c r="G32" s="19"/>
      <c r="H32" s="35">
        <f t="shared" si="6"/>
        <v>-3.0512825051218148E-2</v>
      </c>
      <c r="I32" s="22">
        <f t="shared" si="3"/>
        <v>3.0512825051218148E-2</v>
      </c>
      <c r="J32" s="23">
        <f t="shared" si="7"/>
        <v>4920.8800674535441</v>
      </c>
      <c r="K32" s="32"/>
      <c r="L32" s="33">
        <f t="shared" si="11"/>
        <v>2280.5560876149734</v>
      </c>
      <c r="M32" s="33">
        <f t="shared" si="14"/>
        <v>17.481878477468424</v>
      </c>
      <c r="N32" s="33">
        <f t="shared" si="12"/>
        <v>1.0427980351854818</v>
      </c>
      <c r="O32" s="33">
        <f t="shared" si="16"/>
        <v>2461.0911605405463</v>
      </c>
      <c r="P32" s="19"/>
      <c r="Q32" s="35">
        <f t="shared" si="15"/>
        <v>-7.0505072005457289E-2</v>
      </c>
      <c r="R32" s="22">
        <f t="shared" si="9"/>
        <v>7.0505072005457289E-2</v>
      </c>
      <c r="S32" s="23">
        <f t="shared" si="10"/>
        <v>26273.544325381154</v>
      </c>
    </row>
    <row r="33" spans="1:19" x14ac:dyDescent="0.3">
      <c r="A33" s="37" t="s">
        <v>196</v>
      </c>
      <c r="B33" s="39">
        <v>2265</v>
      </c>
      <c r="C33" s="32"/>
      <c r="D33" s="33">
        <f t="shared" si="8"/>
        <v>2318.5151918329084</v>
      </c>
      <c r="E33" s="33">
        <f t="shared" si="4"/>
        <v>7.3328784772164068</v>
      </c>
      <c r="F33" s="33">
        <f t="shared" si="5"/>
        <v>2354.7807655729362</v>
      </c>
      <c r="G33" s="19"/>
      <c r="H33" s="35">
        <f t="shared" si="6"/>
        <v>-3.9638307096219058E-2</v>
      </c>
      <c r="I33" s="22">
        <f t="shared" si="3"/>
        <v>3.9638307096219058E-2</v>
      </c>
      <c r="J33" s="23">
        <f t="shared" si="7"/>
        <v>8060.5858668625187</v>
      </c>
      <c r="K33" s="32"/>
      <c r="L33" s="33">
        <f t="shared" si="11"/>
        <v>2251.4325341855638</v>
      </c>
      <c r="M33" s="33">
        <f t="shared" si="14"/>
        <v>17.346064352285431</v>
      </c>
      <c r="N33" s="33">
        <f t="shared" si="12"/>
        <v>1.0383888749723231</v>
      </c>
      <c r="O33" s="33">
        <f t="shared" si="16"/>
        <v>2414.1972588026902</v>
      </c>
      <c r="P33" s="19"/>
      <c r="Q33" s="35">
        <f t="shared" si="15"/>
        <v>-6.5870754438273796E-2</v>
      </c>
      <c r="R33" s="22">
        <f t="shared" si="9"/>
        <v>6.5870754438273796E-2</v>
      </c>
      <c r="S33" s="23">
        <f t="shared" si="10"/>
        <v>22259.822034236906</v>
      </c>
    </row>
    <row r="34" spans="1:19" x14ac:dyDescent="0.3">
      <c r="A34" s="37" t="s">
        <v>197</v>
      </c>
      <c r="B34" s="39">
        <v>2363</v>
      </c>
      <c r="C34" s="32"/>
      <c r="D34" s="33">
        <f t="shared" si="8"/>
        <v>2340.8550268353279</v>
      </c>
      <c r="E34" s="33">
        <f t="shared" si="4"/>
        <v>10.078289564611421</v>
      </c>
      <c r="F34" s="33">
        <f t="shared" si="5"/>
        <v>2325.848070310125</v>
      </c>
      <c r="G34" s="19"/>
      <c r="H34" s="35">
        <f t="shared" si="6"/>
        <v>1.5722357041843011E-2</v>
      </c>
      <c r="I34" s="22">
        <f t="shared" si="3"/>
        <v>1.5722357041843011E-2</v>
      </c>
      <c r="J34" s="23">
        <f t="shared" si="7"/>
        <v>1380.265879681418</v>
      </c>
      <c r="K34" s="32"/>
      <c r="L34" s="33">
        <f t="shared" si="11"/>
        <v>2253.7037404843477</v>
      </c>
      <c r="M34" s="33">
        <f t="shared" si="14"/>
        <v>17.30213430861831</v>
      </c>
      <c r="N34" s="33">
        <f t="shared" si="12"/>
        <v>1.0590781828697609</v>
      </c>
      <c r="O34" s="33">
        <f t="shared" si="16"/>
        <v>2411.8334241882294</v>
      </c>
      <c r="P34" s="19"/>
      <c r="Q34" s="35">
        <f t="shared" si="15"/>
        <v>-2.0665858733910029E-2</v>
      </c>
      <c r="R34" s="22">
        <f t="shared" si="13"/>
        <v>2.0665858733910029E-2</v>
      </c>
      <c r="S34" s="23">
        <f>(B34-O34)^2</f>
        <v>2384.7033179475484</v>
      </c>
    </row>
    <row r="35" spans="1:19" x14ac:dyDescent="0.3">
      <c r="A35" s="37" t="s">
        <v>198</v>
      </c>
      <c r="B35" s="39">
        <v>2306</v>
      </c>
      <c r="C35" s="32"/>
      <c r="D35" s="33">
        <f t="shared" si="8"/>
        <v>2332.7831871502367</v>
      </c>
      <c r="E35" s="33">
        <f t="shared" si="4"/>
        <v>6.7578584034961757</v>
      </c>
      <c r="F35" s="33">
        <f t="shared" si="5"/>
        <v>2350.9333163999395</v>
      </c>
      <c r="G35" s="19"/>
      <c r="H35" s="35">
        <f t="shared" si="6"/>
        <v>-1.948539306155225E-2</v>
      </c>
      <c r="I35" s="22">
        <f t="shared" si="3"/>
        <v>1.948539306155225E-2</v>
      </c>
      <c r="J35" s="23">
        <f t="shared" si="7"/>
        <v>2019.0029226970707</v>
      </c>
      <c r="K35" s="32"/>
      <c r="L35" s="33">
        <f t="shared" si="11"/>
        <v>2243.1225319796913</v>
      </c>
      <c r="M35" s="33">
        <f t="shared" si="14"/>
        <v>17.220878719807779</v>
      </c>
      <c r="N35" s="33">
        <f t="shared" si="12"/>
        <v>1.0475451801961051</v>
      </c>
      <c r="O35" s="33">
        <f t="shared" si="16"/>
        <v>2395.6303604061291</v>
      </c>
      <c r="P35" s="19"/>
      <c r="Q35" s="35">
        <f t="shared" si="15"/>
        <v>-3.8868326281929343E-2</v>
      </c>
      <c r="R35" s="22">
        <f t="shared" si="13"/>
        <v>3.8868326281929343E-2</v>
      </c>
      <c r="S35" s="23">
        <f t="shared" si="10"/>
        <v>8033.6015065325873</v>
      </c>
    </row>
    <row r="36" spans="1:19" x14ac:dyDescent="0.3">
      <c r="A36" s="37" t="s">
        <v>199</v>
      </c>
      <c r="B36" s="39">
        <v>2145</v>
      </c>
      <c r="C36" s="32"/>
      <c r="D36" s="33">
        <f t="shared" si="8"/>
        <v>2260.9591512251577</v>
      </c>
      <c r="E36" s="33">
        <f t="shared" si="4"/>
        <v>-7.6181147390830679</v>
      </c>
      <c r="F36" s="33">
        <f t="shared" si="5"/>
        <v>2339.5410455537331</v>
      </c>
      <c r="G36" s="19"/>
      <c r="H36" s="35">
        <f t="shared" si="6"/>
        <v>-9.0695126132276482E-2</v>
      </c>
      <c r="I36" s="22">
        <f t="shared" si="3"/>
        <v>9.0695126132276482E-2</v>
      </c>
      <c r="J36" s="23">
        <f t="shared" si="7"/>
        <v>37846.21840513964</v>
      </c>
      <c r="K36" s="32"/>
      <c r="L36" s="33">
        <f t="shared" si="11"/>
        <v>2280.5631470285921</v>
      </c>
      <c r="M36" s="33">
        <f>$N$7*(L36-L35)+(1-$N$7)*M35</f>
        <v>17.279801589709585</v>
      </c>
      <c r="N36" s="33">
        <f t="shared" si="12"/>
        <v>0.92836843693174842</v>
      </c>
      <c r="O36" s="33">
        <f t="shared" si="16"/>
        <v>2088.0810132557253</v>
      </c>
      <c r="P36" s="19"/>
      <c r="Q36" s="35">
        <f t="shared" si="15"/>
        <v>2.6535658155839002E-2</v>
      </c>
      <c r="R36" s="22">
        <f t="shared" si="9"/>
        <v>2.6535658155839002E-2</v>
      </c>
      <c r="S36" s="23">
        <f t="shared" si="10"/>
        <v>3239.7710519949146</v>
      </c>
    </row>
    <row r="37" spans="1:19" x14ac:dyDescent="0.3">
      <c r="A37" s="37" t="s">
        <v>200</v>
      </c>
      <c r="B37" s="39">
        <v>2261</v>
      </c>
      <c r="C37" s="32"/>
      <c r="D37" s="33">
        <f t="shared" si="8"/>
        <v>2256.4347582238424</v>
      </c>
      <c r="E37" s="33">
        <f t="shared" si="4"/>
        <v>-7.0521413556113153</v>
      </c>
      <c r="F37" s="33">
        <f t="shared" si="5"/>
        <v>2253.3410364860747</v>
      </c>
      <c r="G37" s="19"/>
      <c r="H37" s="35">
        <f t="shared" si="6"/>
        <v>3.3874230490602833E-3</v>
      </c>
      <c r="I37" s="22">
        <f t="shared" si="3"/>
        <v>3.3874230490602833E-3</v>
      </c>
      <c r="J37" s="23">
        <f t="shared" si="7"/>
        <v>58.659722107638984</v>
      </c>
      <c r="K37" s="32"/>
      <c r="L37" s="33">
        <f t="shared" si="11"/>
        <v>2398.620059664539</v>
      </c>
      <c r="M37" s="33">
        <f t="shared" si="14"/>
        <v>17.573478841806764</v>
      </c>
      <c r="N37" s="33">
        <f t="shared" si="12"/>
        <v>0.88835581890853788</v>
      </c>
      <c r="O37" s="33">
        <f t="shared" si="16"/>
        <v>1994.452824982191</v>
      </c>
      <c r="P37" s="19"/>
      <c r="Q37" s="35">
        <f t="shared" si="15"/>
        <v>0.11788906458107429</v>
      </c>
      <c r="R37" s="22">
        <f t="shared" si="9"/>
        <v>0.11788906458107429</v>
      </c>
      <c r="S37" s="23">
        <f t="shared" si="10"/>
        <v>71047.396509974482</v>
      </c>
    </row>
    <row r="38" spans="1:19" x14ac:dyDescent="0.3">
      <c r="A38" s="37" t="s">
        <v>201</v>
      </c>
      <c r="B38" s="39">
        <v>2264</v>
      </c>
      <c r="C38" s="32"/>
      <c r="D38" s="33">
        <f t="shared" si="8"/>
        <v>2255.2870862996124</v>
      </c>
      <c r="E38" s="33">
        <f t="shared" si="4"/>
        <v>-5.9719625855272396</v>
      </c>
      <c r="F38" s="33">
        <f t="shared" si="5"/>
        <v>2249.3826168682313</v>
      </c>
      <c r="G38" s="19"/>
      <c r="H38" s="35">
        <f t="shared" si="6"/>
        <v>6.4564413126187046E-3</v>
      </c>
      <c r="I38" s="22">
        <f t="shared" si="3"/>
        <v>6.4564413126187046E-3</v>
      </c>
      <c r="J38" s="23">
        <f t="shared" si="7"/>
        <v>213.66788962091752</v>
      </c>
      <c r="K38" s="32"/>
      <c r="L38" s="33">
        <f t="shared" si="11"/>
        <v>2395.9918355147615</v>
      </c>
      <c r="M38" s="33">
        <f t="shared" si="14"/>
        <v>17.514608523332065</v>
      </c>
      <c r="N38" s="33">
        <f t="shared" si="12"/>
        <v>0.95697585356907333</v>
      </c>
      <c r="O38" s="33">
        <f t="shared" si="16"/>
        <v>2323.1901967260592</v>
      </c>
      <c r="P38" s="19"/>
      <c r="Q38" s="35">
        <f t="shared" si="15"/>
        <v>-2.6144079825997871E-2</v>
      </c>
      <c r="R38" s="22">
        <f t="shared" si="13"/>
        <v>2.6144079825997871E-2</v>
      </c>
      <c r="S38" s="23">
        <f t="shared" si="10"/>
        <v>3503.4793884695873</v>
      </c>
    </row>
    <row r="39" spans="1:19" x14ac:dyDescent="0.3">
      <c r="A39" s="37" t="s">
        <v>202</v>
      </c>
      <c r="B39" s="39">
        <v>2371</v>
      </c>
      <c r="C39" s="32"/>
      <c r="D39" s="33">
        <f t="shared" si="8"/>
        <v>2298.4678773783207</v>
      </c>
      <c r="E39" s="33">
        <f t="shared" si="4"/>
        <v>3.0201681412566375</v>
      </c>
      <c r="F39" s="33">
        <f t="shared" si="5"/>
        <v>2249.3151237140851</v>
      </c>
      <c r="G39" s="19"/>
      <c r="H39" s="35">
        <f t="shared" si="6"/>
        <v>5.1322174730457581E-2</v>
      </c>
      <c r="I39" s="22">
        <f t="shared" si="3"/>
        <v>5.1322174730457581E-2</v>
      </c>
      <c r="J39" s="23">
        <f t="shared" si="7"/>
        <v>14807.209116718421</v>
      </c>
      <c r="K39" s="32"/>
      <c r="L39" s="33">
        <f t="shared" si="11"/>
        <v>2444.9584954992247</v>
      </c>
      <c r="M39" s="33">
        <f t="shared" si="14"/>
        <v>17.606263780662136</v>
      </c>
      <c r="N39" s="33">
        <f t="shared" si="12"/>
        <v>0.95166222138614542</v>
      </c>
      <c r="O39" s="33">
        <f t="shared" si="16"/>
        <v>2280.4417037284593</v>
      </c>
      <c r="P39" s="19"/>
      <c r="Q39" s="35">
        <f t="shared" si="15"/>
        <v>3.8194135922201902E-2</v>
      </c>
      <c r="R39" s="22">
        <f t="shared" si="13"/>
        <v>3.8194135922201902E-2</v>
      </c>
      <c r="S39" s="23">
        <f t="shared" si="10"/>
        <v>8200.8050236041436</v>
      </c>
    </row>
    <row r="40" spans="1:19" x14ac:dyDescent="0.3">
      <c r="A40" s="37" t="s">
        <v>203</v>
      </c>
      <c r="B40" s="39">
        <v>2297</v>
      </c>
      <c r="C40" s="32"/>
      <c r="D40" s="33">
        <f t="shared" si="8"/>
        <v>2299.6751678424916</v>
      </c>
      <c r="E40" s="33">
        <f t="shared" si="4"/>
        <v>2.6885156528654428</v>
      </c>
      <c r="F40" s="33">
        <f t="shared" si="5"/>
        <v>2301.4880455195776</v>
      </c>
      <c r="G40" s="19"/>
      <c r="H40" s="35">
        <f t="shared" si="6"/>
        <v>-1.9538726685143898E-3</v>
      </c>
      <c r="I40" s="22">
        <f t="shared" si="3"/>
        <v>1.9538726685143898E-3</v>
      </c>
      <c r="J40" s="23">
        <f t="shared" si="7"/>
        <v>20.142552585800157</v>
      </c>
      <c r="K40" s="32"/>
      <c r="L40" s="33">
        <f t="shared" si="11"/>
        <v>2374.8925556670752</v>
      </c>
      <c r="M40" s="33">
        <f t="shared" si="14"/>
        <v>17.350775886883341</v>
      </c>
      <c r="N40" s="33">
        <f t="shared" si="12"/>
        <v>1.0246815784482595</v>
      </c>
      <c r="O40" s="33">
        <f t="shared" si="16"/>
        <v>2576.5226325908934</v>
      </c>
      <c r="P40" s="19"/>
      <c r="Q40" s="35">
        <f t="shared" si="15"/>
        <v>-0.12169030587326661</v>
      </c>
      <c r="R40" s="22">
        <f t="shared" si="9"/>
        <v>0.12169030587326661</v>
      </c>
      <c r="S40" s="23">
        <f t="shared" si="10"/>
        <v>78132.902130543589</v>
      </c>
    </row>
    <row r="41" spans="1:19" x14ac:dyDescent="0.3">
      <c r="A41" s="37" t="s">
        <v>204</v>
      </c>
      <c r="B41" s="39">
        <v>2438</v>
      </c>
      <c r="C41" s="32"/>
      <c r="D41" s="33">
        <f t="shared" si="8"/>
        <v>2357.1519090872725</v>
      </c>
      <c r="E41" s="33">
        <f t="shared" si="4"/>
        <v>12.711614057004292</v>
      </c>
      <c r="F41" s="33">
        <f t="shared" si="5"/>
        <v>2302.3636834953572</v>
      </c>
      <c r="G41" s="19"/>
      <c r="H41" s="35">
        <f t="shared" si="6"/>
        <v>5.5634256154488415E-2</v>
      </c>
      <c r="I41" s="22">
        <f t="shared" si="3"/>
        <v>5.5634256154488415E-2</v>
      </c>
      <c r="J41" s="23">
        <f t="shared" si="7"/>
        <v>18397.210354947627</v>
      </c>
      <c r="K41" s="32"/>
      <c r="L41" s="33">
        <f t="shared" si="11"/>
        <v>2415.9547389408744</v>
      </c>
      <c r="M41" s="33">
        <f t="shared" si="14"/>
        <v>17.419873928020394</v>
      </c>
      <c r="N41" s="33">
        <f t="shared" si="12"/>
        <v>0.99467626667805109</v>
      </c>
      <c r="O41" s="33">
        <f t="shared" si="16"/>
        <v>2366.5221777467914</v>
      </c>
      <c r="P41" s="19"/>
      <c r="Q41" s="35">
        <f t="shared" si="15"/>
        <v>2.9318220776541681E-2</v>
      </c>
      <c r="R41" s="22">
        <f t="shared" si="9"/>
        <v>2.9318220776541681E-2</v>
      </c>
      <c r="S41" s="23">
        <f t="shared" si="10"/>
        <v>5109.0790740612847</v>
      </c>
    </row>
    <row r="42" spans="1:19" x14ac:dyDescent="0.3">
      <c r="A42" s="37" t="s">
        <v>205</v>
      </c>
      <c r="B42" s="39">
        <v>2490</v>
      </c>
      <c r="C42" s="32"/>
      <c r="D42" s="33">
        <f t="shared" si="8"/>
        <v>2418.3908244261866</v>
      </c>
      <c r="E42" s="33">
        <f t="shared" si="4"/>
        <v>21.589322922020841</v>
      </c>
      <c r="F42" s="33">
        <f t="shared" si="5"/>
        <v>2369.8635231442768</v>
      </c>
      <c r="G42" s="19"/>
      <c r="H42" s="35">
        <f t="shared" si="6"/>
        <v>4.8247581066555516E-2</v>
      </c>
      <c r="I42" s="22">
        <f t="shared" si="3"/>
        <v>4.8247581066555516E-2</v>
      </c>
      <c r="J42" s="23">
        <f t="shared" si="7"/>
        <v>14432.773071305724</v>
      </c>
      <c r="K42" s="32"/>
      <c r="L42" s="33">
        <f t="shared" si="11"/>
        <v>2440.2552571272131</v>
      </c>
      <c r="M42" s="33">
        <f t="shared" si="14"/>
        <v>17.439924995941105</v>
      </c>
      <c r="N42" s="33">
        <f t="shared" si="12"/>
        <v>1.016127993667685</v>
      </c>
      <c r="O42" s="33">
        <f t="shared" si="16"/>
        <v>2468.7283008836457</v>
      </c>
      <c r="P42" s="19"/>
      <c r="Q42" s="35">
        <f t="shared" si="15"/>
        <v>8.542851050744692E-3</v>
      </c>
      <c r="R42" s="22">
        <f t="shared" si="13"/>
        <v>8.542851050744692E-3</v>
      </c>
      <c r="S42" s="23">
        <f t="shared" si="10"/>
        <v>452.48518329670765</v>
      </c>
    </row>
    <row r="43" spans="1:19" x14ac:dyDescent="0.3">
      <c r="A43" s="37" t="s">
        <v>206</v>
      </c>
      <c r="B43" s="39">
        <v>2370</v>
      </c>
      <c r="C43" s="32"/>
      <c r="D43" s="33">
        <f t="shared" si="8"/>
        <v>2411.7127319636425</v>
      </c>
      <c r="E43" s="33">
        <f t="shared" si="4"/>
        <v>16.418009506242498</v>
      </c>
      <c r="F43" s="33">
        <f t="shared" si="5"/>
        <v>2439.9801473482075</v>
      </c>
      <c r="G43" s="19"/>
      <c r="H43" s="35">
        <f t="shared" si="6"/>
        <v>-2.9527488332577019E-2</v>
      </c>
      <c r="I43" s="22">
        <f t="shared" si="3"/>
        <v>2.9527488332577019E-2</v>
      </c>
      <c r="J43" s="23">
        <f t="shared" si="7"/>
        <v>4897.2210228768381</v>
      </c>
      <c r="K43" s="32"/>
      <c r="L43" s="33">
        <f t="shared" si="11"/>
        <v>2398.5540438525231</v>
      </c>
      <c r="M43" s="33">
        <f t="shared" si="14"/>
        <v>17.267580236373135</v>
      </c>
      <c r="N43" s="33">
        <f t="shared" si="12"/>
        <v>1.0262797523029983</v>
      </c>
      <c r="O43" s="33">
        <f t="shared" si="16"/>
        <v>2557.5395050365123</v>
      </c>
      <c r="P43" s="19"/>
      <c r="Q43" s="35">
        <f t="shared" si="15"/>
        <v>-7.9130592842410252E-2</v>
      </c>
      <c r="R43" s="22">
        <f t="shared" si="13"/>
        <v>7.9130592842410252E-2</v>
      </c>
      <c r="S43" s="23">
        <f t="shared" si="10"/>
        <v>35171.065949340024</v>
      </c>
    </row>
    <row r="44" spans="1:19" x14ac:dyDescent="0.3">
      <c r="A44" s="37" t="s">
        <v>207</v>
      </c>
      <c r="B44" s="39">
        <v>2518</v>
      </c>
      <c r="C44" s="32"/>
      <c r="D44" s="33">
        <f t="shared" si="8"/>
        <v>2464.4320605930534</v>
      </c>
      <c r="E44" s="33">
        <f t="shared" si="4"/>
        <v>23.059065861702468</v>
      </c>
      <c r="F44" s="33">
        <f t="shared" si="5"/>
        <v>2428.1307414698849</v>
      </c>
      <c r="G44" s="19"/>
      <c r="H44" s="35">
        <f t="shared" si="6"/>
        <v>3.5690730154930531E-2</v>
      </c>
      <c r="I44" s="22">
        <f t="shared" si="3"/>
        <v>3.5690730154930531E-2</v>
      </c>
      <c r="J44" s="23">
        <f t="shared" si="7"/>
        <v>8076.4836287526614</v>
      </c>
      <c r="K44" s="32"/>
      <c r="L44" s="33">
        <f t="shared" si="11"/>
        <v>2415.4395697850814</v>
      </c>
      <c r="M44" s="33">
        <f t="shared" si="14"/>
        <v>17.26646688179359</v>
      </c>
      <c r="N44" s="33">
        <f t="shared" si="12"/>
        <v>1.0427058187585134</v>
      </c>
      <c r="O44" s="33">
        <f t="shared" si="16"/>
        <v>2519.2140429585006</v>
      </c>
      <c r="P44" s="19"/>
      <c r="Q44" s="35">
        <f t="shared" si="15"/>
        <v>-4.8214573411462002E-4</v>
      </c>
      <c r="R44" s="22">
        <f t="shared" si="9"/>
        <v>4.8214573411462002E-4</v>
      </c>
      <c r="S44" s="23">
        <f t="shared" si="10"/>
        <v>1.4739003050849215</v>
      </c>
    </row>
    <row r="45" spans="1:19" x14ac:dyDescent="0.3">
      <c r="A45" s="37" t="s">
        <v>208</v>
      </c>
      <c r="B45" s="39">
        <v>2655</v>
      </c>
      <c r="C45" s="32"/>
      <c r="D45" s="33">
        <f t="shared" si="8"/>
        <v>2555.1537863451863</v>
      </c>
      <c r="E45" s="33">
        <f t="shared" si="4"/>
        <v>35.437446271737805</v>
      </c>
      <c r="F45" s="33">
        <f t="shared" si="5"/>
        <v>2487.4911264547559</v>
      </c>
      <c r="G45" s="19"/>
      <c r="H45" s="35">
        <f t="shared" si="6"/>
        <v>6.3091854442653153E-2</v>
      </c>
      <c r="I45" s="22">
        <f t="shared" si="3"/>
        <v>6.3091854442653153E-2</v>
      </c>
      <c r="J45" s="23">
        <f t="shared" si="7"/>
        <v>28059.222716396584</v>
      </c>
      <c r="K45" s="32"/>
      <c r="L45" s="33">
        <f t="shared" si="11"/>
        <v>2473.4441931237093</v>
      </c>
      <c r="M45" s="33">
        <f t="shared" si="14"/>
        <v>17.385183023976502</v>
      </c>
      <c r="N45" s="33">
        <f t="shared" si="12"/>
        <v>1.0479506484159162</v>
      </c>
      <c r="O45" s="33">
        <f t="shared" si="16"/>
        <v>2526.0948845528956</v>
      </c>
      <c r="P45" s="19"/>
      <c r="Q45" s="35">
        <f t="shared" si="15"/>
        <v>4.8551832560114666E-2</v>
      </c>
      <c r="R45" s="22">
        <f t="shared" si="9"/>
        <v>4.8551832560114666E-2</v>
      </c>
      <c r="S45" s="23">
        <f t="shared" si="10"/>
        <v>16616.528788431322</v>
      </c>
    </row>
    <row r="46" spans="1:19" x14ac:dyDescent="0.3">
      <c r="A46" s="37" t="s">
        <v>209</v>
      </c>
      <c r="B46" s="39">
        <v>2515</v>
      </c>
      <c r="C46" s="32"/>
      <c r="D46" s="33">
        <f t="shared" si="8"/>
        <v>2560.057304741898</v>
      </c>
      <c r="E46" s="33">
        <f t="shared" si="4"/>
        <v>29.851491252208476</v>
      </c>
      <c r="F46" s="33">
        <f t="shared" si="5"/>
        <v>2590.5912326169241</v>
      </c>
      <c r="G46" s="19"/>
      <c r="H46" s="35">
        <f t="shared" si="6"/>
        <v>-3.0056156110108992E-2</v>
      </c>
      <c r="I46" s="22">
        <f t="shared" si="3"/>
        <v>3.0056156110108992E-2</v>
      </c>
      <c r="J46" s="23">
        <f t="shared" si="7"/>
        <v>5714.0344485459327</v>
      </c>
      <c r="K46" s="32"/>
      <c r="L46" s="33">
        <f t="shared" si="11"/>
        <v>2452.7220495314032</v>
      </c>
      <c r="M46" s="33">
        <f t="shared" si="14"/>
        <v>17.274133452806467</v>
      </c>
      <c r="N46" s="33">
        <f t="shared" si="12"/>
        <v>1.049878616950785</v>
      </c>
      <c r="O46" s="33">
        <f t="shared" si="16"/>
        <v>2637.9830495291112</v>
      </c>
      <c r="P46" s="19"/>
      <c r="Q46" s="35">
        <f t="shared" si="15"/>
        <v>-4.8899820886326523E-2</v>
      </c>
      <c r="R46" s="22">
        <f t="shared" si="13"/>
        <v>4.8899820886326523E-2</v>
      </c>
      <c r="S46" s="23">
        <f t="shared" si="10"/>
        <v>15124.830471479821</v>
      </c>
    </row>
    <row r="47" spans="1:19" x14ac:dyDescent="0.3">
      <c r="A47" s="37" t="s">
        <v>210</v>
      </c>
      <c r="B47" s="39">
        <v>2506</v>
      </c>
      <c r="C47" s="32"/>
      <c r="D47" s="33">
        <f t="shared" si="8"/>
        <v>2556.0151149908056</v>
      </c>
      <c r="E47" s="33">
        <f t="shared" si="4"/>
        <v>23.650894384827822</v>
      </c>
      <c r="F47" s="33">
        <f t="shared" si="5"/>
        <v>2589.9087959941066</v>
      </c>
      <c r="G47" s="19"/>
      <c r="H47" s="35">
        <f t="shared" si="6"/>
        <v>-3.3483158816483095E-2</v>
      </c>
      <c r="I47" s="22">
        <f t="shared" si="3"/>
        <v>3.3483158816483095E-2</v>
      </c>
      <c r="J47" s="23">
        <f t="shared" si="7"/>
        <v>7040.6860451806069</v>
      </c>
      <c r="K47" s="32"/>
      <c r="L47" s="33">
        <f t="shared" si="11"/>
        <v>2444.485812476184</v>
      </c>
      <c r="M47" s="33">
        <f t="shared" si="14"/>
        <v>17.199793005526324</v>
      </c>
      <c r="N47" s="33">
        <f t="shared" si="12"/>
        <v>1.0414332107389828</v>
      </c>
      <c r="O47" s="33">
        <f t="shared" si="16"/>
        <v>2587.4325965878857</v>
      </c>
      <c r="P47" s="19"/>
      <c r="Q47" s="35">
        <f t="shared" si="15"/>
        <v>-3.2495050513920855E-2</v>
      </c>
      <c r="R47" s="22">
        <f t="shared" si="13"/>
        <v>3.2495050513920855E-2</v>
      </c>
      <c r="S47" s="23">
        <f t="shared" si="10"/>
        <v>6631.2677870453263</v>
      </c>
    </row>
    <row r="48" spans="1:19" x14ac:dyDescent="0.3">
      <c r="A48" s="37" t="s">
        <v>211</v>
      </c>
      <c r="B48" s="39">
        <v>2630</v>
      </c>
      <c r="C48" s="32"/>
      <c r="D48" s="33">
        <f t="shared" si="8"/>
        <v>2599.9976587770288</v>
      </c>
      <c r="E48" s="33">
        <f t="shared" si="4"/>
        <v>27.370418433416603</v>
      </c>
      <c r="F48" s="33">
        <f t="shared" si="5"/>
        <v>2579.6660093756336</v>
      </c>
      <c r="G48" s="19"/>
      <c r="H48" s="35">
        <f t="shared" si="6"/>
        <v>1.913839947694539E-2</v>
      </c>
      <c r="I48" s="22">
        <f t="shared" si="3"/>
        <v>1.913839947694539E-2</v>
      </c>
      <c r="J48" s="23">
        <f t="shared" si="7"/>
        <v>2533.5106121738027</v>
      </c>
      <c r="K48" s="32"/>
      <c r="L48" s="33">
        <f t="shared" si="11"/>
        <v>2583.5137494276501</v>
      </c>
      <c r="M48" s="33">
        <f t="shared" si="14"/>
        <v>17.554815630909264</v>
      </c>
      <c r="N48" s="33">
        <f t="shared" si="12"/>
        <v>0.9528442081088101</v>
      </c>
      <c r="O48" s="33">
        <f t="shared" si="16"/>
        <v>2285.3512177784401</v>
      </c>
      <c r="P48" s="19"/>
      <c r="Q48" s="35">
        <f t="shared" si="15"/>
        <v>0.13104516434279845</v>
      </c>
      <c r="R48" s="22">
        <f t="shared" si="9"/>
        <v>0.13104516434279845</v>
      </c>
      <c r="S48" s="23">
        <f t="shared" si="10"/>
        <v>118782.78308680425</v>
      </c>
    </row>
    <row r="49" spans="1:19" x14ac:dyDescent="0.3">
      <c r="A49" s="37" t="s">
        <v>212</v>
      </c>
      <c r="B49" s="39">
        <v>2721</v>
      </c>
      <c r="C49" s="32"/>
      <c r="D49" s="33">
        <f t="shared" si="8"/>
        <v>2665.1892672913727</v>
      </c>
      <c r="E49" s="33">
        <f t="shared" si="4"/>
        <v>34.289523877099967</v>
      </c>
      <c r="F49" s="33">
        <f t="shared" si="5"/>
        <v>2627.3680772104453</v>
      </c>
      <c r="G49" s="19"/>
      <c r="H49" s="35">
        <f t="shared" si="6"/>
        <v>3.4410849977785617E-2</v>
      </c>
      <c r="I49" s="22">
        <f t="shared" si="3"/>
        <v>3.4410849977785617E-2</v>
      </c>
      <c r="J49" s="23">
        <f t="shared" si="7"/>
        <v>8766.9369652691257</v>
      </c>
      <c r="K49" s="32"/>
      <c r="L49" s="33">
        <f t="shared" si="11"/>
        <v>2752.6454274865714</v>
      </c>
      <c r="M49" s="33">
        <f t="shared" si="14"/>
        <v>17.996529785812427</v>
      </c>
      <c r="N49" s="33">
        <f t="shared" si="12"/>
        <v>0.91570527909050625</v>
      </c>
      <c r="O49" s="33">
        <f t="shared" si="16"/>
        <v>2310.674395149852</v>
      </c>
      <c r="P49" s="19"/>
      <c r="Q49" s="35">
        <f t="shared" si="15"/>
        <v>0.15079956076815437</v>
      </c>
      <c r="R49" s="22">
        <f t="shared" si="9"/>
        <v>0.15079956076815437</v>
      </c>
      <c r="S49" s="23">
        <f t="shared" si="10"/>
        <v>168367.10199563982</v>
      </c>
    </row>
    <row r="50" spans="1:19" x14ac:dyDescent="0.3">
      <c r="A50" s="37" t="s">
        <v>213</v>
      </c>
      <c r="B50" s="39">
        <v>2594</v>
      </c>
      <c r="C50" s="32"/>
      <c r="D50" s="33">
        <f t="shared" si="8"/>
        <v>2656.8722389218037</v>
      </c>
      <c r="E50" s="33">
        <f t="shared" si="4"/>
        <v>26.494972014619833</v>
      </c>
      <c r="F50" s="33">
        <f t="shared" si="5"/>
        <v>2699.4787911684725</v>
      </c>
      <c r="G50" s="19"/>
      <c r="H50" s="35">
        <f t="shared" si="6"/>
        <v>-4.0662602609280077E-2</v>
      </c>
      <c r="I50" s="22">
        <f t="shared" si="3"/>
        <v>4.0662602609280077E-2</v>
      </c>
      <c r="J50" s="23">
        <f t="shared" si="7"/>
        <v>11125.775386362238</v>
      </c>
      <c r="K50" s="32"/>
      <c r="L50" s="33">
        <f t="shared" si="11"/>
        <v>2750.9456218228888</v>
      </c>
      <c r="M50" s="33">
        <f t="shared" si="14"/>
        <v>17.939132172295423</v>
      </c>
      <c r="N50" s="33">
        <f t="shared" si="12"/>
        <v>0.95314510565953359</v>
      </c>
      <c r="O50" s="33">
        <f t="shared" si="16"/>
        <v>2651.4374519950275</v>
      </c>
      <c r="P50" s="19"/>
      <c r="Q50" s="35">
        <f t="shared" si="15"/>
        <v>-2.2142425595615828E-2</v>
      </c>
      <c r="R50" s="22">
        <f t="shared" si="13"/>
        <v>2.2142425595615828E-2</v>
      </c>
      <c r="S50" s="23">
        <f t="shared" si="10"/>
        <v>3299.0608916810838</v>
      </c>
    </row>
    <row r="51" spans="1:19" x14ac:dyDescent="0.3">
      <c r="A51" s="37" t="s">
        <v>214</v>
      </c>
      <c r="B51" s="39">
        <v>2468</v>
      </c>
      <c r="C51" s="32"/>
      <c r="D51" s="33">
        <f t="shared" si="8"/>
        <v>2596.3729040873245</v>
      </c>
      <c r="E51" s="33">
        <f t="shared" si="4"/>
        <v>10.580010565730802</v>
      </c>
      <c r="F51" s="33">
        <f t="shared" si="5"/>
        <v>2683.3672109364234</v>
      </c>
      <c r="G51" s="19"/>
      <c r="H51" s="35">
        <f t="shared" si="6"/>
        <v>-8.7263861805682075E-2</v>
      </c>
      <c r="I51" s="22">
        <f t="shared" si="3"/>
        <v>8.7263861805682075E-2</v>
      </c>
      <c r="J51" s="23">
        <f t="shared" si="7"/>
        <v>46383.035546533873</v>
      </c>
      <c r="K51" s="32"/>
      <c r="L51" s="33">
        <f t="shared" si="11"/>
        <v>2711.2828632680257</v>
      </c>
      <c r="M51" s="33">
        <f t="shared" si="14"/>
        <v>17.771272974817609</v>
      </c>
      <c r="N51" s="33">
        <f t="shared" si="12"/>
        <v>0.94035843592807078</v>
      </c>
      <c r="O51" s="33">
        <f t="shared" si="16"/>
        <v>2635.0430157492879</v>
      </c>
      <c r="P51" s="19"/>
      <c r="Q51" s="35">
        <f t="shared" si="15"/>
        <v>-6.7683555814136084E-2</v>
      </c>
      <c r="R51" s="22">
        <f t="shared" si="13"/>
        <v>6.7683555814136084E-2</v>
      </c>
      <c r="S51" s="23">
        <f t="shared" si="10"/>
        <v>27903.369110616833</v>
      </c>
    </row>
    <row r="52" spans="1:19" x14ac:dyDescent="0.3">
      <c r="A52" s="37" t="s">
        <v>215</v>
      </c>
      <c r="B52" s="39">
        <v>2592</v>
      </c>
      <c r="C52" s="32"/>
      <c r="D52" s="33">
        <f t="shared" si="8"/>
        <v>2600.9129123706266</v>
      </c>
      <c r="E52" s="33">
        <f t="shared" si="4"/>
        <v>9.4750370685248715</v>
      </c>
      <c r="F52" s="33">
        <f t="shared" si="5"/>
        <v>2606.9529146530554</v>
      </c>
      <c r="G52" s="19"/>
      <c r="H52" s="35">
        <f t="shared" si="6"/>
        <v>-5.7688713939256786E-3</v>
      </c>
      <c r="I52" s="22">
        <f t="shared" si="3"/>
        <v>5.7688713939256786E-3</v>
      </c>
      <c r="J52" s="23">
        <f t="shared" si="7"/>
        <v>223.58965662155765</v>
      </c>
      <c r="K52" s="32"/>
      <c r="L52" s="33">
        <f t="shared" si="11"/>
        <v>2663.5893667966293</v>
      </c>
      <c r="M52" s="33">
        <f t="shared" si="14"/>
        <v>17.580500353926357</v>
      </c>
      <c r="N52" s="33">
        <f t="shared" si="12"/>
        <v>1.010601390049424</v>
      </c>
      <c r="O52" s="33">
        <f t="shared" si="16"/>
        <v>2796.4114999960684</v>
      </c>
      <c r="P52" s="19"/>
      <c r="Q52" s="35">
        <f t="shared" si="15"/>
        <v>-7.8862461418236274E-2</v>
      </c>
      <c r="R52" s="22">
        <f t="shared" si="9"/>
        <v>7.8862461418236274E-2</v>
      </c>
      <c r="S52" s="23">
        <f t="shared" si="10"/>
        <v>41784.061330642675</v>
      </c>
    </row>
    <row r="53" spans="1:19" x14ac:dyDescent="0.3">
      <c r="A53" s="37" t="s">
        <v>216</v>
      </c>
      <c r="B53" s="39">
        <v>2570</v>
      </c>
      <c r="C53" s="32"/>
      <c r="D53" s="33">
        <f t="shared" si="8"/>
        <v>2594.073851990247</v>
      </c>
      <c r="E53" s="33">
        <f t="shared" si="4"/>
        <v>6.4904942705334623</v>
      </c>
      <c r="F53" s="33">
        <f t="shared" si="5"/>
        <v>2610.3879494391513</v>
      </c>
      <c r="G53" s="19"/>
      <c r="H53" s="35">
        <f t="shared" si="6"/>
        <v>-1.5715155423794269E-2</v>
      </c>
      <c r="I53" s="22">
        <f t="shared" si="3"/>
        <v>1.5715155423794269E-2</v>
      </c>
      <c r="J53" s="23">
        <f t="shared" si="7"/>
        <v>1631.1864598994393</v>
      </c>
      <c r="K53" s="32"/>
      <c r="L53" s="33">
        <f t="shared" si="11"/>
        <v>2649.2018653420637</v>
      </c>
      <c r="M53" s="33">
        <f t="shared" si="14"/>
        <v>17.487341552005073</v>
      </c>
      <c r="N53" s="33">
        <f t="shared" si="12"/>
        <v>0.98796566653682039</v>
      </c>
      <c r="O53" s="33">
        <f t="shared" si="16"/>
        <v>2666.8960337870008</v>
      </c>
      <c r="P53" s="19"/>
      <c r="Q53" s="35">
        <f t="shared" si="15"/>
        <v>-3.7702736882101462E-2</v>
      </c>
      <c r="R53" s="22">
        <f t="shared" si="9"/>
        <v>3.7702736882101462E-2</v>
      </c>
      <c r="S53" s="23">
        <f t="shared" si="10"/>
        <v>9388.8413636515925</v>
      </c>
    </row>
    <row r="54" spans="1:19" x14ac:dyDescent="0.3">
      <c r="A54" s="37" t="s">
        <v>217</v>
      </c>
      <c r="B54" s="39">
        <v>2516</v>
      </c>
      <c r="C54" s="32"/>
      <c r="D54" s="33">
        <f t="shared" si="8"/>
        <v>2566.4058657050959</v>
      </c>
      <c r="E54" s="33">
        <f t="shared" si="4"/>
        <v>0.24145429439650545</v>
      </c>
      <c r="F54" s="33">
        <f t="shared" si="5"/>
        <v>2600.5643462607804</v>
      </c>
      <c r="G54" s="19"/>
      <c r="H54" s="35">
        <f t="shared" si="6"/>
        <v>-3.3610630469308601E-2</v>
      </c>
      <c r="I54" s="22">
        <f t="shared" si="3"/>
        <v>3.3610630469308601E-2</v>
      </c>
      <c r="J54" s="23">
        <f t="shared" si="7"/>
        <v>7151.1286585131711</v>
      </c>
      <c r="K54" s="32"/>
      <c r="L54" s="33">
        <f t="shared" si="11"/>
        <v>2604.1334957499162</v>
      </c>
      <c r="M54" s="33">
        <f t="shared" si="14"/>
        <v>17.30504629506552</v>
      </c>
      <c r="N54" s="33">
        <f t="shared" si="12"/>
        <v>1.0024811786417787</v>
      </c>
      <c r="O54" s="33">
        <f t="shared" si="16"/>
        <v>2709.6975535365405</v>
      </c>
      <c r="P54" s="19"/>
      <c r="Q54" s="35">
        <f t="shared" si="15"/>
        <v>-7.698630903678079E-2</v>
      </c>
      <c r="R54" s="22">
        <f t="shared" si="13"/>
        <v>7.698630903678079E-2</v>
      </c>
      <c r="S54" s="23">
        <f t="shared" si="10"/>
        <v>37518.742246040958</v>
      </c>
    </row>
    <row r="55" spans="1:19" x14ac:dyDescent="0.3">
      <c r="A55" s="37" t="s">
        <v>218</v>
      </c>
      <c r="B55" s="39">
        <v>2654</v>
      </c>
      <c r="C55" s="32"/>
      <c r="D55" s="33">
        <f t="shared" si="8"/>
        <v>2601.9321055293503</v>
      </c>
      <c r="E55" s="33">
        <f t="shared" si="4"/>
        <v>6.6965433890666306</v>
      </c>
      <c r="F55" s="33">
        <f t="shared" si="5"/>
        <v>2566.6473199994925</v>
      </c>
      <c r="G55" s="19"/>
      <c r="H55" s="35">
        <f t="shared" si="6"/>
        <v>3.2913594574418788E-2</v>
      </c>
      <c r="I55" s="22">
        <f t="shared" si="3"/>
        <v>3.2913594574418788E-2</v>
      </c>
      <c r="J55" s="23">
        <f t="shared" si="7"/>
        <v>7630.4907032710562</v>
      </c>
      <c r="K55" s="32"/>
      <c r="L55" s="33">
        <f t="shared" si="11"/>
        <v>2609.8218497256003</v>
      </c>
      <c r="M55" s="33">
        <f t="shared" si="14"/>
        <v>17.27119378388122</v>
      </c>
      <c r="N55" s="33">
        <f t="shared" si="12"/>
        <v>1.0237257778325333</v>
      </c>
      <c r="O55" s="33">
        <f t="shared" si="16"/>
        <v>2690.3292976074567</v>
      </c>
      <c r="P55" s="19"/>
      <c r="Q55" s="35">
        <f t="shared" si="15"/>
        <v>-1.3688507011098998E-2</v>
      </c>
      <c r="R55" s="22">
        <f t="shared" si="13"/>
        <v>1.3688507011098998E-2</v>
      </c>
      <c r="S55" s="23">
        <f t="shared" si="10"/>
        <v>1319.8178646511619</v>
      </c>
    </row>
    <row r="56" spans="1:19" x14ac:dyDescent="0.3">
      <c r="A56" s="37" t="s">
        <v>219</v>
      </c>
      <c r="B56" s="39">
        <v>2616</v>
      </c>
      <c r="C56" s="32"/>
      <c r="D56" s="33">
        <f t="shared" si="8"/>
        <v>2611.6061939917618</v>
      </c>
      <c r="E56" s="33">
        <f t="shared" si="4"/>
        <v>7.241263115804732</v>
      </c>
      <c r="F56" s="33">
        <f t="shared" si="5"/>
        <v>2608.6286489184172</v>
      </c>
      <c r="G56" s="19"/>
      <c r="H56" s="35">
        <f t="shared" si="6"/>
        <v>2.817794755956734E-3</v>
      </c>
      <c r="I56" s="22">
        <f t="shared" si="3"/>
        <v>2.817794755956734E-3</v>
      </c>
      <c r="J56" s="23">
        <f t="shared" si="7"/>
        <v>54.336816767952151</v>
      </c>
      <c r="K56" s="32"/>
      <c r="L56" s="33">
        <f t="shared" si="11"/>
        <v>2588.2922682339749</v>
      </c>
      <c r="M56" s="33">
        <f t="shared" si="14"/>
        <v>17.158123415581784</v>
      </c>
      <c r="N56" s="33">
        <f t="shared" si="12"/>
        <v>1.033966691723659</v>
      </c>
      <c r="O56" s="33">
        <f t="shared" si="16"/>
        <v>2739.285202887349</v>
      </c>
      <c r="P56" s="19"/>
      <c r="Q56" s="35">
        <f t="shared" si="15"/>
        <v>-4.7127371134307719E-2</v>
      </c>
      <c r="R56" s="22">
        <f t="shared" si="9"/>
        <v>4.7127371134307719E-2</v>
      </c>
      <c r="S56" s="23">
        <f t="shared" si="10"/>
        <v>15199.241250974803</v>
      </c>
    </row>
    <row r="57" spans="1:19" x14ac:dyDescent="0.3">
      <c r="A57" s="37" t="s">
        <v>220</v>
      </c>
      <c r="B57" s="39">
        <v>2550</v>
      </c>
      <c r="C57" s="32"/>
      <c r="D57" s="33">
        <f t="shared" si="8"/>
        <v>2591.0375747055332</v>
      </c>
      <c r="E57" s="33">
        <f t="shared" si="4"/>
        <v>2.1536519564420522</v>
      </c>
      <c r="F57" s="33">
        <f t="shared" si="5"/>
        <v>2618.8474571075667</v>
      </c>
      <c r="G57" s="19"/>
      <c r="H57" s="35">
        <f t="shared" si="6"/>
        <v>-2.6999002787281057E-2</v>
      </c>
      <c r="I57" s="22">
        <f t="shared" si="3"/>
        <v>2.6999002787281057E-2</v>
      </c>
      <c r="J57" s="23">
        <f t="shared" si="7"/>
        <v>4739.9723501782364</v>
      </c>
      <c r="K57" s="32"/>
      <c r="L57" s="33">
        <f t="shared" si="11"/>
        <v>2548.9635815831339</v>
      </c>
      <c r="M57" s="33">
        <f t="shared" si="14"/>
        <v>16.993513704231443</v>
      </c>
      <c r="N57" s="33">
        <f t="shared" si="12"/>
        <v>1.0349668005801809</v>
      </c>
      <c r="O57" s="33">
        <f t="shared" si="16"/>
        <v>2730.383427344656</v>
      </c>
      <c r="P57" s="19"/>
      <c r="Q57" s="35">
        <f t="shared" si="15"/>
        <v>-7.0738598958688614E-2</v>
      </c>
      <c r="R57" s="22">
        <f t="shared" si="9"/>
        <v>7.0738598958688614E-2</v>
      </c>
      <c r="S57" s="23">
        <f t="shared" si="10"/>
        <v>32538.180860604774</v>
      </c>
    </row>
    <row r="58" spans="1:19" x14ac:dyDescent="0.3">
      <c r="A58" s="37" t="s">
        <v>221</v>
      </c>
      <c r="B58" s="39">
        <v>2378</v>
      </c>
      <c r="C58" s="32"/>
      <c r="D58" s="33">
        <f t="shared" si="8"/>
        <v>2506.2680059819613</v>
      </c>
      <c r="E58" s="33">
        <f t="shared" si="4"/>
        <v>-13.748304806490903</v>
      </c>
      <c r="F58" s="33">
        <f t="shared" si="5"/>
        <v>2593.1912266619752</v>
      </c>
      <c r="G58" s="19"/>
      <c r="H58" s="35">
        <f t="shared" si="6"/>
        <v>-9.0492525930183004E-2</v>
      </c>
      <c r="I58" s="22">
        <f t="shared" si="3"/>
        <v>9.0492525930183004E-2</v>
      </c>
      <c r="J58" s="23">
        <f t="shared" si="7"/>
        <v>46307.26403228558</v>
      </c>
      <c r="K58" s="32"/>
      <c r="L58" s="33">
        <f t="shared" si="11"/>
        <v>2467.2015339589666</v>
      </c>
      <c r="M58" s="33">
        <f t="shared" si="14"/>
        <v>16.705727503782292</v>
      </c>
      <c r="N58" s="33">
        <f t="shared" si="12"/>
        <v>1.0263836308187451</v>
      </c>
      <c r="O58" s="33">
        <f t="shared" si="16"/>
        <v>2693.9434863553529</v>
      </c>
      <c r="P58" s="19"/>
      <c r="Q58" s="35">
        <f t="shared" si="15"/>
        <v>-0.13286101192403402</v>
      </c>
      <c r="R58" s="22">
        <f t="shared" si="13"/>
        <v>0.13286101192403402</v>
      </c>
      <c r="S58" s="23">
        <f t="shared" si="10"/>
        <v>99820.286570375058</v>
      </c>
    </row>
    <row r="59" spans="1:19" x14ac:dyDescent="0.3">
      <c r="A59" s="37" t="s">
        <v>222</v>
      </c>
      <c r="B59" s="39">
        <v>2744</v>
      </c>
      <c r="C59" s="32"/>
      <c r="D59" s="33">
        <f t="shared" si="8"/>
        <v>2594.1013402156973</v>
      </c>
      <c r="E59" s="33">
        <f t="shared" si="4"/>
        <v>4.8353005786805152</v>
      </c>
      <c r="F59" s="33">
        <f t="shared" si="5"/>
        <v>2492.5197011754703</v>
      </c>
      <c r="G59" s="19"/>
      <c r="H59" s="35">
        <f t="shared" si="6"/>
        <v>9.1647339221767363E-2</v>
      </c>
      <c r="I59" s="22">
        <f t="shared" si="3"/>
        <v>9.1647339221767363E-2</v>
      </c>
      <c r="J59" s="23">
        <f t="shared" si="7"/>
        <v>63242.340696874729</v>
      </c>
      <c r="K59" s="32"/>
      <c r="L59" s="33">
        <f t="shared" si="11"/>
        <v>2533.434874389824</v>
      </c>
      <c r="M59" s="33">
        <f t="shared" si="14"/>
        <v>16.850057234177946</v>
      </c>
      <c r="N59" s="33">
        <f t="shared" si="12"/>
        <v>1.0528159881227617</v>
      </c>
      <c r="O59" s="33">
        <f t="shared" si="16"/>
        <v>2586.8235144830246</v>
      </c>
      <c r="P59" s="19"/>
      <c r="Q59" s="35">
        <f t="shared" si="15"/>
        <v>5.7280060319597446E-2</v>
      </c>
      <c r="R59" s="22">
        <f t="shared" si="13"/>
        <v>5.7280060319597446E-2</v>
      </c>
      <c r="S59" s="23">
        <f t="shared" si="10"/>
        <v>24704.447599467974</v>
      </c>
    </row>
    <row r="60" spans="1:19" x14ac:dyDescent="0.3">
      <c r="A60" s="37" t="s">
        <v>223</v>
      </c>
      <c r="B60" s="39">
        <v>2699</v>
      </c>
      <c r="C60" s="32"/>
      <c r="D60" s="33">
        <f t="shared" si="8"/>
        <v>2639.3557117255377</v>
      </c>
      <c r="E60" s="33">
        <f t="shared" si="4"/>
        <v>12.229669003100962</v>
      </c>
      <c r="F60" s="33">
        <f t="shared" si="5"/>
        <v>2598.9366407943776</v>
      </c>
      <c r="G60" s="19"/>
      <c r="H60" s="35">
        <f t="shared" si="6"/>
        <v>3.7074234607492561E-2</v>
      </c>
      <c r="I60" s="22">
        <f t="shared" si="3"/>
        <v>3.7074234607492561E-2</v>
      </c>
      <c r="J60" s="23">
        <f t="shared" si="7"/>
        <v>10012.67585551342</v>
      </c>
      <c r="K60" s="32"/>
      <c r="L60" s="33">
        <f t="shared" si="11"/>
        <v>2642.9215116756632</v>
      </c>
      <c r="M60" s="33">
        <f t="shared" si="14"/>
        <v>17.120011949001732</v>
      </c>
      <c r="N60" s="33">
        <f t="shared" si="12"/>
        <v>0.97151657245986667</v>
      </c>
      <c r="O60" s="33">
        <f t="shared" si="16"/>
        <v>2430.0242261251033</v>
      </c>
      <c r="P60" s="19"/>
      <c r="Q60" s="35">
        <f t="shared" si="15"/>
        <v>9.9657567200776856E-2</v>
      </c>
      <c r="R60" s="22">
        <f t="shared" si="9"/>
        <v>9.9657567200776856E-2</v>
      </c>
      <c r="S60" s="23">
        <f t="shared" si="10"/>
        <v>72347.966931599585</v>
      </c>
    </row>
    <row r="61" spans="1:19" x14ac:dyDescent="0.3">
      <c r="A61" s="37" t="s">
        <v>224</v>
      </c>
      <c r="B61" s="39">
        <v>2597</v>
      </c>
      <c r="C61" s="32"/>
      <c r="D61" s="33">
        <f t="shared" si="8"/>
        <v>2629.5364470031427</v>
      </c>
      <c r="E61" s="33">
        <f t="shared" si="4"/>
        <v>8.1959805591081238</v>
      </c>
      <c r="F61" s="33">
        <f t="shared" si="5"/>
        <v>2651.5853807286385</v>
      </c>
      <c r="G61" s="19"/>
      <c r="H61" s="35">
        <f t="shared" si="6"/>
        <v>-2.101862946809337E-2</v>
      </c>
      <c r="I61" s="22">
        <f t="shared" si="3"/>
        <v>2.101862946809337E-2</v>
      </c>
      <c r="J61" s="23">
        <f t="shared" si="7"/>
        <v>2979.5637892904174</v>
      </c>
      <c r="K61" s="32"/>
      <c r="L61" s="33">
        <f t="shared" si="11"/>
        <v>2717.8062431469257</v>
      </c>
      <c r="M61" s="33">
        <f t="shared" si="14"/>
        <v>17.288345650189878</v>
      </c>
      <c r="N61" s="33">
        <f t="shared" si="12"/>
        <v>0.9265865359442087</v>
      </c>
      <c r="O61" s="33">
        <f t="shared" si="16"/>
        <v>2435.8140657830595</v>
      </c>
      <c r="P61" s="19"/>
      <c r="Q61" s="35">
        <f t="shared" si="15"/>
        <v>6.2066204935287063E-2</v>
      </c>
      <c r="R61" s="22">
        <f t="shared" si="9"/>
        <v>6.2066204935287063E-2</v>
      </c>
      <c r="S61" s="23">
        <f t="shared" si="10"/>
        <v>25980.90538938787</v>
      </c>
    </row>
    <row r="62" spans="1:19" x14ac:dyDescent="0.3">
      <c r="A62" s="37" t="s">
        <v>225</v>
      </c>
      <c r="B62" s="39">
        <v>2324</v>
      </c>
      <c r="C62" s="32"/>
      <c r="D62" s="33">
        <f t="shared" si="8"/>
        <v>2511.0049886304255</v>
      </c>
      <c r="E62" s="33">
        <f t="shared" si="4"/>
        <v>-14.98786190330615</v>
      </c>
      <c r="F62" s="33">
        <f t="shared" si="5"/>
        <v>2637.7324275622509</v>
      </c>
      <c r="G62" s="19"/>
      <c r="H62" s="35">
        <f t="shared" si="6"/>
        <v>-0.13499674163608041</v>
      </c>
      <c r="I62" s="22">
        <f t="shared" si="3"/>
        <v>0.13499674163608041</v>
      </c>
      <c r="J62" s="23">
        <f t="shared" si="7"/>
        <v>98428.036104103012</v>
      </c>
      <c r="K62" s="32"/>
      <c r="L62" s="33">
        <f t="shared" si="11"/>
        <v>2637.6787274123644</v>
      </c>
      <c r="M62" s="33">
        <f t="shared" si="14"/>
        <v>17.004463504877858</v>
      </c>
      <c r="N62" s="33">
        <f t="shared" si="12"/>
        <v>0.93346415976363595</v>
      </c>
      <c r="O62" s="33">
        <f t="shared" si="16"/>
        <v>2606.9420208278452</v>
      </c>
      <c r="P62" s="19"/>
      <c r="Q62" s="35">
        <f t="shared" si="15"/>
        <v>-0.12174785749907281</v>
      </c>
      <c r="R62" s="22">
        <f t="shared" si="13"/>
        <v>0.12174785749907281</v>
      </c>
      <c r="S62" s="23">
        <f t="shared" si="10"/>
        <v>80056.187150144804</v>
      </c>
    </row>
    <row r="63" spans="1:19" x14ac:dyDescent="0.3">
      <c r="A63" s="37" t="s">
        <v>226</v>
      </c>
      <c r="B63" s="39">
        <v>2590</v>
      </c>
      <c r="C63" s="32"/>
      <c r="D63" s="33">
        <f t="shared" si="8"/>
        <v>2533.9800779141246</v>
      </c>
      <c r="E63" s="33">
        <f t="shared" si="4"/>
        <v>-8.042822319563518</v>
      </c>
      <c r="F63" s="33">
        <f t="shared" si="5"/>
        <v>2496.0171267271194</v>
      </c>
      <c r="G63" s="19"/>
      <c r="H63" s="35">
        <f t="shared" si="6"/>
        <v>3.628682365748287E-2</v>
      </c>
      <c r="I63" s="22">
        <f t="shared" si="3"/>
        <v>3.628682365748287E-2</v>
      </c>
      <c r="J63" s="23">
        <f t="shared" si="7"/>
        <v>8832.7804686263389</v>
      </c>
      <c r="K63" s="32"/>
      <c r="L63" s="33">
        <f t="shared" si="11"/>
        <v>2687.3636606115933</v>
      </c>
      <c r="M63" s="33">
        <f t="shared" si="14"/>
        <v>17.099698528361305</v>
      </c>
      <c r="N63" s="33">
        <f t="shared" si="12"/>
        <v>0.94675187368598568</v>
      </c>
      <c r="O63" s="33">
        <f t="shared" si="16"/>
        <v>2496.3537332954784</v>
      </c>
      <c r="P63" s="19"/>
      <c r="Q63" s="35">
        <f t="shared" si="15"/>
        <v>3.6156859731475532E-2</v>
      </c>
      <c r="R63" s="22">
        <f t="shared" si="13"/>
        <v>3.6156859731475532E-2</v>
      </c>
      <c r="S63" s="23">
        <f t="shared" si="10"/>
        <v>8769.6232676943946</v>
      </c>
    </row>
    <row r="64" spans="1:19" x14ac:dyDescent="0.3">
      <c r="A64" s="37" t="s">
        <v>227</v>
      </c>
      <c r="B64" s="39">
        <v>2552</v>
      </c>
      <c r="C64" s="32"/>
      <c r="D64" s="33">
        <f t="shared" si="8"/>
        <v>2536.4649045076803</v>
      </c>
      <c r="E64" s="33">
        <f t="shared" si="4"/>
        <v>-6.1168672465452456</v>
      </c>
      <c r="F64" s="33">
        <f t="shared" si="5"/>
        <v>2525.9372555945611</v>
      </c>
      <c r="G64" s="19"/>
      <c r="H64" s="35">
        <f t="shared" si="6"/>
        <v>1.0212674140062279E-2</v>
      </c>
      <c r="I64" s="22">
        <f t="shared" si="3"/>
        <v>1.0212674140062279E-2</v>
      </c>
      <c r="J64" s="23">
        <f t="shared" si="7"/>
        <v>679.26664594323847</v>
      </c>
      <c r="K64" s="32"/>
      <c r="L64" s="33">
        <f t="shared" si="11"/>
        <v>2645.6450732558233</v>
      </c>
      <c r="M64" s="33">
        <f t="shared" si="14"/>
        <v>16.928294601495484</v>
      </c>
      <c r="N64" s="33">
        <f t="shared" si="12"/>
        <v>0.99803993810379199</v>
      </c>
      <c r="O64" s="33">
        <f t="shared" si="16"/>
        <v>2733.1344300845726</v>
      </c>
      <c r="P64" s="19"/>
      <c r="Q64" s="35">
        <f t="shared" si="15"/>
        <v>-7.0977441255710275E-2</v>
      </c>
      <c r="R64" s="22">
        <f t="shared" si="9"/>
        <v>7.0977441255710275E-2</v>
      </c>
      <c r="S64" s="23">
        <f t="shared" si="10"/>
        <v>32809.681762062923</v>
      </c>
    </row>
    <row r="65" spans="1:19" x14ac:dyDescent="0.3">
      <c r="A65" s="37" t="s">
        <v>228</v>
      </c>
      <c r="B65" s="39">
        <v>2709</v>
      </c>
      <c r="C65" s="32"/>
      <c r="D65" s="33">
        <f t="shared" si="8"/>
        <v>2602.511778427317</v>
      </c>
      <c r="E65" s="33">
        <f t="shared" si="4"/>
        <v>7.0849525077009652</v>
      </c>
      <c r="F65" s="33">
        <f t="shared" si="5"/>
        <v>2530.3480372611352</v>
      </c>
      <c r="G65" s="19"/>
      <c r="H65" s="35">
        <f t="shared" si="6"/>
        <v>6.5947568379056756E-2</v>
      </c>
      <c r="I65" s="22">
        <f t="shared" si="3"/>
        <v>6.5947568379056756E-2</v>
      </c>
      <c r="J65" s="23">
        <f t="shared" si="7"/>
        <v>31916.523790448726</v>
      </c>
      <c r="K65" s="32"/>
      <c r="L65" s="33">
        <f t="shared" si="11"/>
        <v>2688.6377307047542</v>
      </c>
      <c r="M65" s="33">
        <f t="shared" si="14"/>
        <v>17.004249452544812</v>
      </c>
      <c r="N65" s="33">
        <f t="shared" si="12"/>
        <v>0.99332037515688776</v>
      </c>
      <c r="O65" s="33">
        <f t="shared" si="16"/>
        <v>2630.5310720783427</v>
      </c>
      <c r="P65" s="19"/>
      <c r="Q65" s="35">
        <f t="shared" si="15"/>
        <v>2.8966012521837309E-2</v>
      </c>
      <c r="R65" s="22">
        <f t="shared" si="9"/>
        <v>2.8966012521837309E-2</v>
      </c>
      <c r="S65" s="23">
        <f t="shared" si="10"/>
        <v>6157.3726491742436</v>
      </c>
    </row>
    <row r="66" spans="1:19" x14ac:dyDescent="0.3">
      <c r="A66" s="37" t="s">
        <v>229</v>
      </c>
      <c r="B66" s="39">
        <v>2701</v>
      </c>
      <c r="C66" s="32"/>
      <c r="D66" s="33">
        <f t="shared" si="8"/>
        <v>2646.5176902652529</v>
      </c>
      <c r="E66" s="33">
        <f t="shared" si="4"/>
        <v>13.839367430690533</v>
      </c>
      <c r="F66" s="33">
        <f t="shared" si="5"/>
        <v>2609.5967309350181</v>
      </c>
      <c r="G66" s="19"/>
      <c r="H66" s="35">
        <f t="shared" si="6"/>
        <v>3.3840529087368364E-2</v>
      </c>
      <c r="I66" s="22">
        <f t="shared" si="3"/>
        <v>3.3840529087368364E-2</v>
      </c>
      <c r="J66" s="23">
        <f t="shared" si="7"/>
        <v>8354.5575957654855</v>
      </c>
      <c r="K66" s="32"/>
      <c r="L66" s="33">
        <f t="shared" si="11"/>
        <v>2701.9248452408192</v>
      </c>
      <c r="M66" s="33">
        <f t="shared" si="14"/>
        <v>16.993417251099334</v>
      </c>
      <c r="N66" s="33">
        <f t="shared" si="12"/>
        <v>1.0017101145932572</v>
      </c>
      <c r="O66" s="33">
        <f t="shared" si="16"/>
        <v>2712.3551612507649</v>
      </c>
      <c r="P66" s="19"/>
      <c r="Q66" s="35">
        <f t="shared" si="15"/>
        <v>-4.2040582194612817E-3</v>
      </c>
      <c r="R66" s="22">
        <f t="shared" si="13"/>
        <v>4.2040582194612817E-3</v>
      </c>
      <c r="S66" s="23">
        <f t="shared" si="10"/>
        <v>128.93968703087319</v>
      </c>
    </row>
    <row r="67" spans="1:19" x14ac:dyDescent="0.3">
      <c r="A67" s="37" t="s">
        <v>230</v>
      </c>
      <c r="B67" s="39">
        <v>2689</v>
      </c>
      <c r="C67" s="32"/>
      <c r="D67" s="33">
        <f t="shared" si="8"/>
        <v>2671.9269382781631</v>
      </c>
      <c r="E67" s="33">
        <f t="shared" si="4"/>
        <v>15.955991036344138</v>
      </c>
      <c r="F67" s="33">
        <f t="shared" si="5"/>
        <v>2660.3570576959432</v>
      </c>
      <c r="G67" s="19"/>
      <c r="H67" s="35">
        <f t="shared" si="6"/>
        <v>1.0651893753832934E-2</v>
      </c>
      <c r="I67" s="22">
        <f t="shared" si="3"/>
        <v>1.0651893753832934E-2</v>
      </c>
      <c r="J67" s="23">
        <f t="shared" si="7"/>
        <v>820.41814383352437</v>
      </c>
      <c r="K67" s="32"/>
      <c r="L67" s="33">
        <f t="shared" si="11"/>
        <v>2688.6489553763649</v>
      </c>
      <c r="M67" s="33">
        <f t="shared" si="14"/>
        <v>16.905208660435299</v>
      </c>
      <c r="N67" s="33">
        <f t="shared" si="12"/>
        <v>1.0172821390922659</v>
      </c>
      <c r="O67" s="33">
        <f t="shared" si="16"/>
        <v>2783.4267131326192</v>
      </c>
      <c r="P67" s="19"/>
      <c r="Q67" s="35">
        <f t="shared" si="15"/>
        <v>-3.5115921581487235E-2</v>
      </c>
      <c r="R67" s="22">
        <f t="shared" si="13"/>
        <v>3.5115921581487235E-2</v>
      </c>
      <c r="S67" s="23">
        <f t="shared" si="10"/>
        <v>8916.4041530299528</v>
      </c>
    </row>
    <row r="68" spans="1:19" x14ac:dyDescent="0.3">
      <c r="A68" s="37" t="s">
        <v>231</v>
      </c>
      <c r="B68" s="39">
        <v>2719</v>
      </c>
      <c r="C68" s="32"/>
      <c r="D68" s="33">
        <f t="shared" si="8"/>
        <v>2700.4521963987986</v>
      </c>
      <c r="E68" s="33">
        <f t="shared" si="4"/>
        <v>18.255444969970814</v>
      </c>
      <c r="F68" s="33">
        <f t="shared" si="5"/>
        <v>2687.8829293145072</v>
      </c>
      <c r="G68" s="19"/>
      <c r="H68" s="35">
        <f t="shared" si="6"/>
        <v>1.144430698252768E-2</v>
      </c>
      <c r="I68" s="22">
        <f t="shared" si="3"/>
        <v>1.144430698252768E-2</v>
      </c>
      <c r="J68" s="23">
        <f t="shared" si="7"/>
        <v>968.27208804595307</v>
      </c>
      <c r="K68" s="32"/>
      <c r="L68" s="33">
        <f t="shared" si="11"/>
        <v>2680.6544915628733</v>
      </c>
      <c r="M68" s="33">
        <f t="shared" si="14"/>
        <v>16.832647864493175</v>
      </c>
      <c r="N68" s="33">
        <f t="shared" si="12"/>
        <v>1.0285971340851503</v>
      </c>
      <c r="O68" s="33">
        <f t="shared" si="16"/>
        <v>2797.4528882682998</v>
      </c>
      <c r="P68" s="19"/>
      <c r="Q68" s="35">
        <f t="shared" si="15"/>
        <v>-2.8853581562449368E-2</v>
      </c>
      <c r="R68" s="22">
        <f t="shared" si="9"/>
        <v>2.8853581562449368E-2</v>
      </c>
      <c r="S68" s="23">
        <f t="shared" si="10"/>
        <v>6154.8556776383375</v>
      </c>
    </row>
    <row r="69" spans="1:19" x14ac:dyDescent="0.3">
      <c r="A69" s="37" t="s">
        <v>232</v>
      </c>
      <c r="B69" s="39">
        <v>2718</v>
      </c>
      <c r="C69" s="32"/>
      <c r="D69" s="33">
        <f t="shared" si="8"/>
        <v>2718.4218004085496</v>
      </c>
      <c r="E69" s="33">
        <f t="shared" si="4"/>
        <v>18.203152492138877</v>
      </c>
      <c r="F69" s="33">
        <f t="shared" si="5"/>
        <v>2718.7076413687696</v>
      </c>
      <c r="G69" s="19"/>
      <c r="H69" s="35">
        <f t="shared" si="6"/>
        <v>-2.6035370447741001E-4</v>
      </c>
      <c r="I69" s="22">
        <f t="shared" si="3"/>
        <v>2.6035370447741001E-4</v>
      </c>
      <c r="J69" s="23">
        <f t="shared" si="7"/>
        <v>0.50075630679411354</v>
      </c>
      <c r="K69" s="32"/>
      <c r="L69" s="33">
        <f t="shared" si="11"/>
        <v>2674.0837973318198</v>
      </c>
      <c r="M69" s="33">
        <f t="shared" si="14"/>
        <v>16.764447564592171</v>
      </c>
      <c r="N69" s="33">
        <f t="shared" si="12"/>
        <v>1.0299026285036439</v>
      </c>
      <c r="O69" s="33">
        <f t="shared" si="16"/>
        <v>2791.8096342993258</v>
      </c>
      <c r="P69" s="19"/>
      <c r="Q69" s="35">
        <f t="shared" si="15"/>
        <v>-2.7155862508949892E-2</v>
      </c>
      <c r="R69" s="22">
        <f t="shared" si="9"/>
        <v>2.7155862508949892E-2</v>
      </c>
      <c r="S69" s="23">
        <f t="shared" si="10"/>
        <v>5447.862115400213</v>
      </c>
    </row>
    <row r="70" spans="1:19" x14ac:dyDescent="0.3">
      <c r="A70" s="37" t="s">
        <v>233</v>
      </c>
      <c r="B70" s="39">
        <v>2634</v>
      </c>
      <c r="C70" s="32"/>
      <c r="D70" s="33">
        <f t="shared" si="8"/>
        <v>2695.1711651852856</v>
      </c>
      <c r="E70" s="33">
        <f t="shared" si="4"/>
        <v>10.619490327378504</v>
      </c>
      <c r="F70" s="33">
        <f t="shared" si="5"/>
        <v>2736.6249529006886</v>
      </c>
      <c r="G70" s="19"/>
      <c r="H70" s="35">
        <f t="shared" si="6"/>
        <v>-3.8961637395857493E-2</v>
      </c>
      <c r="I70" s="22">
        <f t="shared" si="3"/>
        <v>3.8961637395857493E-2</v>
      </c>
      <c r="J70" s="23">
        <f t="shared" si="7"/>
        <v>10531.880957868561</v>
      </c>
      <c r="K70" s="32"/>
      <c r="L70" s="33">
        <f t="shared" si="11"/>
        <v>2649.973308020164</v>
      </c>
      <c r="M70" s="33">
        <f t="shared" si="14"/>
        <v>16.645332826961372</v>
      </c>
      <c r="N70" s="33">
        <f t="shared" si="12"/>
        <v>1.0175323834222263</v>
      </c>
      <c r="O70" s="33">
        <f t="shared" si="16"/>
        <v>2761.8425915790267</v>
      </c>
      <c r="P70" s="19"/>
      <c r="Q70" s="35">
        <f t="shared" si="15"/>
        <v>-4.85355321104885E-2</v>
      </c>
      <c r="R70" s="22">
        <f t="shared" si="13"/>
        <v>4.85355321104885E-2</v>
      </c>
      <c r="S70" s="23">
        <f t="shared" si="10"/>
        <v>16343.72822164183</v>
      </c>
    </row>
    <row r="71" spans="1:19" x14ac:dyDescent="0.3">
      <c r="A71" s="37" t="s">
        <v>234</v>
      </c>
      <c r="B71" s="39">
        <v>2218</v>
      </c>
      <c r="C71" s="32"/>
      <c r="D71" s="33">
        <f t="shared" si="8"/>
        <v>2508.7550446632549</v>
      </c>
      <c r="E71" s="33">
        <f t="shared" si="4"/>
        <v>-25.426709295385955</v>
      </c>
      <c r="F71" s="33">
        <f t="shared" si="5"/>
        <v>2705.7906555126642</v>
      </c>
      <c r="G71" s="19"/>
      <c r="H71" s="35">
        <f t="shared" si="6"/>
        <v>-0.21992364991553842</v>
      </c>
      <c r="I71" s="22">
        <f t="shared" si="3"/>
        <v>0.21992364991553842</v>
      </c>
      <c r="J71" s="23">
        <f t="shared" si="7"/>
        <v>237939.72360547466</v>
      </c>
      <c r="K71" s="32"/>
      <c r="L71" s="33">
        <f t="shared" si="11"/>
        <v>2482.8835173673224</v>
      </c>
      <c r="M71" s="33">
        <f t="shared" si="14"/>
        <v>16.109905430629997</v>
      </c>
      <c r="N71" s="33">
        <f t="shared" si="12"/>
        <v>1.0092580334393773</v>
      </c>
      <c r="O71" s="33">
        <f t="shared" si="16"/>
        <v>2807.4587393100419</v>
      </c>
      <c r="P71" s="19"/>
      <c r="Q71" s="35">
        <f t="shared" si="15"/>
        <v>-0.26576137931020827</v>
      </c>
      <c r="R71" s="22">
        <f t="shared" si="13"/>
        <v>0.26576137931020827</v>
      </c>
      <c r="S71" s="23">
        <f t="shared" si="10"/>
        <v>347461.60534898395</v>
      </c>
    </row>
    <row r="72" spans="1:19" x14ac:dyDescent="0.3">
      <c r="A72" s="37" t="s">
        <v>235</v>
      </c>
      <c r="B72" s="39">
        <v>2549</v>
      </c>
      <c r="C72" s="32"/>
      <c r="D72" s="33">
        <f t="shared" si="8"/>
        <v>2509.8554047367766</v>
      </c>
      <c r="E72" s="33">
        <f t="shared" si="4"/>
        <v>-20.573779239968864</v>
      </c>
      <c r="F72" s="33">
        <f t="shared" si="5"/>
        <v>2483.3283353678689</v>
      </c>
      <c r="G72" s="19"/>
      <c r="H72" s="35">
        <f t="shared" si="6"/>
        <v>2.5763697384123607E-2</v>
      </c>
      <c r="I72" s="22">
        <f t="shared" si="3"/>
        <v>2.5763697384123607E-2</v>
      </c>
      <c r="J72" s="23">
        <f t="shared" si="7"/>
        <v>4312.7675355550946</v>
      </c>
      <c r="K72" s="32"/>
      <c r="L72" s="33">
        <f t="shared" si="11"/>
        <v>2539.9284597734322</v>
      </c>
      <c r="M72" s="33">
        <f t="shared" si="14"/>
        <v>16.229195307553933</v>
      </c>
      <c r="N72" s="33">
        <f t="shared" si="12"/>
        <v>0.98027050273335559</v>
      </c>
      <c r="O72" s="33">
        <f t="shared" si="16"/>
        <v>2427.8135247164173</v>
      </c>
      <c r="P72" s="19"/>
      <c r="Q72" s="35">
        <f t="shared" si="15"/>
        <v>4.7542752170883759E-2</v>
      </c>
      <c r="R72" s="22">
        <f t="shared" si="9"/>
        <v>4.7542752170883759E-2</v>
      </c>
      <c r="S72" s="23">
        <f t="shared" si="10"/>
        <v>14686.1617916584</v>
      </c>
    </row>
    <row r="73" spans="1:19" x14ac:dyDescent="0.3">
      <c r="A73" s="37" t="s">
        <v>236</v>
      </c>
      <c r="B73" s="39">
        <v>2389</v>
      </c>
      <c r="C73" s="32"/>
      <c r="D73" s="33">
        <f t="shared" si="8"/>
        <v>2448.7743892194571</v>
      </c>
      <c r="E73" s="33">
        <f t="shared" si="4"/>
        <v>-27.98427685877655</v>
      </c>
      <c r="F73" s="33">
        <f t="shared" si="5"/>
        <v>2489.2816254968079</v>
      </c>
      <c r="G73" s="19"/>
      <c r="H73" s="35">
        <f t="shared" si="6"/>
        <v>-4.1976402468316416E-2</v>
      </c>
      <c r="I73" s="22">
        <f t="shared" si="3"/>
        <v>4.1976402468316416E-2</v>
      </c>
      <c r="J73" s="23">
        <f t="shared" si="7"/>
        <v>10056.404412282036</v>
      </c>
      <c r="K73" s="32"/>
      <c r="L73" s="33">
        <f t="shared" si="11"/>
        <v>2563.4175825307807</v>
      </c>
      <c r="M73" s="33">
        <f t="shared" si="14"/>
        <v>16.250351654682223</v>
      </c>
      <c r="N73" s="33">
        <f t="shared" si="12"/>
        <v>0.92805369795810688</v>
      </c>
      <c r="O73" s="33">
        <f t="shared" si="16"/>
        <v>2368.5012669487623</v>
      </c>
      <c r="P73" s="19"/>
      <c r="Q73" s="35">
        <f t="shared" si="15"/>
        <v>8.5804659067549808E-3</v>
      </c>
      <c r="R73" s="22">
        <f t="shared" si="9"/>
        <v>8.5804659067549808E-3</v>
      </c>
      <c r="S73" s="23">
        <f t="shared" si="10"/>
        <v>420.19805670590284</v>
      </c>
    </row>
    <row r="74" spans="1:19" x14ac:dyDescent="0.3">
      <c r="A74" s="37" t="s">
        <v>237</v>
      </c>
      <c r="B74" s="39">
        <v>2450</v>
      </c>
      <c r="C74" s="32"/>
      <c r="D74" s="33">
        <f t="shared" si="8"/>
        <v>2432.5890018818563</v>
      </c>
      <c r="E74" s="33">
        <f t="shared" si="4"/>
        <v>-25.825757770913299</v>
      </c>
      <c r="F74" s="33">
        <f t="shared" si="5"/>
        <v>2420.7901123606807</v>
      </c>
      <c r="G74" s="19"/>
      <c r="H74" s="35">
        <f t="shared" si="6"/>
        <v>1.1922403118089502E-2</v>
      </c>
      <c r="I74" s="22">
        <f t="shared" si="3"/>
        <v>1.1922403118089502E-2</v>
      </c>
      <c r="J74" s="23">
        <f t="shared" si="7"/>
        <v>853.21753590165713</v>
      </c>
      <c r="K74" s="32"/>
      <c r="L74" s="33">
        <f t="shared" si="11"/>
        <v>2594.4235659441915</v>
      </c>
      <c r="M74" s="33">
        <f t="shared" si="14"/>
        <v>16.293351432537268</v>
      </c>
      <c r="N74" s="33">
        <f t="shared" si="12"/>
        <v>0.93643236374249339</v>
      </c>
      <c r="O74" s="33">
        <f t="shared" si="16"/>
        <v>2408.0275606536275</v>
      </c>
      <c r="P74" s="19"/>
      <c r="Q74" s="35">
        <f t="shared" si="15"/>
        <v>1.7131607896478586E-2</v>
      </c>
      <c r="R74" s="22">
        <f t="shared" si="13"/>
        <v>1.7131607896478586E-2</v>
      </c>
      <c r="S74" s="23">
        <f t="shared" si="10"/>
        <v>1761.6856646849217</v>
      </c>
    </row>
    <row r="75" spans="1:19" x14ac:dyDescent="0.3">
      <c r="A75" s="37" t="s">
        <v>238</v>
      </c>
      <c r="B75" s="39">
        <v>2746</v>
      </c>
      <c r="C75" s="32"/>
      <c r="D75" s="33">
        <f t="shared" si="8"/>
        <v>2543.792768280327</v>
      </c>
      <c r="E75" s="33">
        <f t="shared" si="4"/>
        <v>-0.7572254323751153</v>
      </c>
      <c r="F75" s="33">
        <f t="shared" si="5"/>
        <v>2406.7632441109431</v>
      </c>
      <c r="G75" s="19"/>
      <c r="H75" s="35">
        <f t="shared" si="6"/>
        <v>0.12353851270541037</v>
      </c>
      <c r="I75" s="22">
        <f t="shared" si="3"/>
        <v>0.12353851270541037</v>
      </c>
      <c r="J75" s="23">
        <f t="shared" si="7"/>
        <v>115081.57654613158</v>
      </c>
      <c r="K75" s="32"/>
      <c r="L75" s="33">
        <f t="shared" si="11"/>
        <v>2705.794709116994</v>
      </c>
      <c r="M75" s="33">
        <f t="shared" si="14"/>
        <v>16.570420147088313</v>
      </c>
      <c r="N75" s="33">
        <f t="shared" si="12"/>
        <v>0.96535130147870585</v>
      </c>
      <c r="O75" s="33">
        <f t="shared" si="16"/>
        <v>2471.7011331901185</v>
      </c>
      <c r="P75" s="19"/>
      <c r="Q75" s="35">
        <f t="shared" si="15"/>
        <v>9.9890337512702654E-2</v>
      </c>
      <c r="R75" s="22">
        <f t="shared" si="13"/>
        <v>9.9890337512702654E-2</v>
      </c>
      <c r="S75" s="23">
        <f t="shared" si="10"/>
        <v>75239.868333185092</v>
      </c>
    </row>
    <row r="76" spans="1:19" x14ac:dyDescent="0.3">
      <c r="A76" s="37" t="s">
        <v>239</v>
      </c>
      <c r="B76" s="39">
        <v>2384</v>
      </c>
      <c r="C76" s="32"/>
      <c r="D76" s="33">
        <f t="shared" si="8"/>
        <v>2478.795555923889</v>
      </c>
      <c r="E76" s="33">
        <f t="shared" si="4"/>
        <v>-12.509453278123907</v>
      </c>
      <c r="F76" s="33">
        <f t="shared" si="5"/>
        <v>2543.035542847952</v>
      </c>
      <c r="G76" s="19"/>
      <c r="H76" s="35">
        <f t="shared" si="6"/>
        <v>-6.6709539785214766E-2</v>
      </c>
      <c r="I76" s="22">
        <f t="shared" si="3"/>
        <v>6.6709539785214766E-2</v>
      </c>
      <c r="J76" s="23">
        <f t="shared" si="7"/>
        <v>25292.303888942777</v>
      </c>
      <c r="K76" s="32"/>
      <c r="L76" s="33">
        <f t="shared" si="11"/>
        <v>2612.8622491467113</v>
      </c>
      <c r="M76" s="33">
        <f t="shared" si="14"/>
        <v>16.251314899917237</v>
      </c>
      <c r="N76" s="33">
        <f t="shared" si="12"/>
        <v>0.97465500588261766</v>
      </c>
      <c r="O76" s="33">
        <f t="shared" si="16"/>
        <v>2717.0291251066465</v>
      </c>
      <c r="P76" s="19"/>
      <c r="Q76" s="35">
        <f t="shared" si="15"/>
        <v>-0.13969342496084164</v>
      </c>
      <c r="R76" s="22">
        <f t="shared" si="9"/>
        <v>0.13969342496084164</v>
      </c>
      <c r="S76" s="23">
        <f t="shared" si="10"/>
        <v>110908.39816929838</v>
      </c>
    </row>
    <row r="77" spans="1:19" x14ac:dyDescent="0.3">
      <c r="A77" s="37" t="s">
        <v>240</v>
      </c>
      <c r="B77" s="39">
        <v>2435</v>
      </c>
      <c r="C77" s="32"/>
      <c r="D77" s="33">
        <f t="shared" si="8"/>
        <v>2453.6485576738819</v>
      </c>
      <c r="E77" s="33">
        <f t="shared" si="4"/>
        <v>-14.821398143493049</v>
      </c>
      <c r="F77" s="33">
        <f t="shared" si="5"/>
        <v>2466.2861026457649</v>
      </c>
      <c r="G77" s="19"/>
      <c r="H77" s="35">
        <f t="shared" si="6"/>
        <v>-1.2848502113250478E-2</v>
      </c>
      <c r="I77" s="22">
        <f t="shared" ref="I77:I140" si="17">ABS(H77)</f>
        <v>1.2848502113250478E-2</v>
      </c>
      <c r="J77" s="23">
        <f t="shared" si="7"/>
        <v>978.82021876133831</v>
      </c>
      <c r="K77" s="32"/>
      <c r="L77" s="33">
        <f t="shared" si="11"/>
        <v>2570.7858816413245</v>
      </c>
      <c r="M77" s="33">
        <f t="shared" si="14"/>
        <v>16.081340653660789</v>
      </c>
      <c r="N77" s="33">
        <f t="shared" si="12"/>
        <v>0.98072017844551906</v>
      </c>
      <c r="O77" s="33">
        <f t="shared" si="16"/>
        <v>2611.5520717688596</v>
      </c>
      <c r="P77" s="19"/>
      <c r="Q77" s="35">
        <f t="shared" si="15"/>
        <v>-7.2505984299326323E-2</v>
      </c>
      <c r="R77" s="22">
        <f t="shared" si="9"/>
        <v>7.2505984299326323E-2</v>
      </c>
      <c r="S77" s="23">
        <f t="shared" si="10"/>
        <v>31170.634045876552</v>
      </c>
    </row>
    <row r="78" spans="1:19" x14ac:dyDescent="0.3">
      <c r="A78" s="37" t="s">
        <v>241</v>
      </c>
      <c r="B78" s="39">
        <v>2635</v>
      </c>
      <c r="C78" s="32"/>
      <c r="D78" s="33">
        <f t="shared" si="8"/>
        <v>2518.0681925784074</v>
      </c>
      <c r="E78" s="33">
        <f t="shared" si="4"/>
        <v>-0.32484047430094876</v>
      </c>
      <c r="F78" s="33">
        <f t="shared" si="5"/>
        <v>2438.8271595303891</v>
      </c>
      <c r="G78" s="19"/>
      <c r="H78" s="35">
        <f t="shared" si="6"/>
        <v>7.4448895813894092E-2</v>
      </c>
      <c r="I78" s="22">
        <f t="shared" si="17"/>
        <v>7.4448895813894092E-2</v>
      </c>
      <c r="J78" s="23">
        <f t="shared" si="7"/>
        <v>38483.783337915425</v>
      </c>
      <c r="K78" s="32"/>
      <c r="L78" s="33">
        <f t="shared" si="11"/>
        <v>2601.1864450390635</v>
      </c>
      <c r="M78" s="33">
        <f t="shared" si="14"/>
        <v>16.123068680431857</v>
      </c>
      <c r="N78" s="33">
        <f t="shared" si="12"/>
        <v>1.0047930838126287</v>
      </c>
      <c r="O78" s="33">
        <f t="shared" si="16"/>
        <v>2591.2910616826507</v>
      </c>
      <c r="P78" s="19"/>
      <c r="Q78" s="35">
        <f t="shared" si="15"/>
        <v>1.6587832378500679E-2</v>
      </c>
      <c r="R78" s="22">
        <f t="shared" si="13"/>
        <v>1.6587832378500679E-2</v>
      </c>
      <c r="S78" s="23">
        <f t="shared" si="10"/>
        <v>1910.4712888298452</v>
      </c>
    </row>
    <row r="79" spans="1:19" x14ac:dyDescent="0.3">
      <c r="A79" s="37" t="s">
        <v>242</v>
      </c>
      <c r="B79" s="39">
        <v>2688</v>
      </c>
      <c r="C79" s="32"/>
      <c r="D79" s="33">
        <f t="shared" si="8"/>
        <v>2586.5159336208289</v>
      </c>
      <c r="E79" s="33">
        <f t="shared" ref="E79:E142" si="18">$F$7*(D79-D78)+(1-$F$7)*E78</f>
        <v>12.256591842617979</v>
      </c>
      <c r="F79" s="33">
        <f t="shared" ref="F79:F142" si="19">D78+E78</f>
        <v>2517.7433521041066</v>
      </c>
      <c r="G79" s="19"/>
      <c r="H79" s="35">
        <f t="shared" si="6"/>
        <v>6.3339526746984134E-2</v>
      </c>
      <c r="I79" s="22">
        <f t="shared" si="17"/>
        <v>6.3339526746984134E-2</v>
      </c>
      <c r="J79" s="23">
        <f t="shared" si="7"/>
        <v>28987.326152746209</v>
      </c>
      <c r="K79" s="32"/>
      <c r="L79" s="33">
        <f t="shared" si="11"/>
        <v>2625.5219184118723</v>
      </c>
      <c r="M79" s="33">
        <f t="shared" si="14"/>
        <v>16.147000666754231</v>
      </c>
      <c r="N79" s="33">
        <f t="shared" si="12"/>
        <v>1.0190611363587014</v>
      </c>
      <c r="O79" s="33">
        <f t="shared" si="16"/>
        <v>2662.5422207831066</v>
      </c>
      <c r="P79" s="19"/>
      <c r="Q79" s="35">
        <f t="shared" si="15"/>
        <v>9.4709000062847513E-3</v>
      </c>
      <c r="R79" s="22">
        <f t="shared" si="13"/>
        <v>9.4709000062847513E-3</v>
      </c>
      <c r="S79" s="23">
        <f t="shared" si="10"/>
        <v>648.09852265609027</v>
      </c>
    </row>
    <row r="80" spans="1:19" x14ac:dyDescent="0.3">
      <c r="A80" s="37" t="s">
        <v>243</v>
      </c>
      <c r="B80" s="39">
        <v>2696</v>
      </c>
      <c r="C80" s="32"/>
      <c r="D80" s="33">
        <f t="shared" si="8"/>
        <v>2638.046083946278</v>
      </c>
      <c r="E80" s="33">
        <f t="shared" si="18"/>
        <v>19.441397283957258</v>
      </c>
      <c r="F80" s="33">
        <f t="shared" si="19"/>
        <v>2598.772525463447</v>
      </c>
      <c r="G80" s="19"/>
      <c r="H80" s="35">
        <f t="shared" si="6"/>
        <v>3.6063603314745188E-2</v>
      </c>
      <c r="I80" s="22">
        <f t="shared" si="17"/>
        <v>3.6063603314745188E-2</v>
      </c>
      <c r="J80" s="23">
        <f t="shared" si="7"/>
        <v>9453.1818047560646</v>
      </c>
      <c r="K80" s="32"/>
      <c r="L80" s="33">
        <f t="shared" si="11"/>
        <v>2634.9010857769813</v>
      </c>
      <c r="M80" s="33">
        <f t="shared" si="14"/>
        <v>16.12727834423432</v>
      </c>
      <c r="N80" s="33">
        <f t="shared" si="12"/>
        <v>1.0271200343725804</v>
      </c>
      <c r="O80" s="33">
        <f t="shared" si="16"/>
        <v>2717.2130793660922</v>
      </c>
      <c r="P80" s="19"/>
      <c r="Q80" s="35">
        <f t="shared" si="15"/>
        <v>-7.8683528805979924E-3</v>
      </c>
      <c r="R80" s="22">
        <f t="shared" si="13"/>
        <v>7.8683528805979924E-3</v>
      </c>
      <c r="S80" s="23">
        <f t="shared" si="10"/>
        <v>449.99473619212614</v>
      </c>
    </row>
    <row r="81" spans="1:19" x14ac:dyDescent="0.3">
      <c r="A81" s="37" t="s">
        <v>244</v>
      </c>
      <c r="B81" s="39">
        <v>2662</v>
      </c>
      <c r="C81" s="32"/>
      <c r="D81" s="33">
        <f t="shared" si="8"/>
        <v>2659.3102445042377</v>
      </c>
      <c r="E81" s="33">
        <f t="shared" si="18"/>
        <v>19.774858268783763</v>
      </c>
      <c r="F81" s="33">
        <f t="shared" si="19"/>
        <v>2657.4874812302351</v>
      </c>
      <c r="G81" s="19"/>
      <c r="H81" s="35">
        <f t="shared" si="6"/>
        <v>1.6951610705352885E-3</v>
      </c>
      <c r="I81" s="22">
        <f t="shared" si="17"/>
        <v>1.6951610705352885E-3</v>
      </c>
      <c r="J81" s="23">
        <f t="shared" si="7"/>
        <v>20.362825647480872</v>
      </c>
      <c r="K81" s="32"/>
      <c r="L81" s="33">
        <f t="shared" si="11"/>
        <v>2629.2651691198002</v>
      </c>
      <c r="M81" s="33">
        <f t="shared" si="14"/>
        <v>16.063857640480087</v>
      </c>
      <c r="N81" s="33">
        <f t="shared" si="12"/>
        <v>1.0251365235808518</v>
      </c>
      <c r="O81" s="33">
        <f t="shared" si="16"/>
        <v>2730.3010804461551</v>
      </c>
      <c r="P81" s="19"/>
      <c r="Q81" s="35">
        <f t="shared" si="15"/>
        <v>-2.5657806328382826E-2</v>
      </c>
      <c r="R81" s="22">
        <f t="shared" si="13"/>
        <v>2.5657806328382826E-2</v>
      </c>
      <c r="S81" s="23">
        <f t="shared" si="10"/>
        <v>4665.0375901121479</v>
      </c>
    </row>
    <row r="82" spans="1:19" x14ac:dyDescent="0.3">
      <c r="A82" s="37" t="s">
        <v>245</v>
      </c>
      <c r="B82" s="39">
        <v>2682</v>
      </c>
      <c r="C82" s="32"/>
      <c r="D82" s="33">
        <f t="shared" si="8"/>
        <v>2680.2625311415031</v>
      </c>
      <c r="E82" s="33">
        <f t="shared" si="18"/>
        <v>19.990260032093605</v>
      </c>
      <c r="F82" s="33">
        <f t="shared" si="19"/>
        <v>2679.0851027730214</v>
      </c>
      <c r="G82" s="19"/>
      <c r="H82" s="35">
        <f t="shared" ref="H82:H145" si="20">(B82-F82)/B82</f>
        <v>1.0868371465244631E-3</v>
      </c>
      <c r="I82" s="22">
        <f t="shared" si="17"/>
        <v>1.0868371465244631E-3</v>
      </c>
      <c r="J82" s="23">
        <f t="shared" si="7"/>
        <v>8.4966258438475908</v>
      </c>
      <c r="K82" s="32"/>
      <c r="L82" s="33">
        <f t="shared" si="11"/>
        <v>2642.1981172447113</v>
      </c>
      <c r="M82" s="33">
        <f t="shared" si="14"/>
        <v>16.054733774023195</v>
      </c>
      <c r="N82" s="33">
        <f t="shared" si="12"/>
        <v>1.0168582706672455</v>
      </c>
      <c r="O82" s="33">
        <f t="shared" si="16"/>
        <v>2691.707949535386</v>
      </c>
      <c r="P82" s="19"/>
      <c r="Q82" s="35">
        <f t="shared" si="15"/>
        <v>-3.619667984856815E-3</v>
      </c>
      <c r="R82" s="22">
        <f t="shared" ref="R82:R145" si="21">ABS(Q82)</f>
        <v>3.619667984856815E-3</v>
      </c>
      <c r="S82" s="23">
        <f t="shared" si="10"/>
        <v>94.244284181600833</v>
      </c>
    </row>
    <row r="83" spans="1:19" x14ac:dyDescent="0.3">
      <c r="A83" s="37" t="s">
        <v>246</v>
      </c>
      <c r="B83" s="39">
        <v>2493</v>
      </c>
      <c r="C83" s="32"/>
      <c r="D83" s="33">
        <f t="shared" si="8"/>
        <v>2616.5361806817123</v>
      </c>
      <c r="E83" s="33">
        <f t="shared" si="18"/>
        <v>4.6749287550584473</v>
      </c>
      <c r="F83" s="33">
        <f t="shared" si="19"/>
        <v>2700.252791173597</v>
      </c>
      <c r="G83" s="19"/>
      <c r="H83" s="35">
        <f t="shared" si="20"/>
        <v>-8.3133891365261517E-2</v>
      </c>
      <c r="I83" s="22">
        <f t="shared" si="17"/>
        <v>8.3133891365261517E-2</v>
      </c>
      <c r="J83" s="23">
        <f t="shared" si="7"/>
        <v>42953.719449246593</v>
      </c>
      <c r="K83" s="32"/>
      <c r="L83" s="33">
        <f t="shared" si="11"/>
        <v>2596.5181324705841</v>
      </c>
      <c r="M83" s="33">
        <f t="shared" si="14"/>
        <v>15.874830993381909</v>
      </c>
      <c r="N83" s="33">
        <f t="shared" si="12"/>
        <v>0.9958421432531348</v>
      </c>
      <c r="O83" s="33">
        <f t="shared" si="16"/>
        <v>2682.8630448037857</v>
      </c>
      <c r="P83" s="19"/>
      <c r="Q83" s="35">
        <f t="shared" si="15"/>
        <v>-7.6158461614033557E-2</v>
      </c>
      <c r="R83" s="22">
        <f t="shared" si="21"/>
        <v>7.6158461614033557E-2</v>
      </c>
      <c r="S83" s="23">
        <f t="shared" si="10"/>
        <v>36047.975782164322</v>
      </c>
    </row>
    <row r="84" spans="1:19" x14ac:dyDescent="0.3">
      <c r="A84" s="37" t="s">
        <v>247</v>
      </c>
      <c r="B84" s="39">
        <v>2821</v>
      </c>
      <c r="C84" s="32"/>
      <c r="D84" s="33">
        <f t="shared" si="8"/>
        <v>2701.9127908818136</v>
      </c>
      <c r="E84" s="33">
        <f t="shared" si="18"/>
        <v>19.438701185434251</v>
      </c>
      <c r="F84" s="33">
        <f t="shared" si="19"/>
        <v>2621.2111094367706</v>
      </c>
      <c r="G84" s="19"/>
      <c r="H84" s="35">
        <f t="shared" si="20"/>
        <v>7.082201012521426E-2</v>
      </c>
      <c r="I84" s="22">
        <f t="shared" si="17"/>
        <v>7.082201012521426E-2</v>
      </c>
      <c r="J84" s="23">
        <f t="shared" si="7"/>
        <v>39915.600792486061</v>
      </c>
      <c r="K84" s="32"/>
      <c r="L84" s="33">
        <f t="shared" si="11"/>
        <v>2699.4825437791701</v>
      </c>
      <c r="M84" s="33">
        <f t="shared" si="14"/>
        <v>16.128621049156887</v>
      </c>
      <c r="N84" s="33">
        <f t="shared" si="12"/>
        <v>0.99795166361391718</v>
      </c>
      <c r="O84" s="33">
        <f t="shared" si="16"/>
        <v>2560.8517636319025</v>
      </c>
      <c r="P84" s="19"/>
      <c r="Q84" s="35">
        <f t="shared" si="15"/>
        <v>9.2218446071640384E-2</v>
      </c>
      <c r="R84" s="22">
        <f t="shared" si="21"/>
        <v>9.2218446071640384E-2</v>
      </c>
      <c r="S84" s="23">
        <f t="shared" si="10"/>
        <v>67677.10488543153</v>
      </c>
    </row>
    <row r="85" spans="1:19" x14ac:dyDescent="0.3">
      <c r="A85" s="37" t="s">
        <v>248</v>
      </c>
      <c r="B85" s="39">
        <v>2816</v>
      </c>
      <c r="C85" s="32"/>
      <c r="D85" s="33">
        <f t="shared" si="8"/>
        <v>2759.5833162437784</v>
      </c>
      <c r="E85" s="33">
        <f t="shared" si="18"/>
        <v>26.43292908296349</v>
      </c>
      <c r="F85" s="33">
        <f t="shared" si="19"/>
        <v>2721.3514920672478</v>
      </c>
      <c r="G85" s="19"/>
      <c r="H85" s="35">
        <f t="shared" si="20"/>
        <v>3.3610975828392113E-2</v>
      </c>
      <c r="I85" s="22">
        <f t="shared" si="17"/>
        <v>3.3610975828392113E-2</v>
      </c>
      <c r="J85" s="23">
        <f t="shared" ref="J85:J148" si="22">(B85-F85)^2</f>
        <v>8958.3400538962524</v>
      </c>
      <c r="K85" s="32"/>
      <c r="L85" s="33">
        <f t="shared" si="11"/>
        <v>2820.1957987863348</v>
      </c>
      <c r="M85" s="33">
        <f t="shared" si="14"/>
        <v>16.433393904753881</v>
      </c>
      <c r="N85" s="33">
        <f t="shared" si="12"/>
        <v>0.94729528510602035</v>
      </c>
      <c r="O85" s="33">
        <f t="shared" si="16"/>
        <v>2520.2329837352509</v>
      </c>
      <c r="P85" s="19"/>
      <c r="Q85" s="35">
        <f t="shared" si="15"/>
        <v>0.10503090066219785</v>
      </c>
      <c r="R85" s="22">
        <f t="shared" si="21"/>
        <v>0.10503090066219785</v>
      </c>
      <c r="S85" s="23">
        <f t="shared" si="10"/>
        <v>87478.127910152383</v>
      </c>
    </row>
    <row r="86" spans="1:19" x14ac:dyDescent="0.3">
      <c r="A86" s="37" t="s">
        <v>249</v>
      </c>
      <c r="B86" s="39">
        <v>2886</v>
      </c>
      <c r="C86" s="32"/>
      <c r="D86" s="33">
        <f t="shared" ref="D86:D149" si="23">$D$7*(B86)+(1-$D$7)*(D85+E85)</f>
        <v>2826.4031612186791</v>
      </c>
      <c r="E86" s="33">
        <f t="shared" si="18"/>
        <v>33.821414982099782</v>
      </c>
      <c r="F86" s="33">
        <f t="shared" si="19"/>
        <v>2786.0162453267421</v>
      </c>
      <c r="G86" s="19"/>
      <c r="H86" s="35">
        <f t="shared" si="20"/>
        <v>3.4644405638689486E-2</v>
      </c>
      <c r="I86" s="22">
        <f t="shared" si="17"/>
        <v>3.4644405638689486E-2</v>
      </c>
      <c r="J86" s="23">
        <f t="shared" si="22"/>
        <v>9996.7511985622132</v>
      </c>
      <c r="K86" s="32"/>
      <c r="L86" s="33">
        <f t="shared" si="11"/>
        <v>2917.1214876358763</v>
      </c>
      <c r="M86" s="33">
        <f t="shared" si="14"/>
        <v>16.667958636258589</v>
      </c>
      <c r="N86" s="33">
        <f t="shared" si="12"/>
        <v>0.95087862203059981</v>
      </c>
      <c r="O86" s="33">
        <f t="shared" si="16"/>
        <v>2656.3113799726766</v>
      </c>
      <c r="P86" s="19"/>
      <c r="Q86" s="35">
        <f t="shared" si="15"/>
        <v>7.958718642665398E-2</v>
      </c>
      <c r="R86" s="22">
        <f t="shared" si="21"/>
        <v>7.958718642665398E-2</v>
      </c>
      <c r="S86" s="23">
        <f t="shared" si="10"/>
        <v>52756.862170056149</v>
      </c>
    </row>
    <row r="87" spans="1:19" x14ac:dyDescent="0.3">
      <c r="A87" s="37" t="s">
        <v>250</v>
      </c>
      <c r="B87" s="39">
        <v>2977</v>
      </c>
      <c r="C87" s="32"/>
      <c r="D87" s="33">
        <f t="shared" si="23"/>
        <v>2907.39423125761</v>
      </c>
      <c r="E87" s="33">
        <f t="shared" si="18"/>
        <v>42.450752567248166</v>
      </c>
      <c r="F87" s="33">
        <f t="shared" si="19"/>
        <v>2860.2245762007788</v>
      </c>
      <c r="G87" s="19"/>
      <c r="H87" s="35">
        <f t="shared" si="20"/>
        <v>3.9225872959093466E-2</v>
      </c>
      <c r="I87" s="22">
        <f t="shared" si="17"/>
        <v>3.9225872959093466E-2</v>
      </c>
      <c r="J87" s="23">
        <f t="shared" si="22"/>
        <v>13636.499603487728</v>
      </c>
      <c r="K87" s="32"/>
      <c r="L87" s="33">
        <f t="shared" si="11"/>
        <v>2983.0344250776548</v>
      </c>
      <c r="M87" s="33">
        <f t="shared" si="14"/>
        <v>16.811464735064632</v>
      </c>
      <c r="N87" s="33">
        <f t="shared" si="12"/>
        <v>0.97426110737965776</v>
      </c>
      <c r="O87" s="33">
        <f t="shared" si="16"/>
        <v>2832.1374602232968</v>
      </c>
      <c r="P87" s="19"/>
      <c r="Q87" s="35">
        <f t="shared" si="15"/>
        <v>4.866057768784119E-2</v>
      </c>
      <c r="R87" s="22">
        <f t="shared" si="21"/>
        <v>4.866057768784119E-2</v>
      </c>
      <c r="S87" s="23">
        <f t="shared" si="10"/>
        <v>20985.155430556923</v>
      </c>
    </row>
    <row r="88" spans="1:19" x14ac:dyDescent="0.3">
      <c r="A88" s="37" t="s">
        <v>251</v>
      </c>
      <c r="B88" s="39">
        <v>3026</v>
      </c>
      <c r="C88" s="32"/>
      <c r="D88" s="33">
        <f t="shared" si="23"/>
        <v>2980.6066434871273</v>
      </c>
      <c r="E88" s="33">
        <f t="shared" si="18"/>
        <v>48.078369423579574</v>
      </c>
      <c r="F88" s="33">
        <f t="shared" si="19"/>
        <v>2949.844983824858</v>
      </c>
      <c r="G88" s="19"/>
      <c r="H88" s="35">
        <f t="shared" si="20"/>
        <v>2.5166892324898219E-2</v>
      </c>
      <c r="I88" s="22">
        <f t="shared" si="17"/>
        <v>2.5166892324898219E-2</v>
      </c>
      <c r="J88" s="23">
        <f t="shared" si="22"/>
        <v>5799.5864886361414</v>
      </c>
      <c r="K88" s="32"/>
      <c r="L88" s="33">
        <f t="shared" si="11"/>
        <v>3034.2514212839383</v>
      </c>
      <c r="M88" s="33">
        <f t="shared" si="14"/>
        <v>16.911726806823907</v>
      </c>
      <c r="N88" s="33">
        <f t="shared" si="12"/>
        <v>0.98083384363792314</v>
      </c>
      <c r="O88" s="33">
        <f t="shared" si="16"/>
        <v>2923.8148133823624</v>
      </c>
      <c r="P88" s="19"/>
      <c r="Q88" s="35">
        <f t="shared" si="15"/>
        <v>3.3769063654209369E-2</v>
      </c>
      <c r="R88" s="22">
        <f t="shared" si="21"/>
        <v>3.3769063654209369E-2</v>
      </c>
      <c r="S88" s="23">
        <f t="shared" si="10"/>
        <v>10441.812364081414</v>
      </c>
    </row>
    <row r="89" spans="1:19" x14ac:dyDescent="0.3">
      <c r="A89" s="37" t="s">
        <v>252</v>
      </c>
      <c r="B89" s="39">
        <v>2599</v>
      </c>
      <c r="C89" s="32"/>
      <c r="D89" s="33">
        <f t="shared" si="23"/>
        <v>2855.120291990178</v>
      </c>
      <c r="E89" s="33">
        <f t="shared" si="18"/>
        <v>16.325994556924634</v>
      </c>
      <c r="F89" s="33">
        <f t="shared" si="19"/>
        <v>3028.685012910707</v>
      </c>
      <c r="G89" s="19"/>
      <c r="H89" s="35">
        <f t="shared" si="20"/>
        <v>-0.1653270538325152</v>
      </c>
      <c r="I89" s="22">
        <f t="shared" si="17"/>
        <v>0.1653270538325152</v>
      </c>
      <c r="J89" s="23">
        <f t="shared" si="22"/>
        <v>184629.21032007443</v>
      </c>
      <c r="K89" s="32"/>
      <c r="L89" s="33">
        <f t="shared" si="11"/>
        <v>2919.5463773421857</v>
      </c>
      <c r="M89" s="33">
        <f t="shared" si="14"/>
        <v>16.528178884462722</v>
      </c>
      <c r="N89" s="33">
        <f t="shared" si="12"/>
        <v>0.95600179125782159</v>
      </c>
      <c r="O89" s="33">
        <f t="shared" si="16"/>
        <v>2992.3372670619642</v>
      </c>
      <c r="P89" s="19"/>
      <c r="Q89" s="35">
        <f t="shared" ref="Q89:Q152" si="24">(B89-O89)/B89</f>
        <v>-0.15134177262868959</v>
      </c>
      <c r="R89" s="22">
        <f t="shared" si="21"/>
        <v>0.15134177262868959</v>
      </c>
      <c r="S89" s="23">
        <f t="shared" ref="S89:S152" si="25">(B89-O89)^2</f>
        <v>154714.20565977495</v>
      </c>
    </row>
    <row r="90" spans="1:19" x14ac:dyDescent="0.3">
      <c r="A90" s="37" t="s">
        <v>253</v>
      </c>
      <c r="B90" s="39">
        <v>2896</v>
      </c>
      <c r="C90" s="32"/>
      <c r="D90" s="33">
        <f t="shared" si="23"/>
        <v>2881.3643853752328</v>
      </c>
      <c r="E90" s="33">
        <f t="shared" si="18"/>
        <v>18.140436975205692</v>
      </c>
      <c r="F90" s="33">
        <f t="shared" si="19"/>
        <v>2871.4462865471028</v>
      </c>
      <c r="G90" s="19"/>
      <c r="H90" s="35">
        <f t="shared" si="20"/>
        <v>8.4784922143982134E-3</v>
      </c>
      <c r="I90" s="22">
        <f t="shared" si="17"/>
        <v>8.4784922143982134E-3</v>
      </c>
      <c r="J90" s="23">
        <f t="shared" si="22"/>
        <v>602.88484432698624</v>
      </c>
      <c r="K90" s="32"/>
      <c r="L90" s="33">
        <f t="shared" ref="L90:L153" si="26">$L$7*B90/N78+(1-$L$7)*(L89+M89)</f>
        <v>2918.3900768697199</v>
      </c>
      <c r="M90" s="33">
        <f t="shared" ref="M90:M153" si="27">$N$7*(L90-L89)+(1-$N$7)*M89</f>
        <v>16.476644074143248</v>
      </c>
      <c r="N90" s="33">
        <f t="shared" ref="N90:N153" si="28">$P$7*B90/L90+(1-$P$7)*N78</f>
        <v>1.001388964742143</v>
      </c>
      <c r="O90" s="33">
        <f t="shared" ref="O90:O153" si="29">(L89+M89)*N78</f>
        <v>2950.1474076547693</v>
      </c>
      <c r="P90" s="19"/>
      <c r="Q90" s="35">
        <f t="shared" si="24"/>
        <v>-1.8697309273055688E-2</v>
      </c>
      <c r="R90" s="22">
        <f t="shared" si="21"/>
        <v>1.8697309273055688E-2</v>
      </c>
      <c r="S90" s="23">
        <f t="shared" si="25"/>
        <v>2931.9417557317656</v>
      </c>
    </row>
    <row r="91" spans="1:19" x14ac:dyDescent="0.3">
      <c r="A91" s="37" t="s">
        <v>254</v>
      </c>
      <c r="B91" s="39">
        <v>2835</v>
      </c>
      <c r="C91" s="32"/>
      <c r="D91" s="33">
        <f t="shared" si="23"/>
        <v>2873.4490811612322</v>
      </c>
      <c r="E91" s="33">
        <f t="shared" si="18"/>
        <v>13.3737329049296</v>
      </c>
      <c r="F91" s="33">
        <f t="shared" si="19"/>
        <v>2899.5048223504386</v>
      </c>
      <c r="G91" s="19"/>
      <c r="H91" s="35">
        <f t="shared" si="20"/>
        <v>-2.2753023756768482E-2</v>
      </c>
      <c r="I91" s="22">
        <f t="shared" si="17"/>
        <v>2.2753023756768482E-2</v>
      </c>
      <c r="J91" s="23">
        <f t="shared" si="22"/>
        <v>4160.8721064616493</v>
      </c>
      <c r="K91" s="32"/>
      <c r="L91" s="33">
        <f t="shared" si="26"/>
        <v>2884.6922876560166</v>
      </c>
      <c r="M91" s="33">
        <f t="shared" si="27"/>
        <v>16.330429427379386</v>
      </c>
      <c r="N91" s="33">
        <f t="shared" si="28"/>
        <v>1.0091513934212133</v>
      </c>
      <c r="O91" s="33">
        <f t="shared" si="29"/>
        <v>2990.808615706389</v>
      </c>
      <c r="P91" s="19"/>
      <c r="Q91" s="35">
        <f t="shared" si="24"/>
        <v>-5.4958947339114279E-2</v>
      </c>
      <c r="R91" s="22">
        <f t="shared" si="21"/>
        <v>5.4958947339114279E-2</v>
      </c>
      <c r="S91" s="23">
        <f t="shared" si="25"/>
        <v>24276.324728341206</v>
      </c>
    </row>
    <row r="92" spans="1:19" x14ac:dyDescent="0.3">
      <c r="A92" s="37" t="s">
        <v>255</v>
      </c>
      <c r="B92" s="39">
        <v>2861</v>
      </c>
      <c r="C92" s="32"/>
      <c r="D92" s="33">
        <f t="shared" si="23"/>
        <v>2876.3920813617201</v>
      </c>
      <c r="E92" s="33">
        <f t="shared" si="18"/>
        <v>11.465507931509105</v>
      </c>
      <c r="F92" s="33">
        <f t="shared" si="19"/>
        <v>2886.8228140661618</v>
      </c>
      <c r="G92" s="19"/>
      <c r="H92" s="35">
        <f t="shared" si="20"/>
        <v>-9.0258000930310226E-3</v>
      </c>
      <c r="I92" s="22">
        <f t="shared" si="17"/>
        <v>9.0258000930310226E-3</v>
      </c>
      <c r="J92" s="23">
        <f t="shared" si="22"/>
        <v>666.81772629556133</v>
      </c>
      <c r="K92" s="32"/>
      <c r="L92" s="33">
        <f t="shared" si="26"/>
        <v>2863.0986007532847</v>
      </c>
      <c r="M92" s="33">
        <f t="shared" si="27"/>
        <v>16.219913754163365</v>
      </c>
      <c r="N92" s="33">
        <f t="shared" si="28"/>
        <v>1.0195136278439749</v>
      </c>
      <c r="O92" s="33">
        <f t="shared" si="29"/>
        <v>2979.6985528863343</v>
      </c>
      <c r="P92" s="19"/>
      <c r="Q92" s="35">
        <f t="shared" si="24"/>
        <v>-4.1488484056740389E-2</v>
      </c>
      <c r="R92" s="22">
        <f t="shared" si="21"/>
        <v>4.1488484056740389E-2</v>
      </c>
      <c r="S92" s="23">
        <f t="shared" si="25"/>
        <v>14089.34645730989</v>
      </c>
    </row>
    <row r="93" spans="1:19" x14ac:dyDescent="0.3">
      <c r="A93" s="37" t="s">
        <v>256</v>
      </c>
      <c r="B93" s="39">
        <v>2683</v>
      </c>
      <c r="C93" s="32"/>
      <c r="D93" s="33">
        <f t="shared" si="23"/>
        <v>2805.108484144615</v>
      </c>
      <c r="E93" s="33">
        <f t="shared" si="18"/>
        <v>-3.672825438450948</v>
      </c>
      <c r="F93" s="33">
        <f t="shared" si="19"/>
        <v>2887.857589293229</v>
      </c>
      <c r="G93" s="19"/>
      <c r="H93" s="35">
        <f t="shared" si="20"/>
        <v>-7.6353928174889674E-2</v>
      </c>
      <c r="I93" s="22">
        <f t="shared" si="17"/>
        <v>7.6353928174889674E-2</v>
      </c>
      <c r="J93" s="23">
        <f t="shared" si="22"/>
        <v>41966.631891033299</v>
      </c>
      <c r="K93" s="32"/>
      <c r="L93" s="33">
        <f t="shared" si="26"/>
        <v>2793.3046554601524</v>
      </c>
      <c r="M93" s="33">
        <f t="shared" si="27"/>
        <v>15.969258486265337</v>
      </c>
      <c r="N93" s="33">
        <f t="shared" si="28"/>
        <v>1.0074878934459803</v>
      </c>
      <c r="O93" s="33">
        <f t="shared" si="29"/>
        <v>2951.6945722441478</v>
      </c>
      <c r="P93" s="19"/>
      <c r="Q93" s="35">
        <f t="shared" si="24"/>
        <v>-0.10014706382562349</v>
      </c>
      <c r="R93" s="22">
        <f t="shared" si="21"/>
        <v>0.10014706382562349</v>
      </c>
      <c r="S93" s="23">
        <f t="shared" si="25"/>
        <v>72196.773153465576</v>
      </c>
    </row>
    <row r="94" spans="1:19" x14ac:dyDescent="0.3">
      <c r="A94" s="37" t="s">
        <v>257</v>
      </c>
      <c r="B94" s="39">
        <v>2875</v>
      </c>
      <c r="C94" s="32"/>
      <c r="D94" s="33">
        <f t="shared" si="23"/>
        <v>2831.1508546816412</v>
      </c>
      <c r="E94" s="33">
        <f t="shared" si="18"/>
        <v>1.7633486690826214</v>
      </c>
      <c r="F94" s="33">
        <f t="shared" si="19"/>
        <v>2801.4356587061638</v>
      </c>
      <c r="G94" s="19"/>
      <c r="H94" s="35">
        <f t="shared" si="20"/>
        <v>2.5587596971769096E-2</v>
      </c>
      <c r="I94" s="22">
        <f t="shared" si="17"/>
        <v>2.5587596971769096E-2</v>
      </c>
      <c r="J94" s="23">
        <f t="shared" si="22"/>
        <v>5411.7123099960063</v>
      </c>
      <c r="K94" s="32"/>
      <c r="L94" s="33">
        <f t="shared" si="26"/>
        <v>2815.2012460125775</v>
      </c>
      <c r="M94" s="33">
        <f t="shared" si="27"/>
        <v>15.986531481843258</v>
      </c>
      <c r="N94" s="33">
        <f t="shared" si="28"/>
        <v>1.0180552575872091</v>
      </c>
      <c r="O94" s="33">
        <f t="shared" si="29"/>
        <v>2856.633413966159</v>
      </c>
      <c r="P94" s="19"/>
      <c r="Q94" s="35">
        <f t="shared" si="24"/>
        <v>6.3883777509012281E-3</v>
      </c>
      <c r="R94" s="22">
        <f t="shared" si="21"/>
        <v>6.3883777509012281E-3</v>
      </c>
      <c r="S94" s="23">
        <f t="shared" si="25"/>
        <v>337.33148253848441</v>
      </c>
    </row>
    <row r="95" spans="1:19" x14ac:dyDescent="0.3">
      <c r="A95" s="37" t="s">
        <v>258</v>
      </c>
      <c r="B95" s="39">
        <v>2556</v>
      </c>
      <c r="C95" s="32"/>
      <c r="D95" s="33">
        <f t="shared" si="23"/>
        <v>2721.0589256953053</v>
      </c>
      <c r="E95" s="33">
        <f t="shared" si="18"/>
        <v>-18.699742494212291</v>
      </c>
      <c r="F95" s="33">
        <f t="shared" si="19"/>
        <v>2832.9142033507237</v>
      </c>
      <c r="G95" s="19"/>
      <c r="H95" s="35">
        <f t="shared" si="20"/>
        <v>-0.10833889019981366</v>
      </c>
      <c r="I95" s="22">
        <f t="shared" si="17"/>
        <v>0.10833889019981366</v>
      </c>
      <c r="J95" s="23">
        <f t="shared" si="22"/>
        <v>76681.47601736596</v>
      </c>
      <c r="K95" s="32"/>
      <c r="L95" s="33">
        <f t="shared" si="26"/>
        <v>2744.3831120785876</v>
      </c>
      <c r="M95" s="33">
        <f t="shared" si="27"/>
        <v>15.733571704133011</v>
      </c>
      <c r="N95" s="33">
        <f t="shared" si="28"/>
        <v>0.97823179284135886</v>
      </c>
      <c r="O95" s="33">
        <f t="shared" si="29"/>
        <v>2819.4161042921232</v>
      </c>
      <c r="P95" s="19"/>
      <c r="Q95" s="35">
        <f t="shared" si="24"/>
        <v>-0.10305794377626104</v>
      </c>
      <c r="R95" s="22">
        <f t="shared" si="21"/>
        <v>0.10305794377626104</v>
      </c>
      <c r="S95" s="23">
        <f t="shared" si="25"/>
        <v>69388.044000438749</v>
      </c>
    </row>
    <row r="96" spans="1:19" x14ac:dyDescent="0.3">
      <c r="A96" s="37" t="s">
        <v>259</v>
      </c>
      <c r="B96" s="39">
        <v>3029</v>
      </c>
      <c r="C96" s="32"/>
      <c r="D96" s="33">
        <f t="shared" si="23"/>
        <v>2834.3007694922053</v>
      </c>
      <c r="E96" s="33">
        <f t="shared" si="18"/>
        <v>5.4379894492207868</v>
      </c>
      <c r="F96" s="33">
        <f t="shared" si="19"/>
        <v>2702.3591832010929</v>
      </c>
      <c r="G96" s="19"/>
      <c r="H96" s="35">
        <f t="shared" si="20"/>
        <v>0.10783783981475968</v>
      </c>
      <c r="I96" s="22">
        <f t="shared" si="17"/>
        <v>0.10783783981475968</v>
      </c>
      <c r="J96" s="23">
        <f t="shared" si="22"/>
        <v>106694.22319905716</v>
      </c>
      <c r="K96" s="32"/>
      <c r="L96" s="33">
        <f t="shared" si="26"/>
        <v>2850.3948161093431</v>
      </c>
      <c r="M96" s="33">
        <f t="shared" si="27"/>
        <v>15.996653603890822</v>
      </c>
      <c r="N96" s="33">
        <f t="shared" si="28"/>
        <v>1.0156228708428903</v>
      </c>
      <c r="O96" s="33">
        <f t="shared" si="29"/>
        <v>2754.4630363494939</v>
      </c>
      <c r="P96" s="19"/>
      <c r="Q96" s="35">
        <f t="shared" si="24"/>
        <v>9.0636171558437145E-2</v>
      </c>
      <c r="R96" s="22">
        <f t="shared" si="21"/>
        <v>9.0636171558437145E-2</v>
      </c>
      <c r="S96" s="23">
        <f t="shared" si="25"/>
        <v>75370.54441043931</v>
      </c>
    </row>
    <row r="97" spans="1:19" x14ac:dyDescent="0.3">
      <c r="A97" s="37" t="s">
        <v>260</v>
      </c>
      <c r="B97" s="39">
        <v>3171</v>
      </c>
      <c r="C97" s="32"/>
      <c r="D97" s="33">
        <f t="shared" si="23"/>
        <v>2973.5466952868055</v>
      </c>
      <c r="E97" s="33">
        <f t="shared" si="18"/>
        <v>29.91715625476866</v>
      </c>
      <c r="F97" s="33">
        <f t="shared" si="19"/>
        <v>2839.7387589414261</v>
      </c>
      <c r="G97" s="19"/>
      <c r="H97" s="35">
        <f t="shared" si="20"/>
        <v>0.10446585968419234</v>
      </c>
      <c r="I97" s="22">
        <f t="shared" si="17"/>
        <v>0.10446585968419234</v>
      </c>
      <c r="J97" s="23">
        <f t="shared" si="22"/>
        <v>109734.0098276666</v>
      </c>
      <c r="K97" s="32"/>
      <c r="L97" s="33">
        <f t="shared" si="26"/>
        <v>3024.2494974437436</v>
      </c>
      <c r="M97" s="33">
        <f t="shared" si="27"/>
        <v>16.456671869190238</v>
      </c>
      <c r="N97" s="33">
        <f t="shared" si="28"/>
        <v>0.97494009438489693</v>
      </c>
      <c r="O97" s="33">
        <f t="shared" si="29"/>
        <v>2715.3191245274629</v>
      </c>
      <c r="P97" s="19"/>
      <c r="Q97" s="35">
        <f t="shared" si="24"/>
        <v>0.14370257820010629</v>
      </c>
      <c r="R97" s="22">
        <f t="shared" si="21"/>
        <v>0.14370257820010629</v>
      </c>
      <c r="S97" s="23">
        <f t="shared" si="25"/>
        <v>207645.06027141784</v>
      </c>
    </row>
    <row r="98" spans="1:19" x14ac:dyDescent="0.3">
      <c r="A98" s="37" t="s">
        <v>261</v>
      </c>
      <c r="B98" s="39">
        <v>3082</v>
      </c>
      <c r="C98" s="32"/>
      <c r="D98" s="33">
        <f t="shared" si="23"/>
        <v>3035.1873333475187</v>
      </c>
      <c r="E98" s="33">
        <f t="shared" si="18"/>
        <v>35.72073131907608</v>
      </c>
      <c r="F98" s="33">
        <f t="shared" si="19"/>
        <v>3003.4638515415741</v>
      </c>
      <c r="G98" s="19"/>
      <c r="H98" s="35">
        <f t="shared" si="20"/>
        <v>2.548220261467422E-2</v>
      </c>
      <c r="I98" s="22">
        <f t="shared" si="17"/>
        <v>2.548220261467422E-2</v>
      </c>
      <c r="J98" s="23">
        <f t="shared" si="22"/>
        <v>6167.9266146839191</v>
      </c>
      <c r="K98" s="32"/>
      <c r="L98" s="33">
        <f t="shared" si="26"/>
        <v>3106.5052876259506</v>
      </c>
      <c r="M98" s="33">
        <f t="shared" si="27"/>
        <v>16.648418824981796</v>
      </c>
      <c r="N98" s="33">
        <f t="shared" si="28"/>
        <v>0.96213898079433646</v>
      </c>
      <c r="O98" s="33">
        <f t="shared" si="29"/>
        <v>2891.3424922762265</v>
      </c>
      <c r="P98" s="19"/>
      <c r="Q98" s="35">
        <f t="shared" si="24"/>
        <v>6.1861618339965445E-2</v>
      </c>
      <c r="R98" s="22">
        <f t="shared" si="21"/>
        <v>6.1861618339965445E-2</v>
      </c>
      <c r="S98" s="23">
        <f t="shared" si="25"/>
        <v>36350.285251440757</v>
      </c>
    </row>
    <row r="99" spans="1:19" x14ac:dyDescent="0.3">
      <c r="A99" s="37" t="s">
        <v>262</v>
      </c>
      <c r="B99" s="39">
        <v>2817</v>
      </c>
      <c r="C99" s="32"/>
      <c r="D99" s="33">
        <f t="shared" si="23"/>
        <v>2968.3457665664109</v>
      </c>
      <c r="E99" s="33">
        <f t="shared" si="18"/>
        <v>16.9577216521878</v>
      </c>
      <c r="F99" s="33">
        <f t="shared" si="19"/>
        <v>3070.9080646665948</v>
      </c>
      <c r="G99" s="19"/>
      <c r="H99" s="35">
        <f t="shared" si="20"/>
        <v>-9.0134208259352075E-2</v>
      </c>
      <c r="I99" s="22">
        <f t="shared" si="17"/>
        <v>9.0134208259352075E-2</v>
      </c>
      <c r="J99" s="23">
        <f t="shared" si="22"/>
        <v>64469.30530273568</v>
      </c>
      <c r="K99" s="32"/>
      <c r="L99" s="33">
        <f t="shared" si="26"/>
        <v>3047.1076486691636</v>
      </c>
      <c r="M99" s="33">
        <f t="shared" si="27"/>
        <v>16.426810991116358</v>
      </c>
      <c r="N99" s="33">
        <f t="shared" si="28"/>
        <v>0.96066722710147057</v>
      </c>
      <c r="O99" s="33">
        <f t="shared" si="29"/>
        <v>3042.7671885637683</v>
      </c>
      <c r="P99" s="19"/>
      <c r="Q99" s="35">
        <f t="shared" si="24"/>
        <v>-8.0144546880996911E-2</v>
      </c>
      <c r="R99" s="22">
        <f t="shared" si="21"/>
        <v>8.0144546880996911E-2</v>
      </c>
      <c r="S99" s="23">
        <f t="shared" si="25"/>
        <v>50970.823431988108</v>
      </c>
    </row>
    <row r="100" spans="1:19" x14ac:dyDescent="0.3">
      <c r="A100" s="37" t="s">
        <v>263</v>
      </c>
      <c r="B100" s="39">
        <v>2953</v>
      </c>
      <c r="C100" s="32"/>
      <c r="D100" s="33">
        <f t="shared" si="23"/>
        <v>2972.2549858297434</v>
      </c>
      <c r="E100" s="33">
        <f t="shared" si="18"/>
        <v>14.570595183732935</v>
      </c>
      <c r="F100" s="33">
        <f t="shared" si="19"/>
        <v>2985.3034882185989</v>
      </c>
      <c r="G100" s="19"/>
      <c r="H100" s="35">
        <f t="shared" si="20"/>
        <v>-1.0939210368641681E-2</v>
      </c>
      <c r="I100" s="22">
        <f t="shared" si="17"/>
        <v>1.0939210368641681E-2</v>
      </c>
      <c r="J100" s="23">
        <f t="shared" si="22"/>
        <v>1043.5153510891571</v>
      </c>
      <c r="K100" s="32"/>
      <c r="L100" s="33">
        <f t="shared" si="26"/>
        <v>3046.1972664145642</v>
      </c>
      <c r="M100" s="33">
        <f t="shared" si="27"/>
        <v>16.37628821646425</v>
      </c>
      <c r="N100" s="33">
        <f t="shared" si="28"/>
        <v>0.97771283208887139</v>
      </c>
      <c r="O100" s="33">
        <f t="shared" si="29"/>
        <v>3004.8182791858203</v>
      </c>
      <c r="P100" s="19"/>
      <c r="Q100" s="35">
        <f t="shared" si="24"/>
        <v>-1.7547673276606942E-2</v>
      </c>
      <c r="R100" s="22">
        <f t="shared" si="21"/>
        <v>1.7547673276606942E-2</v>
      </c>
      <c r="S100" s="23">
        <f t="shared" si="25"/>
        <v>2685.1340577796177</v>
      </c>
    </row>
    <row r="101" spans="1:19" x14ac:dyDescent="0.3">
      <c r="A101" s="37" t="s">
        <v>264</v>
      </c>
      <c r="B101" s="39">
        <v>3083</v>
      </c>
      <c r="C101" s="32"/>
      <c r="D101" s="33">
        <f t="shared" si="23"/>
        <v>3025.673773734964</v>
      </c>
      <c r="E101" s="33">
        <f t="shared" si="18"/>
        <v>21.677583122540689</v>
      </c>
      <c r="F101" s="33">
        <f t="shared" si="19"/>
        <v>2986.8255810134765</v>
      </c>
      <c r="G101" s="19"/>
      <c r="H101" s="35">
        <f t="shared" si="20"/>
        <v>3.1195075895726079E-2</v>
      </c>
      <c r="I101" s="22">
        <f t="shared" si="17"/>
        <v>3.1195075895726079E-2</v>
      </c>
      <c r="J101" s="23">
        <f t="shared" si="22"/>
        <v>9249.5188673953726</v>
      </c>
      <c r="K101" s="32"/>
      <c r="L101" s="33">
        <f t="shared" si="26"/>
        <v>3115.8397949069158</v>
      </c>
      <c r="M101" s="33">
        <f t="shared" si="27"/>
        <v>16.531512779972459</v>
      </c>
      <c r="N101" s="33">
        <f t="shared" si="28"/>
        <v>0.96513902630987425</v>
      </c>
      <c r="O101" s="33">
        <f t="shared" si="29"/>
        <v>2927.8258040860969</v>
      </c>
      <c r="P101" s="19"/>
      <c r="Q101" s="35">
        <f t="shared" si="24"/>
        <v>5.0332207562083384E-2</v>
      </c>
      <c r="R101" s="22">
        <f t="shared" si="21"/>
        <v>5.0332207562083384E-2</v>
      </c>
      <c r="S101" s="23">
        <f t="shared" si="25"/>
        <v>24079.031077526375</v>
      </c>
    </row>
    <row r="102" spans="1:19" x14ac:dyDescent="0.3">
      <c r="A102" s="37" t="s">
        <v>265</v>
      </c>
      <c r="B102" s="39">
        <v>3123</v>
      </c>
      <c r="C102" s="32"/>
      <c r="D102" s="33">
        <f t="shared" si="23"/>
        <v>3077.9084748405153</v>
      </c>
      <c r="E102" s="33">
        <f t="shared" si="18"/>
        <v>27.267780599857602</v>
      </c>
      <c r="F102" s="33">
        <f t="shared" si="19"/>
        <v>3047.3513568575049</v>
      </c>
      <c r="G102" s="19"/>
      <c r="H102" s="35">
        <f t="shared" si="20"/>
        <v>2.4223068569482892E-2</v>
      </c>
      <c r="I102" s="22">
        <f t="shared" si="17"/>
        <v>2.4223068569482892E-2</v>
      </c>
      <c r="J102" s="23">
        <f t="shared" si="22"/>
        <v>5722.7172093005674</v>
      </c>
      <c r="K102" s="32"/>
      <c r="L102" s="33">
        <f t="shared" si="26"/>
        <v>3127.8744640115638</v>
      </c>
      <c r="M102" s="33">
        <f t="shared" si="27"/>
        <v>16.518408408553494</v>
      </c>
      <c r="N102" s="33">
        <f t="shared" si="28"/>
        <v>1.0005840674911846</v>
      </c>
      <c r="O102" s="33">
        <f t="shared" si="29"/>
        <v>3136.7220609925657</v>
      </c>
      <c r="P102" s="19"/>
      <c r="Q102" s="35">
        <f t="shared" si="24"/>
        <v>-4.3938715954421163E-3</v>
      </c>
      <c r="R102" s="22">
        <f t="shared" si="21"/>
        <v>4.3938715954421163E-3</v>
      </c>
      <c r="S102" s="23">
        <f t="shared" si="25"/>
        <v>188.294957883694</v>
      </c>
    </row>
    <row r="103" spans="1:19" x14ac:dyDescent="0.3">
      <c r="A103" s="37" t="s">
        <v>266</v>
      </c>
      <c r="B103" s="39">
        <v>3087</v>
      </c>
      <c r="C103" s="32"/>
      <c r="D103" s="33">
        <f t="shared" si="23"/>
        <v>3097.8342337079457</v>
      </c>
      <c r="E103" s="33">
        <f t="shared" si="18"/>
        <v>25.924612327580093</v>
      </c>
      <c r="F103" s="33">
        <f t="shared" si="19"/>
        <v>3105.1762554403731</v>
      </c>
      <c r="G103" s="19"/>
      <c r="H103" s="35">
        <f t="shared" si="20"/>
        <v>-5.8879998187149653E-3</v>
      </c>
      <c r="I103" s="22">
        <f t="shared" si="17"/>
        <v>5.8879998187149653E-3</v>
      </c>
      <c r="J103" s="23">
        <f t="shared" si="22"/>
        <v>330.37626183369264</v>
      </c>
      <c r="K103" s="32"/>
      <c r="L103" s="33">
        <f t="shared" si="26"/>
        <v>3116.3719004191807</v>
      </c>
      <c r="M103" s="33">
        <f t="shared" si="27"/>
        <v>16.436751750877015</v>
      </c>
      <c r="N103" s="33">
        <f t="shared" si="28"/>
        <v>1.0040783403266027</v>
      </c>
      <c r="O103" s="33">
        <f t="shared" si="29"/>
        <v>3173.1684486664926</v>
      </c>
      <c r="P103" s="19"/>
      <c r="Q103" s="35">
        <f t="shared" si="24"/>
        <v>-2.7913329661967159E-2</v>
      </c>
      <c r="R103" s="22">
        <f t="shared" si="21"/>
        <v>2.7913329661967159E-2</v>
      </c>
      <c r="S103" s="23">
        <f t="shared" si="25"/>
        <v>7425.0015455899738</v>
      </c>
    </row>
    <row r="104" spans="1:19" x14ac:dyDescent="0.3">
      <c r="A104" s="37" t="s">
        <v>267</v>
      </c>
      <c r="B104" s="39">
        <v>3095</v>
      </c>
      <c r="C104" s="32"/>
      <c r="D104" s="33">
        <f t="shared" si="23"/>
        <v>3112.1421479050982</v>
      </c>
      <c r="E104" s="33">
        <f t="shared" si="18"/>
        <v>23.799423799670684</v>
      </c>
      <c r="F104" s="33">
        <f t="shared" si="19"/>
        <v>3123.7588460355259</v>
      </c>
      <c r="G104" s="19"/>
      <c r="H104" s="35">
        <f t="shared" si="20"/>
        <v>-9.2920342602668647E-3</v>
      </c>
      <c r="I104" s="22">
        <f t="shared" si="17"/>
        <v>9.2920342602668647E-3</v>
      </c>
      <c r="J104" s="23">
        <f t="shared" si="22"/>
        <v>827.07122529508661</v>
      </c>
      <c r="K104" s="32"/>
      <c r="L104" s="33">
        <f t="shared" si="26"/>
        <v>3100.9611769721896</v>
      </c>
      <c r="M104" s="33">
        <f t="shared" si="27"/>
        <v>16.343944178748341</v>
      </c>
      <c r="N104" s="33">
        <f t="shared" si="28"/>
        <v>1.01365965260071</v>
      </c>
      <c r="O104" s="33">
        <f t="shared" si="29"/>
        <v>3193.9411143148891</v>
      </c>
      <c r="P104" s="19"/>
      <c r="Q104" s="35">
        <f t="shared" si="24"/>
        <v>-3.1968049859414892E-2</v>
      </c>
      <c r="R104" s="22">
        <f t="shared" si="21"/>
        <v>3.1968049859414892E-2</v>
      </c>
      <c r="S104" s="23">
        <f t="shared" si="25"/>
        <v>9789.3441018719514</v>
      </c>
    </row>
    <row r="105" spans="1:19" x14ac:dyDescent="0.3">
      <c r="A105" s="37" t="s">
        <v>268</v>
      </c>
      <c r="B105" s="39">
        <v>3214</v>
      </c>
      <c r="C105" s="32"/>
      <c r="D105" s="33">
        <f t="shared" si="23"/>
        <v>3167.4720857219572</v>
      </c>
      <c r="E105" s="33">
        <f t="shared" si="18"/>
        <v>29.567696842154319</v>
      </c>
      <c r="F105" s="33">
        <f t="shared" si="19"/>
        <v>3135.9415717047691</v>
      </c>
      <c r="G105" s="19"/>
      <c r="H105" s="35">
        <f t="shared" si="20"/>
        <v>2.4287003203245457E-2</v>
      </c>
      <c r="I105" s="22">
        <f t="shared" si="17"/>
        <v>2.4287003203245457E-2</v>
      </c>
      <c r="J105" s="23">
        <f t="shared" si="22"/>
        <v>6093.1182279217037</v>
      </c>
      <c r="K105" s="32"/>
      <c r="L105" s="33">
        <f t="shared" si="26"/>
        <v>3141.1979892455211</v>
      </c>
      <c r="M105" s="33">
        <f t="shared" si="27"/>
        <v>16.413571019346282</v>
      </c>
      <c r="N105" s="33">
        <f t="shared" si="28"/>
        <v>1.01177231285331</v>
      </c>
      <c r="O105" s="33">
        <f t="shared" si="29"/>
        <v>3140.6471697367247</v>
      </c>
      <c r="P105" s="19"/>
      <c r="Q105" s="35">
        <f t="shared" si="24"/>
        <v>2.2822909229394939E-2</v>
      </c>
      <c r="R105" s="22">
        <f t="shared" si="21"/>
        <v>2.2822909229394939E-2</v>
      </c>
      <c r="S105" s="23">
        <f t="shared" si="25"/>
        <v>5380.6377076328818</v>
      </c>
    </row>
    <row r="106" spans="1:19" x14ac:dyDescent="0.3">
      <c r="A106" s="37" t="s">
        <v>269</v>
      </c>
      <c r="B106" s="39">
        <v>3084</v>
      </c>
      <c r="C106" s="32"/>
      <c r="D106" s="33">
        <f t="shared" si="23"/>
        <v>3151.3790829256659</v>
      </c>
      <c r="E106" s="33">
        <f t="shared" si="18"/>
        <v>21.214411428481412</v>
      </c>
      <c r="F106" s="33">
        <f t="shared" si="19"/>
        <v>3197.0397825641116</v>
      </c>
      <c r="G106" s="19"/>
      <c r="H106" s="35">
        <f t="shared" si="20"/>
        <v>-3.6653625993551119E-2</v>
      </c>
      <c r="I106" s="22">
        <f t="shared" si="17"/>
        <v>3.6653625993551119E-2</v>
      </c>
      <c r="J106" s="23">
        <f t="shared" si="22"/>
        <v>12777.99244214164</v>
      </c>
      <c r="K106" s="32"/>
      <c r="L106" s="33">
        <f t="shared" si="26"/>
        <v>3115.5059742251606</v>
      </c>
      <c r="M106" s="33">
        <f t="shared" si="27"/>
        <v>16.290870014349135</v>
      </c>
      <c r="N106" s="33">
        <f t="shared" si="28"/>
        <v>1.0103628613605298</v>
      </c>
      <c r="O106" s="33">
        <f t="shared" si="29"/>
        <v>3214.6230503457987</v>
      </c>
      <c r="P106" s="19"/>
      <c r="Q106" s="35">
        <f t="shared" si="24"/>
        <v>-4.2355074690596198E-2</v>
      </c>
      <c r="R106" s="22">
        <f t="shared" si="21"/>
        <v>4.2355074690596198E-2</v>
      </c>
      <c r="S106" s="23">
        <f t="shared" si="25"/>
        <v>17062.381281641054</v>
      </c>
    </row>
    <row r="107" spans="1:19" x14ac:dyDescent="0.3">
      <c r="A107" s="37" t="s">
        <v>270</v>
      </c>
      <c r="B107" s="39">
        <v>2982</v>
      </c>
      <c r="C107" s="32"/>
      <c r="D107" s="33">
        <f t="shared" si="23"/>
        <v>3095.6061532487211</v>
      </c>
      <c r="E107" s="33">
        <f t="shared" si="18"/>
        <v>7.1301499391559418</v>
      </c>
      <c r="F107" s="33">
        <f t="shared" si="19"/>
        <v>3172.5934943541474</v>
      </c>
      <c r="G107" s="19"/>
      <c r="H107" s="35">
        <f t="shared" si="20"/>
        <v>-6.3914652700921337E-2</v>
      </c>
      <c r="I107" s="22">
        <f t="shared" si="17"/>
        <v>6.3914652700921337E-2</v>
      </c>
      <c r="J107" s="23">
        <f t="shared" si="22"/>
        <v>36325.880090124425</v>
      </c>
      <c r="K107" s="32"/>
      <c r="L107" s="33">
        <f t="shared" si="26"/>
        <v>3104.4149611397893</v>
      </c>
      <c r="M107" s="33">
        <f t="shared" si="27"/>
        <v>16.211075742589522</v>
      </c>
      <c r="N107" s="33">
        <f t="shared" si="28"/>
        <v>0.97340782410276439</v>
      </c>
      <c r="O107" s="33">
        <f t="shared" si="29"/>
        <v>3063.6232417553251</v>
      </c>
      <c r="P107" s="19"/>
      <c r="Q107" s="35">
        <f t="shared" si="24"/>
        <v>-2.7371979126534246E-2</v>
      </c>
      <c r="R107" s="22">
        <f t="shared" si="21"/>
        <v>2.7371979126534246E-2</v>
      </c>
      <c r="S107" s="23">
        <f t="shared" si="25"/>
        <v>6662.3535946482507</v>
      </c>
    </row>
    <row r="108" spans="1:19" x14ac:dyDescent="0.3">
      <c r="A108" s="37" t="s">
        <v>271</v>
      </c>
      <c r="B108" s="39">
        <v>3190</v>
      </c>
      <c r="C108" s="32"/>
      <c r="D108" s="33">
        <f t="shared" si="23"/>
        <v>3137.98514531316</v>
      </c>
      <c r="E108" s="33">
        <f t="shared" si="18"/>
        <v>13.578663455275361</v>
      </c>
      <c r="F108" s="33">
        <f t="shared" si="19"/>
        <v>3102.7363031878772</v>
      </c>
      <c r="G108" s="19"/>
      <c r="H108" s="35">
        <f t="shared" si="20"/>
        <v>2.7355390850195241E-2</v>
      </c>
      <c r="I108" s="22">
        <f t="shared" si="17"/>
        <v>2.7355390850195241E-2</v>
      </c>
      <c r="J108" s="23">
        <f t="shared" si="22"/>
        <v>7614.9527813180939</v>
      </c>
      <c r="K108" s="32"/>
      <c r="L108" s="33">
        <f t="shared" si="26"/>
        <v>3127.2889603228464</v>
      </c>
      <c r="M108" s="33">
        <f t="shared" si="27"/>
        <v>16.230492344500568</v>
      </c>
      <c r="N108" s="33">
        <f t="shared" si="28"/>
        <v>1.016832656553714</v>
      </c>
      <c r="O108" s="33">
        <f t="shared" si="29"/>
        <v>3169.3791744055525</v>
      </c>
      <c r="P108" s="19"/>
      <c r="Q108" s="35">
        <f t="shared" si="24"/>
        <v>6.4642086502970297E-3</v>
      </c>
      <c r="R108" s="22">
        <f t="shared" si="21"/>
        <v>6.4642086502970297E-3</v>
      </c>
      <c r="S108" s="23">
        <f t="shared" si="25"/>
        <v>425.21844819662209</v>
      </c>
    </row>
    <row r="109" spans="1:19" x14ac:dyDescent="0.3">
      <c r="A109" s="37" t="s">
        <v>272</v>
      </c>
      <c r="B109" s="39">
        <v>3330</v>
      </c>
      <c r="C109" s="32"/>
      <c r="D109" s="33">
        <f t="shared" si="23"/>
        <v>3223.6403923184057</v>
      </c>
      <c r="E109" s="33">
        <f t="shared" si="18"/>
        <v>26.764538371839357</v>
      </c>
      <c r="F109" s="33">
        <f t="shared" si="19"/>
        <v>3151.5638087684356</v>
      </c>
      <c r="G109" s="19"/>
      <c r="H109" s="35">
        <f t="shared" si="20"/>
        <v>5.3584441811280602E-2</v>
      </c>
      <c r="I109" s="22">
        <f t="shared" si="17"/>
        <v>5.3584441811280602E-2</v>
      </c>
      <c r="J109" s="23">
        <f t="shared" si="22"/>
        <v>31839.474341227422</v>
      </c>
      <c r="K109" s="32"/>
      <c r="L109" s="33">
        <f t="shared" si="26"/>
        <v>3232.8047439791244</v>
      </c>
      <c r="M109" s="33">
        <f t="shared" si="27"/>
        <v>16.49068097992502</v>
      </c>
      <c r="N109" s="33">
        <f t="shared" si="28"/>
        <v>0.98999428959725888</v>
      </c>
      <c r="O109" s="33">
        <f t="shared" si="29"/>
        <v>3064.7431518842627</v>
      </c>
      <c r="P109" s="19"/>
      <c r="Q109" s="35">
        <f t="shared" si="24"/>
        <v>7.9656711145867046E-2</v>
      </c>
      <c r="R109" s="22">
        <f t="shared" si="21"/>
        <v>7.9656711145867046E-2</v>
      </c>
      <c r="S109" s="23">
        <f t="shared" si="25"/>
        <v>70361.195472295323</v>
      </c>
    </row>
    <row r="110" spans="1:19" x14ac:dyDescent="0.3">
      <c r="A110" s="37" t="s">
        <v>273</v>
      </c>
      <c r="B110" s="39">
        <v>3290</v>
      </c>
      <c r="C110" s="32"/>
      <c r="D110" s="33">
        <f t="shared" si="23"/>
        <v>3266.3987562789553</v>
      </c>
      <c r="E110" s="33">
        <f t="shared" si="18"/>
        <v>29.690489814916049</v>
      </c>
      <c r="F110" s="33">
        <f t="shared" si="19"/>
        <v>3250.4049306902452</v>
      </c>
      <c r="G110" s="19"/>
      <c r="H110" s="35">
        <f t="shared" si="20"/>
        <v>1.2034975474089594E-2</v>
      </c>
      <c r="I110" s="22">
        <f t="shared" si="17"/>
        <v>1.2034975474089594E-2</v>
      </c>
      <c r="J110" s="23">
        <f t="shared" si="22"/>
        <v>1567.7695136442835</v>
      </c>
      <c r="K110" s="32"/>
      <c r="L110" s="33">
        <f t="shared" si="26"/>
        <v>3305.138798777728</v>
      </c>
      <c r="M110" s="33">
        <f t="shared" si="27"/>
        <v>16.65341563664068</v>
      </c>
      <c r="N110" s="33">
        <f t="shared" si="28"/>
        <v>0.97122762126048046</v>
      </c>
      <c r="O110" s="33">
        <f t="shared" si="29"/>
        <v>3126.2737884697999</v>
      </c>
      <c r="P110" s="19"/>
      <c r="Q110" s="35">
        <f t="shared" si="24"/>
        <v>4.9764805936231032E-2</v>
      </c>
      <c r="R110" s="22">
        <f t="shared" si="21"/>
        <v>4.9764805936231032E-2</v>
      </c>
      <c r="S110" s="23">
        <f t="shared" si="25"/>
        <v>26806.272342031825</v>
      </c>
    </row>
    <row r="111" spans="1:19" x14ac:dyDescent="0.3">
      <c r="A111" s="37" t="s">
        <v>274</v>
      </c>
      <c r="B111" s="39">
        <v>3230</v>
      </c>
      <c r="C111" s="32"/>
      <c r="D111" s="33">
        <f t="shared" si="23"/>
        <v>3269.3935010493151</v>
      </c>
      <c r="E111" s="33">
        <f t="shared" si="18"/>
        <v>24.806701799104268</v>
      </c>
      <c r="F111" s="33">
        <f t="shared" si="19"/>
        <v>3296.0892460938712</v>
      </c>
      <c r="G111" s="19"/>
      <c r="H111" s="35">
        <f t="shared" si="20"/>
        <v>-2.0461066902127314E-2</v>
      </c>
      <c r="I111" s="22">
        <f t="shared" si="17"/>
        <v>2.0461066902127314E-2</v>
      </c>
      <c r="J111" s="23">
        <f t="shared" si="22"/>
        <v>4367.7884492562725</v>
      </c>
      <c r="K111" s="32"/>
      <c r="L111" s="33">
        <f t="shared" si="26"/>
        <v>3335.0678565393946</v>
      </c>
      <c r="M111" s="33">
        <f t="shared" si="27"/>
        <v>16.692102537452058</v>
      </c>
      <c r="N111" s="33">
        <f t="shared" si="28"/>
        <v>0.96280520397933755</v>
      </c>
      <c r="O111" s="33">
        <f t="shared" si="29"/>
        <v>3191.1369156287051</v>
      </c>
      <c r="P111" s="19"/>
      <c r="Q111" s="35">
        <f t="shared" si="24"/>
        <v>1.2031914666035579E-2</v>
      </c>
      <c r="R111" s="22">
        <f t="shared" si="21"/>
        <v>1.2031914666035579E-2</v>
      </c>
      <c r="S111" s="23">
        <f t="shared" si="25"/>
        <v>1510.3393268503874</v>
      </c>
    </row>
    <row r="112" spans="1:19" x14ac:dyDescent="0.3">
      <c r="A112" s="37" t="s">
        <v>275</v>
      </c>
      <c r="B112" s="39">
        <v>3330</v>
      </c>
      <c r="C112" s="32"/>
      <c r="D112" s="33">
        <f t="shared" si="23"/>
        <v>3308.660986014987</v>
      </c>
      <c r="E112" s="33">
        <f t="shared" si="18"/>
        <v>27.452194532506631</v>
      </c>
      <c r="F112" s="33">
        <f t="shared" si="19"/>
        <v>3294.2002028484194</v>
      </c>
      <c r="G112" s="19"/>
      <c r="H112" s="35">
        <f t="shared" si="20"/>
        <v>1.0750689835309491E-2</v>
      </c>
      <c r="I112" s="22">
        <f t="shared" si="17"/>
        <v>1.0750689835309491E-2</v>
      </c>
      <c r="J112" s="23">
        <f t="shared" si="22"/>
        <v>1281.6254760943189</v>
      </c>
      <c r="K112" s="32"/>
      <c r="L112" s="33">
        <f t="shared" si="26"/>
        <v>3369.5294240373514</v>
      </c>
      <c r="M112" s="33">
        <f t="shared" si="27"/>
        <v>16.743885006572889</v>
      </c>
      <c r="N112" s="33">
        <f t="shared" si="28"/>
        <v>0.98059550641677506</v>
      </c>
      <c r="O112" s="33">
        <f t="shared" si="29"/>
        <v>3277.0587220711036</v>
      </c>
      <c r="P112" s="19"/>
      <c r="Q112" s="35">
        <f t="shared" si="24"/>
        <v>1.589828166032925E-2</v>
      </c>
      <c r="R112" s="22">
        <f t="shared" si="21"/>
        <v>1.589828166032925E-2</v>
      </c>
      <c r="S112" s="23">
        <f t="shared" si="25"/>
        <v>2802.7789087446527</v>
      </c>
    </row>
    <row r="113" spans="1:19" x14ac:dyDescent="0.3">
      <c r="A113" s="37" t="s">
        <v>276</v>
      </c>
      <c r="B113" s="39">
        <v>3360</v>
      </c>
      <c r="C113" s="32"/>
      <c r="D113" s="33">
        <f t="shared" si="23"/>
        <v>3345.7618976946633</v>
      </c>
      <c r="E113" s="33">
        <f t="shared" si="18"/>
        <v>29.217355575686209</v>
      </c>
      <c r="F113" s="33">
        <f t="shared" si="19"/>
        <v>3336.1131805474938</v>
      </c>
      <c r="G113" s="19"/>
      <c r="H113" s="35">
        <f t="shared" si="20"/>
        <v>7.1091724561030325E-3</v>
      </c>
      <c r="I113" s="22">
        <f t="shared" si="17"/>
        <v>7.1091724561030325E-3</v>
      </c>
      <c r="J113" s="23">
        <f t="shared" si="22"/>
        <v>570.58014355662806</v>
      </c>
      <c r="K113" s="32"/>
      <c r="L113" s="33">
        <f t="shared" si="26"/>
        <v>3417.4785839797064</v>
      </c>
      <c r="M113" s="33">
        <f t="shared" si="27"/>
        <v>16.834821125885465</v>
      </c>
      <c r="N113" s="33">
        <f t="shared" si="28"/>
        <v>0.97006612493705391</v>
      </c>
      <c r="O113" s="33">
        <f t="shared" si="29"/>
        <v>3268.2245243097691</v>
      </c>
      <c r="P113" s="19"/>
      <c r="Q113" s="35">
        <f t="shared" si="24"/>
        <v>2.7314129669711577E-2</v>
      </c>
      <c r="R113" s="22">
        <f t="shared" si="21"/>
        <v>2.7314129669711577E-2</v>
      </c>
      <c r="S113" s="23">
        <f t="shared" si="25"/>
        <v>8422.737938168164</v>
      </c>
    </row>
    <row r="114" spans="1:19" x14ac:dyDescent="0.3">
      <c r="A114" s="37" t="s">
        <v>277</v>
      </c>
      <c r="B114" s="39">
        <v>3260</v>
      </c>
      <c r="C114" s="32"/>
      <c r="D114" s="33">
        <f t="shared" si="23"/>
        <v>3328.5351339599415</v>
      </c>
      <c r="E114" s="33">
        <f t="shared" si="18"/>
        <v>20.720749359432407</v>
      </c>
      <c r="F114" s="33">
        <f t="shared" si="19"/>
        <v>3374.9792532703495</v>
      </c>
      <c r="G114" s="19"/>
      <c r="H114" s="35">
        <f t="shared" si="20"/>
        <v>-3.5269709592131764E-2</v>
      </c>
      <c r="I114" s="22">
        <f t="shared" si="17"/>
        <v>3.5269709592131764E-2</v>
      </c>
      <c r="J114" s="23">
        <f t="shared" si="22"/>
        <v>13220.228682607187</v>
      </c>
      <c r="K114" s="32"/>
      <c r="L114" s="33">
        <f t="shared" si="26"/>
        <v>3376.4855004073106</v>
      </c>
      <c r="M114" s="33">
        <f t="shared" si="27"/>
        <v>16.666303295100089</v>
      </c>
      <c r="N114" s="33">
        <f t="shared" si="28"/>
        <v>0.99100318931864995</v>
      </c>
      <c r="O114" s="33">
        <f t="shared" si="29"/>
        <v>3436.3192759200533</v>
      </c>
      <c r="P114" s="19"/>
      <c r="Q114" s="35">
        <f t="shared" si="24"/>
        <v>-5.4085667460139056E-2</v>
      </c>
      <c r="R114" s="22">
        <f t="shared" si="21"/>
        <v>5.4085667460139056E-2</v>
      </c>
      <c r="S114" s="23">
        <f t="shared" si="25"/>
        <v>31088.487060971893</v>
      </c>
    </row>
    <row r="115" spans="1:19" x14ac:dyDescent="0.3">
      <c r="A115" s="37" t="s">
        <v>278</v>
      </c>
      <c r="B115" s="39">
        <v>3440</v>
      </c>
      <c r="C115" s="32"/>
      <c r="D115" s="33">
        <f t="shared" si="23"/>
        <v>3385.9105880766137</v>
      </c>
      <c r="E115" s="33">
        <f t="shared" si="18"/>
        <v>27.426454988466027</v>
      </c>
      <c r="F115" s="33">
        <f t="shared" si="19"/>
        <v>3349.2558833193739</v>
      </c>
      <c r="G115" s="19"/>
      <c r="H115" s="35">
        <f t="shared" si="20"/>
        <v>2.6379103686228523E-2</v>
      </c>
      <c r="I115" s="22">
        <f t="shared" si="17"/>
        <v>2.6379103686228523E-2</v>
      </c>
      <c r="J115" s="23">
        <f t="shared" si="22"/>
        <v>8234.4947121470886</v>
      </c>
      <c r="K115" s="32"/>
      <c r="L115" s="33">
        <f t="shared" si="26"/>
        <v>3403.9404293925882</v>
      </c>
      <c r="M115" s="33">
        <f t="shared" si="27"/>
        <v>16.697742715358352</v>
      </c>
      <c r="N115" s="33">
        <f t="shared" si="28"/>
        <v>1.0058575656051265</v>
      </c>
      <c r="O115" s="33">
        <f t="shared" si="29"/>
        <v>3406.9902315377349</v>
      </c>
      <c r="P115" s="19"/>
      <c r="Q115" s="35">
        <f t="shared" si="24"/>
        <v>9.5958629250770724E-3</v>
      </c>
      <c r="R115" s="22">
        <f t="shared" si="21"/>
        <v>9.5958629250770724E-3</v>
      </c>
      <c r="S115" s="23">
        <f t="shared" si="25"/>
        <v>1089.6448139323536</v>
      </c>
    </row>
    <row r="116" spans="1:19" x14ac:dyDescent="0.3">
      <c r="A116" s="37" t="s">
        <v>279</v>
      </c>
      <c r="B116" s="39">
        <v>3460</v>
      </c>
      <c r="C116" s="32"/>
      <c r="D116" s="33">
        <f t="shared" si="23"/>
        <v>3432.1858342827968</v>
      </c>
      <c r="E116" s="33">
        <f t="shared" si="18"/>
        <v>30.874701160580123</v>
      </c>
      <c r="F116" s="33">
        <f t="shared" si="19"/>
        <v>3413.3370430650798</v>
      </c>
      <c r="G116" s="19"/>
      <c r="H116" s="35">
        <f t="shared" si="20"/>
        <v>1.3486403738416244E-2</v>
      </c>
      <c r="I116" s="22">
        <f t="shared" si="17"/>
        <v>1.3486403738416244E-2</v>
      </c>
      <c r="J116" s="23">
        <f t="shared" si="22"/>
        <v>2177.4315499102177</v>
      </c>
      <c r="K116" s="32"/>
      <c r="L116" s="33">
        <f t="shared" si="26"/>
        <v>3418.2544915215349</v>
      </c>
      <c r="M116" s="33">
        <f t="shared" si="27"/>
        <v>16.690796368541825</v>
      </c>
      <c r="N116" s="33">
        <f t="shared" si="28"/>
        <v>1.0132644543681029</v>
      </c>
      <c r="O116" s="33">
        <f t="shared" si="29"/>
        <v>3467.3629012116689</v>
      </c>
      <c r="P116" s="19"/>
      <c r="Q116" s="35">
        <f t="shared" si="24"/>
        <v>-2.1280061305401564E-3</v>
      </c>
      <c r="R116" s="22">
        <f t="shared" si="21"/>
        <v>2.1280061305401564E-3</v>
      </c>
      <c r="S116" s="23">
        <f t="shared" si="25"/>
        <v>54.212314252795956</v>
      </c>
    </row>
    <row r="117" spans="1:19" x14ac:dyDescent="0.3">
      <c r="A117" s="37" t="s">
        <v>280</v>
      </c>
      <c r="B117" s="39">
        <v>3310</v>
      </c>
      <c r="C117" s="32"/>
      <c r="D117" s="33">
        <f t="shared" si="23"/>
        <v>3401.234061817458</v>
      </c>
      <c r="E117" s="33">
        <f t="shared" si="18"/>
        <v>19.564007623081764</v>
      </c>
      <c r="F117" s="33">
        <f t="shared" si="19"/>
        <v>3463.0605354433769</v>
      </c>
      <c r="G117" s="19"/>
      <c r="H117" s="35">
        <f t="shared" si="20"/>
        <v>-4.6241853608270975E-2</v>
      </c>
      <c r="I117" s="22">
        <f t="shared" si="17"/>
        <v>4.6241853608270975E-2</v>
      </c>
      <c r="J117" s="23">
        <f t="shared" si="22"/>
        <v>23427.527510213244</v>
      </c>
      <c r="K117" s="32"/>
      <c r="L117" s="33">
        <f t="shared" si="26"/>
        <v>3381.3041343061714</v>
      </c>
      <c r="M117" s="33">
        <f t="shared" si="27"/>
        <v>16.534479260219314</v>
      </c>
      <c r="N117" s="33">
        <f t="shared" si="28"/>
        <v>1.0027985243169206</v>
      </c>
      <c r="O117" s="33">
        <f t="shared" si="29"/>
        <v>3475.3825384531215</v>
      </c>
      <c r="P117" s="19"/>
      <c r="Q117" s="35">
        <f t="shared" si="24"/>
        <v>-4.9964513127831262E-2</v>
      </c>
      <c r="R117" s="22">
        <f t="shared" si="21"/>
        <v>4.9964513127831262E-2</v>
      </c>
      <c r="S117" s="23">
        <f t="shared" si="25"/>
        <v>27351.3840251982</v>
      </c>
    </row>
    <row r="118" spans="1:19" x14ac:dyDescent="0.3">
      <c r="A118" s="37" t="s">
        <v>281</v>
      </c>
      <c r="B118" s="39">
        <v>3220</v>
      </c>
      <c r="C118" s="32"/>
      <c r="D118" s="33">
        <f t="shared" si="23"/>
        <v>3339.6887455482706</v>
      </c>
      <c r="E118" s="33">
        <f t="shared" si="18"/>
        <v>4.7256600386813385</v>
      </c>
      <c r="F118" s="33">
        <f t="shared" si="19"/>
        <v>3420.7980694405396</v>
      </c>
      <c r="G118" s="19"/>
      <c r="H118" s="35">
        <f t="shared" si="20"/>
        <v>-6.235964889457752E-2</v>
      </c>
      <c r="I118" s="22">
        <f t="shared" si="17"/>
        <v>6.235964889457752E-2</v>
      </c>
      <c r="J118" s="23">
        <f t="shared" si="22"/>
        <v>40319.864691047769</v>
      </c>
      <c r="K118" s="32"/>
      <c r="L118" s="33">
        <f t="shared" si="26"/>
        <v>3328.6403340813522</v>
      </c>
      <c r="M118" s="33">
        <f t="shared" si="27"/>
        <v>16.332826718704258</v>
      </c>
      <c r="N118" s="33">
        <f t="shared" si="28"/>
        <v>0.99861970167955805</v>
      </c>
      <c r="O118" s="33">
        <f t="shared" si="29"/>
        <v>3433.0499440442336</v>
      </c>
      <c r="P118" s="19"/>
      <c r="Q118" s="35">
        <f t="shared" si="24"/>
        <v>-6.6164578895724718E-2</v>
      </c>
      <c r="R118" s="22">
        <f t="shared" si="21"/>
        <v>6.6164578895724718E-2</v>
      </c>
      <c r="S118" s="23">
        <f t="shared" si="25"/>
        <v>45390.278657251067</v>
      </c>
    </row>
    <row r="119" spans="1:19" x14ac:dyDescent="0.3">
      <c r="A119" s="37" t="s">
        <v>282</v>
      </c>
      <c r="B119" s="39">
        <v>3280</v>
      </c>
      <c r="C119" s="32"/>
      <c r="D119" s="33">
        <f t="shared" si="23"/>
        <v>3318.3951868731624</v>
      </c>
      <c r="E119" s="33">
        <f t="shared" si="18"/>
        <v>-3.436251634016152E-2</v>
      </c>
      <c r="F119" s="33">
        <f t="shared" si="19"/>
        <v>3344.4144055869519</v>
      </c>
      <c r="G119" s="19"/>
      <c r="H119" s="35">
        <f t="shared" si="20"/>
        <v>-1.9638538288704859E-2</v>
      </c>
      <c r="I119" s="22">
        <f t="shared" si="17"/>
        <v>1.9638538288704859E-2</v>
      </c>
      <c r="J119" s="23">
        <f t="shared" si="22"/>
        <v>4149.2156471203461</v>
      </c>
      <c r="K119" s="32"/>
      <c r="L119" s="33">
        <f t="shared" si="26"/>
        <v>3353.0564928836211</v>
      </c>
      <c r="M119" s="33">
        <f t="shared" si="27"/>
        <v>16.35638257111405</v>
      </c>
      <c r="N119" s="33">
        <f t="shared" si="28"/>
        <v>0.97471979303297851</v>
      </c>
      <c r="O119" s="33">
        <f t="shared" si="29"/>
        <v>3256.0230461365295</v>
      </c>
      <c r="P119" s="19"/>
      <c r="Q119" s="35">
        <f t="shared" si="24"/>
        <v>7.3100469095946641E-3</v>
      </c>
      <c r="R119" s="22">
        <f t="shared" si="21"/>
        <v>7.3100469095946641E-3</v>
      </c>
      <c r="S119" s="23">
        <f t="shared" si="25"/>
        <v>574.89431657099283</v>
      </c>
    </row>
    <row r="120" spans="1:19" x14ac:dyDescent="0.3">
      <c r="A120" s="37" t="s">
        <v>283</v>
      </c>
      <c r="B120" s="39">
        <v>3420</v>
      </c>
      <c r="C120" s="32"/>
      <c r="D120" s="33">
        <f t="shared" si="23"/>
        <v>3359.4164223531311</v>
      </c>
      <c r="E120" s="33">
        <f t="shared" si="18"/>
        <v>7.4764538007060892</v>
      </c>
      <c r="F120" s="33">
        <f t="shared" si="19"/>
        <v>3318.3608243568224</v>
      </c>
      <c r="G120" s="19"/>
      <c r="H120" s="35">
        <f t="shared" si="20"/>
        <v>2.9719057205607493E-2</v>
      </c>
      <c r="I120" s="22">
        <f t="shared" si="17"/>
        <v>2.9719057205607493E-2</v>
      </c>
      <c r="J120" s="23">
        <f t="shared" si="22"/>
        <v>10330.522025424711</v>
      </c>
      <c r="K120" s="32"/>
      <c r="L120" s="33">
        <f t="shared" si="26"/>
        <v>3367.434837671256</v>
      </c>
      <c r="M120" s="33">
        <f t="shared" si="27"/>
        <v>16.350618318747955</v>
      </c>
      <c r="N120" s="33">
        <f t="shared" si="28"/>
        <v>1.0164987199429374</v>
      </c>
      <c r="O120" s="33">
        <f t="shared" si="29"/>
        <v>3426.1290451749264</v>
      </c>
      <c r="P120" s="19"/>
      <c r="Q120" s="35">
        <f t="shared" si="24"/>
        <v>-1.7921184722007111E-3</v>
      </c>
      <c r="R120" s="22">
        <f t="shared" si="21"/>
        <v>1.7921184722007111E-3</v>
      </c>
      <c r="S120" s="23">
        <f t="shared" si="25"/>
        <v>37.565194756288982</v>
      </c>
    </row>
    <row r="121" spans="1:19" x14ac:dyDescent="0.3">
      <c r="A121" s="37" t="s">
        <v>284</v>
      </c>
      <c r="B121" s="39">
        <v>3430</v>
      </c>
      <c r="C121" s="32"/>
      <c r="D121" s="33">
        <f t="shared" si="23"/>
        <v>3392.3840383059896</v>
      </c>
      <c r="E121" s="33">
        <f t="shared" si="18"/>
        <v>12.139872335008564</v>
      </c>
      <c r="F121" s="33">
        <f t="shared" si="19"/>
        <v>3366.8928761538373</v>
      </c>
      <c r="G121" s="19"/>
      <c r="H121" s="35">
        <f t="shared" si="20"/>
        <v>1.8398578380805459E-2</v>
      </c>
      <c r="I121" s="22">
        <f t="shared" si="17"/>
        <v>1.8398578380805459E-2</v>
      </c>
      <c r="J121" s="23">
        <f t="shared" si="22"/>
        <v>3982.5090801349197</v>
      </c>
      <c r="K121" s="32"/>
      <c r="L121" s="33">
        <f t="shared" si="26"/>
        <v>3410.3277051385226</v>
      </c>
      <c r="M121" s="33">
        <f t="shared" si="27"/>
        <v>16.427965790941709</v>
      </c>
      <c r="N121" s="33">
        <f t="shared" si="28"/>
        <v>0.99430206909442231</v>
      </c>
      <c r="O121" s="33">
        <f t="shared" si="29"/>
        <v>3349.9282786523604</v>
      </c>
      <c r="P121" s="19"/>
      <c r="Q121" s="35">
        <f t="shared" si="24"/>
        <v>2.3344525174238948E-2</v>
      </c>
      <c r="R121" s="22">
        <f t="shared" si="21"/>
        <v>2.3344525174238948E-2</v>
      </c>
      <c r="S121" s="23">
        <f t="shared" si="25"/>
        <v>6411.4805595740427</v>
      </c>
    </row>
    <row r="122" spans="1:19" x14ac:dyDescent="0.3">
      <c r="A122" s="37" t="s">
        <v>285</v>
      </c>
      <c r="B122" s="39">
        <v>3370</v>
      </c>
      <c r="C122" s="32"/>
      <c r="D122" s="33">
        <f t="shared" si="23"/>
        <v>3390.5785024106781</v>
      </c>
      <c r="E122" s="33">
        <f t="shared" si="18"/>
        <v>9.5886636132752638</v>
      </c>
      <c r="F122" s="33">
        <f t="shared" si="19"/>
        <v>3404.5239106409981</v>
      </c>
      <c r="G122" s="19"/>
      <c r="H122" s="35">
        <f t="shared" si="20"/>
        <v>-1.0244483869732377E-2</v>
      </c>
      <c r="I122" s="22">
        <f t="shared" si="17"/>
        <v>1.0244483869732377E-2</v>
      </c>
      <c r="J122" s="23">
        <f t="shared" si="22"/>
        <v>1191.9004059476226</v>
      </c>
      <c r="K122" s="32"/>
      <c r="L122" s="33">
        <f t="shared" si="26"/>
        <v>3440.8929033957129</v>
      </c>
      <c r="M122" s="33">
        <f t="shared" si="27"/>
        <v>16.469163475017432</v>
      </c>
      <c r="N122" s="33">
        <f t="shared" si="28"/>
        <v>0.97345858974813071</v>
      </c>
      <c r="O122" s="33">
        <f t="shared" si="29"/>
        <v>3328.1597589176854</v>
      </c>
      <c r="P122" s="19"/>
      <c r="Q122" s="35">
        <f t="shared" si="24"/>
        <v>1.2415501804841128E-2</v>
      </c>
      <c r="R122" s="22">
        <f t="shared" si="21"/>
        <v>1.2415501804841128E-2</v>
      </c>
      <c r="S122" s="23">
        <f t="shared" si="25"/>
        <v>1750.6057738262068</v>
      </c>
    </row>
    <row r="123" spans="1:19" x14ac:dyDescent="0.3">
      <c r="A123" s="37" t="s">
        <v>286</v>
      </c>
      <c r="B123" s="39">
        <v>3580</v>
      </c>
      <c r="C123" s="32"/>
      <c r="D123" s="33">
        <f t="shared" si="23"/>
        <v>3472.8079021528783</v>
      </c>
      <c r="E123" s="33">
        <f t="shared" si="18"/>
        <v>22.877746048475274</v>
      </c>
      <c r="F123" s="33">
        <f t="shared" si="19"/>
        <v>3400.1671660239535</v>
      </c>
      <c r="G123" s="19"/>
      <c r="H123" s="35">
        <f t="shared" si="20"/>
        <v>5.0232635188839796E-2</v>
      </c>
      <c r="I123" s="22">
        <f t="shared" si="17"/>
        <v>5.0232635188839796E-2</v>
      </c>
      <c r="J123" s="23">
        <f t="shared" si="22"/>
        <v>32339.848175856288</v>
      </c>
      <c r="K123" s="32"/>
      <c r="L123" s="33">
        <f t="shared" si="26"/>
        <v>3542.9930443835383</v>
      </c>
      <c r="M123" s="33">
        <f t="shared" si="27"/>
        <v>16.718702977681076</v>
      </c>
      <c r="N123" s="33">
        <f t="shared" si="28"/>
        <v>0.97581523098383294</v>
      </c>
      <c r="O123" s="33">
        <f t="shared" si="29"/>
        <v>3328.7661900238977</v>
      </c>
      <c r="P123" s="19"/>
      <c r="Q123" s="35">
        <f t="shared" si="24"/>
        <v>7.0177041892766009E-2</v>
      </c>
      <c r="R123" s="22">
        <f t="shared" si="21"/>
        <v>7.0177041892766009E-2</v>
      </c>
      <c r="S123" s="23">
        <f t="shared" si="25"/>
        <v>63118.427275108275</v>
      </c>
    </row>
    <row r="124" spans="1:19" x14ac:dyDescent="0.3">
      <c r="A124" s="37" t="s">
        <v>287</v>
      </c>
      <c r="B124" s="39">
        <v>3470</v>
      </c>
      <c r="C124" s="32"/>
      <c r="D124" s="33">
        <f t="shared" si="23"/>
        <v>3485.3103215602605</v>
      </c>
      <c r="E124" s="33">
        <f t="shared" si="18"/>
        <v>20.979657202281558</v>
      </c>
      <c r="F124" s="33">
        <f t="shared" si="19"/>
        <v>3495.6856482013536</v>
      </c>
      <c r="G124" s="19"/>
      <c r="H124" s="35">
        <f t="shared" si="20"/>
        <v>-7.4022040926091113E-3</v>
      </c>
      <c r="I124" s="22">
        <f t="shared" si="17"/>
        <v>7.4022040926091113E-3</v>
      </c>
      <c r="J124" s="23">
        <f t="shared" si="22"/>
        <v>659.75252352370023</v>
      </c>
      <c r="K124" s="32"/>
      <c r="L124" s="33">
        <f t="shared" si="26"/>
        <v>3552.8052930611539</v>
      </c>
      <c r="M124" s="33">
        <f t="shared" si="27"/>
        <v>16.698576696033175</v>
      </c>
      <c r="N124" s="33">
        <f t="shared" si="28"/>
        <v>0.97952976265049041</v>
      </c>
      <c r="O124" s="33">
        <f t="shared" si="29"/>
        <v>3490.6373436014183</v>
      </c>
      <c r="P124" s="19"/>
      <c r="Q124" s="35">
        <f t="shared" si="24"/>
        <v>-5.9473612684202452E-3</v>
      </c>
      <c r="R124" s="22">
        <f t="shared" si="21"/>
        <v>5.9473612684202452E-3</v>
      </c>
      <c r="S124" s="23">
        <f t="shared" si="25"/>
        <v>425.89995092299887</v>
      </c>
    </row>
    <row r="125" spans="1:19" x14ac:dyDescent="0.3">
      <c r="A125" s="37" t="s">
        <v>288</v>
      </c>
      <c r="B125" s="39">
        <v>3410</v>
      </c>
      <c r="C125" s="32"/>
      <c r="D125" s="33">
        <f t="shared" si="23"/>
        <v>3467.3951074284155</v>
      </c>
      <c r="E125" s="33">
        <f t="shared" si="18"/>
        <v>13.864129758447064</v>
      </c>
      <c r="F125" s="33">
        <f t="shared" si="19"/>
        <v>3506.289978762542</v>
      </c>
      <c r="G125" s="19"/>
      <c r="H125" s="35">
        <f t="shared" si="20"/>
        <v>-2.8237530428897942E-2</v>
      </c>
      <c r="I125" s="22">
        <f t="shared" si="17"/>
        <v>2.8237530428897942E-2</v>
      </c>
      <c r="J125" s="23">
        <f t="shared" si="22"/>
        <v>9271.7600100907857</v>
      </c>
      <c r="K125" s="32"/>
      <c r="L125" s="33">
        <f t="shared" si="26"/>
        <v>3551.691251263956</v>
      </c>
      <c r="M125" s="33">
        <f t="shared" si="27"/>
        <v>16.646668472058114</v>
      </c>
      <c r="N125" s="33">
        <f t="shared" si="28"/>
        <v>0.96734609886372824</v>
      </c>
      <c r="O125" s="33">
        <f t="shared" si="29"/>
        <v>3462.6547868831731</v>
      </c>
      <c r="P125" s="19"/>
      <c r="Q125" s="35">
        <f t="shared" si="24"/>
        <v>-1.5441286476003834E-2</v>
      </c>
      <c r="R125" s="22">
        <f t="shared" si="21"/>
        <v>1.5441286476003834E-2</v>
      </c>
      <c r="S125" s="23">
        <f t="shared" si="25"/>
        <v>2772.526581712375</v>
      </c>
    </row>
    <row r="126" spans="1:19" x14ac:dyDescent="0.3">
      <c r="A126" s="37" t="s">
        <v>289</v>
      </c>
      <c r="B126" s="39">
        <v>3510</v>
      </c>
      <c r="C126" s="32"/>
      <c r="D126" s="33">
        <f t="shared" si="23"/>
        <v>3492.8686308748429</v>
      </c>
      <c r="E126" s="33">
        <f t="shared" si="18"/>
        <v>15.987981992934937</v>
      </c>
      <c r="F126" s="33">
        <f t="shared" si="19"/>
        <v>3481.2592371868627</v>
      </c>
      <c r="G126" s="19"/>
      <c r="H126" s="35">
        <f t="shared" si="20"/>
        <v>8.1882515137143251E-3</v>
      </c>
      <c r="I126" s="22">
        <f t="shared" si="17"/>
        <v>8.1882515137143251E-3</v>
      </c>
      <c r="J126" s="23">
        <f t="shared" si="22"/>
        <v>826.03144708101479</v>
      </c>
      <c r="K126" s="32"/>
      <c r="L126" s="33">
        <f t="shared" si="26"/>
        <v>3559.6506161968287</v>
      </c>
      <c r="M126" s="33">
        <f t="shared" si="27"/>
        <v>16.621352570411045</v>
      </c>
      <c r="N126" s="33">
        <f t="shared" si="28"/>
        <v>0.98965101761954188</v>
      </c>
      <c r="O126" s="33">
        <f t="shared" si="29"/>
        <v>3536.2342590250669</v>
      </c>
      <c r="P126" s="19"/>
      <c r="Q126" s="35">
        <f t="shared" si="24"/>
        <v>-7.4741478703894233E-3</v>
      </c>
      <c r="R126" s="22">
        <f t="shared" si="21"/>
        <v>7.4741478703894233E-3</v>
      </c>
      <c r="S126" s="23">
        <f t="shared" si="25"/>
        <v>688.23634659430286</v>
      </c>
    </row>
    <row r="127" spans="1:19" x14ac:dyDescent="0.3">
      <c r="A127" s="37" t="s">
        <v>290</v>
      </c>
      <c r="B127" s="39">
        <v>3390</v>
      </c>
      <c r="C127" s="32"/>
      <c r="D127" s="33">
        <f t="shared" si="23"/>
        <v>3460.8462931635568</v>
      </c>
      <c r="E127" s="33">
        <f t="shared" si="18"/>
        <v>7.2048510626902882</v>
      </c>
      <c r="F127" s="33">
        <f t="shared" si="19"/>
        <v>3508.856612867778</v>
      </c>
      <c r="G127" s="19"/>
      <c r="H127" s="35">
        <f t="shared" si="20"/>
        <v>-3.5060947748607088E-2</v>
      </c>
      <c r="I127" s="22">
        <f t="shared" si="17"/>
        <v>3.5060947748607088E-2</v>
      </c>
      <c r="J127" s="23">
        <f t="shared" si="22"/>
        <v>14126.894422400861</v>
      </c>
      <c r="K127" s="32"/>
      <c r="L127" s="33">
        <f t="shared" si="26"/>
        <v>3508.6657132732635</v>
      </c>
      <c r="M127" s="33">
        <f t="shared" si="27"/>
        <v>16.424339388231793</v>
      </c>
      <c r="N127" s="33">
        <f t="shared" si="28"/>
        <v>0.99502177651421653</v>
      </c>
      <c r="O127" s="33">
        <f t="shared" si="29"/>
        <v>3597.2202164460687</v>
      </c>
      <c r="P127" s="19"/>
      <c r="Q127" s="35">
        <f t="shared" si="24"/>
        <v>-6.1126907506214946E-2</v>
      </c>
      <c r="R127" s="22">
        <f t="shared" si="21"/>
        <v>6.1126907506214946E-2</v>
      </c>
      <c r="S127" s="23">
        <f t="shared" si="25"/>
        <v>42940.218103955543</v>
      </c>
    </row>
    <row r="128" spans="1:19" x14ac:dyDescent="0.3">
      <c r="A128" s="37" t="s">
        <v>291</v>
      </c>
      <c r="B128" s="39">
        <v>3360</v>
      </c>
      <c r="C128" s="32"/>
      <c r="D128" s="33">
        <f t="shared" si="23"/>
        <v>3424.4055291145332</v>
      </c>
      <c r="E128" s="33">
        <f t="shared" si="18"/>
        <v>-0.7797896232900472</v>
      </c>
      <c r="F128" s="33">
        <f t="shared" si="19"/>
        <v>3468.0511442262468</v>
      </c>
      <c r="G128" s="19"/>
      <c r="H128" s="35">
        <f t="shared" si="20"/>
        <v>-3.2158078638763937E-2</v>
      </c>
      <c r="I128" s="22">
        <f t="shared" si="17"/>
        <v>3.2158078638763937E-2</v>
      </c>
      <c r="J128" s="23">
        <f t="shared" si="22"/>
        <v>11675.049768601195</v>
      </c>
      <c r="K128" s="32"/>
      <c r="L128" s="33">
        <f t="shared" si="26"/>
        <v>3456.4790561950767</v>
      </c>
      <c r="M128" s="33">
        <f t="shared" si="27"/>
        <v>16.22439826373714</v>
      </c>
      <c r="N128" s="33">
        <f t="shared" si="28"/>
        <v>1.0020193945010811</v>
      </c>
      <c r="O128" s="33">
        <f t="shared" si="29"/>
        <v>3571.8484488084769</v>
      </c>
      <c r="P128" s="19"/>
      <c r="Q128" s="35">
        <f t="shared" si="24"/>
        <v>-6.305013357395145E-2</v>
      </c>
      <c r="R128" s="22">
        <f t="shared" si="21"/>
        <v>6.305013357395145E-2</v>
      </c>
      <c r="S128" s="23">
        <f t="shared" si="25"/>
        <v>44879.765262557841</v>
      </c>
    </row>
    <row r="129" spans="1:19" x14ac:dyDescent="0.3">
      <c r="A129" s="37" t="s">
        <v>292</v>
      </c>
      <c r="B129" s="39">
        <v>3510</v>
      </c>
      <c r="C129" s="32"/>
      <c r="D129" s="33">
        <f t="shared" si="23"/>
        <v>3458.5153073594965</v>
      </c>
      <c r="E129" s="33">
        <f t="shared" si="18"/>
        <v>5.6029973394800372</v>
      </c>
      <c r="F129" s="33">
        <f t="shared" si="19"/>
        <v>3423.6257394912432</v>
      </c>
      <c r="G129" s="19"/>
      <c r="H129" s="35">
        <f t="shared" si="20"/>
        <v>2.460805142699625E-2</v>
      </c>
      <c r="I129" s="22">
        <f t="shared" si="17"/>
        <v>2.460805142699625E-2</v>
      </c>
      <c r="J129" s="23">
        <f t="shared" si="22"/>
        <v>7460.5128784345907</v>
      </c>
      <c r="K129" s="32"/>
      <c r="L129" s="33">
        <f t="shared" si="26"/>
        <v>3481.7283443000229</v>
      </c>
      <c r="M129" s="33">
        <f t="shared" si="27"/>
        <v>16.250697934580352</v>
      </c>
      <c r="N129" s="33">
        <f t="shared" si="28"/>
        <v>1.0042517728049145</v>
      </c>
      <c r="O129" s="33">
        <f t="shared" si="29"/>
        <v>3482.421899521571</v>
      </c>
      <c r="P129" s="19"/>
      <c r="Q129" s="35">
        <f t="shared" si="24"/>
        <v>7.8570086833130905E-3</v>
      </c>
      <c r="R129" s="22">
        <f t="shared" si="21"/>
        <v>7.8570086833130905E-3</v>
      </c>
      <c r="S129" s="23">
        <f t="shared" si="25"/>
        <v>760.55162599832317</v>
      </c>
    </row>
    <row r="130" spans="1:19" x14ac:dyDescent="0.3">
      <c r="A130" s="37" t="s">
        <v>293</v>
      </c>
      <c r="B130" s="39">
        <v>3430</v>
      </c>
      <c r="C130" s="32"/>
      <c r="D130" s="33">
        <f t="shared" si="23"/>
        <v>3450.3367348153879</v>
      </c>
      <c r="E130" s="33">
        <f t="shared" si="18"/>
        <v>3.0817616247919379</v>
      </c>
      <c r="F130" s="33">
        <f t="shared" si="19"/>
        <v>3464.1183046989768</v>
      </c>
      <c r="G130" s="19"/>
      <c r="H130" s="35">
        <f t="shared" si="20"/>
        <v>-9.9470276090311283E-3</v>
      </c>
      <c r="I130" s="22">
        <f t="shared" si="17"/>
        <v>9.9470276090311283E-3</v>
      </c>
      <c r="J130" s="23">
        <f t="shared" si="22"/>
        <v>1164.0587155322205</v>
      </c>
      <c r="K130" s="32"/>
      <c r="L130" s="33">
        <f t="shared" si="26"/>
        <v>3477.2265677860473</v>
      </c>
      <c r="M130" s="33">
        <f t="shared" si="27"/>
        <v>16.190222598395405</v>
      </c>
      <c r="N130" s="33">
        <f t="shared" si="28"/>
        <v>0.99528761572742497</v>
      </c>
      <c r="O130" s="33">
        <f t="shared" si="29"/>
        <v>3493.1507876376654</v>
      </c>
      <c r="P130" s="19"/>
      <c r="Q130" s="35">
        <f t="shared" si="24"/>
        <v>-1.8411308349173591E-2</v>
      </c>
      <c r="R130" s="22">
        <f t="shared" si="21"/>
        <v>1.8411308349173591E-2</v>
      </c>
      <c r="S130" s="23">
        <f t="shared" si="25"/>
        <v>3988.0219792575153</v>
      </c>
    </row>
    <row r="131" spans="1:19" x14ac:dyDescent="0.3">
      <c r="A131" s="37" t="s">
        <v>294</v>
      </c>
      <c r="B131" s="39">
        <v>3470</v>
      </c>
      <c r="C131" s="32"/>
      <c r="D131" s="33">
        <f t="shared" si="23"/>
        <v>3460.1163424234674</v>
      </c>
      <c r="E131" s="33">
        <f t="shared" si="18"/>
        <v>4.3070827345919076</v>
      </c>
      <c r="F131" s="33">
        <f t="shared" si="19"/>
        <v>3453.4184964401798</v>
      </c>
      <c r="G131" s="19"/>
      <c r="H131" s="35">
        <f t="shared" si="20"/>
        <v>4.7785312852507917E-3</v>
      </c>
      <c r="I131" s="22">
        <f t="shared" si="17"/>
        <v>4.7785312852507917E-3</v>
      </c>
      <c r="J131" s="23">
        <f t="shared" si="22"/>
        <v>274.94626030433159</v>
      </c>
      <c r="K131" s="32"/>
      <c r="L131" s="33">
        <f t="shared" si="26"/>
        <v>3515.2661890579229</v>
      </c>
      <c r="M131" s="33">
        <f t="shared" si="27"/>
        <v>16.25389451055668</v>
      </c>
      <c r="N131" s="33">
        <f t="shared" si="28"/>
        <v>0.97810698822517417</v>
      </c>
      <c r="O131" s="33">
        <f t="shared" si="29"/>
        <v>3405.1024909014559</v>
      </c>
      <c r="P131" s="19"/>
      <c r="Q131" s="35">
        <f t="shared" si="24"/>
        <v>1.8702452189782164E-2</v>
      </c>
      <c r="R131" s="22">
        <f t="shared" si="21"/>
        <v>1.8702452189782164E-2</v>
      </c>
      <c r="S131" s="23">
        <f t="shared" si="25"/>
        <v>4211.6866871956154</v>
      </c>
    </row>
    <row r="132" spans="1:19" x14ac:dyDescent="0.3">
      <c r="A132" s="37" t="s">
        <v>295</v>
      </c>
      <c r="B132" s="39">
        <v>3480</v>
      </c>
      <c r="C132" s="32"/>
      <c r="D132" s="33">
        <f t="shared" si="23"/>
        <v>3470.7153454813333</v>
      </c>
      <c r="E132" s="33">
        <f t="shared" si="18"/>
        <v>5.4581427638198434</v>
      </c>
      <c r="F132" s="33">
        <f t="shared" si="19"/>
        <v>3464.4234251580592</v>
      </c>
      <c r="G132" s="19"/>
      <c r="H132" s="35">
        <f t="shared" si="20"/>
        <v>4.4760272534312591E-3</v>
      </c>
      <c r="I132" s="22">
        <f t="shared" si="17"/>
        <v>4.4760272534312591E-3</v>
      </c>
      <c r="J132" s="23">
        <f t="shared" si="22"/>
        <v>242.62968380658253</v>
      </c>
      <c r="K132" s="32"/>
      <c r="L132" s="33">
        <f t="shared" si="26"/>
        <v>3496.0771251300312</v>
      </c>
      <c r="M132" s="33">
        <f t="shared" si="27"/>
        <v>16.150609245357693</v>
      </c>
      <c r="N132" s="33">
        <f t="shared" si="28"/>
        <v>1.0107372279349451</v>
      </c>
      <c r="O132" s="33">
        <f t="shared" si="29"/>
        <v>3589.7856444001345</v>
      </c>
      <c r="P132" s="19"/>
      <c r="Q132" s="35">
        <f t="shared" si="24"/>
        <v>-3.1547598965555895E-2</v>
      </c>
      <c r="R132" s="22">
        <f t="shared" si="21"/>
        <v>3.1547598965555895E-2</v>
      </c>
      <c r="S132" s="23">
        <f t="shared" si="25"/>
        <v>12052.887716352787</v>
      </c>
    </row>
    <row r="133" spans="1:19" x14ac:dyDescent="0.3">
      <c r="A133" s="37" t="s">
        <v>296</v>
      </c>
      <c r="B133" s="39">
        <v>3300</v>
      </c>
      <c r="C133" s="32"/>
      <c r="D133" s="33">
        <f t="shared" si="23"/>
        <v>3405.0108891269465</v>
      </c>
      <c r="E133" s="33">
        <f t="shared" si="18"/>
        <v>-7.560525498386478</v>
      </c>
      <c r="F133" s="33">
        <f t="shared" si="19"/>
        <v>3476.1734882451533</v>
      </c>
      <c r="G133" s="19"/>
      <c r="H133" s="35">
        <f t="shared" si="20"/>
        <v>-5.3385905528834335E-2</v>
      </c>
      <c r="I133" s="22">
        <f t="shared" si="17"/>
        <v>5.3385905528834335E-2</v>
      </c>
      <c r="J133" s="23">
        <f t="shared" si="22"/>
        <v>31037.097960465166</v>
      </c>
      <c r="K133" s="32"/>
      <c r="L133" s="33">
        <f t="shared" si="26"/>
        <v>3448.7880717776711</v>
      </c>
      <c r="M133" s="33">
        <f t="shared" si="27"/>
        <v>15.96573804204326</v>
      </c>
      <c r="N133" s="33">
        <f t="shared" si="28"/>
        <v>0.98407639688583082</v>
      </c>
      <c r="O133" s="33">
        <f t="shared" si="29"/>
        <v>3492.2153034202643</v>
      </c>
      <c r="P133" s="19"/>
      <c r="Q133" s="35">
        <f t="shared" si="24"/>
        <v>-5.8247061642504323E-2</v>
      </c>
      <c r="R133" s="22">
        <f t="shared" si="21"/>
        <v>5.8247061642504323E-2</v>
      </c>
      <c r="S133" s="23">
        <f t="shared" si="25"/>
        <v>36946.722868944256</v>
      </c>
    </row>
    <row r="134" spans="1:19" x14ac:dyDescent="0.3">
      <c r="A134" s="37" t="s">
        <v>297</v>
      </c>
      <c r="B134" s="39">
        <v>3530</v>
      </c>
      <c r="C134" s="32"/>
      <c r="D134" s="33">
        <f t="shared" si="23"/>
        <v>3450.9917717616554</v>
      </c>
      <c r="E134" s="33">
        <f t="shared" si="18"/>
        <v>2.23447692442174</v>
      </c>
      <c r="F134" s="33">
        <f t="shared" si="19"/>
        <v>3397.4503636285599</v>
      </c>
      <c r="G134" s="19"/>
      <c r="H134" s="35">
        <f t="shared" si="20"/>
        <v>3.7549472059898045E-2</v>
      </c>
      <c r="I134" s="22">
        <f t="shared" si="17"/>
        <v>3.7549472059898045E-2</v>
      </c>
      <c r="J134" s="23">
        <f t="shared" si="22"/>
        <v>17569.406102200996</v>
      </c>
      <c r="K134" s="32"/>
      <c r="L134" s="33">
        <f t="shared" si="26"/>
        <v>3517.7496637397744</v>
      </c>
      <c r="M134" s="33">
        <f t="shared" si="27"/>
        <v>16.120174665500802</v>
      </c>
      <c r="N134" s="33">
        <f t="shared" si="28"/>
        <v>0.98165783001260998</v>
      </c>
      <c r="O134" s="33">
        <f t="shared" si="29"/>
        <v>3372.7943575315621</v>
      </c>
      <c r="P134" s="19"/>
      <c r="Q134" s="35">
        <f t="shared" si="24"/>
        <v>4.4534176336667952E-2</v>
      </c>
      <c r="R134" s="22">
        <f t="shared" si="21"/>
        <v>4.4534176336667952E-2</v>
      </c>
      <c r="S134" s="23">
        <f t="shared" si="25"/>
        <v>24713.614023914317</v>
      </c>
    </row>
    <row r="135" spans="1:19" x14ac:dyDescent="0.3">
      <c r="A135" s="37" t="s">
        <v>298</v>
      </c>
      <c r="B135" s="39">
        <v>3660</v>
      </c>
      <c r="C135" s="32"/>
      <c r="D135" s="33">
        <f t="shared" si="23"/>
        <v>3536.7493583178994</v>
      </c>
      <c r="E135" s="33">
        <f t="shared" si="18"/>
        <v>17.514408658202193</v>
      </c>
      <c r="F135" s="33">
        <f t="shared" si="19"/>
        <v>3453.2262486860773</v>
      </c>
      <c r="G135" s="19"/>
      <c r="H135" s="35">
        <f t="shared" si="20"/>
        <v>5.6495560468284897E-2</v>
      </c>
      <c r="I135" s="22">
        <f t="shared" si="17"/>
        <v>5.6495560468284897E-2</v>
      </c>
      <c r="J135" s="23">
        <f t="shared" si="22"/>
        <v>42755.384232431963</v>
      </c>
      <c r="K135" s="32"/>
      <c r="L135" s="33">
        <f t="shared" si="26"/>
        <v>3605.0290424008617</v>
      </c>
      <c r="M135" s="33">
        <f t="shared" si="27"/>
        <v>16.327541589139429</v>
      </c>
      <c r="N135" s="33">
        <f t="shared" si="28"/>
        <v>0.98658407467091747</v>
      </c>
      <c r="O135" s="33">
        <f t="shared" si="29"/>
        <v>3448.4040126302439</v>
      </c>
      <c r="P135" s="19"/>
      <c r="Q135" s="35">
        <f t="shared" si="24"/>
        <v>5.781311130321206E-2</v>
      </c>
      <c r="R135" s="22">
        <f t="shared" si="21"/>
        <v>5.781311130321206E-2</v>
      </c>
      <c r="S135" s="23">
        <f t="shared" si="25"/>
        <v>44772.861870981993</v>
      </c>
    </row>
    <row r="136" spans="1:19" x14ac:dyDescent="0.3">
      <c r="A136" s="37" t="s">
        <v>299</v>
      </c>
      <c r="B136" s="39">
        <v>3270</v>
      </c>
      <c r="C136" s="32"/>
      <c r="D136" s="33">
        <f t="shared" si="23"/>
        <v>3439.4397449586559</v>
      </c>
      <c r="E136" s="33">
        <f t="shared" si="18"/>
        <v>-3.4917922071474106</v>
      </c>
      <c r="F136" s="33">
        <f t="shared" si="19"/>
        <v>3554.2637669761016</v>
      </c>
      <c r="G136" s="19"/>
      <c r="H136" s="35">
        <f t="shared" si="20"/>
        <v>-8.6930815589021895E-2</v>
      </c>
      <c r="I136" s="22">
        <f t="shared" si="17"/>
        <v>8.6930815589021895E-2</v>
      </c>
      <c r="J136" s="23">
        <f t="shared" si="22"/>
        <v>80805.889215443385</v>
      </c>
      <c r="K136" s="32"/>
      <c r="L136" s="33">
        <f t="shared" si="26"/>
        <v>3528.4795285306391</v>
      </c>
      <c r="M136" s="33">
        <f t="shared" si="27"/>
        <v>16.056886098552202</v>
      </c>
      <c r="N136" s="33">
        <f t="shared" si="28"/>
        <v>0.9651146633110913</v>
      </c>
      <c r="O136" s="33">
        <f t="shared" si="29"/>
        <v>3547.2265551885166</v>
      </c>
      <c r="P136" s="19"/>
      <c r="Q136" s="35">
        <f t="shared" si="24"/>
        <v>-8.477876305459224E-2</v>
      </c>
      <c r="R136" s="22">
        <f t="shared" si="21"/>
        <v>8.477876305459224E-2</v>
      </c>
      <c r="S136" s="23">
        <f t="shared" si="25"/>
        <v>76854.56290169165</v>
      </c>
    </row>
    <row r="137" spans="1:19" x14ac:dyDescent="0.3">
      <c r="A137" s="37" t="s">
        <v>300</v>
      </c>
      <c r="B137" s="39">
        <v>3290</v>
      </c>
      <c r="C137" s="32"/>
      <c r="D137" s="33">
        <f t="shared" si="23"/>
        <v>3376.9944986465075</v>
      </c>
      <c r="E137" s="33">
        <f t="shared" si="18"/>
        <v>-14.276888190352613</v>
      </c>
      <c r="F137" s="33">
        <f t="shared" si="19"/>
        <v>3435.9479527515086</v>
      </c>
      <c r="G137" s="19"/>
      <c r="H137" s="35">
        <f t="shared" si="20"/>
        <v>-4.4361079863680437E-2</v>
      </c>
      <c r="I137" s="22">
        <f t="shared" si="17"/>
        <v>4.4361079863680437E-2</v>
      </c>
      <c r="J137" s="23">
        <f t="shared" si="22"/>
        <v>21300.804912356598</v>
      </c>
      <c r="K137" s="32"/>
      <c r="L137" s="33">
        <f t="shared" si="26"/>
        <v>3497.4518667342163</v>
      </c>
      <c r="M137" s="33">
        <f t="shared" si="27"/>
        <v>15.919675768761243</v>
      </c>
      <c r="N137" s="33">
        <f t="shared" si="28"/>
        <v>0.96006515454080543</v>
      </c>
      <c r="O137" s="33">
        <f t="shared" si="29"/>
        <v>3428.7934729719746</v>
      </c>
      <c r="P137" s="19"/>
      <c r="Q137" s="35">
        <f t="shared" si="24"/>
        <v>-4.2186465948928435E-2</v>
      </c>
      <c r="R137" s="22">
        <f t="shared" si="21"/>
        <v>4.2186465948928435E-2</v>
      </c>
      <c r="S137" s="23">
        <f t="shared" si="25"/>
        <v>19263.628139622229</v>
      </c>
    </row>
    <row r="138" spans="1:19" x14ac:dyDescent="0.3">
      <c r="A138" s="37" t="s">
        <v>301</v>
      </c>
      <c r="B138" s="39">
        <v>3370</v>
      </c>
      <c r="C138" s="32"/>
      <c r="D138" s="33">
        <f t="shared" si="23"/>
        <v>3365.6592208703742</v>
      </c>
      <c r="E138" s="33">
        <f t="shared" si="18"/>
        <v>-13.738742442250306</v>
      </c>
      <c r="F138" s="33">
        <f t="shared" si="19"/>
        <v>3362.7176104561549</v>
      </c>
      <c r="G138" s="19"/>
      <c r="H138" s="35">
        <f t="shared" si="20"/>
        <v>2.160946452179542E-3</v>
      </c>
      <c r="I138" s="22">
        <f t="shared" si="17"/>
        <v>2.160946452179542E-3</v>
      </c>
      <c r="J138" s="23">
        <f t="shared" si="22"/>
        <v>53.033197468303804</v>
      </c>
      <c r="K138" s="32"/>
      <c r="L138" s="33">
        <f t="shared" si="26"/>
        <v>3477.886892619199</v>
      </c>
      <c r="M138" s="33">
        <f t="shared" si="27"/>
        <v>15.816269009415686</v>
      </c>
      <c r="N138" s="33">
        <f t="shared" si="28"/>
        <v>0.98400572688278309</v>
      </c>
      <c r="O138" s="33">
        <f t="shared" si="29"/>
        <v>3477.0117223136112</v>
      </c>
      <c r="P138" s="19"/>
      <c r="Q138" s="35">
        <f t="shared" si="24"/>
        <v>-3.1754220271101259E-2</v>
      </c>
      <c r="R138" s="22">
        <f t="shared" si="21"/>
        <v>3.1754220271101259E-2</v>
      </c>
      <c r="S138" s="23">
        <f t="shared" si="25"/>
        <v>11451.508712525443</v>
      </c>
    </row>
    <row r="139" spans="1:19" x14ac:dyDescent="0.3">
      <c r="A139" s="37" t="s">
        <v>302</v>
      </c>
      <c r="B139" s="39">
        <v>3380</v>
      </c>
      <c r="C139" s="32"/>
      <c r="D139" s="33">
        <f t="shared" si="23"/>
        <v>3363.2627737811554</v>
      </c>
      <c r="E139" s="33">
        <f t="shared" si="18"/>
        <v>-11.663753861692642</v>
      </c>
      <c r="F139" s="33">
        <f t="shared" si="19"/>
        <v>3351.9204784281237</v>
      </c>
      <c r="G139" s="19"/>
      <c r="H139" s="35">
        <f t="shared" si="20"/>
        <v>8.3075507609101443E-3</v>
      </c>
      <c r="I139" s="22">
        <f t="shared" si="17"/>
        <v>8.3075507609101443E-3</v>
      </c>
      <c r="J139" s="23">
        <f t="shared" si="22"/>
        <v>788.45953170546557</v>
      </c>
      <c r="K139" s="32"/>
      <c r="L139" s="33">
        <f t="shared" si="26"/>
        <v>3461.9392982442719</v>
      </c>
      <c r="M139" s="33">
        <f t="shared" si="27"/>
        <v>15.723705092690349</v>
      </c>
      <c r="N139" s="33">
        <f t="shared" si="28"/>
        <v>0.98991760072212809</v>
      </c>
      <c r="O139" s="33">
        <f t="shared" si="29"/>
        <v>3476.310726497039</v>
      </c>
      <c r="P139" s="19"/>
      <c r="Q139" s="35">
        <f t="shared" si="24"/>
        <v>-2.8494297780189057E-2</v>
      </c>
      <c r="R139" s="22">
        <f t="shared" si="21"/>
        <v>2.8494297780189057E-2</v>
      </c>
      <c r="S139" s="23">
        <f t="shared" si="25"/>
        <v>9275.7560383874534</v>
      </c>
    </row>
    <row r="140" spans="1:19" x14ac:dyDescent="0.3">
      <c r="A140" s="37" t="s">
        <v>303</v>
      </c>
      <c r="B140" s="39">
        <v>3320</v>
      </c>
      <c r="C140" s="32"/>
      <c r="D140" s="33">
        <f t="shared" si="23"/>
        <v>3338.8350767776437</v>
      </c>
      <c r="E140" s="33">
        <f t="shared" si="18"/>
        <v>-13.998822332210201</v>
      </c>
      <c r="F140" s="33">
        <f t="shared" si="19"/>
        <v>3351.5990199194625</v>
      </c>
      <c r="G140" s="19"/>
      <c r="H140" s="35">
        <f t="shared" si="20"/>
        <v>-9.5177770841754616E-3</v>
      </c>
      <c r="I140" s="22">
        <f t="shared" si="17"/>
        <v>9.5177770841754616E-3</v>
      </c>
      <c r="J140" s="23">
        <f t="shared" si="22"/>
        <v>998.49805987059005</v>
      </c>
      <c r="K140" s="32"/>
      <c r="L140" s="33">
        <f t="shared" si="26"/>
        <v>3423.727937713194</v>
      </c>
      <c r="M140" s="33">
        <f t="shared" si="27"/>
        <v>15.566531487497379</v>
      </c>
      <c r="N140" s="33">
        <f t="shared" si="28"/>
        <v>0.99319413957213698</v>
      </c>
      <c r="O140" s="33">
        <f t="shared" si="29"/>
        <v>3484.6857768825139</v>
      </c>
      <c r="P140" s="19"/>
      <c r="Q140" s="35">
        <f t="shared" si="24"/>
        <v>-4.9604149663407801E-2</v>
      </c>
      <c r="R140" s="22">
        <f t="shared" si="21"/>
        <v>4.9604149663407801E-2</v>
      </c>
      <c r="S140" s="23">
        <f t="shared" si="25"/>
        <v>27121.405107397146</v>
      </c>
    </row>
    <row r="141" spans="1:19" x14ac:dyDescent="0.3">
      <c r="A141" s="37" t="s">
        <v>304</v>
      </c>
      <c r="B141" s="39">
        <v>3750</v>
      </c>
      <c r="C141" s="32"/>
      <c r="D141" s="33">
        <f t="shared" si="23"/>
        <v>3496.5746782336519</v>
      </c>
      <c r="E141" s="33">
        <f t="shared" si="18"/>
        <v>17.419445056522584</v>
      </c>
      <c r="F141" s="33">
        <f t="shared" si="19"/>
        <v>3324.8362544454335</v>
      </c>
      <c r="G141" s="19"/>
      <c r="H141" s="35">
        <f t="shared" si="20"/>
        <v>0.11337699881455107</v>
      </c>
      <c r="I141" s="22">
        <f t="shared" ref="I141:I204" si="30">ABS(H141)</f>
        <v>0.11337699881455107</v>
      </c>
      <c r="J141" s="23">
        <f t="shared" si="22"/>
        <v>180764.21053398817</v>
      </c>
      <c r="K141" s="32"/>
      <c r="L141" s="33">
        <f t="shared" si="26"/>
        <v>3536.0467649135335</v>
      </c>
      <c r="M141" s="33">
        <f t="shared" si="27"/>
        <v>15.848479918485886</v>
      </c>
      <c r="N141" s="33">
        <f t="shared" si="28"/>
        <v>1.0196143844743437</v>
      </c>
      <c r="O141" s="33">
        <f t="shared" si="29"/>
        <v>3453.9175678929319</v>
      </c>
      <c r="P141" s="19"/>
      <c r="Q141" s="35">
        <f t="shared" si="24"/>
        <v>7.8955315228551509E-2</v>
      </c>
      <c r="R141" s="22">
        <f t="shared" si="21"/>
        <v>7.8955315228551509E-2</v>
      </c>
      <c r="S141" s="23">
        <f t="shared" si="25"/>
        <v>87664.806602436613</v>
      </c>
    </row>
    <row r="142" spans="1:19" x14ac:dyDescent="0.3">
      <c r="A142" s="37" t="s">
        <v>305</v>
      </c>
      <c r="B142" s="39">
        <v>3740</v>
      </c>
      <c r="C142" s="32"/>
      <c r="D142" s="33">
        <f t="shared" si="23"/>
        <v>3605.285757252032</v>
      </c>
      <c r="E142" s="33">
        <f t="shared" si="18"/>
        <v>34.120570540851887</v>
      </c>
      <c r="F142" s="33">
        <f t="shared" si="19"/>
        <v>3513.9941232901742</v>
      </c>
      <c r="G142" s="19"/>
      <c r="H142" s="35">
        <f t="shared" si="20"/>
        <v>6.0429378799418655E-2</v>
      </c>
      <c r="I142" s="22">
        <f t="shared" si="30"/>
        <v>6.0429378799418655E-2</v>
      </c>
      <c r="J142" s="23">
        <f t="shared" si="22"/>
        <v>51078.656307376965</v>
      </c>
      <c r="K142" s="32"/>
      <c r="L142" s="33">
        <f t="shared" si="26"/>
        <v>3619.4355521638277</v>
      </c>
      <c r="M142" s="33">
        <f t="shared" si="27"/>
        <v>16.045300919376693</v>
      </c>
      <c r="N142" s="33">
        <f t="shared" si="28"/>
        <v>1.0056712635946217</v>
      </c>
      <c r="O142" s="33">
        <f t="shared" si="29"/>
        <v>3535.1573495424386</v>
      </c>
      <c r="P142" s="19"/>
      <c r="Q142" s="35">
        <f t="shared" si="24"/>
        <v>5.4770762154428172E-2</v>
      </c>
      <c r="R142" s="22">
        <f t="shared" si="21"/>
        <v>5.4770762154428172E-2</v>
      </c>
      <c r="S142" s="23">
        <f t="shared" si="25"/>
        <v>41960.511446478667</v>
      </c>
    </row>
    <row r="143" spans="1:19" x14ac:dyDescent="0.3">
      <c r="A143" s="37" t="s">
        <v>306</v>
      </c>
      <c r="B143" s="39">
        <v>3760</v>
      </c>
      <c r="C143" s="32"/>
      <c r="D143" s="33">
        <f t="shared" si="23"/>
        <v>3688.1183061782212</v>
      </c>
      <c r="E143" s="33">
        <f t="shared" ref="E143:E206" si="31">$F$7*(D143-D142)+(1-$F$7)*E142</f>
        <v>43.032064708470386</v>
      </c>
      <c r="F143" s="33">
        <f t="shared" ref="F143:F206" si="32">D142+E142</f>
        <v>3639.406327792884</v>
      </c>
      <c r="G143" s="19"/>
      <c r="H143" s="35">
        <f t="shared" si="20"/>
        <v>3.2072785161467027E-2</v>
      </c>
      <c r="I143" s="22">
        <f t="shared" si="30"/>
        <v>3.2072785161467027E-2</v>
      </c>
      <c r="J143" s="23">
        <f t="shared" si="22"/>
        <v>14542.833776397345</v>
      </c>
      <c r="K143" s="32"/>
      <c r="L143" s="33">
        <f t="shared" si="26"/>
        <v>3703.9619660249487</v>
      </c>
      <c r="M143" s="33">
        <f t="shared" si="27"/>
        <v>16.244863546847338</v>
      </c>
      <c r="N143" s="33">
        <f t="shared" si="28"/>
        <v>0.9882174227294015</v>
      </c>
      <c r="O143" s="33">
        <f t="shared" si="29"/>
        <v>3555.8892279594997</v>
      </c>
      <c r="P143" s="19"/>
      <c r="Q143" s="35">
        <f t="shared" si="24"/>
        <v>5.4284779798005389E-2</v>
      </c>
      <c r="R143" s="22">
        <f t="shared" si="21"/>
        <v>5.4284779798005389E-2</v>
      </c>
      <c r="S143" s="23">
        <f t="shared" si="25"/>
        <v>41661.207262969059</v>
      </c>
    </row>
    <row r="144" spans="1:19" x14ac:dyDescent="0.3">
      <c r="A144" s="37" t="s">
        <v>307</v>
      </c>
      <c r="B144" s="39">
        <v>3790</v>
      </c>
      <c r="C144" s="32"/>
      <c r="D144" s="33">
        <f t="shared" si="23"/>
        <v>3754.9217828429437</v>
      </c>
      <c r="E144" s="33">
        <f t="shared" si="31"/>
        <v>47.380867734462072</v>
      </c>
      <c r="F144" s="33">
        <f t="shared" si="32"/>
        <v>3731.1503708866917</v>
      </c>
      <c r="G144" s="19"/>
      <c r="H144" s="35">
        <f t="shared" si="20"/>
        <v>1.5527606626202721E-2</v>
      </c>
      <c r="I144" s="22">
        <f t="shared" si="30"/>
        <v>1.5527606626202721E-2</v>
      </c>
      <c r="J144" s="23">
        <f t="shared" si="22"/>
        <v>3463.2788467739451</v>
      </c>
      <c r="K144" s="32"/>
      <c r="L144" s="33">
        <f t="shared" si="26"/>
        <v>3729.8979711525899</v>
      </c>
      <c r="M144" s="33">
        <f t="shared" si="27"/>
        <v>16.273104759555114</v>
      </c>
      <c r="N144" s="33">
        <f t="shared" si="28"/>
        <v>1.0122054624033963</v>
      </c>
      <c r="O144" s="33">
        <f t="shared" si="29"/>
        <v>3760.1515382660477</v>
      </c>
      <c r="P144" s="19"/>
      <c r="Q144" s="35">
        <f t="shared" si="24"/>
        <v>7.8755835709636585E-3</v>
      </c>
      <c r="R144" s="22">
        <f t="shared" si="21"/>
        <v>7.8755835709636585E-3</v>
      </c>
      <c r="S144" s="23">
        <f t="shared" si="25"/>
        <v>890.93066788321255</v>
      </c>
    </row>
    <row r="145" spans="1:19" x14ac:dyDescent="0.3">
      <c r="A145" s="37" t="s">
        <v>308</v>
      </c>
      <c r="B145" s="39">
        <v>3810</v>
      </c>
      <c r="C145" s="32"/>
      <c r="D145" s="33">
        <f t="shared" si="23"/>
        <v>3805.4118777187259</v>
      </c>
      <c r="E145" s="33">
        <f t="shared" si="31"/>
        <v>47.949677716197819</v>
      </c>
      <c r="F145" s="33">
        <f t="shared" si="32"/>
        <v>3802.302650577406</v>
      </c>
      <c r="G145" s="19"/>
      <c r="H145" s="35">
        <f t="shared" si="20"/>
        <v>2.0203016857202141E-3</v>
      </c>
      <c r="I145" s="22">
        <f t="shared" si="30"/>
        <v>2.0203016857202141E-3</v>
      </c>
      <c r="J145" s="23">
        <f t="shared" si="22"/>
        <v>59.249188133508426</v>
      </c>
      <c r="K145" s="32"/>
      <c r="L145" s="33">
        <f t="shared" si="26"/>
        <v>3787.3489769874659</v>
      </c>
      <c r="M145" s="33">
        <f t="shared" si="27"/>
        <v>16.393102373193607</v>
      </c>
      <c r="N145" s="33">
        <f t="shared" si="28"/>
        <v>0.99005826542187514</v>
      </c>
      <c r="O145" s="33">
        <f t="shared" si="29"/>
        <v>3686.5185345015402</v>
      </c>
      <c r="P145" s="19"/>
      <c r="Q145" s="35">
        <f t="shared" si="24"/>
        <v>3.2409833464162673E-2</v>
      </c>
      <c r="R145" s="22">
        <f t="shared" si="21"/>
        <v>3.2409833464162673E-2</v>
      </c>
      <c r="S145" s="23">
        <f t="shared" si="25"/>
        <v>15247.672321647315</v>
      </c>
    </row>
    <row r="146" spans="1:19" x14ac:dyDescent="0.3">
      <c r="A146" s="37" t="s">
        <v>309</v>
      </c>
      <c r="B146" s="39">
        <v>3700</v>
      </c>
      <c r="C146" s="32"/>
      <c r="D146" s="33">
        <f t="shared" si="23"/>
        <v>3791.4134893651108</v>
      </c>
      <c r="E146" s="33">
        <f t="shared" si="31"/>
        <v>36.616739745389509</v>
      </c>
      <c r="F146" s="33">
        <f t="shared" si="32"/>
        <v>3853.361555434924</v>
      </c>
      <c r="G146" s="19"/>
      <c r="H146" s="35">
        <f t="shared" ref="H146:H209" si="33">(B146-F146)/B146</f>
        <v>-4.1449069036465933E-2</v>
      </c>
      <c r="I146" s="22">
        <f t="shared" si="30"/>
        <v>4.1449069036465933E-2</v>
      </c>
      <c r="J146" s="23">
        <f t="shared" si="22"/>
        <v>23519.766685419254</v>
      </c>
      <c r="K146" s="32"/>
      <c r="L146" s="33">
        <f t="shared" si="26"/>
        <v>3792.3849777824898</v>
      </c>
      <c r="M146" s="33">
        <f t="shared" si="27"/>
        <v>16.360006342273103</v>
      </c>
      <c r="N146" s="33">
        <f t="shared" si="28"/>
        <v>0.9800142365900526</v>
      </c>
      <c r="O146" s="33">
        <f t="shared" si="29"/>
        <v>3733.9731955528378</v>
      </c>
      <c r="P146" s="19"/>
      <c r="Q146" s="35">
        <f t="shared" si="24"/>
        <v>-9.1819447440102033E-3</v>
      </c>
      <c r="R146" s="22">
        <f t="shared" ref="R146:R209" si="34">ABS(Q146)</f>
        <v>9.1819447440102033E-3</v>
      </c>
      <c r="S146" s="23">
        <f t="shared" si="25"/>
        <v>1154.1780160713547</v>
      </c>
    </row>
    <row r="147" spans="1:19" x14ac:dyDescent="0.3">
      <c r="A147" s="37" t="s">
        <v>310</v>
      </c>
      <c r="B147" s="39">
        <v>3660</v>
      </c>
      <c r="C147" s="32"/>
      <c r="D147" s="33">
        <f t="shared" si="23"/>
        <v>3760.156975574806</v>
      </c>
      <c r="E147" s="33">
        <f t="shared" si="31"/>
        <v>24.199832794168334</v>
      </c>
      <c r="F147" s="33">
        <f t="shared" si="32"/>
        <v>3828.0302291105004</v>
      </c>
      <c r="G147" s="19"/>
      <c r="H147" s="35">
        <f t="shared" si="33"/>
        <v>-4.5909898664071143E-2</v>
      </c>
      <c r="I147" s="22">
        <f t="shared" si="30"/>
        <v>4.5909898664071143E-2</v>
      </c>
      <c r="J147" s="23">
        <f t="shared" si="22"/>
        <v>28234.157894927252</v>
      </c>
      <c r="K147" s="32"/>
      <c r="L147" s="33">
        <f t="shared" si="26"/>
        <v>3776.2649333924974</v>
      </c>
      <c r="M147" s="33">
        <f t="shared" si="27"/>
        <v>16.265355365002556</v>
      </c>
      <c r="N147" s="33">
        <f t="shared" si="28"/>
        <v>0.98183982527348368</v>
      </c>
      <c r="O147" s="33">
        <f t="shared" si="29"/>
        <v>3757.6471458202277</v>
      </c>
      <c r="P147" s="19"/>
      <c r="Q147" s="35">
        <f t="shared" si="24"/>
        <v>-2.6679548038313582E-2</v>
      </c>
      <c r="R147" s="22">
        <f t="shared" si="34"/>
        <v>2.6679548038313582E-2</v>
      </c>
      <c r="S147" s="23">
        <f t="shared" si="25"/>
        <v>9534.9650868368135</v>
      </c>
    </row>
    <row r="148" spans="1:19" x14ac:dyDescent="0.3">
      <c r="A148" s="37" t="s">
        <v>311</v>
      </c>
      <c r="B148" s="39">
        <v>3760</v>
      </c>
      <c r="C148" s="32"/>
      <c r="D148" s="33">
        <f t="shared" si="23"/>
        <v>3774.5182463524898</v>
      </c>
      <c r="E148" s="33">
        <f t="shared" si="31"/>
        <v>22.399941044051161</v>
      </c>
      <c r="F148" s="33">
        <f t="shared" si="32"/>
        <v>3784.3568083689743</v>
      </c>
      <c r="G148" s="19"/>
      <c r="H148" s="35">
        <f t="shared" si="33"/>
        <v>-6.4778745662165613E-3</v>
      </c>
      <c r="I148" s="22">
        <f t="shared" si="30"/>
        <v>6.4778745662165613E-3</v>
      </c>
      <c r="J148" s="23">
        <f t="shared" si="22"/>
        <v>593.25411392293506</v>
      </c>
      <c r="K148" s="32"/>
      <c r="L148" s="33">
        <f t="shared" si="26"/>
        <v>3826.4558573980712</v>
      </c>
      <c r="M148" s="33">
        <f t="shared" si="27"/>
        <v>16.364218764347534</v>
      </c>
      <c r="N148" s="33">
        <f t="shared" si="28"/>
        <v>0.96989863399118448</v>
      </c>
      <c r="O148" s="33">
        <f t="shared" si="29"/>
        <v>3660.2265927313106</v>
      </c>
      <c r="P148" s="19"/>
      <c r="Q148" s="35">
        <f t="shared" si="24"/>
        <v>2.6535480656566336E-2</v>
      </c>
      <c r="R148" s="22">
        <f t="shared" si="34"/>
        <v>2.6535480656566336E-2</v>
      </c>
      <c r="S148" s="23">
        <f t="shared" si="25"/>
        <v>9954.732798003768</v>
      </c>
    </row>
    <row r="149" spans="1:19" x14ac:dyDescent="0.3">
      <c r="A149" s="37" t="s">
        <v>312</v>
      </c>
      <c r="B149" s="39">
        <v>3910</v>
      </c>
      <c r="C149" s="32"/>
      <c r="D149" s="33">
        <f t="shared" si="23"/>
        <v>3842.5958644296597</v>
      </c>
      <c r="E149" s="33">
        <f t="shared" si="31"/>
        <v>30.756332345816197</v>
      </c>
      <c r="F149" s="33">
        <f t="shared" si="32"/>
        <v>3796.9181873965408</v>
      </c>
      <c r="G149" s="19"/>
      <c r="H149" s="35">
        <f t="shared" si="33"/>
        <v>2.8921179693979331E-2</v>
      </c>
      <c r="I149" s="22">
        <f t="shared" si="30"/>
        <v>2.8921179693979331E-2</v>
      </c>
      <c r="J149" s="23">
        <f t="shared" ref="J149:J212" si="35">(B149-F149)^2</f>
        <v>12787.49634168386</v>
      </c>
      <c r="K149" s="32"/>
      <c r="L149" s="33">
        <f t="shared" si="26"/>
        <v>3918.2388405104803</v>
      </c>
      <c r="M149" s="33">
        <f t="shared" si="27"/>
        <v>16.583998585780808</v>
      </c>
      <c r="N149" s="33">
        <f t="shared" si="28"/>
        <v>0.97039677352718812</v>
      </c>
      <c r="O149" s="33">
        <f t="shared" si="29"/>
        <v>3689.3576502933824</v>
      </c>
      <c r="P149" s="19"/>
      <c r="Q149" s="35">
        <f t="shared" si="24"/>
        <v>5.6430268467165617E-2</v>
      </c>
      <c r="R149" s="22">
        <f t="shared" si="34"/>
        <v>5.6430268467165617E-2</v>
      </c>
      <c r="S149" s="23">
        <f t="shared" si="25"/>
        <v>48683.046484057311</v>
      </c>
    </row>
    <row r="150" spans="1:19" x14ac:dyDescent="0.3">
      <c r="A150" s="37" t="s">
        <v>313</v>
      </c>
      <c r="B150" s="39">
        <v>3790</v>
      </c>
      <c r="C150" s="32"/>
      <c r="D150" s="33">
        <f t="shared" ref="D150:D213" si="36">$D$7*(B150)+(1-$D$7)*(D149+E149)</f>
        <v>3839.6833455547912</v>
      </c>
      <c r="E150" s="33">
        <f t="shared" si="31"/>
        <v>24.596866415073777</v>
      </c>
      <c r="F150" s="33">
        <f t="shared" si="32"/>
        <v>3873.3521967754759</v>
      </c>
      <c r="G150" s="19"/>
      <c r="H150" s="35">
        <f t="shared" si="33"/>
        <v>-2.1992664056853808E-2</v>
      </c>
      <c r="I150" s="22">
        <f t="shared" si="30"/>
        <v>2.1992664056853808E-2</v>
      </c>
      <c r="J150" s="23">
        <f t="shared" si="35"/>
        <v>6947.5887072976602</v>
      </c>
      <c r="K150" s="32"/>
      <c r="L150" s="33">
        <f t="shared" si="26"/>
        <v>3907.5132612281527</v>
      </c>
      <c r="M150" s="33">
        <f t="shared" si="27"/>
        <v>16.504415020614307</v>
      </c>
      <c r="N150" s="33">
        <f t="shared" si="28"/>
        <v>0.98016077136638335</v>
      </c>
      <c r="O150" s="33">
        <f t="shared" si="29"/>
        <v>3871.8882079398923</v>
      </c>
      <c r="P150" s="19"/>
      <c r="Q150" s="35">
        <f t="shared" si="24"/>
        <v>-2.1606387319232784E-2</v>
      </c>
      <c r="R150" s="22">
        <f t="shared" si="34"/>
        <v>2.1606387319232784E-2</v>
      </c>
      <c r="S150" s="23">
        <f t="shared" si="25"/>
        <v>6705.678599607033</v>
      </c>
    </row>
    <row r="151" spans="1:19" x14ac:dyDescent="0.3">
      <c r="A151" s="37" t="s">
        <v>314</v>
      </c>
      <c r="B151" s="39">
        <v>3780</v>
      </c>
      <c r="C151" s="32"/>
      <c r="D151" s="33">
        <f t="shared" si="36"/>
        <v>3830.2365031363138</v>
      </c>
      <c r="E151" s="33">
        <f t="shared" si="31"/>
        <v>18.368823071927331</v>
      </c>
      <c r="F151" s="33">
        <f t="shared" si="32"/>
        <v>3864.2802119698649</v>
      </c>
      <c r="G151" s="19"/>
      <c r="H151" s="35">
        <f t="shared" si="33"/>
        <v>-2.2296352372980138E-2</v>
      </c>
      <c r="I151" s="22">
        <f t="shared" si="30"/>
        <v>2.2296352372980138E-2</v>
      </c>
      <c r="J151" s="23">
        <f t="shared" si="35"/>
        <v>7103.1541296853629</v>
      </c>
      <c r="K151" s="32"/>
      <c r="L151" s="33">
        <f t="shared" si="26"/>
        <v>3889.3904300657728</v>
      </c>
      <c r="M151" s="33">
        <f t="shared" si="27"/>
        <v>16.403506844133155</v>
      </c>
      <c r="N151" s="33">
        <f t="shared" si="28"/>
        <v>0.98499023694594812</v>
      </c>
      <c r="O151" s="33">
        <f t="shared" si="29"/>
        <v>3884.4541632634</v>
      </c>
      <c r="P151" s="19"/>
      <c r="Q151" s="35">
        <f t="shared" si="24"/>
        <v>-2.7633376524708996E-2</v>
      </c>
      <c r="R151" s="22">
        <f t="shared" si="34"/>
        <v>2.7633376524708996E-2</v>
      </c>
      <c r="S151" s="23">
        <f t="shared" si="25"/>
        <v>10910.672223057023</v>
      </c>
    </row>
    <row r="152" spans="1:19" x14ac:dyDescent="0.3">
      <c r="A152" s="37" t="s">
        <v>315</v>
      </c>
      <c r="B152" s="39">
        <v>3610</v>
      </c>
      <c r="C152" s="32"/>
      <c r="D152" s="33">
        <f t="shared" si="36"/>
        <v>3752.2243363921234</v>
      </c>
      <c r="E152" s="33">
        <f t="shared" si="31"/>
        <v>0.73663778433151883</v>
      </c>
      <c r="F152" s="33">
        <f t="shared" si="32"/>
        <v>3848.605326208241</v>
      </c>
      <c r="G152" s="19"/>
      <c r="H152" s="35">
        <f t="shared" si="33"/>
        <v>-6.609565822942963E-2</v>
      </c>
      <c r="I152" s="22">
        <f t="shared" si="30"/>
        <v>6.609565822942963E-2</v>
      </c>
      <c r="J152" s="23">
        <f t="shared" si="35"/>
        <v>56932.501694941086</v>
      </c>
      <c r="K152" s="32"/>
      <c r="L152" s="33">
        <f t="shared" si="26"/>
        <v>3816.8429142831014</v>
      </c>
      <c r="M152" s="33">
        <f t="shared" si="27"/>
        <v>16.144292309949009</v>
      </c>
      <c r="N152" s="33">
        <f t="shared" si="28"/>
        <v>0.98025337387123979</v>
      </c>
      <c r="O152" s="33">
        <f t="shared" si="29"/>
        <v>3879.2116485153033</v>
      </c>
      <c r="P152" s="19"/>
      <c r="Q152" s="35">
        <f t="shared" si="24"/>
        <v>-7.4573863854654657E-2</v>
      </c>
      <c r="R152" s="22">
        <f t="shared" si="34"/>
        <v>7.4573863854654657E-2</v>
      </c>
      <c r="S152" s="23">
        <f t="shared" si="25"/>
        <v>72474.91169632721</v>
      </c>
    </row>
    <row r="153" spans="1:19" x14ac:dyDescent="0.3">
      <c r="A153" s="37" t="s">
        <v>316</v>
      </c>
      <c r="B153" s="39">
        <v>3880</v>
      </c>
      <c r="C153" s="32"/>
      <c r="D153" s="33">
        <f t="shared" si="36"/>
        <v>3804.2764550532838</v>
      </c>
      <c r="E153" s="33">
        <f t="shared" si="31"/>
        <v>10.124423370146463</v>
      </c>
      <c r="F153" s="33">
        <f t="shared" si="32"/>
        <v>3752.9609741764548</v>
      </c>
      <c r="G153" s="19"/>
      <c r="H153" s="35">
        <f t="shared" si="33"/>
        <v>3.2742016964831241E-2</v>
      </c>
      <c r="I153" s="22">
        <f t="shared" si="30"/>
        <v>3.2742016964831241E-2</v>
      </c>
      <c r="J153" s="23">
        <f t="shared" si="35"/>
        <v>16138.914082195388</v>
      </c>
      <c r="K153" s="32"/>
      <c r="L153" s="33">
        <f t="shared" si="26"/>
        <v>3823.9210117758084</v>
      </c>
      <c r="M153" s="33">
        <f t="shared" si="27"/>
        <v>16.11787227117965</v>
      </c>
      <c r="N153" s="33">
        <f t="shared" si="28"/>
        <v>1.01826283715608</v>
      </c>
      <c r="O153" s="33">
        <f t="shared" si="29"/>
        <v>3908.1688913484072</v>
      </c>
      <c r="P153" s="19"/>
      <c r="Q153" s="35">
        <f t="shared" ref="Q153:Q216" si="37">(B153-O153)/B153</f>
        <v>-7.2600235434039217E-3</v>
      </c>
      <c r="R153" s="22">
        <f t="shared" si="34"/>
        <v>7.2600235434039217E-3</v>
      </c>
      <c r="S153" s="23">
        <f t="shared" ref="S153:S216" si="38">(B153-O153)^2</f>
        <v>793.48643979837084</v>
      </c>
    </row>
    <row r="154" spans="1:19" x14ac:dyDescent="0.3">
      <c r="A154" s="37" t="s">
        <v>317</v>
      </c>
      <c r="B154" s="39">
        <v>4210</v>
      </c>
      <c r="C154" s="32"/>
      <c r="D154" s="33">
        <f t="shared" si="36"/>
        <v>3974.1971223457481</v>
      </c>
      <c r="E154" s="33">
        <f t="shared" si="31"/>
        <v>39.357957768119476</v>
      </c>
      <c r="F154" s="33">
        <f t="shared" si="32"/>
        <v>3814.4008784234302</v>
      </c>
      <c r="G154" s="19"/>
      <c r="H154" s="35">
        <f t="shared" si="33"/>
        <v>9.3966537191584279E-2</v>
      </c>
      <c r="I154" s="22">
        <f t="shared" si="30"/>
        <v>9.3966537191584279E-2</v>
      </c>
      <c r="J154" s="23">
        <f t="shared" si="35"/>
        <v>156498.66499215367</v>
      </c>
      <c r="K154" s="32"/>
      <c r="L154" s="33">
        <f t="shared" ref="L154:L217" si="39">$L$7*B154/N142+(1-$L$7)*(L153+M153)</f>
        <v>3953.6558197136874</v>
      </c>
      <c r="M154" s="33">
        <f t="shared" ref="M154:M217" si="40">$N$7*(L154-L153)+(1-$N$7)*M153</f>
        <v>16.448966396739465</v>
      </c>
      <c r="N154" s="33">
        <f t="shared" ref="N154:N217" si="41">$P$7*B154/L154+(1-$P$7)*N142</f>
        <v>1.0218289591122534</v>
      </c>
      <c r="O154" s="33">
        <f t="shared" ref="O154:O217" si="42">(L153+M153)*N142</f>
        <v>3861.8167567720157</v>
      </c>
      <c r="P154" s="19"/>
      <c r="Q154" s="35">
        <f t="shared" si="37"/>
        <v>8.2703858248927398E-2</v>
      </c>
      <c r="R154" s="22">
        <f t="shared" si="34"/>
        <v>8.2703858248927398E-2</v>
      </c>
      <c r="S154" s="23">
        <f t="shared" si="38"/>
        <v>121231.57086475771</v>
      </c>
    </row>
    <row r="155" spans="1:19" x14ac:dyDescent="0.3">
      <c r="A155" s="37" t="s">
        <v>318</v>
      </c>
      <c r="B155" s="39">
        <v>4100</v>
      </c>
      <c r="C155" s="32"/>
      <c r="D155" s="33">
        <f t="shared" si="36"/>
        <v>4048.4731897621364</v>
      </c>
      <c r="E155" s="33">
        <f t="shared" si="31"/>
        <v>45.745966237274075</v>
      </c>
      <c r="F155" s="33">
        <f t="shared" si="32"/>
        <v>4013.5550801138675</v>
      </c>
      <c r="G155" s="19"/>
      <c r="H155" s="35">
        <f t="shared" si="33"/>
        <v>2.1084126801495739E-2</v>
      </c>
      <c r="I155" s="22">
        <f t="shared" si="30"/>
        <v>2.1084126801495739E-2</v>
      </c>
      <c r="J155" s="23">
        <f t="shared" si="35"/>
        <v>7472.7241741198732</v>
      </c>
      <c r="K155" s="32"/>
      <c r="L155" s="33">
        <f t="shared" si="39"/>
        <v>4028.7739112862455</v>
      </c>
      <c r="M155" s="33">
        <f t="shared" si="40"/>
        <v>16.619935650429174</v>
      </c>
      <c r="N155" s="33">
        <f t="shared" si="41"/>
        <v>0.99626320711177796</v>
      </c>
      <c r="O155" s="33">
        <f t="shared" si="42"/>
        <v>3923.3267196957077</v>
      </c>
      <c r="P155" s="19"/>
      <c r="Q155" s="35">
        <f t="shared" si="37"/>
        <v>4.3091043976656668E-2</v>
      </c>
      <c r="R155" s="22">
        <f t="shared" si="34"/>
        <v>4.3091043976656668E-2</v>
      </c>
      <c r="S155" s="23">
        <f t="shared" si="38"/>
        <v>31213.447973479055</v>
      </c>
    </row>
    <row r="156" spans="1:19" x14ac:dyDescent="0.3">
      <c r="A156" s="37" t="s">
        <v>319</v>
      </c>
      <c r="B156" s="39">
        <v>4060</v>
      </c>
      <c r="C156" s="32"/>
      <c r="D156" s="33">
        <f t="shared" si="36"/>
        <v>4080.3968487680245</v>
      </c>
      <c r="E156" s="33">
        <f t="shared" si="31"/>
        <v>43.217277927775967</v>
      </c>
      <c r="F156" s="33">
        <f t="shared" si="32"/>
        <v>4094.2191559994103</v>
      </c>
      <c r="G156" s="19"/>
      <c r="H156" s="35">
        <f t="shared" si="33"/>
        <v>-8.428363546652785E-3</v>
      </c>
      <c r="I156" s="22">
        <f t="shared" si="30"/>
        <v>8.428363546652785E-3</v>
      </c>
      <c r="J156" s="23">
        <f t="shared" si="35"/>
        <v>1170.9506373119782</v>
      </c>
      <c r="K156" s="32"/>
      <c r="L156" s="33">
        <f t="shared" si="39"/>
        <v>4034.1212460555635</v>
      </c>
      <c r="M156" s="33">
        <f t="shared" si="40"/>
        <v>16.587085865231085</v>
      </c>
      <c r="N156" s="33">
        <f t="shared" si="41"/>
        <v>1.0106241305198442</v>
      </c>
      <c r="O156" s="33">
        <f t="shared" si="42"/>
        <v>4094.769749442391</v>
      </c>
      <c r="P156" s="19"/>
      <c r="Q156" s="35">
        <f t="shared" si="37"/>
        <v>-8.5639776951701978E-3</v>
      </c>
      <c r="R156" s="22">
        <f t="shared" si="34"/>
        <v>8.5639776951701978E-3</v>
      </c>
      <c r="S156" s="23">
        <f t="shared" si="38"/>
        <v>1208.9354762866494</v>
      </c>
    </row>
    <row r="157" spans="1:19" x14ac:dyDescent="0.3">
      <c r="A157" s="37" t="s">
        <v>320</v>
      </c>
      <c r="B157" s="39">
        <v>4360</v>
      </c>
      <c r="C157" s="32"/>
      <c r="D157" s="33">
        <f t="shared" si="36"/>
        <v>4219.0986022926372</v>
      </c>
      <c r="E157" s="33">
        <f t="shared" si="31"/>
        <v>60.685452606459336</v>
      </c>
      <c r="F157" s="33">
        <f t="shared" si="32"/>
        <v>4123.6141266958002</v>
      </c>
      <c r="G157" s="19"/>
      <c r="H157" s="35">
        <f t="shared" si="33"/>
        <v>5.4216943418394448E-2</v>
      </c>
      <c r="I157" s="22">
        <f t="shared" si="30"/>
        <v>5.4216943418394448E-2</v>
      </c>
      <c r="J157" s="23">
        <f t="shared" si="35"/>
        <v>55878.281097789186</v>
      </c>
      <c r="K157" s="32"/>
      <c r="L157" s="33">
        <f t="shared" si="39"/>
        <v>4166.5742270705068</v>
      </c>
      <c r="M157" s="33">
        <f t="shared" si="40"/>
        <v>16.924733743266955</v>
      </c>
      <c r="N157" s="33">
        <f t="shared" si="41"/>
        <v>1.0054510226192099</v>
      </c>
      <c r="O157" s="33">
        <f t="shared" si="42"/>
        <v>4010.4372648314393</v>
      </c>
      <c r="P157" s="19"/>
      <c r="Q157" s="35">
        <f t="shared" si="37"/>
        <v>8.0174939258844197E-2</v>
      </c>
      <c r="R157" s="22">
        <f t="shared" si="34"/>
        <v>8.0174939258844197E-2</v>
      </c>
      <c r="S157" s="23">
        <f t="shared" si="38"/>
        <v>122194.10581852532</v>
      </c>
    </row>
    <row r="158" spans="1:19" x14ac:dyDescent="0.3">
      <c r="A158" s="37" t="s">
        <v>321</v>
      </c>
      <c r="B158" s="39">
        <v>4050</v>
      </c>
      <c r="C158" s="32"/>
      <c r="D158" s="33">
        <f t="shared" si="36"/>
        <v>4186.9662833636548</v>
      </c>
      <c r="E158" s="33">
        <f t="shared" si="31"/>
        <v>43.705131603147109</v>
      </c>
      <c r="F158" s="33">
        <f t="shared" si="32"/>
        <v>4279.7840548990962</v>
      </c>
      <c r="G158" s="19"/>
      <c r="H158" s="35">
        <f t="shared" si="33"/>
        <v>-5.673680367878918E-2</v>
      </c>
      <c r="I158" s="22">
        <f t="shared" si="30"/>
        <v>5.673680367878918E-2</v>
      </c>
      <c r="J158" s="23">
        <f t="shared" si="35"/>
        <v>52800.711885870849</v>
      </c>
      <c r="K158" s="32"/>
      <c r="L158" s="33">
        <f t="shared" si="39"/>
        <v>4166.7934538797099</v>
      </c>
      <c r="M158" s="33">
        <f t="shared" si="40"/>
        <v>16.876051782449132</v>
      </c>
      <c r="N158" s="33">
        <f t="shared" si="41"/>
        <v>0.97781754424035094</v>
      </c>
      <c r="O158" s="33">
        <f t="shared" si="42"/>
        <v>4099.8885403571894</v>
      </c>
      <c r="P158" s="19"/>
      <c r="Q158" s="35">
        <f t="shared" si="37"/>
        <v>-1.2318158112886274E-2</v>
      </c>
      <c r="R158" s="22">
        <f t="shared" si="34"/>
        <v>1.2318158112886274E-2</v>
      </c>
      <c r="S158" s="23">
        <f t="shared" si="38"/>
        <v>2488.8664589709169</v>
      </c>
    </row>
    <row r="159" spans="1:19" x14ac:dyDescent="0.3">
      <c r="A159" s="37" t="s">
        <v>322</v>
      </c>
      <c r="B159" s="39">
        <v>4140</v>
      </c>
      <c r="C159" s="32"/>
      <c r="D159" s="33">
        <f t="shared" si="36"/>
        <v>4194.0460769603005</v>
      </c>
      <c r="E159" s="33">
        <f t="shared" si="31"/>
        <v>37.004798402756336</v>
      </c>
      <c r="F159" s="33">
        <f t="shared" si="32"/>
        <v>4230.6714149668023</v>
      </c>
      <c r="G159" s="19"/>
      <c r="H159" s="35">
        <f t="shared" si="33"/>
        <v>-2.1901307962995734E-2</v>
      </c>
      <c r="I159" s="22">
        <f t="shared" si="30"/>
        <v>2.1901307962995734E-2</v>
      </c>
      <c r="J159" s="23">
        <f t="shared" si="35"/>
        <v>8221.305492082065</v>
      </c>
      <c r="K159" s="32"/>
      <c r="L159" s="33">
        <f t="shared" si="39"/>
        <v>4194.4674904479461</v>
      </c>
      <c r="M159" s="33">
        <f t="shared" si="40"/>
        <v>16.907518476296129</v>
      </c>
      <c r="N159" s="33">
        <f t="shared" si="41"/>
        <v>0.98325296690006692</v>
      </c>
      <c r="O159" s="33">
        <f t="shared" si="42"/>
        <v>4107.6933364413362</v>
      </c>
      <c r="P159" s="19"/>
      <c r="Q159" s="35">
        <f t="shared" si="37"/>
        <v>7.8035419223825573E-3</v>
      </c>
      <c r="R159" s="22">
        <f t="shared" si="34"/>
        <v>7.8035419223825573E-3</v>
      </c>
      <c r="S159" s="23">
        <f t="shared" si="38"/>
        <v>1043.7205102926946</v>
      </c>
    </row>
    <row r="160" spans="1:19" x14ac:dyDescent="0.3">
      <c r="A160" s="37" t="s">
        <v>323</v>
      </c>
      <c r="B160" s="39">
        <v>4380</v>
      </c>
      <c r="C160" s="32"/>
      <c r="D160" s="33">
        <f t="shared" si="36"/>
        <v>4291.2166071716747</v>
      </c>
      <c r="E160" s="33">
        <f t="shared" si="31"/>
        <v>48.011671575954864</v>
      </c>
      <c r="F160" s="33">
        <f t="shared" si="32"/>
        <v>4231.0508753630565</v>
      </c>
      <c r="G160" s="19"/>
      <c r="H160" s="35">
        <f t="shared" si="33"/>
        <v>3.4006649460489376E-2</v>
      </c>
      <c r="I160" s="22">
        <f t="shared" si="30"/>
        <v>3.4006649460489376E-2</v>
      </c>
      <c r="J160" s="23">
        <f t="shared" si="35"/>
        <v>22185.841730111715</v>
      </c>
      <c r="K160" s="32"/>
      <c r="L160" s="33">
        <f t="shared" si="39"/>
        <v>4311.3209799040624</v>
      </c>
      <c r="M160" s="33">
        <f t="shared" si="40"/>
        <v>17.198773681082375</v>
      </c>
      <c r="N160" s="33">
        <f t="shared" si="41"/>
        <v>0.9824693625516272</v>
      </c>
      <c r="O160" s="33">
        <f t="shared" si="42"/>
        <v>4084.6068683802346</v>
      </c>
      <c r="P160" s="19"/>
      <c r="Q160" s="35">
        <f t="shared" si="37"/>
        <v>6.7441354251087993E-2</v>
      </c>
      <c r="R160" s="22">
        <f t="shared" si="34"/>
        <v>6.7441354251087993E-2</v>
      </c>
      <c r="S160" s="23">
        <f t="shared" si="38"/>
        <v>87257.102208132055</v>
      </c>
    </row>
    <row r="161" spans="1:19" x14ac:dyDescent="0.3">
      <c r="A161" s="37" t="s">
        <v>324</v>
      </c>
      <c r="B161" s="39">
        <v>4100</v>
      </c>
      <c r="C161" s="32"/>
      <c r="D161" s="33">
        <f t="shared" si="36"/>
        <v>4242.5956567349094</v>
      </c>
      <c r="E161" s="33">
        <f t="shared" si="31"/>
        <v>30.333452049415421</v>
      </c>
      <c r="F161" s="33">
        <f t="shared" si="32"/>
        <v>4339.2282787476297</v>
      </c>
      <c r="G161" s="19"/>
      <c r="H161" s="35">
        <f t="shared" si="33"/>
        <v>-5.8348360670153587E-2</v>
      </c>
      <c r="I161" s="22">
        <f t="shared" si="30"/>
        <v>5.8348360670153587E-2</v>
      </c>
      <c r="J161" s="23">
        <f t="shared" si="35"/>
        <v>57230.169352553618</v>
      </c>
      <c r="K161" s="32"/>
      <c r="L161" s="33">
        <f t="shared" si="39"/>
        <v>4294.5731734334522</v>
      </c>
      <c r="M161" s="33">
        <f t="shared" si="40"/>
        <v>17.099849051535575</v>
      </c>
      <c r="N161" s="33">
        <f t="shared" si="41"/>
        <v>0.96610828222949596</v>
      </c>
      <c r="O161" s="33">
        <f t="shared" si="42"/>
        <v>4200.3816030277239</v>
      </c>
      <c r="P161" s="19"/>
      <c r="Q161" s="35">
        <f t="shared" si="37"/>
        <v>-2.4483317811639985E-2</v>
      </c>
      <c r="R161" s="22">
        <f t="shared" si="34"/>
        <v>2.4483317811639985E-2</v>
      </c>
      <c r="S161" s="23">
        <f t="shared" si="38"/>
        <v>10076.466226415556</v>
      </c>
    </row>
    <row r="162" spans="1:19" x14ac:dyDescent="0.3">
      <c r="A162" s="37" t="s">
        <v>325</v>
      </c>
      <c r="B162" s="39">
        <v>4260</v>
      </c>
      <c r="C162" s="32"/>
      <c r="D162" s="33">
        <f t="shared" si="36"/>
        <v>4267.7065920791192</v>
      </c>
      <c r="E162" s="33">
        <f t="shared" si="31"/>
        <v>29.378031458804813</v>
      </c>
      <c r="F162" s="33">
        <f t="shared" si="32"/>
        <v>4272.9291087843249</v>
      </c>
      <c r="G162" s="19"/>
      <c r="H162" s="35">
        <f t="shared" si="33"/>
        <v>-3.0350020620480878E-3</v>
      </c>
      <c r="I162" s="22">
        <f t="shared" si="30"/>
        <v>3.0350020620480878E-3</v>
      </c>
      <c r="J162" s="23">
        <f t="shared" si="35"/>
        <v>167.1618539569061</v>
      </c>
      <c r="K162" s="32"/>
      <c r="L162" s="33">
        <f t="shared" si="39"/>
        <v>4323.0119973110832</v>
      </c>
      <c r="M162" s="33">
        <f t="shared" si="40"/>
        <v>17.132892258807104</v>
      </c>
      <c r="N162" s="33">
        <f t="shared" si="41"/>
        <v>0.98159812567209626</v>
      </c>
      <c r="O162" s="33">
        <f t="shared" si="42"/>
        <v>4226.1327555985117</v>
      </c>
      <c r="P162" s="19"/>
      <c r="Q162" s="35">
        <f t="shared" si="37"/>
        <v>7.9500573712413796E-3</v>
      </c>
      <c r="R162" s="22">
        <f t="shared" si="34"/>
        <v>7.9500573712413796E-3</v>
      </c>
      <c r="S162" s="23">
        <f t="shared" si="38"/>
        <v>1146.9902433501391</v>
      </c>
    </row>
    <row r="163" spans="1:19" x14ac:dyDescent="0.3">
      <c r="A163" s="37" t="s">
        <v>326</v>
      </c>
      <c r="B163" s="39">
        <v>4190</v>
      </c>
      <c r="C163" s="32"/>
      <c r="D163" s="33">
        <f t="shared" si="36"/>
        <v>4253.829419747276</v>
      </c>
      <c r="E163" s="33">
        <f t="shared" si="31"/>
        <v>21.464813620468401</v>
      </c>
      <c r="F163" s="33">
        <f t="shared" si="32"/>
        <v>4297.084623537924</v>
      </c>
      <c r="G163" s="19"/>
      <c r="H163" s="35">
        <f t="shared" si="33"/>
        <v>-2.5557189388526018E-2</v>
      </c>
      <c r="I163" s="22">
        <f t="shared" si="30"/>
        <v>2.5557189388526018E-2</v>
      </c>
      <c r="J163" s="23">
        <f t="shared" si="35"/>
        <v>11467.11659825891</v>
      </c>
      <c r="K163" s="32"/>
      <c r="L163" s="33">
        <f t="shared" si="39"/>
        <v>4311.8257535582288</v>
      </c>
      <c r="M163" s="33">
        <f t="shared" si="40"/>
        <v>17.050366713479104</v>
      </c>
      <c r="N163" s="33">
        <f t="shared" si="41"/>
        <v>0.98137339200700313</v>
      </c>
      <c r="O163" s="33">
        <f t="shared" si="42"/>
        <v>4275.0003431571922</v>
      </c>
      <c r="P163" s="19"/>
      <c r="Q163" s="35">
        <f t="shared" si="37"/>
        <v>-2.028647808047547E-2</v>
      </c>
      <c r="R163" s="22">
        <f t="shared" si="34"/>
        <v>2.028647808047547E-2</v>
      </c>
      <c r="S163" s="23">
        <f t="shared" si="38"/>
        <v>7225.0583368404341</v>
      </c>
    </row>
    <row r="164" spans="1:19" x14ac:dyDescent="0.3">
      <c r="A164" s="37" t="s">
        <v>327</v>
      </c>
      <c r="B164" s="39">
        <v>4340</v>
      </c>
      <c r="C164" s="32"/>
      <c r="D164" s="33">
        <f t="shared" si="36"/>
        <v>4301.4311429411073</v>
      </c>
      <c r="E164" s="33">
        <f t="shared" si="31"/>
        <v>26.246366842965017</v>
      </c>
      <c r="F164" s="33">
        <f t="shared" si="32"/>
        <v>4275.2942333677447</v>
      </c>
      <c r="G164" s="19"/>
      <c r="H164" s="35">
        <f t="shared" si="33"/>
        <v>1.4909162818492002E-2</v>
      </c>
      <c r="I164" s="22">
        <f t="shared" si="30"/>
        <v>1.4909162818492002E-2</v>
      </c>
      <c r="J164" s="23">
        <f t="shared" si="35"/>
        <v>4186.836235467882</v>
      </c>
      <c r="K164" s="32"/>
      <c r="L164" s="33">
        <f t="shared" si="39"/>
        <v>4361.2169090747266</v>
      </c>
      <c r="M164" s="33">
        <f t="shared" si="40"/>
        <v>17.144611863868146</v>
      </c>
      <c r="N164" s="33">
        <f t="shared" si="41"/>
        <v>0.98431743689196116</v>
      </c>
      <c r="O164" s="33">
        <f t="shared" si="42"/>
        <v>4243.395421966984</v>
      </c>
      <c r="P164" s="19"/>
      <c r="Q164" s="35">
        <f t="shared" si="37"/>
        <v>2.2259119362446077E-2</v>
      </c>
      <c r="R164" s="22">
        <f t="shared" si="34"/>
        <v>2.2259119362446077E-2</v>
      </c>
      <c r="S164" s="23">
        <f t="shared" si="38"/>
        <v>9332.4444969370707</v>
      </c>
    </row>
    <row r="165" spans="1:19" x14ac:dyDescent="0.3">
      <c r="A165" s="37" t="s">
        <v>328</v>
      </c>
      <c r="B165" s="39">
        <v>4180</v>
      </c>
      <c r="C165" s="32"/>
      <c r="D165" s="33">
        <f t="shared" si="36"/>
        <v>4268.025427440587</v>
      </c>
      <c r="E165" s="33">
        <f t="shared" si="31"/>
        <v>15.333462019327648</v>
      </c>
      <c r="F165" s="33">
        <f t="shared" si="32"/>
        <v>4327.6775097840728</v>
      </c>
      <c r="G165" s="19"/>
      <c r="H165" s="35">
        <f t="shared" si="33"/>
        <v>-3.5329547795232716E-2</v>
      </c>
      <c r="I165" s="22">
        <f t="shared" si="30"/>
        <v>3.5329547795232716E-2</v>
      </c>
      <c r="J165" s="23">
        <f t="shared" si="35"/>
        <v>21808.646896024904</v>
      </c>
      <c r="K165" s="32"/>
      <c r="L165" s="33">
        <f t="shared" si="39"/>
        <v>4288.6640547198313</v>
      </c>
      <c r="M165" s="33">
        <f t="shared" si="40"/>
        <v>16.883222098615594</v>
      </c>
      <c r="N165" s="33">
        <f t="shared" si="41"/>
        <v>1.0063559782225351</v>
      </c>
      <c r="O165" s="33">
        <f t="shared" si="42"/>
        <v>4458.3228244059428</v>
      </c>
      <c r="P165" s="19"/>
      <c r="Q165" s="35">
        <f t="shared" si="37"/>
        <v>-6.6584407752617897E-2</v>
      </c>
      <c r="R165" s="22">
        <f t="shared" si="34"/>
        <v>6.6584407752617897E-2</v>
      </c>
      <c r="S165" s="23">
        <f t="shared" si="38"/>
        <v>77463.594585301282</v>
      </c>
    </row>
    <row r="166" spans="1:19" x14ac:dyDescent="0.3">
      <c r="A166" s="37" t="s">
        <v>329</v>
      </c>
      <c r="B166" s="39">
        <v>4510</v>
      </c>
      <c r="C166" s="32"/>
      <c r="D166" s="33">
        <f t="shared" si="36"/>
        <v>4374.9071164588931</v>
      </c>
      <c r="E166" s="33">
        <f t="shared" si="31"/>
        <v>32.081529291478965</v>
      </c>
      <c r="F166" s="33">
        <f t="shared" si="32"/>
        <v>4283.3588894599143</v>
      </c>
      <c r="G166" s="19"/>
      <c r="H166" s="35">
        <f t="shared" si="33"/>
        <v>5.0253017858112134E-2</v>
      </c>
      <c r="I166" s="22">
        <f t="shared" si="30"/>
        <v>5.0253017858112134E-2</v>
      </c>
      <c r="J166" s="23">
        <f t="shared" si="35"/>
        <v>51366.192986843351</v>
      </c>
      <c r="K166" s="32"/>
      <c r="L166" s="33">
        <f t="shared" si="39"/>
        <v>4341.0242061505724</v>
      </c>
      <c r="M166" s="33">
        <f t="shared" si="40"/>
        <v>16.986606359296811</v>
      </c>
      <c r="N166" s="33">
        <f t="shared" si="41"/>
        <v>1.026497822741995</v>
      </c>
      <c r="O166" s="33">
        <f t="shared" si="42"/>
        <v>4399.5328922799908</v>
      </c>
      <c r="P166" s="19"/>
      <c r="Q166" s="35">
        <f t="shared" si="37"/>
        <v>2.4493815458982073E-2</v>
      </c>
      <c r="R166" s="22">
        <f t="shared" si="34"/>
        <v>2.4493815458982073E-2</v>
      </c>
      <c r="S166" s="23">
        <f t="shared" si="38"/>
        <v>12202.981888024106</v>
      </c>
    </row>
    <row r="167" spans="1:19" x14ac:dyDescent="0.3">
      <c r="A167" s="37" t="s">
        <v>330</v>
      </c>
      <c r="B167" s="39">
        <v>4410</v>
      </c>
      <c r="C167" s="32"/>
      <c r="D167" s="33">
        <f t="shared" si="36"/>
        <v>4408.2050364650231</v>
      </c>
      <c r="E167" s="33">
        <f t="shared" si="31"/>
        <v>32.304058926251933</v>
      </c>
      <c r="F167" s="33">
        <f t="shared" si="32"/>
        <v>4406.9886457503717</v>
      </c>
      <c r="G167" s="19"/>
      <c r="H167" s="35">
        <f t="shared" si="33"/>
        <v>6.8284676862319989E-4</v>
      </c>
      <c r="I167" s="22">
        <f t="shared" si="30"/>
        <v>6.8284676862319989E-4</v>
      </c>
      <c r="J167" s="23">
        <f t="shared" si="35"/>
        <v>9.0682544167544918</v>
      </c>
      <c r="K167" s="32"/>
      <c r="L167" s="33">
        <f t="shared" si="39"/>
        <v>4380.499991029852</v>
      </c>
      <c r="M167" s="33">
        <f t="shared" si="40"/>
        <v>17.05214267087694</v>
      </c>
      <c r="N167" s="33">
        <f t="shared" si="41"/>
        <v>0.99912279314301489</v>
      </c>
      <c r="O167" s="33">
        <f t="shared" si="42"/>
        <v>4341.7258286988881</v>
      </c>
      <c r="P167" s="19"/>
      <c r="Q167" s="35">
        <f t="shared" si="37"/>
        <v>1.548167149685077E-2</v>
      </c>
      <c r="R167" s="22">
        <f t="shared" si="34"/>
        <v>1.548167149685077E-2</v>
      </c>
      <c r="S167" s="23">
        <f t="shared" si="38"/>
        <v>4661.3624668535704</v>
      </c>
    </row>
    <row r="168" spans="1:19" x14ac:dyDescent="0.3">
      <c r="A168" s="37" t="s">
        <v>331</v>
      </c>
      <c r="B168" s="39">
        <v>4380</v>
      </c>
      <c r="C168" s="32"/>
      <c r="D168" s="33">
        <f t="shared" si="36"/>
        <v>4416.0673672900375</v>
      </c>
      <c r="E168" s="33">
        <f t="shared" si="31"/>
        <v>27.832626546772588</v>
      </c>
      <c r="F168" s="33">
        <f t="shared" si="32"/>
        <v>4440.509095391275</v>
      </c>
      <c r="G168" s="19"/>
      <c r="H168" s="35">
        <f t="shared" si="33"/>
        <v>-1.3814861961478303E-2</v>
      </c>
      <c r="I168" s="22">
        <f t="shared" si="30"/>
        <v>1.3814861961478303E-2</v>
      </c>
      <c r="J168" s="23">
        <f t="shared" si="35"/>
        <v>3661.3506250704136</v>
      </c>
      <c r="K168" s="32"/>
      <c r="L168" s="33">
        <f t="shared" si="39"/>
        <v>4376.6819902363959</v>
      </c>
      <c r="M168" s="33">
        <f t="shared" si="40"/>
        <v>16.991324432292316</v>
      </c>
      <c r="N168" s="33">
        <f t="shared" si="41"/>
        <v>1.0079298099098051</v>
      </c>
      <c r="O168" s="33">
        <f t="shared" si="42"/>
        <v>4444.2723015369847</v>
      </c>
      <c r="P168" s="19"/>
      <c r="Q168" s="35">
        <f t="shared" si="37"/>
        <v>-1.4674041446800169E-2</v>
      </c>
      <c r="R168" s="22">
        <f t="shared" si="34"/>
        <v>1.4674041446800169E-2</v>
      </c>
      <c r="S168" s="23">
        <f t="shared" si="38"/>
        <v>4130.9287448610912</v>
      </c>
    </row>
    <row r="169" spans="1:19" x14ac:dyDescent="0.3">
      <c r="A169" s="37" t="s">
        <v>332</v>
      </c>
      <c r="B169" s="39">
        <v>4410</v>
      </c>
      <c r="C169" s="32"/>
      <c r="D169" s="33">
        <f t="shared" si="36"/>
        <v>4430.2066073031801</v>
      </c>
      <c r="E169" s="33">
        <f t="shared" si="31"/>
        <v>25.327523320127199</v>
      </c>
      <c r="F169" s="33">
        <f t="shared" si="32"/>
        <v>4443.8999938368097</v>
      </c>
      <c r="G169" s="19"/>
      <c r="H169" s="35">
        <f t="shared" si="33"/>
        <v>-7.6870734323831518E-3</v>
      </c>
      <c r="I169" s="22">
        <f t="shared" si="30"/>
        <v>7.6870734323831518E-3</v>
      </c>
      <c r="J169" s="23">
        <f t="shared" si="35"/>
        <v>1149.2095821357357</v>
      </c>
      <c r="K169" s="32"/>
      <c r="L169" s="33">
        <f t="shared" si="39"/>
        <v>4391.1851742194867</v>
      </c>
      <c r="M169" s="33">
        <f t="shared" si="40"/>
        <v>16.984073676219161</v>
      </c>
      <c r="N169" s="33">
        <f t="shared" si="41"/>
        <v>1.0051325051713449</v>
      </c>
      <c r="O169" s="33">
        <f t="shared" si="42"/>
        <v>4417.6233272883665</v>
      </c>
      <c r="P169" s="19"/>
      <c r="Q169" s="35">
        <f t="shared" si="37"/>
        <v>-1.7286456436205111E-3</v>
      </c>
      <c r="R169" s="22">
        <f t="shared" si="34"/>
        <v>1.7286456436205111E-3</v>
      </c>
      <c r="S169" s="23">
        <f t="shared" si="38"/>
        <v>58.115118945552631</v>
      </c>
    </row>
    <row r="170" spans="1:19" x14ac:dyDescent="0.3">
      <c r="A170" s="37" t="s">
        <v>333</v>
      </c>
      <c r="B170" s="39">
        <v>4490</v>
      </c>
      <c r="C170" s="32"/>
      <c r="D170" s="33">
        <f t="shared" si="36"/>
        <v>4469.4560939683315</v>
      </c>
      <c r="E170" s="33">
        <f t="shared" si="31"/>
        <v>27.874442974458589</v>
      </c>
      <c r="F170" s="33">
        <f t="shared" si="32"/>
        <v>4455.5341306233076</v>
      </c>
      <c r="G170" s="19"/>
      <c r="H170" s="35">
        <f t="shared" si="33"/>
        <v>7.6761401729827069E-3</v>
      </c>
      <c r="I170" s="22">
        <f t="shared" si="30"/>
        <v>7.6761401729827069E-3</v>
      </c>
      <c r="J170" s="23">
        <f t="shared" si="35"/>
        <v>1187.8961518912197</v>
      </c>
      <c r="K170" s="32"/>
      <c r="L170" s="33">
        <f t="shared" si="39"/>
        <v>4468.4495570421877</v>
      </c>
      <c r="M170" s="33">
        <f t="shared" si="40"/>
        <v>17.159738123849387</v>
      </c>
      <c r="N170" s="33">
        <f t="shared" si="41"/>
        <v>0.98519243520021482</v>
      </c>
      <c r="O170" s="33">
        <f t="shared" si="42"/>
        <v>4310.3852285732137</v>
      </c>
      <c r="P170" s="19"/>
      <c r="Q170" s="35">
        <f t="shared" si="37"/>
        <v>4.0003289850063767E-2</v>
      </c>
      <c r="R170" s="22">
        <f t="shared" si="34"/>
        <v>4.0003289850063767E-2</v>
      </c>
      <c r="S170" s="23">
        <f t="shared" si="38"/>
        <v>32261.466114696694</v>
      </c>
    </row>
    <row r="171" spans="1:19" x14ac:dyDescent="0.3">
      <c r="A171" s="37" t="s">
        <v>334</v>
      </c>
      <c r="B171" s="39">
        <v>4460</v>
      </c>
      <c r="C171" s="32"/>
      <c r="D171" s="33">
        <f t="shared" si="36"/>
        <v>4482.251434736273</v>
      </c>
      <c r="E171" s="33">
        <f t="shared" si="31"/>
        <v>25.115833371224973</v>
      </c>
      <c r="F171" s="33">
        <f t="shared" si="32"/>
        <v>4497.3305369427899</v>
      </c>
      <c r="G171" s="19"/>
      <c r="H171" s="35">
        <f t="shared" si="33"/>
        <v>-8.3700755477107355E-3</v>
      </c>
      <c r="I171" s="22">
        <f t="shared" si="30"/>
        <v>8.3700755477107355E-3</v>
      </c>
      <c r="J171" s="23">
        <f t="shared" si="35"/>
        <v>1393.5689884369997</v>
      </c>
      <c r="K171" s="32"/>
      <c r="L171" s="33">
        <f t="shared" si="39"/>
        <v>4502.1338880230833</v>
      </c>
      <c r="M171" s="33">
        <f t="shared" si="40"/>
        <v>17.207892878157192</v>
      </c>
      <c r="N171" s="33">
        <f t="shared" si="41"/>
        <v>0.98527066783032136</v>
      </c>
      <c r="O171" s="33">
        <f t="shared" si="42"/>
        <v>4410.4886478265244</v>
      </c>
      <c r="P171" s="19"/>
      <c r="Q171" s="35">
        <f t="shared" si="37"/>
        <v>1.1101200038895883E-2</v>
      </c>
      <c r="R171" s="22">
        <f t="shared" si="34"/>
        <v>1.1101200038895883E-2</v>
      </c>
      <c r="S171" s="23">
        <f t="shared" si="38"/>
        <v>2451.3739940459313</v>
      </c>
    </row>
    <row r="172" spans="1:19" x14ac:dyDescent="0.3">
      <c r="A172" s="37" t="s">
        <v>335</v>
      </c>
      <c r="B172" s="39">
        <v>4650</v>
      </c>
      <c r="C172" s="32"/>
      <c r="D172" s="33">
        <f t="shared" si="36"/>
        <v>4564.9815892060069</v>
      </c>
      <c r="E172" s="33">
        <f t="shared" si="31"/>
        <v>35.65594493021694</v>
      </c>
      <c r="F172" s="33">
        <f t="shared" si="32"/>
        <v>4507.3672681074977</v>
      </c>
      <c r="G172" s="19"/>
      <c r="H172" s="35">
        <f t="shared" si="33"/>
        <v>3.0673705783333831E-2</v>
      </c>
      <c r="I172" s="22">
        <f t="shared" si="30"/>
        <v>3.0673705783333831E-2</v>
      </c>
      <c r="J172" s="23">
        <f t="shared" si="35"/>
        <v>20344.096207118444</v>
      </c>
      <c r="K172" s="32"/>
      <c r="L172" s="33">
        <f t="shared" si="39"/>
        <v>4589.4475834878776</v>
      </c>
      <c r="M172" s="33">
        <f t="shared" si="40"/>
        <v>17.412190056811824</v>
      </c>
      <c r="N172" s="33">
        <f t="shared" si="41"/>
        <v>0.99085993776335923</v>
      </c>
      <c r="O172" s="33">
        <f t="shared" si="42"/>
        <v>4440.1148386349778</v>
      </c>
      <c r="P172" s="19"/>
      <c r="Q172" s="35">
        <f t="shared" si="37"/>
        <v>4.5136593841940263E-2</v>
      </c>
      <c r="R172" s="22">
        <f t="shared" si="34"/>
        <v>4.5136593841940263E-2</v>
      </c>
      <c r="S172" s="23">
        <f t="shared" si="38"/>
        <v>44051.780961221411</v>
      </c>
    </row>
    <row r="173" spans="1:19" x14ac:dyDescent="0.3">
      <c r="A173" s="37" t="s">
        <v>336</v>
      </c>
      <c r="B173" s="39">
        <v>4770</v>
      </c>
      <c r="C173" s="32"/>
      <c r="D173" s="33">
        <f t="shared" si="36"/>
        <v>4669.0489244310193</v>
      </c>
      <c r="E173" s="33">
        <f t="shared" si="31"/>
        <v>48.171299999315309</v>
      </c>
      <c r="F173" s="33">
        <f t="shared" si="32"/>
        <v>4600.6375341362236</v>
      </c>
      <c r="G173" s="19"/>
      <c r="H173" s="35">
        <f t="shared" si="33"/>
        <v>3.5505758042720416E-2</v>
      </c>
      <c r="I173" s="22">
        <f t="shared" si="30"/>
        <v>3.5505758042720416E-2</v>
      </c>
      <c r="J173" s="23">
        <f t="shared" si="35"/>
        <v>28683.64484345882</v>
      </c>
      <c r="K173" s="32"/>
      <c r="L173" s="33">
        <f t="shared" si="39"/>
        <v>4715.3098430030468</v>
      </c>
      <c r="M173" s="33">
        <f t="shared" si="40"/>
        <v>17.728227280518958</v>
      </c>
      <c r="N173" s="33">
        <f t="shared" si="41"/>
        <v>0.97853122748168853</v>
      </c>
      <c r="O173" s="33">
        <f t="shared" si="42"/>
        <v>4450.7253822914245</v>
      </c>
      <c r="P173" s="19"/>
      <c r="Q173" s="35">
        <f t="shared" si="37"/>
        <v>6.6933882119198221E-2</v>
      </c>
      <c r="R173" s="22">
        <f t="shared" si="34"/>
        <v>6.6933882119198221E-2</v>
      </c>
      <c r="S173" s="23">
        <f t="shared" si="38"/>
        <v>101936.28151295705</v>
      </c>
    </row>
    <row r="174" spans="1:19" x14ac:dyDescent="0.3">
      <c r="A174" s="37" t="s">
        <v>337</v>
      </c>
      <c r="B174" s="39">
        <v>4440</v>
      </c>
      <c r="C174" s="32"/>
      <c r="D174" s="33">
        <f t="shared" si="36"/>
        <v>4605.2413342176187</v>
      </c>
      <c r="E174" s="33">
        <f t="shared" si="31"/>
        <v>27.685594837987196</v>
      </c>
      <c r="F174" s="33">
        <f t="shared" si="32"/>
        <v>4717.2202244303344</v>
      </c>
      <c r="G174" s="19"/>
      <c r="H174" s="35">
        <f t="shared" si="33"/>
        <v>-6.2436987484309543E-2</v>
      </c>
      <c r="I174" s="22">
        <f t="shared" si="30"/>
        <v>6.2436987484309543E-2</v>
      </c>
      <c r="J174" s="23">
        <f t="shared" si="35"/>
        <v>76851.052833204958</v>
      </c>
      <c r="K174" s="32"/>
      <c r="L174" s="33">
        <f t="shared" si="39"/>
        <v>4664.1885414554181</v>
      </c>
      <c r="M174" s="33">
        <f t="shared" si="40"/>
        <v>17.527591042542667</v>
      </c>
      <c r="N174" s="33">
        <f t="shared" si="41"/>
        <v>0.97349714189732905</v>
      </c>
      <c r="O174" s="33">
        <f t="shared" si="42"/>
        <v>4645.9412985250228</v>
      </c>
      <c r="P174" s="19"/>
      <c r="Q174" s="35">
        <f t="shared" si="37"/>
        <v>-4.6383175343473609E-2</v>
      </c>
      <c r="R174" s="22">
        <f t="shared" si="34"/>
        <v>4.6383175343473609E-2</v>
      </c>
      <c r="S174" s="23">
        <f t="shared" si="38"/>
        <v>42411.818438172573</v>
      </c>
    </row>
    <row r="175" spans="1:19" x14ac:dyDescent="0.3">
      <c r="A175" s="37" t="s">
        <v>338</v>
      </c>
      <c r="B175" s="39">
        <v>4370</v>
      </c>
      <c r="C175" s="32"/>
      <c r="D175" s="33">
        <f t="shared" si="36"/>
        <v>4526.7215979576104</v>
      </c>
      <c r="E175" s="33">
        <f t="shared" si="31"/>
        <v>8.256119377908858</v>
      </c>
      <c r="F175" s="33">
        <f t="shared" si="32"/>
        <v>4632.9269290556058</v>
      </c>
      <c r="G175" s="19"/>
      <c r="H175" s="35">
        <f t="shared" si="33"/>
        <v>-6.0166345321648926E-2</v>
      </c>
      <c r="I175" s="22">
        <f t="shared" si="30"/>
        <v>6.0166345321648926E-2</v>
      </c>
      <c r="J175" s="23">
        <f t="shared" si="35"/>
        <v>69130.570022611559</v>
      </c>
      <c r="K175" s="32"/>
      <c r="L175" s="33">
        <f t="shared" si="39"/>
        <v>4606.641047539144</v>
      </c>
      <c r="M175" s="33">
        <f t="shared" si="40"/>
        <v>17.308812746332606</v>
      </c>
      <c r="N175" s="33">
        <f t="shared" si="41"/>
        <v>0.97243159296907233</v>
      </c>
      <c r="O175" s="33">
        <f t="shared" si="42"/>
        <v>4594.5116413634314</v>
      </c>
      <c r="P175" s="19"/>
      <c r="Q175" s="35">
        <f t="shared" si="37"/>
        <v>-5.1375661639229159E-2</v>
      </c>
      <c r="R175" s="22">
        <f t="shared" si="34"/>
        <v>5.1375661639229159E-2</v>
      </c>
      <c r="S175" s="23">
        <f t="shared" si="38"/>
        <v>50405.477107702041</v>
      </c>
    </row>
    <row r="176" spans="1:19" x14ac:dyDescent="0.3">
      <c r="A176" s="37" t="s">
        <v>339</v>
      </c>
      <c r="B176" s="39">
        <v>4540</v>
      </c>
      <c r="C176" s="32"/>
      <c r="D176" s="33">
        <f t="shared" si="36"/>
        <v>4537.0063919759023</v>
      </c>
      <c r="E176" s="33">
        <f t="shared" si="31"/>
        <v>8.6272503158222893</v>
      </c>
      <c r="F176" s="33">
        <f t="shared" si="32"/>
        <v>4534.9777173355196</v>
      </c>
      <c r="G176" s="19"/>
      <c r="H176" s="35">
        <f t="shared" si="33"/>
        <v>1.1062296617798176E-3</v>
      </c>
      <c r="I176" s="22">
        <f t="shared" si="30"/>
        <v>1.1062296617798176E-3</v>
      </c>
      <c r="J176" s="23">
        <f t="shared" si="35"/>
        <v>25.223323161940062</v>
      </c>
      <c r="K176" s="32"/>
      <c r="L176" s="33">
        <f t="shared" si="39"/>
        <v>4620.1376900246705</v>
      </c>
      <c r="M176" s="33">
        <f t="shared" si="40"/>
        <v>17.29770359986971</v>
      </c>
      <c r="N176" s="33">
        <f t="shared" si="41"/>
        <v>0.98386335757968035</v>
      </c>
      <c r="O176" s="33">
        <f t="shared" si="42"/>
        <v>4551.4344747931418</v>
      </c>
      <c r="P176" s="19"/>
      <c r="Q176" s="35">
        <f t="shared" si="37"/>
        <v>-2.518606782630356E-3</v>
      </c>
      <c r="R176" s="22">
        <f t="shared" si="34"/>
        <v>2.518606782630356E-3</v>
      </c>
      <c r="S176" s="23">
        <f t="shared" si="38"/>
        <v>130.74721379499559</v>
      </c>
    </row>
    <row r="177" spans="1:19" x14ac:dyDescent="0.3">
      <c r="A177" s="37" t="s">
        <v>340</v>
      </c>
      <c r="B177" s="39">
        <v>4570</v>
      </c>
      <c r="C177" s="32"/>
      <c r="D177" s="33">
        <f t="shared" si="36"/>
        <v>4555.4760616184731</v>
      </c>
      <c r="E177" s="33">
        <f t="shared" si="31"/>
        <v>10.427847732164889</v>
      </c>
      <c r="F177" s="33">
        <f t="shared" si="32"/>
        <v>4545.6336422917248</v>
      </c>
      <c r="G177" s="19"/>
      <c r="H177" s="35">
        <f t="shared" si="33"/>
        <v>5.331806938353445E-3</v>
      </c>
      <c r="I177" s="22">
        <f t="shared" si="30"/>
        <v>5.331806938353445E-3</v>
      </c>
      <c r="J177" s="23">
        <f t="shared" si="35"/>
        <v>593.71938796762447</v>
      </c>
      <c r="K177" s="32"/>
      <c r="L177" s="33">
        <f t="shared" si="39"/>
        <v>4605.8335850967724</v>
      </c>
      <c r="M177" s="33">
        <f t="shared" si="40"/>
        <v>17.205611931499913</v>
      </c>
      <c r="N177" s="33">
        <f t="shared" si="41"/>
        <v>1.0024955587905571</v>
      </c>
      <c r="O177" s="33">
        <f t="shared" si="42"/>
        <v>4666.9108319948318</v>
      </c>
      <c r="P177" s="19"/>
      <c r="Q177" s="35">
        <f t="shared" si="37"/>
        <v>-2.1205871333661232E-2</v>
      </c>
      <c r="R177" s="22">
        <f t="shared" si="34"/>
        <v>2.1205871333661232E-2</v>
      </c>
      <c r="S177" s="23">
        <f t="shared" si="38"/>
        <v>9391.7093579305201</v>
      </c>
    </row>
    <row r="178" spans="1:19" x14ac:dyDescent="0.3">
      <c r="A178" s="37" t="s">
        <v>341</v>
      </c>
      <c r="B178" s="39">
        <v>4400</v>
      </c>
      <c r="C178" s="32"/>
      <c r="D178" s="33">
        <f t="shared" si="36"/>
        <v>4498.8895503181711</v>
      </c>
      <c r="E178" s="33">
        <f t="shared" si="31"/>
        <v>-1.8319308574125923</v>
      </c>
      <c r="F178" s="33">
        <f t="shared" si="32"/>
        <v>4565.9039093506381</v>
      </c>
      <c r="G178" s="19"/>
      <c r="H178" s="35">
        <f t="shared" si="33"/>
        <v>-3.770543394332683E-2</v>
      </c>
      <c r="I178" s="22">
        <f t="shared" si="30"/>
        <v>3.770543394332683E-2</v>
      </c>
      <c r="J178" s="23">
        <f t="shared" si="35"/>
        <v>27524.107137824729</v>
      </c>
      <c r="K178" s="32"/>
      <c r="L178" s="33">
        <f t="shared" si="39"/>
        <v>4512.5725612223341</v>
      </c>
      <c r="M178" s="33">
        <f t="shared" si="40"/>
        <v>16.88369817831618</v>
      </c>
      <c r="N178" s="33">
        <f t="shared" si="41"/>
        <v>1.0124488642520086</v>
      </c>
      <c r="O178" s="33">
        <f t="shared" si="42"/>
        <v>4745.5396702004227</v>
      </c>
      <c r="P178" s="19"/>
      <c r="Q178" s="35">
        <f t="shared" si="37"/>
        <v>-7.8531743227368805E-2</v>
      </c>
      <c r="R178" s="22">
        <f t="shared" si="34"/>
        <v>7.8531743227368805E-2</v>
      </c>
      <c r="S178" s="23">
        <f t="shared" si="38"/>
        <v>119397.66368221691</v>
      </c>
    </row>
    <row r="179" spans="1:19" x14ac:dyDescent="0.3">
      <c r="A179" s="37" t="s">
        <v>342</v>
      </c>
      <c r="B179" s="39">
        <v>4390</v>
      </c>
      <c r="C179" s="32"/>
      <c r="D179" s="33">
        <f t="shared" si="36"/>
        <v>4453.8133235560645</v>
      </c>
      <c r="E179" s="33">
        <f t="shared" si="31"/>
        <v>-9.743153179137245</v>
      </c>
      <c r="F179" s="33">
        <f t="shared" si="32"/>
        <v>4497.0576194607584</v>
      </c>
      <c r="G179" s="19"/>
      <c r="H179" s="35">
        <f t="shared" si="33"/>
        <v>-2.4386701471698944E-2</v>
      </c>
      <c r="I179" s="22">
        <f t="shared" si="30"/>
        <v>2.4386701471698944E-2</v>
      </c>
      <c r="J179" s="23">
        <f t="shared" si="35"/>
        <v>11461.333884604548</v>
      </c>
      <c r="K179" s="32"/>
      <c r="L179" s="33">
        <f t="shared" si="39"/>
        <v>4484.95655256387</v>
      </c>
      <c r="M179" s="33">
        <f t="shared" si="40"/>
        <v>16.754020402407722</v>
      </c>
      <c r="N179" s="33">
        <f t="shared" si="41"/>
        <v>0.99358040491697519</v>
      </c>
      <c r="O179" s="33">
        <f t="shared" si="42"/>
        <v>4525.4829893114902</v>
      </c>
      <c r="P179" s="19"/>
      <c r="Q179" s="35">
        <f t="shared" si="37"/>
        <v>-3.0861728772549019E-2</v>
      </c>
      <c r="R179" s="22">
        <f t="shared" si="34"/>
        <v>3.0861728772549019E-2</v>
      </c>
      <c r="S179" s="23">
        <f t="shared" si="38"/>
        <v>18355.640392777368</v>
      </c>
    </row>
    <row r="180" spans="1:19" x14ac:dyDescent="0.3">
      <c r="A180" s="37" t="s">
        <v>343</v>
      </c>
      <c r="B180" s="39">
        <v>4350</v>
      </c>
      <c r="C180" s="32"/>
      <c r="D180" s="33">
        <f t="shared" si="36"/>
        <v>4406.0719568534523</v>
      </c>
      <c r="E180" s="33">
        <f t="shared" si="31"/>
        <v>-16.694643745085926</v>
      </c>
      <c r="F180" s="33">
        <f t="shared" si="32"/>
        <v>4444.0701703769273</v>
      </c>
      <c r="G180" s="19"/>
      <c r="H180" s="35">
        <f t="shared" si="33"/>
        <v>-2.1625326523431566E-2</v>
      </c>
      <c r="I180" s="22">
        <f t="shared" si="30"/>
        <v>2.1625326523431566E-2</v>
      </c>
      <c r="J180" s="23">
        <f t="shared" si="35"/>
        <v>8849.1969547441313</v>
      </c>
      <c r="K180" s="32"/>
      <c r="L180" s="33">
        <f t="shared" si="39"/>
        <v>4440.6937296273518</v>
      </c>
      <c r="M180" s="33">
        <f t="shared" si="40"/>
        <v>16.576209600953028</v>
      </c>
      <c r="N180" s="33">
        <f t="shared" si="41"/>
        <v>1.0001868257371358</v>
      </c>
      <c r="O180" s="33">
        <f t="shared" si="42"/>
        <v>4537.4082820788599</v>
      </c>
      <c r="P180" s="19"/>
      <c r="Q180" s="35">
        <f t="shared" si="37"/>
        <v>-4.3082363696289629E-2</v>
      </c>
      <c r="R180" s="22">
        <f t="shared" si="34"/>
        <v>4.3082363696289629E-2</v>
      </c>
      <c r="S180" s="23">
        <f t="shared" si="38"/>
        <v>35121.864191749512</v>
      </c>
    </row>
    <row r="181" spans="1:19" x14ac:dyDescent="0.3">
      <c r="A181" s="37" t="s">
        <v>344</v>
      </c>
      <c r="B181" s="39">
        <v>4510</v>
      </c>
      <c r="C181" s="32"/>
      <c r="D181" s="33">
        <f t="shared" si="36"/>
        <v>4438.101011533895</v>
      </c>
      <c r="E181" s="33">
        <f t="shared" si="31"/>
        <v>-7.7810054832780704</v>
      </c>
      <c r="F181" s="33">
        <f t="shared" si="32"/>
        <v>4389.3773131083663</v>
      </c>
      <c r="G181" s="19"/>
      <c r="H181" s="35">
        <f t="shared" si="33"/>
        <v>2.6745606849586198E-2</v>
      </c>
      <c r="I181" s="22">
        <f t="shared" si="30"/>
        <v>2.6745606849586198E-2</v>
      </c>
      <c r="J181" s="23">
        <f t="shared" si="35"/>
        <v>14549.832592957113</v>
      </c>
      <c r="K181" s="32"/>
      <c r="L181" s="33">
        <f t="shared" si="39"/>
        <v>4467.0166338782883</v>
      </c>
      <c r="M181" s="33">
        <f t="shared" si="40"/>
        <v>16.604612702333103</v>
      </c>
      <c r="N181" s="33">
        <f t="shared" si="41"/>
        <v>1.0063586514257303</v>
      </c>
      <c r="O181" s="33">
        <f t="shared" si="42"/>
        <v>4480.1469002414742</v>
      </c>
      <c r="P181" s="19"/>
      <c r="Q181" s="35">
        <f t="shared" si="37"/>
        <v>6.6193125850389769E-3</v>
      </c>
      <c r="R181" s="22">
        <f t="shared" si="34"/>
        <v>6.6193125850389769E-3</v>
      </c>
      <c r="S181" s="23">
        <f t="shared" si="38"/>
        <v>891.20756519249232</v>
      </c>
    </row>
    <row r="182" spans="1:19" x14ac:dyDescent="0.3">
      <c r="A182" s="37" t="s">
        <v>345</v>
      </c>
      <c r="B182" s="39">
        <v>4650</v>
      </c>
      <c r="C182" s="32"/>
      <c r="D182" s="33">
        <f t="shared" si="36"/>
        <v>4519.0563959548454</v>
      </c>
      <c r="E182" s="33">
        <f t="shared" si="31"/>
        <v>8.4526571044250201</v>
      </c>
      <c r="F182" s="33">
        <f t="shared" si="32"/>
        <v>4430.3200060506169</v>
      </c>
      <c r="G182" s="19"/>
      <c r="H182" s="35">
        <f t="shared" si="33"/>
        <v>4.7243009451480231E-2</v>
      </c>
      <c r="I182" s="22">
        <f t="shared" si="30"/>
        <v>4.7243009451480231E-2</v>
      </c>
      <c r="J182" s="23">
        <f t="shared" si="35"/>
        <v>48259.299741600975</v>
      </c>
      <c r="K182" s="32"/>
      <c r="L182" s="33">
        <f t="shared" si="39"/>
        <v>4561.1562266881947</v>
      </c>
      <c r="M182" s="33">
        <f t="shared" si="40"/>
        <v>16.830559444237171</v>
      </c>
      <c r="N182" s="33">
        <f t="shared" si="41"/>
        <v>0.99455560647095109</v>
      </c>
      <c r="O182" s="33">
        <f t="shared" si="42"/>
        <v>4417.229734434185</v>
      </c>
      <c r="P182" s="19"/>
      <c r="Q182" s="35">
        <f t="shared" si="37"/>
        <v>5.005812162705698E-2</v>
      </c>
      <c r="R182" s="22">
        <f t="shared" si="34"/>
        <v>5.005812162705698E-2</v>
      </c>
      <c r="S182" s="23">
        <f t="shared" si="38"/>
        <v>54181.996531580015</v>
      </c>
    </row>
    <row r="183" spans="1:19" x14ac:dyDescent="0.3">
      <c r="A183" s="37" t="s">
        <v>346</v>
      </c>
      <c r="B183" s="39">
        <v>4650</v>
      </c>
      <c r="C183" s="32"/>
      <c r="D183" s="33">
        <f t="shared" si="36"/>
        <v>4576.9874066956745</v>
      </c>
      <c r="E183" s="33">
        <f t="shared" si="31"/>
        <v>17.504353924583377</v>
      </c>
      <c r="F183" s="33">
        <f t="shared" si="32"/>
        <v>4527.5090530592706</v>
      </c>
      <c r="G183" s="19"/>
      <c r="H183" s="35">
        <f t="shared" si="33"/>
        <v>2.6342139127038575E-2</v>
      </c>
      <c r="I183" s="22">
        <f t="shared" si="30"/>
        <v>2.6342139127038575E-2</v>
      </c>
      <c r="J183" s="23">
        <f t="shared" si="35"/>
        <v>15004.032082436579</v>
      </c>
      <c r="K183" s="32"/>
      <c r="L183" s="33">
        <f t="shared" si="39"/>
        <v>4624.4313852977639</v>
      </c>
      <c r="M183" s="33">
        <f t="shared" si="40"/>
        <v>16.965904882462439</v>
      </c>
      <c r="N183" s="33">
        <f t="shared" si="41"/>
        <v>0.99080304269977781</v>
      </c>
      <c r="O183" s="33">
        <f t="shared" si="42"/>
        <v>4510.5560980910877</v>
      </c>
      <c r="P183" s="19"/>
      <c r="Q183" s="35">
        <f t="shared" si="37"/>
        <v>2.9987935894389736E-2</v>
      </c>
      <c r="R183" s="22">
        <f t="shared" si="34"/>
        <v>2.9987935894389736E-2</v>
      </c>
      <c r="S183" s="23">
        <f t="shared" si="38"/>
        <v>19444.601779582346</v>
      </c>
    </row>
    <row r="184" spans="1:19" x14ac:dyDescent="0.3">
      <c r="A184" s="37" t="s">
        <v>347</v>
      </c>
      <c r="B184" s="39">
        <v>4800</v>
      </c>
      <c r="C184" s="32"/>
      <c r="D184" s="33">
        <f t="shared" si="36"/>
        <v>4677.5036859680622</v>
      </c>
      <c r="E184" s="33">
        <f t="shared" si="31"/>
        <v>32.690768295353692</v>
      </c>
      <c r="F184" s="33">
        <f t="shared" si="32"/>
        <v>4594.491760620258</v>
      </c>
      <c r="G184" s="19"/>
      <c r="H184" s="35">
        <f t="shared" si="33"/>
        <v>4.2814216537446249E-2</v>
      </c>
      <c r="I184" s="22">
        <f t="shared" si="30"/>
        <v>4.2814216537446249E-2</v>
      </c>
      <c r="J184" s="23">
        <f t="shared" si="35"/>
        <v>42233.636452961342</v>
      </c>
      <c r="K184" s="32"/>
      <c r="L184" s="33">
        <f t="shared" si="39"/>
        <v>4707.9751524910707</v>
      </c>
      <c r="M184" s="33">
        <f t="shared" si="40"/>
        <v>17.159921196791814</v>
      </c>
      <c r="N184" s="33">
        <f t="shared" si="41"/>
        <v>0.99869400187053481</v>
      </c>
      <c r="O184" s="33">
        <f t="shared" si="42"/>
        <v>4598.9746300830029</v>
      </c>
      <c r="P184" s="19"/>
      <c r="Q184" s="35">
        <f t="shared" si="37"/>
        <v>4.1880285399374391E-2</v>
      </c>
      <c r="R184" s="22">
        <f t="shared" si="34"/>
        <v>4.1880285399374391E-2</v>
      </c>
      <c r="S184" s="23">
        <f t="shared" si="38"/>
        <v>40411.199350265517</v>
      </c>
    </row>
    <row r="185" spans="1:19" x14ac:dyDescent="0.3">
      <c r="A185" s="37" t="s">
        <v>348</v>
      </c>
      <c r="B185" s="39">
        <v>4580</v>
      </c>
      <c r="C185" s="32"/>
      <c r="D185" s="33">
        <f t="shared" si="36"/>
        <v>4657.6043860956752</v>
      </c>
      <c r="E185" s="33">
        <f t="shared" si="31"/>
        <v>23.069806443955166</v>
      </c>
      <c r="F185" s="33">
        <f t="shared" si="32"/>
        <v>4710.1944542634155</v>
      </c>
      <c r="G185" s="19"/>
      <c r="H185" s="35">
        <f t="shared" si="33"/>
        <v>-2.8426736738737017E-2</v>
      </c>
      <c r="I185" s="22">
        <f t="shared" si="30"/>
        <v>2.8426736738737017E-2</v>
      </c>
      <c r="J185" s="23">
        <f t="shared" si="35"/>
        <v>16950.595920948599</v>
      </c>
      <c r="K185" s="32"/>
      <c r="L185" s="33">
        <f t="shared" si="39"/>
        <v>4710.4822708905958</v>
      </c>
      <c r="M185" s="33">
        <f t="shared" si="40"/>
        <v>17.117221075540584</v>
      </c>
      <c r="N185" s="33">
        <f t="shared" si="41"/>
        <v>0.97682942486165381</v>
      </c>
      <c r="O185" s="33">
        <f t="shared" si="42"/>
        <v>4623.6922236725622</v>
      </c>
      <c r="P185" s="19"/>
      <c r="Q185" s="35">
        <f t="shared" si="37"/>
        <v>-9.5397868280703603E-3</v>
      </c>
      <c r="R185" s="22">
        <f t="shared" si="34"/>
        <v>9.5397868280703603E-3</v>
      </c>
      <c r="S185" s="23">
        <f t="shared" si="38"/>
        <v>1909.0104094532091</v>
      </c>
    </row>
    <row r="186" spans="1:19" x14ac:dyDescent="0.3">
      <c r="A186" s="37" t="s">
        <v>349</v>
      </c>
      <c r="B186" s="39">
        <v>4910</v>
      </c>
      <c r="C186" s="32"/>
      <c r="D186" s="33">
        <f t="shared" si="36"/>
        <v>4773.3068619969781</v>
      </c>
      <c r="E186" s="33">
        <f t="shared" si="31"/>
        <v>40.016264398710838</v>
      </c>
      <c r="F186" s="33">
        <f t="shared" si="32"/>
        <v>4680.67419253963</v>
      </c>
      <c r="G186" s="19"/>
      <c r="H186" s="35">
        <f t="shared" si="33"/>
        <v>4.6705867099871692E-2</v>
      </c>
      <c r="I186" s="22">
        <f t="shared" si="30"/>
        <v>4.6705867099871692E-2</v>
      </c>
      <c r="J186" s="23">
        <f t="shared" si="35"/>
        <v>52590.325967350698</v>
      </c>
      <c r="K186" s="32"/>
      <c r="L186" s="33">
        <f t="shared" si="39"/>
        <v>4831.3230911459004</v>
      </c>
      <c r="M186" s="33">
        <f t="shared" si="40"/>
        <v>17.419484766854048</v>
      </c>
      <c r="N186" s="33">
        <f t="shared" si="41"/>
        <v>0.98518205116668167</v>
      </c>
      <c r="O186" s="33">
        <f t="shared" si="42"/>
        <v>4602.3045934642987</v>
      </c>
      <c r="P186" s="19"/>
      <c r="Q186" s="35">
        <f t="shared" si="37"/>
        <v>6.2667088907474799E-2</v>
      </c>
      <c r="R186" s="22">
        <f t="shared" si="34"/>
        <v>6.2667088907474799E-2</v>
      </c>
      <c r="S186" s="23">
        <f t="shared" si="38"/>
        <v>94676.463203170497</v>
      </c>
    </row>
    <row r="187" spans="1:19" x14ac:dyDescent="0.3">
      <c r="A187" s="37" t="s">
        <v>350</v>
      </c>
      <c r="B187" s="39">
        <v>4810</v>
      </c>
      <c r="C187" s="32"/>
      <c r="D187" s="33">
        <f t="shared" si="36"/>
        <v>4811.9808000679805</v>
      </c>
      <c r="E187" s="33">
        <f t="shared" si="31"/>
        <v>39.770695780130247</v>
      </c>
      <c r="F187" s="33">
        <f t="shared" si="32"/>
        <v>4813.3231263956886</v>
      </c>
      <c r="G187" s="19"/>
      <c r="H187" s="35">
        <f t="shared" si="33"/>
        <v>-6.9087866854233523E-4</v>
      </c>
      <c r="I187" s="22">
        <f t="shared" si="30"/>
        <v>6.9087866854233523E-4</v>
      </c>
      <c r="J187" s="23">
        <f t="shared" si="35"/>
        <v>11.043169041722521</v>
      </c>
      <c r="K187" s="32"/>
      <c r="L187" s="33">
        <f t="shared" si="39"/>
        <v>4880.7782252024335</v>
      </c>
      <c r="M187" s="33">
        <f t="shared" si="40"/>
        <v>17.512840702094394</v>
      </c>
      <c r="N187" s="33">
        <f t="shared" si="41"/>
        <v>0.97600006817194329</v>
      </c>
      <c r="O187" s="33">
        <f t="shared" si="42"/>
        <v>4715.0704669918032</v>
      </c>
      <c r="P187" s="19"/>
      <c r="Q187" s="35">
        <f t="shared" si="37"/>
        <v>1.9735869648273764E-2</v>
      </c>
      <c r="R187" s="22">
        <f t="shared" si="34"/>
        <v>1.9735869648273764E-2</v>
      </c>
      <c r="S187" s="23">
        <f t="shared" si="38"/>
        <v>9011.6162371543287</v>
      </c>
    </row>
    <row r="188" spans="1:19" x14ac:dyDescent="0.3">
      <c r="A188" s="37" t="s">
        <v>351</v>
      </c>
      <c r="B188" s="39">
        <v>4810</v>
      </c>
      <c r="C188" s="32"/>
      <c r="D188" s="33">
        <f t="shared" si="36"/>
        <v>4834.8866145812417</v>
      </c>
      <c r="E188" s="33">
        <f t="shared" si="31"/>
        <v>36.685391178900574</v>
      </c>
      <c r="F188" s="33">
        <f t="shared" si="32"/>
        <v>4851.7514958481106</v>
      </c>
      <c r="G188" s="19"/>
      <c r="H188" s="35">
        <f t="shared" si="33"/>
        <v>-8.6801446669668627E-3</v>
      </c>
      <c r="I188" s="22">
        <f t="shared" si="30"/>
        <v>8.6801446669668627E-3</v>
      </c>
      <c r="J188" s="23">
        <f t="shared" si="35"/>
        <v>1743.1874055547974</v>
      </c>
      <c r="K188" s="32"/>
      <c r="L188" s="33">
        <f t="shared" si="39"/>
        <v>4895.2060622927556</v>
      </c>
      <c r="M188" s="33">
        <f t="shared" si="40"/>
        <v>17.503850611249266</v>
      </c>
      <c r="N188" s="33">
        <f t="shared" si="41"/>
        <v>0.98351670163503124</v>
      </c>
      <c r="O188" s="33">
        <f t="shared" si="42"/>
        <v>4819.2490945033805</v>
      </c>
      <c r="P188" s="19"/>
      <c r="Q188" s="35">
        <f t="shared" si="37"/>
        <v>-1.9228886701414859E-3</v>
      </c>
      <c r="R188" s="22">
        <f t="shared" si="34"/>
        <v>1.9228886701414859E-3</v>
      </c>
      <c r="S188" s="23">
        <f t="shared" si="38"/>
        <v>85.545749132464252</v>
      </c>
    </row>
    <row r="189" spans="1:19" x14ac:dyDescent="0.3">
      <c r="A189" s="37" t="s">
        <v>352</v>
      </c>
      <c r="B189" s="39">
        <v>4970</v>
      </c>
      <c r="C189" s="32"/>
      <c r="D189" s="33">
        <f t="shared" si="36"/>
        <v>4911.3304959045454</v>
      </c>
      <c r="E189" s="33">
        <f t="shared" si="31"/>
        <v>43.958911261218041</v>
      </c>
      <c r="F189" s="33">
        <f t="shared" si="32"/>
        <v>4871.572005760142</v>
      </c>
      <c r="G189" s="19"/>
      <c r="H189" s="35">
        <f t="shared" si="33"/>
        <v>1.9804425400373839E-2</v>
      </c>
      <c r="I189" s="22">
        <f t="shared" si="30"/>
        <v>1.9804425400373839E-2</v>
      </c>
      <c r="J189" s="23">
        <f t="shared" si="35"/>
        <v>9688.0700500815165</v>
      </c>
      <c r="K189" s="32"/>
      <c r="L189" s="33">
        <f t="shared" si="39"/>
        <v>4927.4504054759464</v>
      </c>
      <c r="M189" s="33">
        <f t="shared" si="40"/>
        <v>17.546806271598573</v>
      </c>
      <c r="N189" s="33">
        <f t="shared" si="41"/>
        <v>1.0041722433262787</v>
      </c>
      <c r="O189" s="33">
        <f t="shared" si="42"/>
        <v>4924.9698693126093</v>
      </c>
      <c r="P189" s="19"/>
      <c r="Q189" s="35">
        <f t="shared" si="37"/>
        <v>9.0603884682878746E-3</v>
      </c>
      <c r="R189" s="22">
        <f t="shared" si="34"/>
        <v>9.0603884682878746E-3</v>
      </c>
      <c r="S189" s="23">
        <f t="shared" si="38"/>
        <v>2027.7126697234889</v>
      </c>
    </row>
    <row r="190" spans="1:19" x14ac:dyDescent="0.3">
      <c r="A190" s="37" t="s">
        <v>353</v>
      </c>
      <c r="B190" s="39">
        <v>4790</v>
      </c>
      <c r="C190" s="32"/>
      <c r="D190" s="33">
        <f t="shared" si="36"/>
        <v>4888.523266937812</v>
      </c>
      <c r="E190" s="33">
        <f t="shared" si="31"/>
        <v>31.744542455887746</v>
      </c>
      <c r="F190" s="33">
        <f t="shared" si="32"/>
        <v>4955.2894071657638</v>
      </c>
      <c r="G190" s="19"/>
      <c r="H190" s="35">
        <f t="shared" si="33"/>
        <v>-3.4507183124376575E-2</v>
      </c>
      <c r="I190" s="22">
        <f t="shared" si="30"/>
        <v>3.4507183124376575E-2</v>
      </c>
      <c r="J190" s="23">
        <f t="shared" si="35"/>
        <v>27320.58812120965</v>
      </c>
      <c r="K190" s="32"/>
      <c r="L190" s="33">
        <f t="shared" si="39"/>
        <v>4874.8048273209952</v>
      </c>
      <c r="M190" s="33">
        <f t="shared" si="40"/>
        <v>17.342256782507935</v>
      </c>
      <c r="N190" s="33">
        <f t="shared" si="41"/>
        <v>1.0042983496904205</v>
      </c>
      <c r="O190" s="33">
        <f t="shared" si="42"/>
        <v>5006.5568107631507</v>
      </c>
      <c r="P190" s="19"/>
      <c r="Q190" s="35">
        <f t="shared" si="37"/>
        <v>-4.5210190138444815E-2</v>
      </c>
      <c r="R190" s="22">
        <f t="shared" si="34"/>
        <v>4.5210190138444815E-2</v>
      </c>
      <c r="S190" s="23">
        <f t="shared" si="38"/>
        <v>46896.852287907052</v>
      </c>
    </row>
    <row r="191" spans="1:19" x14ac:dyDescent="0.3">
      <c r="A191" s="37" t="s">
        <v>354</v>
      </c>
      <c r="B191" s="39">
        <v>4790</v>
      </c>
      <c r="C191" s="32"/>
      <c r="D191" s="33">
        <f t="shared" si="36"/>
        <v>4867.6481105375869</v>
      </c>
      <c r="E191" s="33">
        <f t="shared" si="31"/>
        <v>22.118159890419236</v>
      </c>
      <c r="F191" s="33">
        <f t="shared" si="32"/>
        <v>4920.2678093936993</v>
      </c>
      <c r="G191" s="19"/>
      <c r="H191" s="35">
        <f t="shared" si="33"/>
        <v>-2.7195784842108408E-2</v>
      </c>
      <c r="I191" s="22">
        <f t="shared" si="30"/>
        <v>2.7195784842108408E-2</v>
      </c>
      <c r="J191" s="23">
        <f t="shared" si="35"/>
        <v>16969.702164233167</v>
      </c>
      <c r="K191" s="32"/>
      <c r="L191" s="33">
        <f t="shared" si="39"/>
        <v>4868.7822676141077</v>
      </c>
      <c r="M191" s="33">
        <f t="shared" si="40"/>
        <v>17.274168751097584</v>
      </c>
      <c r="N191" s="33">
        <f t="shared" si="41"/>
        <v>0.99091462552659793</v>
      </c>
      <c r="O191" s="33">
        <f t="shared" si="42"/>
        <v>4860.7414807369587</v>
      </c>
      <c r="P191" s="19"/>
      <c r="Q191" s="35">
        <f t="shared" si="37"/>
        <v>-1.4768576354271127E-2</v>
      </c>
      <c r="R191" s="22">
        <f t="shared" si="34"/>
        <v>1.4768576354271127E-2</v>
      </c>
      <c r="S191" s="23">
        <f t="shared" si="38"/>
        <v>5004.3570968574977</v>
      </c>
    </row>
    <row r="192" spans="1:19" x14ac:dyDescent="0.3">
      <c r="A192" s="37" t="s">
        <v>355</v>
      </c>
      <c r="B192" s="39">
        <v>4970</v>
      </c>
      <c r="C192" s="32"/>
      <c r="D192" s="33">
        <f t="shared" si="36"/>
        <v>4922.1754642866481</v>
      </c>
      <c r="E192" s="33">
        <f t="shared" si="31"/>
        <v>28.047180875028634</v>
      </c>
      <c r="F192" s="33">
        <f t="shared" si="32"/>
        <v>4889.7662704280065</v>
      </c>
      <c r="G192" s="19"/>
      <c r="H192" s="35">
        <f t="shared" si="33"/>
        <v>1.6143607559757252E-2</v>
      </c>
      <c r="I192" s="22">
        <f t="shared" si="30"/>
        <v>1.6143607559757252E-2</v>
      </c>
      <c r="J192" s="23">
        <f t="shared" si="35"/>
        <v>6437.4513610317899</v>
      </c>
      <c r="K192" s="32"/>
      <c r="L192" s="33">
        <f t="shared" si="39"/>
        <v>4913.2990601911151</v>
      </c>
      <c r="M192" s="33">
        <f t="shared" si="40"/>
        <v>17.353557203713969</v>
      </c>
      <c r="N192" s="33">
        <f t="shared" si="41"/>
        <v>1.0032873564028786</v>
      </c>
      <c r="O192" s="33">
        <f t="shared" si="42"/>
        <v>4886.9692774606165</v>
      </c>
      <c r="P192" s="19"/>
      <c r="Q192" s="35">
        <f t="shared" si="37"/>
        <v>1.6706382804704937E-2</v>
      </c>
      <c r="R192" s="22">
        <f t="shared" si="34"/>
        <v>1.6706382804704937E-2</v>
      </c>
      <c r="S192" s="23">
        <f t="shared" si="38"/>
        <v>6894.1008854120928</v>
      </c>
    </row>
    <row r="193" spans="1:19" x14ac:dyDescent="0.3">
      <c r="A193" s="37" t="s">
        <v>356</v>
      </c>
      <c r="B193" s="39">
        <v>4810</v>
      </c>
      <c r="C193" s="32"/>
      <c r="D193" s="33">
        <f t="shared" si="36"/>
        <v>4893.5818419152238</v>
      </c>
      <c r="E193" s="33">
        <f t="shared" si="31"/>
        <v>17.685167166878223</v>
      </c>
      <c r="F193" s="33">
        <f t="shared" si="32"/>
        <v>4950.2226451616771</v>
      </c>
      <c r="G193" s="19"/>
      <c r="H193" s="35">
        <f t="shared" si="33"/>
        <v>-2.9152317081429742E-2</v>
      </c>
      <c r="I193" s="22">
        <f t="shared" si="30"/>
        <v>2.9152317081429742E-2</v>
      </c>
      <c r="J193" s="23">
        <f t="shared" si="35"/>
        <v>19662.390216137595</v>
      </c>
      <c r="K193" s="32"/>
      <c r="L193" s="33">
        <f t="shared" si="39"/>
        <v>4881.085221502085</v>
      </c>
      <c r="M193" s="33">
        <f t="shared" si="40"/>
        <v>17.20911154072294</v>
      </c>
      <c r="N193" s="33">
        <f t="shared" si="41"/>
        <v>1.0006450273305343</v>
      </c>
      <c r="O193" s="33">
        <f t="shared" si="42"/>
        <v>4962.004918690207</v>
      </c>
      <c r="P193" s="19"/>
      <c r="Q193" s="35">
        <f t="shared" si="37"/>
        <v>-3.1601854197548226E-2</v>
      </c>
      <c r="R193" s="22">
        <f t="shared" si="34"/>
        <v>3.1601854197548226E-2</v>
      </c>
      <c r="S193" s="23">
        <f t="shared" si="38"/>
        <v>23105.495306016433</v>
      </c>
    </row>
    <row r="194" spans="1:19" x14ac:dyDescent="0.3">
      <c r="A194" s="37" t="s">
        <v>357</v>
      </c>
      <c r="B194" s="39">
        <v>4790</v>
      </c>
      <c r="C194" s="32"/>
      <c r="D194" s="33">
        <f t="shared" si="36"/>
        <v>4862.2830465146753</v>
      </c>
      <c r="E194" s="33">
        <f t="shared" si="31"/>
        <v>8.7239155159319104</v>
      </c>
      <c r="F194" s="33">
        <f t="shared" si="32"/>
        <v>4911.267009082102</v>
      </c>
      <c r="G194" s="19"/>
      <c r="H194" s="35">
        <f t="shared" si="33"/>
        <v>-2.5316703357432579E-2</v>
      </c>
      <c r="I194" s="22">
        <f t="shared" si="30"/>
        <v>2.5316703357432579E-2</v>
      </c>
      <c r="J194" s="23">
        <f t="shared" si="35"/>
        <v>14705.687491718621</v>
      </c>
      <c r="K194" s="32"/>
      <c r="L194" s="33">
        <f t="shared" si="39"/>
        <v>4871.3609333759096</v>
      </c>
      <c r="M194" s="33">
        <f t="shared" si="40"/>
        <v>17.130624206429534</v>
      </c>
      <c r="N194" s="33">
        <f t="shared" si="41"/>
        <v>0.9914812862348461</v>
      </c>
      <c r="O194" s="33">
        <f t="shared" si="42"/>
        <v>4871.6260910726123</v>
      </c>
      <c r="P194" s="19"/>
      <c r="Q194" s="35">
        <f t="shared" si="37"/>
        <v>-1.7040937593447249E-2</v>
      </c>
      <c r="R194" s="22">
        <f t="shared" si="34"/>
        <v>1.7040937593447249E-2</v>
      </c>
      <c r="S194" s="23">
        <f t="shared" si="38"/>
        <v>6662.8187437944016</v>
      </c>
    </row>
    <row r="195" spans="1:19" x14ac:dyDescent="0.3">
      <c r="A195" s="37" t="s">
        <v>358</v>
      </c>
      <c r="B195" s="39">
        <v>5060</v>
      </c>
      <c r="C195" s="32"/>
      <c r="D195" s="33">
        <f t="shared" si="36"/>
        <v>4947.3478231392473</v>
      </c>
      <c r="E195" s="33">
        <f t="shared" si="31"/>
        <v>22.689908297809936</v>
      </c>
      <c r="F195" s="33">
        <f t="shared" si="32"/>
        <v>4871.0069620306076</v>
      </c>
      <c r="G195" s="19"/>
      <c r="H195" s="35">
        <f t="shared" si="33"/>
        <v>3.7350402760749482E-2</v>
      </c>
      <c r="I195" s="22">
        <f t="shared" si="30"/>
        <v>3.7350402760749482E-2</v>
      </c>
      <c r="J195" s="23">
        <f t="shared" si="35"/>
        <v>35718.368400900195</v>
      </c>
      <c r="K195" s="32"/>
      <c r="L195" s="33">
        <f t="shared" si="39"/>
        <v>4960.1878995989337</v>
      </c>
      <c r="M195" s="33">
        <f t="shared" si="40"/>
        <v>17.339556418221083</v>
      </c>
      <c r="N195" s="33">
        <f t="shared" si="41"/>
        <v>0.99880996047066839</v>
      </c>
      <c r="O195" s="33">
        <f t="shared" si="42"/>
        <v>4843.5323094647574</v>
      </c>
      <c r="P195" s="19"/>
      <c r="Q195" s="35">
        <f t="shared" si="37"/>
        <v>4.2780175995107229E-2</v>
      </c>
      <c r="R195" s="22">
        <f t="shared" si="34"/>
        <v>4.2780175995107229E-2</v>
      </c>
      <c r="S195" s="23">
        <f t="shared" si="38"/>
        <v>46858.261045661551</v>
      </c>
    </row>
    <row r="196" spans="1:19" x14ac:dyDescent="0.3">
      <c r="A196" s="37" t="s">
        <v>359</v>
      </c>
      <c r="B196" s="39">
        <v>4750</v>
      </c>
      <c r="C196" s="32"/>
      <c r="D196" s="33">
        <f t="shared" si="36"/>
        <v>4881.1568389196455</v>
      </c>
      <c r="E196" s="33">
        <f t="shared" si="31"/>
        <v>6.4298100317116358</v>
      </c>
      <c r="F196" s="33">
        <f t="shared" si="32"/>
        <v>4970.0377314370571</v>
      </c>
      <c r="G196" s="19"/>
      <c r="H196" s="35">
        <f t="shared" si="33"/>
        <v>-4.632373293411729E-2</v>
      </c>
      <c r="I196" s="22">
        <f t="shared" si="30"/>
        <v>4.632373293411729E-2</v>
      </c>
      <c r="J196" s="23">
        <f t="shared" si="35"/>
        <v>48416.603255966475</v>
      </c>
      <c r="K196" s="32"/>
      <c r="L196" s="33">
        <f t="shared" si="39"/>
        <v>4904.8995088202701</v>
      </c>
      <c r="M196" s="33">
        <f t="shared" si="40"/>
        <v>17.127909391065739</v>
      </c>
      <c r="N196" s="33">
        <f t="shared" si="41"/>
        <v>0.99042629132022197</v>
      </c>
      <c r="O196" s="33">
        <f t="shared" si="42"/>
        <v>4971.026814470235</v>
      </c>
      <c r="P196" s="19"/>
      <c r="Q196" s="35">
        <f t="shared" si="37"/>
        <v>-4.6531960941102096E-2</v>
      </c>
      <c r="R196" s="22">
        <f t="shared" si="34"/>
        <v>4.6531960941102096E-2</v>
      </c>
      <c r="S196" s="23">
        <f t="shared" si="38"/>
        <v>48852.85271485967</v>
      </c>
    </row>
    <row r="197" spans="1:19" x14ac:dyDescent="0.3">
      <c r="A197" s="37" t="s">
        <v>360</v>
      </c>
      <c r="B197" s="39">
        <v>5020</v>
      </c>
      <c r="C197" s="32"/>
      <c r="D197" s="33">
        <f t="shared" si="36"/>
        <v>4941.073006702647</v>
      </c>
      <c r="E197" s="33">
        <f t="shared" si="31"/>
        <v>16.214741396586145</v>
      </c>
      <c r="F197" s="33">
        <f t="shared" si="32"/>
        <v>4887.5866489513573</v>
      </c>
      <c r="G197" s="19"/>
      <c r="H197" s="35">
        <f t="shared" si="33"/>
        <v>2.6377161563474631E-2</v>
      </c>
      <c r="I197" s="22">
        <f t="shared" si="30"/>
        <v>2.6377161563474631E-2</v>
      </c>
      <c r="J197" s="23">
        <f t="shared" si="35"/>
        <v>17533.295535931073</v>
      </c>
      <c r="K197" s="32"/>
      <c r="L197" s="33">
        <f t="shared" si="39"/>
        <v>4993.2547802561967</v>
      </c>
      <c r="M197" s="33">
        <f t="shared" si="40"/>
        <v>17.335474935883433</v>
      </c>
      <c r="N197" s="33">
        <f t="shared" si="41"/>
        <v>0.98461984776795619</v>
      </c>
      <c r="O197" s="33">
        <f t="shared" si="42"/>
        <v>4807.98121208467</v>
      </c>
      <c r="P197" s="19"/>
      <c r="Q197" s="35">
        <f t="shared" si="37"/>
        <v>4.2234818309826692E-2</v>
      </c>
      <c r="R197" s="22">
        <f t="shared" si="34"/>
        <v>4.2234818309826692E-2</v>
      </c>
      <c r="S197" s="23">
        <f t="shared" si="38"/>
        <v>44951.966429085682</v>
      </c>
    </row>
    <row r="198" spans="1:19" x14ac:dyDescent="0.3">
      <c r="A198" s="37" t="s">
        <v>361</v>
      </c>
      <c r="B198" s="39">
        <v>4940</v>
      </c>
      <c r="C198" s="32"/>
      <c r="D198" s="33">
        <f t="shared" si="36"/>
        <v>4950.3046253836837</v>
      </c>
      <c r="E198" s="33">
        <f t="shared" si="31"/>
        <v>14.937231030262886</v>
      </c>
      <c r="F198" s="33">
        <f t="shared" si="32"/>
        <v>4957.2877480992329</v>
      </c>
      <c r="G198" s="19"/>
      <c r="H198" s="35">
        <f t="shared" si="33"/>
        <v>-3.4995441496422845E-3</v>
      </c>
      <c r="I198" s="22">
        <f t="shared" si="30"/>
        <v>3.4995441496422845E-3</v>
      </c>
      <c r="J198" s="23">
        <f t="shared" si="35"/>
        <v>298.86623434253028</v>
      </c>
      <c r="K198" s="32"/>
      <c r="L198" s="33">
        <f t="shared" si="39"/>
        <v>5011.8082073170581</v>
      </c>
      <c r="M198" s="33">
        <f t="shared" si="40"/>
        <v>17.339024202473198</v>
      </c>
      <c r="N198" s="33">
        <f t="shared" si="41"/>
        <v>0.98531590519090284</v>
      </c>
      <c r="O198" s="33">
        <f t="shared" si="42"/>
        <v>4936.3435851659206</v>
      </c>
      <c r="P198" s="19"/>
      <c r="Q198" s="35">
        <f t="shared" si="37"/>
        <v>7.4016494616992753E-4</v>
      </c>
      <c r="R198" s="22">
        <f t="shared" si="34"/>
        <v>7.4016494616992753E-4</v>
      </c>
      <c r="S198" s="23">
        <f t="shared" si="38"/>
        <v>13.369369438876191</v>
      </c>
    </row>
    <row r="199" spans="1:19" x14ac:dyDescent="0.3">
      <c r="A199" s="37" t="s">
        <v>362</v>
      </c>
      <c r="B199" s="39">
        <v>5070</v>
      </c>
      <c r="C199" s="32"/>
      <c r="D199" s="33">
        <f t="shared" si="36"/>
        <v>5007.5573140383549</v>
      </c>
      <c r="E199" s="33">
        <f t="shared" si="31"/>
        <v>22.678529296512934</v>
      </c>
      <c r="F199" s="33">
        <f t="shared" si="32"/>
        <v>4965.2418564139471</v>
      </c>
      <c r="G199" s="19"/>
      <c r="H199" s="35">
        <f t="shared" si="33"/>
        <v>2.066235573689407E-2</v>
      </c>
      <c r="I199" s="22">
        <f t="shared" si="30"/>
        <v>2.066235573689407E-2</v>
      </c>
      <c r="J199" s="23">
        <f t="shared" si="35"/>
        <v>10974.268647596084</v>
      </c>
      <c r="K199" s="32"/>
      <c r="L199" s="33">
        <f t="shared" si="39"/>
        <v>5083.4664643203432</v>
      </c>
      <c r="M199" s="33">
        <f t="shared" si="40"/>
        <v>17.497317319425619</v>
      </c>
      <c r="N199" s="33">
        <f t="shared" si="41"/>
        <v>0.9818307947928</v>
      </c>
      <c r="O199" s="33">
        <f t="shared" si="42"/>
        <v>4908.4480408098025</v>
      </c>
      <c r="P199" s="19"/>
      <c r="Q199" s="35">
        <f t="shared" si="37"/>
        <v>3.1864291753490634E-2</v>
      </c>
      <c r="R199" s="22">
        <f t="shared" si="34"/>
        <v>3.1864291753490634E-2</v>
      </c>
      <c r="S199" s="23">
        <f t="shared" si="38"/>
        <v>26099.035518191246</v>
      </c>
    </row>
    <row r="200" spans="1:19" x14ac:dyDescent="0.3">
      <c r="A200" s="37" t="s">
        <v>363</v>
      </c>
      <c r="B200" s="39">
        <v>4760</v>
      </c>
      <c r="C200" s="32"/>
      <c r="D200" s="33">
        <f t="shared" si="36"/>
        <v>4921.078187559503</v>
      </c>
      <c r="E200" s="33">
        <f t="shared" si="31"/>
        <v>2.7089479935725116</v>
      </c>
      <c r="F200" s="33">
        <f t="shared" si="32"/>
        <v>5030.2358433348682</v>
      </c>
      <c r="G200" s="19"/>
      <c r="H200" s="35">
        <f t="shared" si="33"/>
        <v>-5.6772235994720199E-2</v>
      </c>
      <c r="I200" s="22">
        <f t="shared" si="30"/>
        <v>5.6772235994720199E-2</v>
      </c>
      <c r="J200" s="23">
        <f t="shared" si="35"/>
        <v>73027.411022907399</v>
      </c>
      <c r="K200" s="32"/>
      <c r="L200" s="33">
        <f t="shared" si="39"/>
        <v>5015.2511171515298</v>
      </c>
      <c r="M200" s="33">
        <f t="shared" si="40"/>
        <v>17.247539770580381</v>
      </c>
      <c r="N200" s="33">
        <f t="shared" si="41"/>
        <v>0.97411918249426244</v>
      </c>
      <c r="O200" s="33">
        <f t="shared" si="42"/>
        <v>5016.883073678101</v>
      </c>
      <c r="P200" s="19"/>
      <c r="Q200" s="35">
        <f t="shared" si="37"/>
        <v>-5.3967032285315339E-2</v>
      </c>
      <c r="R200" s="22">
        <f t="shared" si="34"/>
        <v>5.3967032285315339E-2</v>
      </c>
      <c r="S200" s="23">
        <f t="shared" si="38"/>
        <v>65988.913542308685</v>
      </c>
    </row>
    <row r="201" spans="1:19" x14ac:dyDescent="0.3">
      <c r="A201" s="37" t="s">
        <v>364</v>
      </c>
      <c r="B201" s="39">
        <v>4640</v>
      </c>
      <c r="C201" s="32"/>
      <c r="D201" s="33">
        <f t="shared" si="36"/>
        <v>4809.1556415443656</v>
      </c>
      <c r="E201" s="33">
        <f t="shared" si="31"/>
        <v>-18.26203130443734</v>
      </c>
      <c r="F201" s="33">
        <f t="shared" si="32"/>
        <v>4923.7871355530751</v>
      </c>
      <c r="G201" s="19"/>
      <c r="H201" s="35">
        <f t="shared" si="33"/>
        <v>-6.1161020593335155E-2</v>
      </c>
      <c r="I201" s="22">
        <f t="shared" si="30"/>
        <v>6.1161020593335155E-2</v>
      </c>
      <c r="J201" s="23">
        <f t="shared" si="35"/>
        <v>80535.138305419445</v>
      </c>
      <c r="K201" s="32"/>
      <c r="L201" s="33">
        <f t="shared" si="39"/>
        <v>4897.368032011168</v>
      </c>
      <c r="M201" s="33">
        <f t="shared" si="40"/>
        <v>16.853752032610668</v>
      </c>
      <c r="N201" s="33">
        <f t="shared" si="41"/>
        <v>0.98868128010179734</v>
      </c>
      <c r="O201" s="33">
        <f t="shared" si="42"/>
        <v>5053.49546585796</v>
      </c>
      <c r="P201" s="19"/>
      <c r="Q201" s="35">
        <f t="shared" si="37"/>
        <v>-8.9115402124560344E-2</v>
      </c>
      <c r="R201" s="22">
        <f t="shared" si="34"/>
        <v>8.9115402124560344E-2</v>
      </c>
      <c r="S201" s="23">
        <f t="shared" si="38"/>
        <v>170978.50028509134</v>
      </c>
    </row>
    <row r="202" spans="1:19" x14ac:dyDescent="0.3">
      <c r="A202" s="37" t="s">
        <v>365</v>
      </c>
      <c r="B202" s="39">
        <v>4950</v>
      </c>
      <c r="C202" s="32"/>
      <c r="D202" s="33">
        <f t="shared" si="36"/>
        <v>4855.1622146958125</v>
      </c>
      <c r="E202" s="33">
        <f t="shared" si="31"/>
        <v>-6.5045680940745285</v>
      </c>
      <c r="F202" s="33">
        <f t="shared" si="32"/>
        <v>4790.8936102399284</v>
      </c>
      <c r="G202" s="19"/>
      <c r="H202" s="35">
        <f t="shared" si="33"/>
        <v>3.2142705002034665E-2</v>
      </c>
      <c r="I202" s="22">
        <f t="shared" si="30"/>
        <v>3.2142705002034665E-2</v>
      </c>
      <c r="J202" s="23">
        <f t="shared" si="35"/>
        <v>25314.84326248381</v>
      </c>
      <c r="K202" s="32"/>
      <c r="L202" s="33">
        <f t="shared" si="39"/>
        <v>4919.0105038323609</v>
      </c>
      <c r="M202" s="33">
        <f t="shared" si="40"/>
        <v>16.867706967952373</v>
      </c>
      <c r="N202" s="33">
        <f t="shared" si="41"/>
        <v>1.0048449672655733</v>
      </c>
      <c r="O202" s="33">
        <f t="shared" si="42"/>
        <v>4935.3448277278812</v>
      </c>
      <c r="P202" s="19"/>
      <c r="Q202" s="35">
        <f t="shared" si="37"/>
        <v>2.9606408630542952E-3</v>
      </c>
      <c r="R202" s="22">
        <f t="shared" si="34"/>
        <v>2.9606408630542952E-3</v>
      </c>
      <c r="S202" s="23">
        <f t="shared" si="38"/>
        <v>214.77407432547858</v>
      </c>
    </row>
    <row r="203" spans="1:19" x14ac:dyDescent="0.3">
      <c r="A203" s="37" t="s">
        <v>366</v>
      </c>
      <c r="B203" s="39">
        <v>4600</v>
      </c>
      <c r="C203" s="32"/>
      <c r="D203" s="33">
        <f t="shared" si="36"/>
        <v>4748.2161749645711</v>
      </c>
      <c r="E203" s="33">
        <f t="shared" si="31"/>
        <v>-24.87958833244484</v>
      </c>
      <c r="F203" s="33">
        <f t="shared" si="32"/>
        <v>4848.6576466017377</v>
      </c>
      <c r="G203" s="19"/>
      <c r="H203" s="35">
        <f t="shared" si="33"/>
        <v>-5.405601013081255E-2</v>
      </c>
      <c r="I203" s="22">
        <f t="shared" si="30"/>
        <v>5.405601013081255E-2</v>
      </c>
      <c r="J203" s="23">
        <f t="shared" si="35"/>
        <v>61830.625213514686</v>
      </c>
      <c r="K203" s="32"/>
      <c r="L203" s="33">
        <f t="shared" si="39"/>
        <v>4839.495619119969</v>
      </c>
      <c r="M203" s="33">
        <f t="shared" si="40"/>
        <v>16.586835901290208</v>
      </c>
      <c r="N203" s="33">
        <f t="shared" si="41"/>
        <v>0.97988111015047408</v>
      </c>
      <c r="O203" s="33">
        <f t="shared" si="42"/>
        <v>4891.0339089000863</v>
      </c>
      <c r="P203" s="19"/>
      <c r="Q203" s="35">
        <f t="shared" si="37"/>
        <v>-6.3268241065236153E-2</v>
      </c>
      <c r="R203" s="22">
        <f t="shared" si="34"/>
        <v>6.3268241065236153E-2</v>
      </c>
      <c r="S203" s="23">
        <f t="shared" si="38"/>
        <v>84700.736129663739</v>
      </c>
    </row>
    <row r="204" spans="1:19" x14ac:dyDescent="0.3">
      <c r="A204" s="37" t="s">
        <v>367</v>
      </c>
      <c r="B204" s="39">
        <v>4820</v>
      </c>
      <c r="C204" s="32"/>
      <c r="D204" s="33">
        <f t="shared" si="36"/>
        <v>4762.3823011911936</v>
      </c>
      <c r="E204" s="33">
        <f t="shared" si="31"/>
        <v>-17.736465242450155</v>
      </c>
      <c r="F204" s="33">
        <f t="shared" si="32"/>
        <v>4723.3365866321265</v>
      </c>
      <c r="G204" s="19"/>
      <c r="H204" s="35">
        <f t="shared" si="33"/>
        <v>2.0054650076322313E-2</v>
      </c>
      <c r="I204" s="22">
        <f t="shared" si="30"/>
        <v>2.0054650076322313E-2</v>
      </c>
      <c r="J204" s="23">
        <f t="shared" si="35"/>
        <v>9343.8154839283943</v>
      </c>
      <c r="K204" s="32"/>
      <c r="L204" s="33">
        <f t="shared" si="39"/>
        <v>4839.0587400654231</v>
      </c>
      <c r="M204" s="33">
        <f t="shared" si="40"/>
        <v>16.537226642036664</v>
      </c>
      <c r="N204" s="33">
        <f t="shared" si="41"/>
        <v>1.0013140344324296</v>
      </c>
      <c r="O204" s="33">
        <f t="shared" si="42"/>
        <v>4872.0461287726794</v>
      </c>
      <c r="P204" s="19"/>
      <c r="Q204" s="35">
        <f t="shared" si="37"/>
        <v>-1.079795202752684E-2</v>
      </c>
      <c r="R204" s="22">
        <f t="shared" si="34"/>
        <v>1.079795202752684E-2</v>
      </c>
      <c r="S204" s="23">
        <f t="shared" si="38"/>
        <v>2708.7995202223233</v>
      </c>
    </row>
    <row r="205" spans="1:19" x14ac:dyDescent="0.3">
      <c r="A205" s="37" t="s">
        <v>368</v>
      </c>
      <c r="B205" s="39">
        <v>4990</v>
      </c>
      <c r="C205" s="32"/>
      <c r="D205" s="33">
        <f t="shared" si="36"/>
        <v>4843.7529160904833</v>
      </c>
      <c r="E205" s="33">
        <f t="shared" si="31"/>
        <v>0.39443799589296447</v>
      </c>
      <c r="F205" s="33">
        <f t="shared" si="32"/>
        <v>4744.6458359487433</v>
      </c>
      <c r="G205" s="19"/>
      <c r="H205" s="35">
        <f t="shared" si="33"/>
        <v>4.9169171152556451E-2</v>
      </c>
      <c r="I205" s="22">
        <f t="shared" ref="I205:I268" si="43">ABS(H205)</f>
        <v>4.9169171152556451E-2</v>
      </c>
      <c r="J205" s="23">
        <f t="shared" si="35"/>
        <v>60198.665817290988</v>
      </c>
      <c r="K205" s="32"/>
      <c r="L205" s="33">
        <f t="shared" si="39"/>
        <v>4898.6469864471428</v>
      </c>
      <c r="M205" s="33">
        <f t="shared" si="40"/>
        <v>16.662682760453581</v>
      </c>
      <c r="N205" s="33">
        <f t="shared" si="41"/>
        <v>1.0055616457935952</v>
      </c>
      <c r="O205" s="33">
        <f t="shared" si="42"/>
        <v>4858.7279588120182</v>
      </c>
      <c r="P205" s="19"/>
      <c r="Q205" s="35">
        <f t="shared" si="37"/>
        <v>2.6307022282160683E-2</v>
      </c>
      <c r="R205" s="22">
        <f t="shared" si="34"/>
        <v>2.6307022282160683E-2</v>
      </c>
      <c r="S205" s="23">
        <f t="shared" si="38"/>
        <v>17232.348797659193</v>
      </c>
    </row>
    <row r="206" spans="1:19" x14ac:dyDescent="0.3">
      <c r="A206" s="37" t="s">
        <v>369</v>
      </c>
      <c r="B206" s="39">
        <v>4900</v>
      </c>
      <c r="C206" s="32"/>
      <c r="D206" s="33">
        <f t="shared" si="36"/>
        <v>4866.708180294866</v>
      </c>
      <c r="E206" s="33">
        <f t="shared" si="31"/>
        <v>4.5217733626316043</v>
      </c>
      <c r="F206" s="33">
        <f t="shared" si="32"/>
        <v>4844.1473540863763</v>
      </c>
      <c r="G206" s="19"/>
      <c r="H206" s="35">
        <f t="shared" si="33"/>
        <v>1.1398499166045663E-2</v>
      </c>
      <c r="I206" s="22">
        <f t="shared" si="43"/>
        <v>1.1398499166045663E-2</v>
      </c>
      <c r="J206" s="23">
        <f t="shared" si="35"/>
        <v>3119.5180555526313</v>
      </c>
      <c r="K206" s="32"/>
      <c r="L206" s="33">
        <f t="shared" si="39"/>
        <v>4924.1014085654651</v>
      </c>
      <c r="M206" s="33">
        <f t="shared" si="40"/>
        <v>16.688303001289707</v>
      </c>
      <c r="N206" s="33">
        <f t="shared" si="41"/>
        <v>0.99247100431634538</v>
      </c>
      <c r="O206" s="33">
        <f t="shared" si="42"/>
        <v>4873.4375530685229</v>
      </c>
      <c r="P206" s="19"/>
      <c r="Q206" s="35">
        <f t="shared" si="37"/>
        <v>5.4209075370361421E-3</v>
      </c>
      <c r="R206" s="22">
        <f t="shared" si="34"/>
        <v>5.4209075370361421E-3</v>
      </c>
      <c r="S206" s="23">
        <f t="shared" si="38"/>
        <v>705.56358698753706</v>
      </c>
    </row>
    <row r="207" spans="1:19" x14ac:dyDescent="0.3">
      <c r="A207" s="37" t="s">
        <v>370</v>
      </c>
      <c r="B207" s="39">
        <v>4980</v>
      </c>
      <c r="C207" s="32"/>
      <c r="D207" s="33">
        <f t="shared" si="36"/>
        <v>4915.1659583369819</v>
      </c>
      <c r="E207" s="33">
        <f t="shared" ref="E207:E270" si="44">$F$7*(D207-D206)+(1-$F$7)*E206</f>
        <v>12.559538660366634</v>
      </c>
      <c r="F207" s="33">
        <f t="shared" ref="F207:F270" si="45">D206+E206</f>
        <v>4871.2299536574974</v>
      </c>
      <c r="G207" s="19"/>
      <c r="H207" s="35">
        <f t="shared" si="33"/>
        <v>2.1841374767570806E-2</v>
      </c>
      <c r="I207" s="22">
        <f t="shared" si="43"/>
        <v>2.1841374767570806E-2</v>
      </c>
      <c r="J207" s="23">
        <f t="shared" si="35"/>
        <v>11830.922981350166</v>
      </c>
      <c r="K207" s="32"/>
      <c r="L207" s="33">
        <f t="shared" si="39"/>
        <v>4955.6042744977003</v>
      </c>
      <c r="M207" s="33">
        <f t="shared" si="40"/>
        <v>16.731474512036673</v>
      </c>
      <c r="N207" s="33">
        <f t="shared" si="41"/>
        <v>1.0004793368183751</v>
      </c>
      <c r="O207" s="33">
        <f t="shared" si="42"/>
        <v>4934.9099765038754</v>
      </c>
      <c r="P207" s="19"/>
      <c r="Q207" s="35">
        <f t="shared" si="37"/>
        <v>9.054221585567181E-3</v>
      </c>
      <c r="R207" s="22">
        <f t="shared" si="34"/>
        <v>9.054221585567181E-3</v>
      </c>
      <c r="S207" s="23">
        <f t="shared" si="38"/>
        <v>2033.1102188810648</v>
      </c>
    </row>
    <row r="208" spans="1:19" x14ac:dyDescent="0.3">
      <c r="A208" s="37" t="s">
        <v>371</v>
      </c>
      <c r="B208" s="39">
        <v>4850</v>
      </c>
      <c r="C208" s="32"/>
      <c r="D208" s="33">
        <f t="shared" si="36"/>
        <v>4896.3294655105401</v>
      </c>
      <c r="E208" s="33">
        <f t="shared" si="44"/>
        <v>6.8158681966501042</v>
      </c>
      <c r="F208" s="33">
        <f t="shared" si="45"/>
        <v>4927.7254969973483</v>
      </c>
      <c r="G208" s="19"/>
      <c r="H208" s="35">
        <f t="shared" si="33"/>
        <v>-1.6025875669556346E-2</v>
      </c>
      <c r="I208" s="22">
        <f t="shared" si="43"/>
        <v>1.6025875669556346E-2</v>
      </c>
      <c r="J208" s="23">
        <f t="shared" si="35"/>
        <v>6041.2528834847953</v>
      </c>
      <c r="K208" s="32"/>
      <c r="L208" s="33">
        <f t="shared" si="39"/>
        <v>4947.5743025308557</v>
      </c>
      <c r="M208" s="33">
        <f t="shared" si="40"/>
        <v>16.659316524132723</v>
      </c>
      <c r="N208" s="33">
        <f t="shared" si="41"/>
        <v>0.98765498192967094</v>
      </c>
      <c r="O208" s="33">
        <f t="shared" si="42"/>
        <v>4924.7320550906716</v>
      </c>
      <c r="P208" s="19"/>
      <c r="Q208" s="35">
        <f t="shared" si="37"/>
        <v>-1.5408671152715787E-2</v>
      </c>
      <c r="R208" s="22">
        <f t="shared" si="34"/>
        <v>1.5408671152715787E-2</v>
      </c>
      <c r="S208" s="23">
        <f t="shared" si="38"/>
        <v>5584.8800580751695</v>
      </c>
    </row>
    <row r="209" spans="1:19" x14ac:dyDescent="0.3">
      <c r="A209" s="37" t="s">
        <v>372</v>
      </c>
      <c r="B209" s="39">
        <v>4960</v>
      </c>
      <c r="C209" s="32"/>
      <c r="D209" s="33">
        <f t="shared" si="36"/>
        <v>4926.1109107965449</v>
      </c>
      <c r="E209" s="33">
        <f t="shared" si="44"/>
        <v>11.017249726852551</v>
      </c>
      <c r="F209" s="33">
        <f t="shared" si="45"/>
        <v>4903.1453337071898</v>
      </c>
      <c r="G209" s="19"/>
      <c r="H209" s="35">
        <f t="shared" si="33"/>
        <v>1.146263433322786E-2</v>
      </c>
      <c r="I209" s="22">
        <f t="shared" si="43"/>
        <v>1.146263433322786E-2</v>
      </c>
      <c r="J209" s="23">
        <f t="shared" si="35"/>
        <v>3232.4530792668061</v>
      </c>
      <c r="K209" s="32"/>
      <c r="L209" s="33">
        <f t="shared" si="39"/>
        <v>4988.2695314164266</v>
      </c>
      <c r="M209" s="33">
        <f t="shared" si="40"/>
        <v>16.72936021382251</v>
      </c>
      <c r="N209" s="33">
        <f t="shared" si="41"/>
        <v>0.98727236646082539</v>
      </c>
      <c r="O209" s="33">
        <f t="shared" si="42"/>
        <v>4887.8829502784929</v>
      </c>
      <c r="P209" s="19"/>
      <c r="Q209" s="35">
        <f t="shared" si="37"/>
        <v>1.4539727766432883E-2</v>
      </c>
      <c r="R209" s="22">
        <f t="shared" si="34"/>
        <v>1.4539727766432883E-2</v>
      </c>
      <c r="S209" s="23">
        <f t="shared" si="38"/>
        <v>5200.8688605343277</v>
      </c>
    </row>
    <row r="210" spans="1:19" x14ac:dyDescent="0.3">
      <c r="A210" s="37" t="s">
        <v>373</v>
      </c>
      <c r="B210" s="39">
        <v>4870</v>
      </c>
      <c r="C210" s="32"/>
      <c r="D210" s="33">
        <f t="shared" si="36"/>
        <v>4910.0127618078895</v>
      </c>
      <c r="E210" s="33">
        <f t="shared" si="44"/>
        <v>6.0566891929647815</v>
      </c>
      <c r="F210" s="33">
        <f t="shared" si="45"/>
        <v>4937.1281605233971</v>
      </c>
      <c r="G210" s="19"/>
      <c r="H210" s="35">
        <f t="shared" ref="H210:H273" si="46">(B210-F210)/B210</f>
        <v>-1.3784016534578466E-2</v>
      </c>
      <c r="I210" s="22">
        <f t="shared" si="43"/>
        <v>1.3784016534578466E-2</v>
      </c>
      <c r="J210" s="23">
        <f t="shared" si="35"/>
        <v>4506.1899352549726</v>
      </c>
      <c r="K210" s="32"/>
      <c r="L210" s="33">
        <f t="shared" si="39"/>
        <v>4984.5143490685914</v>
      </c>
      <c r="M210" s="33">
        <f t="shared" si="40"/>
        <v>16.669665665055227</v>
      </c>
      <c r="N210" s="33">
        <f t="shared" si="41"/>
        <v>0.98305200080916477</v>
      </c>
      <c r="O210" s="33">
        <f t="shared" si="42"/>
        <v>4931.5050133861241</v>
      </c>
      <c r="P210" s="19"/>
      <c r="Q210" s="35">
        <f t="shared" si="37"/>
        <v>-1.2629366198382777E-2</v>
      </c>
      <c r="R210" s="22">
        <f t="shared" ref="R210:R273" si="47">ABS(Q210)</f>
        <v>1.2629366198382777E-2</v>
      </c>
      <c r="S210" s="23">
        <f t="shared" si="38"/>
        <v>3782.8666716273069</v>
      </c>
    </row>
    <row r="211" spans="1:19" x14ac:dyDescent="0.3">
      <c r="A211" s="37" t="s">
        <v>374</v>
      </c>
      <c r="B211" s="39">
        <v>5000</v>
      </c>
      <c r="C211" s="32"/>
      <c r="D211" s="33">
        <f t="shared" si="36"/>
        <v>4949.9719187994469</v>
      </c>
      <c r="E211" s="33">
        <f t="shared" si="44"/>
        <v>12.258893539195412</v>
      </c>
      <c r="F211" s="33">
        <f t="shared" si="45"/>
        <v>4916.0694510008543</v>
      </c>
      <c r="G211" s="19"/>
      <c r="H211" s="35">
        <f t="shared" si="46"/>
        <v>1.6786109799829137E-2</v>
      </c>
      <c r="I211" s="22">
        <f t="shared" si="43"/>
        <v>1.6786109799829137E-2</v>
      </c>
      <c r="J211" s="23">
        <f t="shared" si="35"/>
        <v>7044.337055297995</v>
      </c>
      <c r="K211" s="32"/>
      <c r="L211" s="33">
        <f t="shared" si="39"/>
        <v>5031.1595716929342</v>
      </c>
      <c r="M211" s="33">
        <f t="shared" si="40"/>
        <v>16.757018230598085</v>
      </c>
      <c r="N211" s="33">
        <f t="shared" si="41"/>
        <v>0.98510130106111293</v>
      </c>
      <c r="O211" s="33">
        <f t="shared" si="42"/>
        <v>4910.3164760909831</v>
      </c>
      <c r="P211" s="19"/>
      <c r="Q211" s="35">
        <f t="shared" si="37"/>
        <v>1.7936704781803384E-2</v>
      </c>
      <c r="R211" s="22">
        <f t="shared" si="47"/>
        <v>1.7936704781803384E-2</v>
      </c>
      <c r="S211" s="23">
        <f t="shared" si="38"/>
        <v>8043.1344607392084</v>
      </c>
    </row>
    <row r="212" spans="1:19" x14ac:dyDescent="0.3">
      <c r="A212" s="37" t="s">
        <v>375</v>
      </c>
      <c r="B212" s="39">
        <v>4930</v>
      </c>
      <c r="C212" s="32"/>
      <c r="D212" s="33">
        <f t="shared" si="36"/>
        <v>4949.2116662653279</v>
      </c>
      <c r="E212" s="33">
        <f t="shared" si="44"/>
        <v>9.8771375903416203</v>
      </c>
      <c r="F212" s="33">
        <f t="shared" si="45"/>
        <v>4962.230812338642</v>
      </c>
      <c r="G212" s="19"/>
      <c r="H212" s="35">
        <f t="shared" si="46"/>
        <v>-6.5376901295419784E-3</v>
      </c>
      <c r="I212" s="22">
        <f t="shared" si="43"/>
        <v>6.5376901295419784E-3</v>
      </c>
      <c r="J212" s="23">
        <f t="shared" si="35"/>
        <v>1038.8252640087544</v>
      </c>
      <c r="K212" s="32"/>
      <c r="L212" s="33">
        <f t="shared" si="39"/>
        <v>5052.2043086398544</v>
      </c>
      <c r="M212" s="33">
        <f t="shared" si="40"/>
        <v>16.769513185427634</v>
      </c>
      <c r="N212" s="33">
        <f t="shared" si="41"/>
        <v>0.97458138962865637</v>
      </c>
      <c r="O212" s="33">
        <f t="shared" si="42"/>
        <v>4917.2723818755358</v>
      </c>
      <c r="P212" s="19"/>
      <c r="Q212" s="35">
        <f t="shared" si="37"/>
        <v>2.5816669623659723E-3</v>
      </c>
      <c r="R212" s="22">
        <f t="shared" si="47"/>
        <v>2.5816669623659723E-3</v>
      </c>
      <c r="S212" s="23">
        <f t="shared" si="38"/>
        <v>161.99226312219071</v>
      </c>
    </row>
    <row r="213" spans="1:19" x14ac:dyDescent="0.3">
      <c r="A213" s="37" t="s">
        <v>376</v>
      </c>
      <c r="B213" s="39">
        <v>5210</v>
      </c>
      <c r="C213" s="32"/>
      <c r="D213" s="33">
        <f t="shared" si="36"/>
        <v>5060.4405625302888</v>
      </c>
      <c r="E213" s="33">
        <f t="shared" si="44"/>
        <v>28.418688072278421</v>
      </c>
      <c r="F213" s="33">
        <f t="shared" si="45"/>
        <v>4959.0888038556695</v>
      </c>
      <c r="G213" s="19"/>
      <c r="H213" s="35">
        <f t="shared" si="46"/>
        <v>4.8159538607357097E-2</v>
      </c>
      <c r="I213" s="22">
        <f t="shared" si="43"/>
        <v>4.8159538607357097E-2</v>
      </c>
      <c r="J213" s="23">
        <f t="shared" ref="J213:J276" si="48">(B213-F213)^2</f>
        <v>62956.428350578673</v>
      </c>
      <c r="K213" s="32"/>
      <c r="L213" s="33">
        <f t="shared" si="39"/>
        <v>5134.8271362775195</v>
      </c>
      <c r="M213" s="33">
        <f t="shared" si="40"/>
        <v>16.961418075625879</v>
      </c>
      <c r="N213" s="33">
        <f t="shared" si="41"/>
        <v>0.99577031784882419</v>
      </c>
      <c r="O213" s="33">
        <f t="shared" si="42"/>
        <v>5011.5995269647201</v>
      </c>
      <c r="P213" s="19"/>
      <c r="Q213" s="35">
        <f t="shared" si="37"/>
        <v>3.8080704997174648E-2</v>
      </c>
      <c r="R213" s="22">
        <f t="shared" si="47"/>
        <v>3.8080704997174648E-2</v>
      </c>
      <c r="S213" s="23">
        <f t="shared" si="38"/>
        <v>39362.747700622829</v>
      </c>
    </row>
    <row r="214" spans="1:19" x14ac:dyDescent="0.3">
      <c r="A214" s="37" t="s">
        <v>377</v>
      </c>
      <c r="B214" s="39">
        <v>4950</v>
      </c>
      <c r="C214" s="32"/>
      <c r="D214" s="33">
        <f t="shared" ref="D214:D277" si="49">$D$7*(B214)+(1-$D$7)*(D213+E213)</f>
        <v>5032.7691698366434</v>
      </c>
      <c r="E214" s="33">
        <f t="shared" si="44"/>
        <v>18.157424946138629</v>
      </c>
      <c r="F214" s="33">
        <f t="shared" si="45"/>
        <v>5088.859250602567</v>
      </c>
      <c r="G214" s="19"/>
      <c r="H214" s="35">
        <f t="shared" si="46"/>
        <v>-2.8052373859104453E-2</v>
      </c>
      <c r="I214" s="22">
        <f t="shared" si="43"/>
        <v>2.8052373859104453E-2</v>
      </c>
      <c r="J214" s="23">
        <f t="shared" si="48"/>
        <v>19281.891477906516</v>
      </c>
      <c r="K214" s="32"/>
      <c r="L214" s="33">
        <f t="shared" si="39"/>
        <v>5077.7364875486383</v>
      </c>
      <c r="M214" s="33">
        <f t="shared" si="40"/>
        <v>16.745620983751646</v>
      </c>
      <c r="N214" s="33">
        <f t="shared" si="41"/>
        <v>0.99665192389411339</v>
      </c>
      <c r="O214" s="33">
        <f t="shared" si="42"/>
        <v>5176.7488012581416</v>
      </c>
      <c r="P214" s="19"/>
      <c r="Q214" s="35">
        <f t="shared" si="37"/>
        <v>-4.5807838638008407E-2</v>
      </c>
      <c r="R214" s="22">
        <f t="shared" si="47"/>
        <v>4.5807838638008407E-2</v>
      </c>
      <c r="S214" s="23">
        <f t="shared" si="38"/>
        <v>51415.018872004206</v>
      </c>
    </row>
    <row r="215" spans="1:19" x14ac:dyDescent="0.3">
      <c r="A215" s="37" t="s">
        <v>378</v>
      </c>
      <c r="B215" s="39">
        <v>5160</v>
      </c>
      <c r="C215" s="32"/>
      <c r="D215" s="33">
        <f t="shared" si="49"/>
        <v>5094.9851366624171</v>
      </c>
      <c r="E215" s="33">
        <f t="shared" si="44"/>
        <v>26.217607513314476</v>
      </c>
      <c r="F215" s="33">
        <f t="shared" si="45"/>
        <v>5050.9265947827816</v>
      </c>
      <c r="G215" s="19"/>
      <c r="H215" s="35">
        <f t="shared" si="46"/>
        <v>2.1138256825042317E-2</v>
      </c>
      <c r="I215" s="22">
        <f t="shared" si="43"/>
        <v>2.1138256825042317E-2</v>
      </c>
      <c r="J215" s="23">
        <f t="shared" si="48"/>
        <v>11897.007725679516</v>
      </c>
      <c r="K215" s="32"/>
      <c r="L215" s="33">
        <f t="shared" si="39"/>
        <v>5150.7500860318032</v>
      </c>
      <c r="M215" s="33">
        <f t="shared" si="40"/>
        <v>16.909592989314614</v>
      </c>
      <c r="N215" s="33">
        <f t="shared" si="41"/>
        <v>0.98586582385115618</v>
      </c>
      <c r="O215" s="33">
        <f t="shared" si="42"/>
        <v>4991.9867841504465</v>
      </c>
      <c r="P215" s="19"/>
      <c r="Q215" s="35">
        <f t="shared" si="37"/>
        <v>3.2560700746037501E-2</v>
      </c>
      <c r="R215" s="22">
        <f t="shared" si="47"/>
        <v>3.2560700746037501E-2</v>
      </c>
      <c r="S215" s="23">
        <f t="shared" si="38"/>
        <v>28228.440700108651</v>
      </c>
    </row>
    <row r="216" spans="1:19" x14ac:dyDescent="0.3">
      <c r="A216" s="37" t="s">
        <v>379</v>
      </c>
      <c r="B216" s="39">
        <v>4970</v>
      </c>
      <c r="C216" s="32"/>
      <c r="D216" s="33">
        <f t="shared" si="49"/>
        <v>5060.1266970557617</v>
      </c>
      <c r="E216" s="33">
        <f t="shared" si="44"/>
        <v>15.044198924049805</v>
      </c>
      <c r="F216" s="33">
        <f t="shared" si="45"/>
        <v>5121.2027441757318</v>
      </c>
      <c r="G216" s="19"/>
      <c r="H216" s="35">
        <f t="shared" si="46"/>
        <v>-3.0423087359302176E-2</v>
      </c>
      <c r="I216" s="22">
        <f t="shared" si="43"/>
        <v>3.0423087359302176E-2</v>
      </c>
      <c r="J216" s="23">
        <f t="shared" si="48"/>
        <v>22862.269846271804</v>
      </c>
      <c r="K216" s="32"/>
      <c r="L216" s="33">
        <f t="shared" si="39"/>
        <v>5100.6544954377232</v>
      </c>
      <c r="M216" s="33">
        <f t="shared" si="40"/>
        <v>16.714331406731539</v>
      </c>
      <c r="N216" s="33">
        <f t="shared" si="41"/>
        <v>0.99395989321406686</v>
      </c>
      <c r="O216" s="33">
        <f t="shared" si="42"/>
        <v>5174.4501617744299</v>
      </c>
      <c r="P216" s="19"/>
      <c r="Q216" s="35">
        <f t="shared" si="37"/>
        <v>-4.1136853475740434E-2</v>
      </c>
      <c r="R216" s="22">
        <f t="shared" si="47"/>
        <v>4.1136853475740434E-2</v>
      </c>
      <c r="S216" s="23">
        <f t="shared" si="38"/>
        <v>41799.868649590579</v>
      </c>
    </row>
    <row r="217" spans="1:19" x14ac:dyDescent="0.3">
      <c r="A217" s="37" t="s">
        <v>380</v>
      </c>
      <c r="B217" s="39">
        <v>5170</v>
      </c>
      <c r="C217" s="32"/>
      <c r="D217" s="33">
        <f t="shared" si="49"/>
        <v>5113.4756691970888</v>
      </c>
      <c r="E217" s="33">
        <f t="shared" si="44"/>
        <v>22.051772306051163</v>
      </c>
      <c r="F217" s="33">
        <f t="shared" si="45"/>
        <v>5075.1708959798116</v>
      </c>
      <c r="G217" s="19"/>
      <c r="H217" s="35">
        <f t="shared" si="46"/>
        <v>1.834218646425308E-2</v>
      </c>
      <c r="I217" s="22">
        <f t="shared" si="43"/>
        <v>1.834218646425308E-2</v>
      </c>
      <c r="J217" s="23">
        <f t="shared" si="48"/>
        <v>8992.5589692717167</v>
      </c>
      <c r="K217" s="32"/>
      <c r="L217" s="33">
        <f t="shared" si="39"/>
        <v>5125.2567457488431</v>
      </c>
      <c r="M217" s="33">
        <f t="shared" si="40"/>
        <v>16.737317800413166</v>
      </c>
      <c r="N217" s="33">
        <f t="shared" si="41"/>
        <v>1.0064268819874991</v>
      </c>
      <c r="O217" s="33">
        <f t="shared" si="42"/>
        <v>5145.8298196545493</v>
      </c>
      <c r="P217" s="19"/>
      <c r="Q217" s="35">
        <f t="shared" ref="Q217:Q280" si="50">(B217-O217)/B217</f>
        <v>4.6750832389653224E-3</v>
      </c>
      <c r="R217" s="22">
        <f t="shared" si="47"/>
        <v>4.6750832389653224E-3</v>
      </c>
      <c r="S217" s="23">
        <f t="shared" ref="S217:S280" si="51">(B217-O217)^2</f>
        <v>584.19761793161217</v>
      </c>
    </row>
    <row r="218" spans="1:19" x14ac:dyDescent="0.3">
      <c r="A218" s="37" t="s">
        <v>381</v>
      </c>
      <c r="B218" s="39">
        <v>5160</v>
      </c>
      <c r="C218" s="32"/>
      <c r="D218" s="33">
        <f t="shared" si="49"/>
        <v>5145.4127590220014</v>
      </c>
      <c r="E218" s="33">
        <f t="shared" si="44"/>
        <v>23.860217627600811</v>
      </c>
      <c r="F218" s="33">
        <f t="shared" si="45"/>
        <v>5135.5274415031399</v>
      </c>
      <c r="G218" s="19"/>
      <c r="H218" s="35">
        <f t="shared" si="46"/>
        <v>4.7427438947403242E-3</v>
      </c>
      <c r="I218" s="22">
        <f t="shared" si="43"/>
        <v>4.7427438947403242E-3</v>
      </c>
      <c r="J218" s="23">
        <f t="shared" si="48"/>
        <v>598.90611938223822</v>
      </c>
      <c r="K218" s="32"/>
      <c r="L218" s="33">
        <f t="shared" ref="L218:L281" si="52">$L$7*B218/N206+(1-$L$7)*(L217+M217)</f>
        <v>5160.7487386798739</v>
      </c>
      <c r="M218" s="33">
        <f t="shared" ref="M218:M281" si="53">$N$7*(L218-L217)+(1-$N$7)*M217</f>
        <v>16.791971296620336</v>
      </c>
      <c r="N218" s="33">
        <f t="shared" ref="N218:N281" si="54">$P$7*B218/L218+(1-$P$7)*N206</f>
        <v>0.99448748388063879</v>
      </c>
      <c r="O218" s="33">
        <f t="shared" ref="O218:O281" si="55">(L217+M217)*N206</f>
        <v>5103.2800124394171</v>
      </c>
      <c r="P218" s="19"/>
      <c r="Q218" s="35">
        <f t="shared" si="50"/>
        <v>1.099224565127576E-2</v>
      </c>
      <c r="R218" s="22">
        <f t="shared" si="47"/>
        <v>1.099224565127576E-2</v>
      </c>
      <c r="S218" s="23">
        <f t="shared" si="51"/>
        <v>3217.1569888726813</v>
      </c>
    </row>
    <row r="219" spans="1:19" x14ac:dyDescent="0.3">
      <c r="A219" s="37" t="s">
        <v>382</v>
      </c>
      <c r="B219" s="39">
        <v>4900</v>
      </c>
      <c r="C219" s="32"/>
      <c r="D219" s="33">
        <f t="shared" si="49"/>
        <v>5060.5042562163835</v>
      </c>
      <c r="E219" s="33">
        <f t="shared" si="44"/>
        <v>3.9617891529380209</v>
      </c>
      <c r="F219" s="33">
        <f t="shared" si="45"/>
        <v>5169.2729766496022</v>
      </c>
      <c r="G219" s="19"/>
      <c r="H219" s="35">
        <f t="shared" si="46"/>
        <v>-5.4953668704000459E-2</v>
      </c>
      <c r="I219" s="22">
        <f t="shared" si="43"/>
        <v>5.4953668704000459E-2</v>
      </c>
      <c r="J219" s="23">
        <f t="shared" si="48"/>
        <v>72507.935953737237</v>
      </c>
      <c r="K219" s="32"/>
      <c r="L219" s="33">
        <f t="shared" si="52"/>
        <v>5085.6913689268004</v>
      </c>
      <c r="M219" s="33">
        <f t="shared" si="53"/>
        <v>16.524310695851227</v>
      </c>
      <c r="N219" s="33">
        <f t="shared" si="54"/>
        <v>0.99037719794439505</v>
      </c>
      <c r="O219" s="33">
        <f t="shared" si="55"/>
        <v>5180.0224958674216</v>
      </c>
      <c r="P219" s="19"/>
      <c r="Q219" s="35">
        <f t="shared" si="50"/>
        <v>-5.7147448136208499E-2</v>
      </c>
      <c r="R219" s="22">
        <f t="shared" si="47"/>
        <v>5.7147448136208499E-2</v>
      </c>
      <c r="S219" s="23">
        <f t="shared" si="51"/>
        <v>78412.598191820172</v>
      </c>
    </row>
    <row r="220" spans="1:19" x14ac:dyDescent="0.3">
      <c r="A220" s="37" t="s">
        <v>383</v>
      </c>
      <c r="B220" s="39">
        <v>5410</v>
      </c>
      <c r="C220" s="32"/>
      <c r="D220" s="33">
        <f t="shared" si="49"/>
        <v>5204.0392271235178</v>
      </c>
      <c r="E220" s="33">
        <f t="shared" si="44"/>
        <v>29.495664729070853</v>
      </c>
      <c r="F220" s="33">
        <f t="shared" si="45"/>
        <v>5064.4660453693214</v>
      </c>
      <c r="G220" s="19"/>
      <c r="H220" s="35">
        <f t="shared" si="46"/>
        <v>6.3869492538018227E-2</v>
      </c>
      <c r="I220" s="22">
        <f t="shared" si="43"/>
        <v>6.3869492538018227E-2</v>
      </c>
      <c r="J220" s="23">
        <f t="shared" si="48"/>
        <v>119393.71380271588</v>
      </c>
      <c r="K220" s="32"/>
      <c r="L220" s="33">
        <f t="shared" si="52"/>
        <v>5225.4103886955609</v>
      </c>
      <c r="M220" s="33">
        <f t="shared" si="53"/>
        <v>16.883315664914534</v>
      </c>
      <c r="N220" s="33">
        <f t="shared" si="54"/>
        <v>1.0006733359556144</v>
      </c>
      <c r="O220" s="33">
        <f t="shared" si="55"/>
        <v>5039.2287348589934</v>
      </c>
      <c r="P220" s="19"/>
      <c r="Q220" s="35">
        <f t="shared" si="50"/>
        <v>6.8534429785768305E-2</v>
      </c>
      <c r="R220" s="22">
        <f t="shared" si="47"/>
        <v>6.8534429785768305E-2</v>
      </c>
      <c r="S220" s="23">
        <f t="shared" si="51"/>
        <v>137471.33105426258</v>
      </c>
    </row>
    <row r="221" spans="1:19" x14ac:dyDescent="0.3">
      <c r="A221" s="37" t="s">
        <v>384</v>
      </c>
      <c r="B221" s="39">
        <v>5020</v>
      </c>
      <c r="C221" s="32"/>
      <c r="D221" s="33">
        <f t="shared" si="49"/>
        <v>5147.28072240849</v>
      </c>
      <c r="E221" s="33">
        <f t="shared" si="44"/>
        <v>13.716105913918465</v>
      </c>
      <c r="F221" s="33">
        <f t="shared" si="45"/>
        <v>5233.5348918525888</v>
      </c>
      <c r="G221" s="19"/>
      <c r="H221" s="35">
        <f t="shared" si="46"/>
        <v>-4.2536831046332421E-2</v>
      </c>
      <c r="I221" s="22">
        <f t="shared" si="43"/>
        <v>4.2536831046332421E-2</v>
      </c>
      <c r="J221" s="23">
        <f t="shared" si="48"/>
        <v>45597.15003849678</v>
      </c>
      <c r="K221" s="32"/>
      <c r="L221" s="33">
        <f t="shared" si="52"/>
        <v>5190.5824713242819</v>
      </c>
      <c r="M221" s="33">
        <f t="shared" si="53"/>
        <v>16.732622589245214</v>
      </c>
      <c r="N221" s="33">
        <f t="shared" si="54"/>
        <v>0.98177335093141038</v>
      </c>
      <c r="O221" s="33">
        <f t="shared" si="55"/>
        <v>5175.5717111866525</v>
      </c>
      <c r="P221" s="19"/>
      <c r="Q221" s="35">
        <f t="shared" si="50"/>
        <v>-3.0990380714472604E-2</v>
      </c>
      <c r="R221" s="22">
        <f t="shared" si="47"/>
        <v>3.0990380714472604E-2</v>
      </c>
      <c r="S221" s="23">
        <f t="shared" si="51"/>
        <v>24202.557321543209</v>
      </c>
    </row>
    <row r="222" spans="1:19" x14ac:dyDescent="0.3">
      <c r="A222" s="37" t="s">
        <v>385</v>
      </c>
      <c r="B222" s="39">
        <v>5280</v>
      </c>
      <c r="C222" s="32"/>
      <c r="D222" s="33">
        <f t="shared" si="49"/>
        <v>5209.0663482271466</v>
      </c>
      <c r="E222" s="33">
        <f t="shared" si="44"/>
        <v>22.510067080567325</v>
      </c>
      <c r="F222" s="33">
        <f t="shared" si="45"/>
        <v>5160.9968283224089</v>
      </c>
      <c r="G222" s="19"/>
      <c r="H222" s="35">
        <f t="shared" si="46"/>
        <v>2.2538479484392259E-2</v>
      </c>
      <c r="I222" s="22">
        <f t="shared" si="43"/>
        <v>2.2538479484392259E-2</v>
      </c>
      <c r="J222" s="23">
        <f t="shared" si="48"/>
        <v>14161.754869326227</v>
      </c>
      <c r="K222" s="32"/>
      <c r="L222" s="33">
        <f t="shared" si="52"/>
        <v>5261.0398737991709</v>
      </c>
      <c r="M222" s="33">
        <f t="shared" si="53"/>
        <v>16.889183395191544</v>
      </c>
      <c r="N222" s="33">
        <f t="shared" si="54"/>
        <v>0.98866453125608156</v>
      </c>
      <c r="O222" s="33">
        <f t="shared" si="55"/>
        <v>5119.0615219154561</v>
      </c>
      <c r="P222" s="19"/>
      <c r="Q222" s="35">
        <f t="shared" si="50"/>
        <v>3.0480772364496957E-2</v>
      </c>
      <c r="R222" s="22">
        <f t="shared" si="47"/>
        <v>3.0480772364496957E-2</v>
      </c>
      <c r="S222" s="23">
        <f t="shared" si="51"/>
        <v>25901.193728169226</v>
      </c>
    </row>
    <row r="223" spans="1:19" x14ac:dyDescent="0.3">
      <c r="A223" s="37" t="s">
        <v>386</v>
      </c>
      <c r="B223" s="39">
        <v>5200</v>
      </c>
      <c r="C223" s="32"/>
      <c r="D223" s="33">
        <f t="shared" si="49"/>
        <v>5218.8216029547566</v>
      </c>
      <c r="E223" s="33">
        <f t="shared" si="44"/>
        <v>20.176669019965022</v>
      </c>
      <c r="F223" s="33">
        <f t="shared" si="45"/>
        <v>5231.5764153077143</v>
      </c>
      <c r="G223" s="19"/>
      <c r="H223" s="35">
        <f t="shared" si="46"/>
        <v>-6.0723875591758352E-3</v>
      </c>
      <c r="I223" s="22">
        <f t="shared" si="43"/>
        <v>6.0723875591758352E-3</v>
      </c>
      <c r="J223" s="23">
        <f t="shared" si="48"/>
        <v>997.07000368525667</v>
      </c>
      <c r="K223" s="32"/>
      <c r="L223" s="33">
        <f t="shared" si="52"/>
        <v>5278.1639849152252</v>
      </c>
      <c r="M223" s="33">
        <f t="shared" si="53"/>
        <v>16.889868004293632</v>
      </c>
      <c r="N223" s="33">
        <f t="shared" si="54"/>
        <v>0.98512581490670059</v>
      </c>
      <c r="O223" s="33">
        <f t="shared" si="55"/>
        <v>5199.2947811504191</v>
      </c>
      <c r="P223" s="19"/>
      <c r="Q223" s="35">
        <f t="shared" si="50"/>
        <v>1.3561900953478612E-4</v>
      </c>
      <c r="R223" s="22">
        <f t="shared" si="47"/>
        <v>1.3561900953478612E-4</v>
      </c>
      <c r="S223" s="23">
        <f t="shared" si="51"/>
        <v>0.49733362580419083</v>
      </c>
    </row>
    <row r="224" spans="1:19" x14ac:dyDescent="0.3">
      <c r="A224" s="37" t="s">
        <v>387</v>
      </c>
      <c r="B224" s="39">
        <v>4880</v>
      </c>
      <c r="C224" s="32"/>
      <c r="D224" s="33">
        <f t="shared" si="49"/>
        <v>5093.9863841637925</v>
      </c>
      <c r="E224" s="33">
        <f t="shared" si="44"/>
        <v>-6.3521773808090671</v>
      </c>
      <c r="F224" s="33">
        <f t="shared" si="45"/>
        <v>5238.9982719747213</v>
      </c>
      <c r="G224" s="19"/>
      <c r="H224" s="35">
        <f t="shared" si="46"/>
        <v>-7.3565219666951093E-2</v>
      </c>
      <c r="I224" s="22">
        <f t="shared" si="43"/>
        <v>7.3565219666951093E-2</v>
      </c>
      <c r="J224" s="23">
        <f t="shared" si="48"/>
        <v>128879.75928083598</v>
      </c>
      <c r="K224" s="32"/>
      <c r="L224" s="33">
        <f t="shared" si="52"/>
        <v>5200.6161269541408</v>
      </c>
      <c r="M224" s="33">
        <f t="shared" si="53"/>
        <v>16.614664522392925</v>
      </c>
      <c r="N224" s="33">
        <f t="shared" si="54"/>
        <v>0.96468702289375385</v>
      </c>
      <c r="O224" s="33">
        <f t="shared" si="55"/>
        <v>5160.4609421368759</v>
      </c>
      <c r="P224" s="19"/>
      <c r="Q224" s="35">
        <f t="shared" si="50"/>
        <v>-5.7471504536245069E-2</v>
      </c>
      <c r="R224" s="22">
        <f t="shared" si="47"/>
        <v>5.7471504536245069E-2</v>
      </c>
      <c r="S224" s="23">
        <f t="shared" si="51"/>
        <v>78658.340064304066</v>
      </c>
    </row>
    <row r="225" spans="1:19" x14ac:dyDescent="0.3">
      <c r="A225" s="37" t="s">
        <v>388</v>
      </c>
      <c r="B225" s="39">
        <v>5000</v>
      </c>
      <c r="C225" s="32"/>
      <c r="D225" s="33">
        <f t="shared" si="49"/>
        <v>5052.2357027943381</v>
      </c>
      <c r="E225" s="33">
        <f t="shared" si="44"/>
        <v>-12.828070421773859</v>
      </c>
      <c r="F225" s="33">
        <f t="shared" si="45"/>
        <v>5087.6342067829837</v>
      </c>
      <c r="G225" s="19"/>
      <c r="H225" s="35">
        <f t="shared" si="46"/>
        <v>-1.7526841356596743E-2</v>
      </c>
      <c r="I225" s="22">
        <f t="shared" si="43"/>
        <v>1.7526841356596743E-2</v>
      </c>
      <c r="J225" s="23">
        <f t="shared" si="48"/>
        <v>7679.7541984827485</v>
      </c>
      <c r="K225" s="32"/>
      <c r="L225" s="33">
        <f t="shared" si="52"/>
        <v>5152.9130465586732</v>
      </c>
      <c r="M225" s="33">
        <f t="shared" si="53"/>
        <v>16.427234476100981</v>
      </c>
      <c r="N225" s="33">
        <f t="shared" si="54"/>
        <v>0.9888214134209643</v>
      </c>
      <c r="O225" s="33">
        <f t="shared" si="55"/>
        <v>5195.1635635192606</v>
      </c>
      <c r="P225" s="19"/>
      <c r="Q225" s="35">
        <f t="shared" si="50"/>
        <v>-3.903271270385212E-2</v>
      </c>
      <c r="R225" s="22">
        <f t="shared" si="47"/>
        <v>3.903271270385212E-2</v>
      </c>
      <c r="S225" s="23">
        <f t="shared" si="51"/>
        <v>38088.816525536466</v>
      </c>
    </row>
    <row r="226" spans="1:19" x14ac:dyDescent="0.3">
      <c r="A226" s="37" t="s">
        <v>389</v>
      </c>
      <c r="B226" s="39">
        <v>5130</v>
      </c>
      <c r="C226" s="32"/>
      <c r="D226" s="33">
        <f t="shared" si="49"/>
        <v>5076.0010404094719</v>
      </c>
      <c r="E226" s="33">
        <f t="shared" si="44"/>
        <v>-6.1335785718524942</v>
      </c>
      <c r="F226" s="33">
        <f t="shared" si="45"/>
        <v>5039.407632372564</v>
      </c>
      <c r="G226" s="19"/>
      <c r="H226" s="35">
        <f t="shared" si="46"/>
        <v>1.7659330921527491E-2</v>
      </c>
      <c r="I226" s="22">
        <f t="shared" si="43"/>
        <v>1.7659330921527491E-2</v>
      </c>
      <c r="J226" s="23">
        <f t="shared" si="48"/>
        <v>8206.9770723445199</v>
      </c>
      <c r="K226" s="32"/>
      <c r="L226" s="33">
        <f t="shared" si="52"/>
        <v>5162.0855700309876</v>
      </c>
      <c r="M226" s="33">
        <f t="shared" si="53"/>
        <v>16.406093330356349</v>
      </c>
      <c r="N226" s="33">
        <f t="shared" si="54"/>
        <v>0.99586882322725012</v>
      </c>
      <c r="O226" s="33">
        <f t="shared" si="55"/>
        <v>5152.0329363566443</v>
      </c>
      <c r="P226" s="19"/>
      <c r="Q226" s="35">
        <f t="shared" si="50"/>
        <v>-4.2949193677669223E-3</v>
      </c>
      <c r="R226" s="22">
        <f t="shared" si="47"/>
        <v>4.2949193677669223E-3</v>
      </c>
      <c r="S226" s="23">
        <f t="shared" si="51"/>
        <v>485.45028449593877</v>
      </c>
    </row>
    <row r="227" spans="1:19" x14ac:dyDescent="0.3">
      <c r="A227" s="37" t="s">
        <v>390</v>
      </c>
      <c r="B227" s="39">
        <v>5320</v>
      </c>
      <c r="C227" s="32"/>
      <c r="D227" s="33">
        <f t="shared" si="49"/>
        <v>5170.9046934720373</v>
      </c>
      <c r="E227" s="33">
        <f t="shared" si="44"/>
        <v>12.350431527262225</v>
      </c>
      <c r="F227" s="33">
        <f t="shared" si="45"/>
        <v>5069.867461837619</v>
      </c>
      <c r="G227" s="19"/>
      <c r="H227" s="35">
        <f t="shared" si="46"/>
        <v>4.7017394391425008E-2</v>
      </c>
      <c r="I227" s="22">
        <f t="shared" si="43"/>
        <v>4.7017394391425008E-2</v>
      </c>
      <c r="J227" s="23">
        <f t="shared" si="48"/>
        <v>62566.286647554996</v>
      </c>
      <c r="K227" s="32"/>
      <c r="L227" s="33">
        <f t="shared" si="52"/>
        <v>5249.9593337485121</v>
      </c>
      <c r="M227" s="33">
        <f t="shared" si="53"/>
        <v>16.614359164087787</v>
      </c>
      <c r="N227" s="33">
        <f t="shared" si="54"/>
        <v>0.99336909541453822</v>
      </c>
      <c r="O227" s="33">
        <f t="shared" si="55"/>
        <v>5105.2979500060756</v>
      </c>
      <c r="P227" s="19"/>
      <c r="Q227" s="35">
        <f t="shared" si="50"/>
        <v>4.0357528194346702E-2</v>
      </c>
      <c r="R227" s="22">
        <f t="shared" si="47"/>
        <v>4.0357528194346702E-2</v>
      </c>
      <c r="S227" s="23">
        <f t="shared" si="51"/>
        <v>46096.970271593629</v>
      </c>
    </row>
    <row r="228" spans="1:19" x14ac:dyDescent="0.3">
      <c r="A228" s="37" t="s">
        <v>391</v>
      </c>
      <c r="B228" s="39">
        <v>5190</v>
      </c>
      <c r="C228" s="32"/>
      <c r="D228" s="33">
        <f t="shared" si="49"/>
        <v>5185.9796145950859</v>
      </c>
      <c r="E228" s="33">
        <f t="shared" si="44"/>
        <v>12.848856636390948</v>
      </c>
      <c r="F228" s="33">
        <f t="shared" si="45"/>
        <v>5183.2551249992994</v>
      </c>
      <c r="G228" s="19"/>
      <c r="H228" s="35">
        <f t="shared" si="46"/>
        <v>1.2995905589018558E-3</v>
      </c>
      <c r="I228" s="22">
        <f t="shared" si="43"/>
        <v>1.2995905589018558E-3</v>
      </c>
      <c r="J228" s="23">
        <f t="shared" si="48"/>
        <v>45.493338775076339</v>
      </c>
      <c r="K228" s="32"/>
      <c r="L228" s="33">
        <f t="shared" si="52"/>
        <v>5251.7948028992341</v>
      </c>
      <c r="M228" s="33">
        <f t="shared" si="53"/>
        <v>16.571291608736054</v>
      </c>
      <c r="N228" s="33">
        <f t="shared" si="54"/>
        <v>0.99239609002017093</v>
      </c>
      <c r="O228" s="33">
        <f t="shared" si="55"/>
        <v>5234.763025411421</v>
      </c>
      <c r="P228" s="19"/>
      <c r="Q228" s="35">
        <f t="shared" si="50"/>
        <v>-8.6248603875570401E-3</v>
      </c>
      <c r="R228" s="22">
        <f t="shared" si="47"/>
        <v>8.6248603875570401E-3</v>
      </c>
      <c r="S228" s="23">
        <f t="shared" si="51"/>
        <v>2003.7284439835257</v>
      </c>
    </row>
    <row r="229" spans="1:19" x14ac:dyDescent="0.3">
      <c r="A229" s="37" t="s">
        <v>392</v>
      </c>
      <c r="B229" s="39">
        <v>5170</v>
      </c>
      <c r="C229" s="32"/>
      <c r="D229" s="33">
        <f t="shared" si="49"/>
        <v>5187.1836490628793</v>
      </c>
      <c r="E229" s="33">
        <f t="shared" si="44"/>
        <v>10.718523024860865</v>
      </c>
      <c r="F229" s="33">
        <f t="shared" si="45"/>
        <v>5198.8284712314771</v>
      </c>
      <c r="G229" s="19"/>
      <c r="H229" s="35">
        <f t="shared" si="46"/>
        <v>-5.5761066211754591E-3</v>
      </c>
      <c r="I229" s="22">
        <f t="shared" si="43"/>
        <v>5.5761066211754591E-3</v>
      </c>
      <c r="J229" s="23">
        <f t="shared" si="48"/>
        <v>831.08075354410414</v>
      </c>
      <c r="K229" s="32"/>
      <c r="L229" s="33">
        <f t="shared" si="52"/>
        <v>5225.2515846832212</v>
      </c>
      <c r="M229" s="33">
        <f t="shared" si="53"/>
        <v>16.445650472178368</v>
      </c>
      <c r="N229" s="33">
        <f t="shared" si="54"/>
        <v>1.001784106928624</v>
      </c>
      <c r="O229" s="33">
        <f t="shared" si="55"/>
        <v>5302.2252616643145</v>
      </c>
      <c r="P229" s="19"/>
      <c r="Q229" s="35">
        <f t="shared" si="50"/>
        <v>-2.5575485815147878E-2</v>
      </c>
      <c r="R229" s="22">
        <f t="shared" si="47"/>
        <v>2.5575485815147878E-2</v>
      </c>
      <c r="S229" s="23">
        <f t="shared" si="51"/>
        <v>17483.519822196446</v>
      </c>
    </row>
    <row r="230" spans="1:19" x14ac:dyDescent="0.3">
      <c r="A230" s="37" t="s">
        <v>393</v>
      </c>
      <c r="B230" s="39">
        <v>4960</v>
      </c>
      <c r="C230" s="32"/>
      <c r="D230" s="33">
        <f t="shared" si="49"/>
        <v>5101.8052106762025</v>
      </c>
      <c r="E230" s="33">
        <f t="shared" si="44"/>
        <v>-6.8617013784770737</v>
      </c>
      <c r="F230" s="33">
        <f t="shared" si="45"/>
        <v>5197.9021720877399</v>
      </c>
      <c r="G230" s="19"/>
      <c r="H230" s="35">
        <f t="shared" si="46"/>
        <v>-4.7964147598334665E-2</v>
      </c>
      <c r="I230" s="22">
        <f t="shared" si="43"/>
        <v>4.7964147598334665E-2</v>
      </c>
      <c r="J230" s="23">
        <f t="shared" si="48"/>
        <v>56597.443484064621</v>
      </c>
      <c r="K230" s="32"/>
      <c r="L230" s="33">
        <f t="shared" si="52"/>
        <v>5158.2767068044304</v>
      </c>
      <c r="M230" s="33">
        <f t="shared" si="53"/>
        <v>16.202552498042483</v>
      </c>
      <c r="N230" s="33">
        <f t="shared" si="54"/>
        <v>0.98549568075512584</v>
      </c>
      <c r="O230" s="33">
        <f t="shared" si="55"/>
        <v>5212.802294653794</v>
      </c>
      <c r="P230" s="19"/>
      <c r="Q230" s="35">
        <f t="shared" si="50"/>
        <v>-5.0968204567297171E-2</v>
      </c>
      <c r="R230" s="22">
        <f t="shared" si="47"/>
        <v>5.0968204567297171E-2</v>
      </c>
      <c r="S230" s="23">
        <f t="shared" si="51"/>
        <v>63909.000182223674</v>
      </c>
    </row>
    <row r="231" spans="1:19" x14ac:dyDescent="0.3">
      <c r="A231" s="37" t="s">
        <v>394</v>
      </c>
      <c r="B231" s="39">
        <v>5310</v>
      </c>
      <c r="C231" s="32"/>
      <c r="D231" s="33">
        <f t="shared" si="49"/>
        <v>5181.8123054375737</v>
      </c>
      <c r="E231" s="33">
        <f t="shared" si="44"/>
        <v>9.0302988195957106</v>
      </c>
      <c r="F231" s="33">
        <f t="shared" si="45"/>
        <v>5094.9435092977255</v>
      </c>
      <c r="G231" s="19"/>
      <c r="H231" s="35">
        <f t="shared" si="46"/>
        <v>4.0500280734891612E-2</v>
      </c>
      <c r="I231" s="22">
        <f t="shared" si="43"/>
        <v>4.0500280734891612E-2</v>
      </c>
      <c r="J231" s="23">
        <f t="shared" si="48"/>
        <v>46249.294193177462</v>
      </c>
      <c r="K231" s="32"/>
      <c r="L231" s="33">
        <f t="shared" si="52"/>
        <v>5235.8834782919057</v>
      </c>
      <c r="M231" s="33">
        <f t="shared" si="53"/>
        <v>16.381492161154242</v>
      </c>
      <c r="N231" s="33">
        <f t="shared" si="54"/>
        <v>0.99687083541045896</v>
      </c>
      <c r="O231" s="33">
        <f t="shared" si="55"/>
        <v>5124.6862696493718</v>
      </c>
      <c r="P231" s="19"/>
      <c r="Q231" s="35">
        <f t="shared" si="50"/>
        <v>3.4899007598988369E-2</v>
      </c>
      <c r="R231" s="22">
        <f t="shared" si="47"/>
        <v>3.4899007598988369E-2</v>
      </c>
      <c r="S231" s="23">
        <f t="shared" si="51"/>
        <v>34341.178656465359</v>
      </c>
    </row>
    <row r="232" spans="1:19" x14ac:dyDescent="0.3">
      <c r="A232" s="37" t="s">
        <v>395</v>
      </c>
      <c r="B232" s="39">
        <v>5300</v>
      </c>
      <c r="C232" s="32"/>
      <c r="D232" s="33">
        <f t="shared" si="49"/>
        <v>5234.9350728312438</v>
      </c>
      <c r="E232" s="33">
        <f t="shared" si="44"/>
        <v>17.096688023201533</v>
      </c>
      <c r="F232" s="33">
        <f t="shared" si="45"/>
        <v>5190.8426042571691</v>
      </c>
      <c r="G232" s="19"/>
      <c r="H232" s="35">
        <f t="shared" si="46"/>
        <v>2.0595735045817149E-2</v>
      </c>
      <c r="I232" s="22">
        <f t="shared" si="43"/>
        <v>2.0595735045817149E-2</v>
      </c>
      <c r="J232" s="23">
        <f t="shared" si="48"/>
        <v>11915.337045356995</v>
      </c>
      <c r="K232" s="32"/>
      <c r="L232" s="33">
        <f t="shared" si="52"/>
        <v>5266.7595745514072</v>
      </c>
      <c r="M232" s="33">
        <f t="shared" si="53"/>
        <v>16.423731271381225</v>
      </c>
      <c r="N232" s="33">
        <f t="shared" si="54"/>
        <v>1.0022130297484633</v>
      </c>
      <c r="O232" s="33">
        <f t="shared" si="55"/>
        <v>5255.8015093060794</v>
      </c>
      <c r="P232" s="19"/>
      <c r="Q232" s="35">
        <f t="shared" si="50"/>
        <v>8.3393378667774663E-3</v>
      </c>
      <c r="R232" s="22">
        <f t="shared" si="47"/>
        <v>8.3393378667774663E-3</v>
      </c>
      <c r="S232" s="23">
        <f t="shared" si="51"/>
        <v>1953.5065796205838</v>
      </c>
    </row>
    <row r="233" spans="1:19" x14ac:dyDescent="0.3">
      <c r="A233" s="37" t="s">
        <v>396</v>
      </c>
      <c r="B233" s="39">
        <v>5460</v>
      </c>
      <c r="C233" s="32"/>
      <c r="D233" s="33">
        <f t="shared" si="49"/>
        <v>5336.0373656650863</v>
      </c>
      <c r="E233" s="33">
        <f t="shared" si="44"/>
        <v>32.464888661560941</v>
      </c>
      <c r="F233" s="33">
        <f t="shared" si="45"/>
        <v>5252.0317608544456</v>
      </c>
      <c r="G233" s="19"/>
      <c r="H233" s="35">
        <f t="shared" si="46"/>
        <v>3.8089421088929383E-2</v>
      </c>
      <c r="I233" s="22">
        <f t="shared" si="43"/>
        <v>3.8089421088929383E-2</v>
      </c>
      <c r="J233" s="23">
        <f t="shared" si="48"/>
        <v>43250.78849330252</v>
      </c>
      <c r="K233" s="32"/>
      <c r="L233" s="33">
        <f t="shared" si="52"/>
        <v>5374.4726044773088</v>
      </c>
      <c r="M233" s="33">
        <f t="shared" si="53"/>
        <v>16.689759837753183</v>
      </c>
      <c r="N233" s="33">
        <f t="shared" si="54"/>
        <v>0.99109675321937196</v>
      </c>
      <c r="O233" s="33">
        <f t="shared" si="55"/>
        <v>5186.8885777425257</v>
      </c>
      <c r="P233" s="19"/>
      <c r="Q233" s="35">
        <f t="shared" si="50"/>
        <v>5.0020407006863415E-2</v>
      </c>
      <c r="R233" s="22">
        <f t="shared" si="47"/>
        <v>5.0020407006863415E-2</v>
      </c>
      <c r="S233" s="23">
        <f t="shared" si="51"/>
        <v>74589.848967500409</v>
      </c>
    </row>
    <row r="234" spans="1:19" x14ac:dyDescent="0.3">
      <c r="A234" s="37" t="s">
        <v>397</v>
      </c>
      <c r="B234" s="39">
        <v>5360</v>
      </c>
      <c r="C234" s="32"/>
      <c r="D234" s="33">
        <f t="shared" si="49"/>
        <v>5365.0678981004348</v>
      </c>
      <c r="E234" s="33">
        <f t="shared" si="44"/>
        <v>31.836598731775851</v>
      </c>
      <c r="F234" s="33">
        <f t="shared" si="45"/>
        <v>5368.5022543266468</v>
      </c>
      <c r="G234" s="19"/>
      <c r="H234" s="35">
        <f t="shared" si="46"/>
        <v>-1.5862414788520214E-3</v>
      </c>
      <c r="I234" s="22">
        <f t="shared" si="43"/>
        <v>1.5862414788520214E-3</v>
      </c>
      <c r="J234" s="23">
        <f t="shared" si="48"/>
        <v>72.288328634984822</v>
      </c>
      <c r="K234" s="32"/>
      <c r="L234" s="33">
        <f t="shared" si="52"/>
        <v>5401.1032355038733</v>
      </c>
      <c r="M234" s="33">
        <f t="shared" si="53"/>
        <v>16.718728794134982</v>
      </c>
      <c r="N234" s="33">
        <f t="shared" si="54"/>
        <v>0.98968188055232176</v>
      </c>
      <c r="O234" s="33">
        <f t="shared" si="55"/>
        <v>5330.0510118409793</v>
      </c>
      <c r="P234" s="19"/>
      <c r="Q234" s="35">
        <f t="shared" si="50"/>
        <v>5.5874977908620706E-3</v>
      </c>
      <c r="R234" s="22">
        <f t="shared" si="47"/>
        <v>5.5874977908620706E-3</v>
      </c>
      <c r="S234" s="23">
        <f t="shared" si="51"/>
        <v>896.9418917491621</v>
      </c>
    </row>
    <row r="235" spans="1:19" x14ac:dyDescent="0.3">
      <c r="A235" s="37" t="s">
        <v>398</v>
      </c>
      <c r="B235" s="39">
        <v>5490</v>
      </c>
      <c r="C235" s="32"/>
      <c r="D235" s="33">
        <f t="shared" si="49"/>
        <v>5434.5090083715304</v>
      </c>
      <c r="E235" s="33">
        <f t="shared" si="44"/>
        <v>38.716064447741545</v>
      </c>
      <c r="F235" s="33">
        <f t="shared" si="45"/>
        <v>5396.9044968322105</v>
      </c>
      <c r="G235" s="19"/>
      <c r="H235" s="35">
        <f t="shared" si="46"/>
        <v>1.6957286551509927E-2</v>
      </c>
      <c r="I235" s="22">
        <f t="shared" si="43"/>
        <v>1.6957286551509927E-2</v>
      </c>
      <c r="J235" s="23">
        <f t="shared" si="48"/>
        <v>8666.7727100639058</v>
      </c>
      <c r="K235" s="32"/>
      <c r="L235" s="33">
        <f t="shared" si="52"/>
        <v>5468.7104794148545</v>
      </c>
      <c r="M235" s="33">
        <f t="shared" si="53"/>
        <v>16.867024365695517</v>
      </c>
      <c r="N235" s="33">
        <f t="shared" si="54"/>
        <v>0.9902509546760182</v>
      </c>
      <c r="O235" s="33">
        <f t="shared" si="55"/>
        <v>5337.2362775984966</v>
      </c>
      <c r="P235" s="19"/>
      <c r="Q235" s="35">
        <f t="shared" si="50"/>
        <v>2.7825814645082585E-2</v>
      </c>
      <c r="R235" s="22">
        <f t="shared" si="47"/>
        <v>2.7825814645082585E-2</v>
      </c>
      <c r="S235" s="23">
        <f t="shared" si="51"/>
        <v>23336.754881963592</v>
      </c>
    </row>
    <row r="236" spans="1:19" x14ac:dyDescent="0.3">
      <c r="A236" s="37" t="s">
        <v>399</v>
      </c>
      <c r="B236" s="39">
        <v>5300</v>
      </c>
      <c r="C236" s="32"/>
      <c r="D236" s="33">
        <f t="shared" si="49"/>
        <v>5403.2534412358273</v>
      </c>
      <c r="E236" s="33">
        <f t="shared" si="44"/>
        <v>25.915274838623333</v>
      </c>
      <c r="F236" s="33">
        <f t="shared" si="45"/>
        <v>5473.2250728192721</v>
      </c>
      <c r="G236" s="19"/>
      <c r="H236" s="35">
        <f t="shared" si="46"/>
        <v>-3.2683976003636248E-2</v>
      </c>
      <c r="I236" s="22">
        <f t="shared" si="43"/>
        <v>3.2683976003636248E-2</v>
      </c>
      <c r="J236" s="23">
        <f t="shared" si="48"/>
        <v>30006.925853242123</v>
      </c>
      <c r="K236" s="32"/>
      <c r="L236" s="33">
        <f t="shared" si="52"/>
        <v>5488.3446961948111</v>
      </c>
      <c r="M236" s="33">
        <f t="shared" si="53"/>
        <v>16.875088314501031</v>
      </c>
      <c r="N236" s="33">
        <f t="shared" si="54"/>
        <v>0.96495895693849854</v>
      </c>
      <c r="O236" s="33">
        <f t="shared" si="55"/>
        <v>5291.8654309750082</v>
      </c>
      <c r="P236" s="19"/>
      <c r="Q236" s="35">
        <f t="shared" si="50"/>
        <v>1.5348243443380819E-3</v>
      </c>
      <c r="R236" s="22">
        <f t="shared" si="47"/>
        <v>1.5348243443380819E-3</v>
      </c>
      <c r="S236" s="23">
        <f t="shared" si="51"/>
        <v>66.171213222356585</v>
      </c>
    </row>
    <row r="237" spans="1:19" x14ac:dyDescent="0.3">
      <c r="A237" s="37" t="s">
        <v>400</v>
      </c>
      <c r="B237" s="39">
        <v>5360</v>
      </c>
      <c r="C237" s="32"/>
      <c r="D237" s="33">
        <f t="shared" si="49"/>
        <v>5401.2290660024846</v>
      </c>
      <c r="E237" s="33">
        <f t="shared" si="44"/>
        <v>20.803923649147265</v>
      </c>
      <c r="F237" s="33">
        <f t="shared" si="45"/>
        <v>5429.1687160744505</v>
      </c>
      <c r="G237" s="19"/>
      <c r="H237" s="35">
        <f t="shared" si="46"/>
        <v>-1.2904611207919862E-2</v>
      </c>
      <c r="I237" s="22">
        <f t="shared" si="43"/>
        <v>1.2904611207919862E-2</v>
      </c>
      <c r="J237" s="23">
        <f t="shared" si="48"/>
        <v>4784.3112833879413</v>
      </c>
      <c r="K237" s="32"/>
      <c r="L237" s="33">
        <f t="shared" si="52"/>
        <v>5477.4488210383524</v>
      </c>
      <c r="M237" s="33">
        <f t="shared" si="53"/>
        <v>16.794160213312452</v>
      </c>
      <c r="N237" s="33">
        <f t="shared" si="54"/>
        <v>0.98601850022262794</v>
      </c>
      <c r="O237" s="33">
        <f t="shared" si="55"/>
        <v>5443.6792085115549</v>
      </c>
      <c r="P237" s="19"/>
      <c r="Q237" s="35">
        <f t="shared" si="50"/>
        <v>-1.5611792632752773E-2</v>
      </c>
      <c r="R237" s="22">
        <f t="shared" si="47"/>
        <v>1.5611792632752773E-2</v>
      </c>
      <c r="S237" s="23">
        <f t="shared" si="51"/>
        <v>7002.2099371202758</v>
      </c>
    </row>
    <row r="238" spans="1:19" x14ac:dyDescent="0.3">
      <c r="A238" s="37" t="s">
        <v>401</v>
      </c>
      <c r="B238" s="39">
        <v>5550</v>
      </c>
      <c r="C238" s="32"/>
      <c r="D238" s="33">
        <f t="shared" si="49"/>
        <v>5473.7233157528226</v>
      </c>
      <c r="E238" s="33">
        <f t="shared" si="44"/>
        <v>30.260284380981439</v>
      </c>
      <c r="F238" s="33">
        <f t="shared" si="45"/>
        <v>5422.0329896516323</v>
      </c>
      <c r="G238" s="19"/>
      <c r="H238" s="35">
        <f t="shared" si="46"/>
        <v>2.3057118981687871E-2</v>
      </c>
      <c r="I238" s="22">
        <f t="shared" si="43"/>
        <v>2.3057118981687871E-2</v>
      </c>
      <c r="J238" s="23">
        <f t="shared" si="48"/>
        <v>16375.555737499244</v>
      </c>
      <c r="K238" s="32"/>
      <c r="L238" s="33">
        <f t="shared" si="52"/>
        <v>5520.0958129265891</v>
      </c>
      <c r="M238" s="33">
        <f t="shared" si="53"/>
        <v>16.869498635761765</v>
      </c>
      <c r="N238" s="33">
        <f t="shared" si="54"/>
        <v>0.99847643423820032</v>
      </c>
      <c r="O238" s="33">
        <f t="shared" si="55"/>
        <v>5471.5452922636741</v>
      </c>
      <c r="P238" s="19"/>
      <c r="Q238" s="35">
        <f t="shared" si="50"/>
        <v>1.4135983375914572E-2</v>
      </c>
      <c r="R238" s="22">
        <f t="shared" si="47"/>
        <v>1.4135983375914572E-2</v>
      </c>
      <c r="S238" s="23">
        <f t="shared" si="51"/>
        <v>6155.1411659923106</v>
      </c>
    </row>
    <row r="239" spans="1:19" x14ac:dyDescent="0.3">
      <c r="A239" s="37" t="s">
        <v>402</v>
      </c>
      <c r="B239" s="39">
        <v>5590</v>
      </c>
      <c r="C239" s="32"/>
      <c r="D239" s="33">
        <f t="shared" si="49"/>
        <v>5538.7286156423324</v>
      </c>
      <c r="E239" s="33">
        <f t="shared" si="44"/>
        <v>36.616626564596501</v>
      </c>
      <c r="F239" s="33">
        <f t="shared" si="45"/>
        <v>5503.9836001338044</v>
      </c>
      <c r="G239" s="19"/>
      <c r="H239" s="35">
        <f t="shared" si="46"/>
        <v>1.5387549171054664E-2</v>
      </c>
      <c r="I239" s="22">
        <f t="shared" si="43"/>
        <v>1.5387549171054664E-2</v>
      </c>
      <c r="J239" s="23">
        <f t="shared" si="48"/>
        <v>7398.8210459412494</v>
      </c>
      <c r="K239" s="32"/>
      <c r="L239" s="33">
        <f t="shared" si="52"/>
        <v>5566.614579876742</v>
      </c>
      <c r="M239" s="33">
        <f t="shared" si="53"/>
        <v>16.955900354910742</v>
      </c>
      <c r="N239" s="33">
        <f t="shared" si="54"/>
        <v>0.99632719396882319</v>
      </c>
      <c r="O239" s="33">
        <f t="shared" si="55"/>
        <v>5500.2502228883686</v>
      </c>
      <c r="P239" s="19"/>
      <c r="Q239" s="35">
        <f t="shared" si="50"/>
        <v>1.6055416299039602E-2</v>
      </c>
      <c r="R239" s="22">
        <f t="shared" si="47"/>
        <v>1.6055416299039602E-2</v>
      </c>
      <c r="S239" s="23">
        <f t="shared" si="51"/>
        <v>8055.0224915875106</v>
      </c>
    </row>
    <row r="240" spans="1:19" x14ac:dyDescent="0.3">
      <c r="A240" s="37" t="s">
        <v>403</v>
      </c>
      <c r="B240" s="39">
        <v>5590</v>
      </c>
      <c r="C240" s="32"/>
      <c r="D240" s="33">
        <f t="shared" si="49"/>
        <v>5581.2648085638793</v>
      </c>
      <c r="E240" s="33">
        <f t="shared" si="44"/>
        <v>37.699567204935448</v>
      </c>
      <c r="F240" s="33">
        <f t="shared" si="45"/>
        <v>5575.3452422069286</v>
      </c>
      <c r="G240" s="19"/>
      <c r="H240" s="35">
        <f t="shared" si="46"/>
        <v>2.6216024674546403E-3</v>
      </c>
      <c r="I240" s="22">
        <f t="shared" si="43"/>
        <v>2.6216024674546403E-3</v>
      </c>
      <c r="J240" s="23">
        <f t="shared" si="48"/>
        <v>214.76192597358809</v>
      </c>
      <c r="K240" s="32"/>
      <c r="L240" s="33">
        <f t="shared" si="52"/>
        <v>5599.7361994798384</v>
      </c>
      <c r="M240" s="33">
        <f t="shared" si="53"/>
        <v>17.003009306116969</v>
      </c>
      <c r="N240" s="33">
        <f t="shared" si="54"/>
        <v>0.99399782874505571</v>
      </c>
      <c r="O240" s="33">
        <f t="shared" si="55"/>
        <v>5541.1135129339409</v>
      </c>
      <c r="P240" s="19"/>
      <c r="Q240" s="35">
        <f t="shared" si="50"/>
        <v>8.745346523445276E-3</v>
      </c>
      <c r="R240" s="22">
        <f t="shared" si="47"/>
        <v>8.745346523445276E-3</v>
      </c>
      <c r="S240" s="23">
        <f t="shared" si="51"/>
        <v>2389.8886176599626</v>
      </c>
    </row>
    <row r="241" spans="1:19" x14ac:dyDescent="0.3">
      <c r="A241" s="37" t="s">
        <v>404</v>
      </c>
      <c r="B241" s="39">
        <v>5530</v>
      </c>
      <c r="C241" s="32"/>
      <c r="D241" s="33">
        <f t="shared" si="49"/>
        <v>5583.0285702642541</v>
      </c>
      <c r="E241" s="33">
        <f t="shared" si="44"/>
        <v>31.125378847622493</v>
      </c>
      <c r="F241" s="33">
        <f t="shared" si="45"/>
        <v>5618.9643757688145</v>
      </c>
      <c r="G241" s="19"/>
      <c r="H241" s="35">
        <f t="shared" si="46"/>
        <v>-1.6087590554939336E-2</v>
      </c>
      <c r="I241" s="22">
        <f t="shared" si="43"/>
        <v>1.6087590554939336E-2</v>
      </c>
      <c r="J241" s="23">
        <f t="shared" si="48"/>
        <v>7914.6601559348346</v>
      </c>
      <c r="K241" s="32"/>
      <c r="L241" s="33">
        <f t="shared" si="52"/>
        <v>5585.0425640521789</v>
      </c>
      <c r="M241" s="33">
        <f t="shared" si="53"/>
        <v>16.910641273044011</v>
      </c>
      <c r="N241" s="33">
        <f t="shared" si="54"/>
        <v>0.99860547596664051</v>
      </c>
      <c r="O241" s="33">
        <f t="shared" si="55"/>
        <v>5626.7600721246245</v>
      </c>
      <c r="P241" s="19"/>
      <c r="Q241" s="35">
        <f t="shared" si="50"/>
        <v>-1.7497300565031546E-2</v>
      </c>
      <c r="R241" s="22">
        <f t="shared" si="47"/>
        <v>1.7497300565031546E-2</v>
      </c>
      <c r="S241" s="23">
        <f t="shared" si="51"/>
        <v>9362.5115575625277</v>
      </c>
    </row>
    <row r="242" spans="1:19" x14ac:dyDescent="0.3">
      <c r="A242" s="37" t="s">
        <v>405</v>
      </c>
      <c r="B242" s="39">
        <v>5610</v>
      </c>
      <c r="C242" s="32"/>
      <c r="D242" s="33">
        <f t="shared" si="49"/>
        <v>5612.4760245935486</v>
      </c>
      <c r="E242" s="33">
        <f t="shared" si="44"/>
        <v>30.818415035959998</v>
      </c>
      <c r="F242" s="33">
        <f t="shared" si="45"/>
        <v>5614.1539491118765</v>
      </c>
      <c r="G242" s="19"/>
      <c r="H242" s="35">
        <f t="shared" si="46"/>
        <v>-7.4045438714376115E-4</v>
      </c>
      <c r="I242" s="22">
        <f t="shared" si="43"/>
        <v>7.4045438714376115E-4</v>
      </c>
      <c r="J242" s="23">
        <f t="shared" si="48"/>
        <v>17.255293224059564</v>
      </c>
      <c r="K242" s="32"/>
      <c r="L242" s="33">
        <f t="shared" si="52"/>
        <v>5631.6893482604237</v>
      </c>
      <c r="M242" s="33">
        <f t="shared" si="53"/>
        <v>16.997296155829567</v>
      </c>
      <c r="N242" s="33">
        <f t="shared" si="54"/>
        <v>0.98840492267903624</v>
      </c>
      <c r="O242" s="33">
        <f t="shared" si="55"/>
        <v>5520.7006876403402</v>
      </c>
      <c r="P242" s="19"/>
      <c r="Q242" s="35">
        <f t="shared" si="50"/>
        <v>1.5917880991026697E-2</v>
      </c>
      <c r="R242" s="22">
        <f t="shared" si="47"/>
        <v>1.5917880991026697E-2</v>
      </c>
      <c r="S242" s="23">
        <f t="shared" si="51"/>
        <v>7974.3671879080857</v>
      </c>
    </row>
    <row r="243" spans="1:19" x14ac:dyDescent="0.3">
      <c r="A243" s="37" t="s">
        <v>406</v>
      </c>
      <c r="B243" s="39">
        <v>5390</v>
      </c>
      <c r="C243" s="32"/>
      <c r="D243" s="33">
        <f t="shared" si="49"/>
        <v>5540.980006023342</v>
      </c>
      <c r="E243" s="33">
        <f t="shared" si="44"/>
        <v>12.100750334848328</v>
      </c>
      <c r="F243" s="33">
        <f t="shared" si="45"/>
        <v>5643.2944396295088</v>
      </c>
      <c r="G243" s="19"/>
      <c r="H243" s="35">
        <f t="shared" si="46"/>
        <v>-4.699340252866583E-2</v>
      </c>
      <c r="I243" s="22">
        <f t="shared" si="43"/>
        <v>4.699340252866583E-2</v>
      </c>
      <c r="J243" s="23">
        <f t="shared" si="48"/>
        <v>64158.073147226889</v>
      </c>
      <c r="K243" s="32"/>
      <c r="L243" s="33">
        <f t="shared" si="52"/>
        <v>5569.347196527473</v>
      </c>
      <c r="M243" s="33">
        <f t="shared" si="53"/>
        <v>16.766090966506425</v>
      </c>
      <c r="N243" s="33">
        <f t="shared" si="54"/>
        <v>0.9889311565168013</v>
      </c>
      <c r="O243" s="33">
        <f t="shared" si="55"/>
        <v>5631.0109741911328</v>
      </c>
      <c r="P243" s="19"/>
      <c r="Q243" s="35">
        <f t="shared" si="50"/>
        <v>-4.471446645475563E-2</v>
      </c>
      <c r="R243" s="22">
        <f t="shared" si="47"/>
        <v>4.471446645475563E-2</v>
      </c>
      <c r="S243" s="23">
        <f t="shared" si="51"/>
        <v>58086.289680558904</v>
      </c>
    </row>
    <row r="244" spans="1:19" x14ac:dyDescent="0.3">
      <c r="A244" s="37" t="s">
        <v>407</v>
      </c>
      <c r="B244" s="39">
        <v>5610</v>
      </c>
      <c r="C244" s="32"/>
      <c r="D244" s="33">
        <f t="shared" si="49"/>
        <v>5576.0724184847704</v>
      </c>
      <c r="E244" s="33">
        <f t="shared" si="44"/>
        <v>16.306903928613004</v>
      </c>
      <c r="F244" s="33">
        <f t="shared" si="45"/>
        <v>5553.0807563581902</v>
      </c>
      <c r="G244" s="19"/>
      <c r="H244" s="35">
        <f t="shared" si="46"/>
        <v>1.014603273472545E-2</v>
      </c>
      <c r="I244" s="22">
        <f t="shared" si="43"/>
        <v>1.014603273472545E-2</v>
      </c>
      <c r="J244" s="23">
        <f t="shared" si="48"/>
        <v>3239.8002967557022</v>
      </c>
      <c r="K244" s="32"/>
      <c r="L244" s="33">
        <f t="shared" si="52"/>
        <v>5589.8868578402016</v>
      </c>
      <c r="M244" s="33">
        <f t="shared" si="53"/>
        <v>16.777087627934492</v>
      </c>
      <c r="N244" s="33">
        <f t="shared" si="54"/>
        <v>1.0025912882036545</v>
      </c>
      <c r="O244" s="33">
        <f t="shared" si="55"/>
        <v>5598.4755223774891</v>
      </c>
      <c r="P244" s="19"/>
      <c r="Q244" s="35">
        <f t="shared" si="50"/>
        <v>2.0542740860090658E-3</v>
      </c>
      <c r="R244" s="22">
        <f t="shared" si="47"/>
        <v>2.0542740860090658E-3</v>
      </c>
      <c r="S244" s="23">
        <f t="shared" si="51"/>
        <v>132.81358447175353</v>
      </c>
    </row>
    <row r="245" spans="1:19" x14ac:dyDescent="0.3">
      <c r="A245" s="37" t="s">
        <v>408</v>
      </c>
      <c r="B245" s="39">
        <v>5500</v>
      </c>
      <c r="C245" s="32"/>
      <c r="D245" s="33">
        <f t="shared" si="49"/>
        <v>5555.0641011891366</v>
      </c>
      <c r="E245" s="33">
        <f t="shared" si="44"/>
        <v>9.4803617242962872</v>
      </c>
      <c r="F245" s="33">
        <f t="shared" si="45"/>
        <v>5592.3793224133833</v>
      </c>
      <c r="G245" s="19"/>
      <c r="H245" s="35">
        <f t="shared" si="46"/>
        <v>-1.6796240438796965E-2</v>
      </c>
      <c r="I245" s="22">
        <f t="shared" si="43"/>
        <v>1.6796240438796965E-2</v>
      </c>
      <c r="J245" s="23">
        <f t="shared" si="48"/>
        <v>8533.9392095558233</v>
      </c>
      <c r="K245" s="32"/>
      <c r="L245" s="33">
        <f t="shared" si="52"/>
        <v>5587.8745088506766</v>
      </c>
      <c r="M245" s="33">
        <f t="shared" si="53"/>
        <v>16.722332832356575</v>
      </c>
      <c r="N245" s="33">
        <f t="shared" si="54"/>
        <v>0.98923354095334903</v>
      </c>
      <c r="O245" s="33">
        <f t="shared" si="55"/>
        <v>5556.7464327455837</v>
      </c>
      <c r="P245" s="19"/>
      <c r="Q245" s="35">
        <f t="shared" si="50"/>
        <v>-1.0317533226469756E-2</v>
      </c>
      <c r="R245" s="22">
        <f t="shared" si="47"/>
        <v>1.0317533226469756E-2</v>
      </c>
      <c r="S245" s="23">
        <f t="shared" si="51"/>
        <v>3220.1576293490498</v>
      </c>
    </row>
    <row r="246" spans="1:19" x14ac:dyDescent="0.3">
      <c r="A246" s="37" t="s">
        <v>409</v>
      </c>
      <c r="B246" s="39">
        <v>5410</v>
      </c>
      <c r="C246" s="32"/>
      <c r="D246" s="33">
        <f t="shared" si="49"/>
        <v>5502.1185793721852</v>
      </c>
      <c r="E246" s="33">
        <f t="shared" si="44"/>
        <v>-1.9399893993138573</v>
      </c>
      <c r="F246" s="33">
        <f t="shared" si="45"/>
        <v>5564.5444629134327</v>
      </c>
      <c r="G246" s="19"/>
      <c r="H246" s="35">
        <f t="shared" si="46"/>
        <v>-2.856644416144781E-2</v>
      </c>
      <c r="I246" s="22">
        <f t="shared" si="43"/>
        <v>2.856644416144781E-2</v>
      </c>
      <c r="J246" s="23">
        <f t="shared" si="48"/>
        <v>23883.991017201362</v>
      </c>
      <c r="K246" s="32"/>
      <c r="L246" s="33">
        <f t="shared" si="52"/>
        <v>5559.2465652052178</v>
      </c>
      <c r="M246" s="33">
        <f t="shared" si="53"/>
        <v>16.590176388898477</v>
      </c>
      <c r="N246" s="33">
        <f t="shared" si="54"/>
        <v>0.98516811717184449</v>
      </c>
      <c r="O246" s="33">
        <f t="shared" si="55"/>
        <v>5546.7679420144668</v>
      </c>
      <c r="P246" s="19"/>
      <c r="Q246" s="35">
        <f t="shared" si="50"/>
        <v>-2.5280580779014201E-2</v>
      </c>
      <c r="R246" s="22">
        <f t="shared" si="47"/>
        <v>2.5280580779014201E-2</v>
      </c>
      <c r="S246" s="23">
        <f t="shared" si="51"/>
        <v>18705.469962872561</v>
      </c>
    </row>
    <row r="247" spans="1:19" x14ac:dyDescent="0.3">
      <c r="A247" s="37" t="s">
        <v>410</v>
      </c>
      <c r="B247" s="39">
        <v>5500</v>
      </c>
      <c r="C247" s="32"/>
      <c r="D247" s="33">
        <f t="shared" si="49"/>
        <v>5500.1064512715684</v>
      </c>
      <c r="E247" s="33">
        <f t="shared" si="44"/>
        <v>-1.9531866382113474</v>
      </c>
      <c r="F247" s="33">
        <f t="shared" si="45"/>
        <v>5500.1785899728711</v>
      </c>
      <c r="G247" s="19"/>
      <c r="H247" s="35">
        <f t="shared" si="46"/>
        <v>-3.2470904158385978E-5</v>
      </c>
      <c r="I247" s="22">
        <f t="shared" si="43"/>
        <v>3.2470904158385978E-5</v>
      </c>
      <c r="J247" s="23">
        <f t="shared" si="48"/>
        <v>3.1894378410108407E-2</v>
      </c>
      <c r="K247" s="32"/>
      <c r="L247" s="33">
        <f t="shared" si="52"/>
        <v>5568.7191532181287</v>
      </c>
      <c r="M247" s="33">
        <f t="shared" si="53"/>
        <v>16.569434835840266</v>
      </c>
      <c r="N247" s="33">
        <f t="shared" si="54"/>
        <v>0.98954333159617236</v>
      </c>
      <c r="O247" s="33">
        <f t="shared" si="55"/>
        <v>5521.4776564811928</v>
      </c>
      <c r="P247" s="19"/>
      <c r="Q247" s="35">
        <f t="shared" si="50"/>
        <v>-3.9050284511259552E-3</v>
      </c>
      <c r="R247" s="22">
        <f t="shared" si="47"/>
        <v>3.9050284511259552E-3</v>
      </c>
      <c r="S247" s="23">
        <f t="shared" si="51"/>
        <v>461.28972792412105</v>
      </c>
    </row>
    <row r="248" spans="1:19" x14ac:dyDescent="0.3">
      <c r="A248" s="37" t="s">
        <v>411</v>
      </c>
      <c r="B248" s="39">
        <v>5630</v>
      </c>
      <c r="C248" s="32"/>
      <c r="D248" s="33">
        <f t="shared" si="49"/>
        <v>5551.4107466041078</v>
      </c>
      <c r="E248" s="33">
        <f t="shared" si="44"/>
        <v>7.7898736047955586</v>
      </c>
      <c r="F248" s="33">
        <f t="shared" si="45"/>
        <v>5498.1532646333571</v>
      </c>
      <c r="G248" s="19"/>
      <c r="H248" s="35">
        <f t="shared" si="46"/>
        <v>2.3418603084661253E-2</v>
      </c>
      <c r="I248" s="22">
        <f t="shared" si="43"/>
        <v>2.3418603084661253E-2</v>
      </c>
      <c r="J248" s="23">
        <f t="shared" si="48"/>
        <v>17383.561626841554</v>
      </c>
      <c r="K248" s="32"/>
      <c r="L248" s="33">
        <f t="shared" si="52"/>
        <v>5667.0528241801776</v>
      </c>
      <c r="M248" s="33">
        <f t="shared" si="53"/>
        <v>16.807706164876009</v>
      </c>
      <c r="N248" s="33">
        <f t="shared" si="54"/>
        <v>0.9727428010858874</v>
      </c>
      <c r="O248" s="33">
        <f t="shared" si="55"/>
        <v>5389.574250129057</v>
      </c>
      <c r="P248" s="19"/>
      <c r="Q248" s="35">
        <f t="shared" si="50"/>
        <v>4.2704396069439259E-2</v>
      </c>
      <c r="R248" s="22">
        <f t="shared" si="47"/>
        <v>4.2704396069439259E-2</v>
      </c>
      <c r="S248" s="23">
        <f t="shared" si="51"/>
        <v>57804.541201005268</v>
      </c>
    </row>
    <row r="249" spans="1:19" x14ac:dyDescent="0.3">
      <c r="A249" s="37" t="s">
        <v>412</v>
      </c>
      <c r="B249" s="39">
        <v>5710</v>
      </c>
      <c r="C249" s="32"/>
      <c r="D249" s="33">
        <f t="shared" si="49"/>
        <v>5620.1137344251292</v>
      </c>
      <c r="E249" s="33">
        <f t="shared" si="44"/>
        <v>18.933474831075682</v>
      </c>
      <c r="F249" s="33">
        <f t="shared" si="45"/>
        <v>5559.2006202089033</v>
      </c>
      <c r="G249" s="19"/>
      <c r="H249" s="35">
        <f t="shared" si="46"/>
        <v>2.640969873749505E-2</v>
      </c>
      <c r="I249" s="22">
        <f t="shared" si="43"/>
        <v>2.640969873749505E-2</v>
      </c>
      <c r="J249" s="23">
        <f t="shared" si="48"/>
        <v>22740.452945379431</v>
      </c>
      <c r="K249" s="32"/>
      <c r="L249" s="33">
        <f t="shared" si="52"/>
        <v>5719.0088444823605</v>
      </c>
      <c r="M249" s="33">
        <f t="shared" si="53"/>
        <v>16.91013279930252</v>
      </c>
      <c r="N249" s="33">
        <f t="shared" si="54"/>
        <v>0.98940653579570403</v>
      </c>
      <c r="O249" s="33">
        <f t="shared" si="55"/>
        <v>5604.3916356054206</v>
      </c>
      <c r="P249" s="19"/>
      <c r="Q249" s="35">
        <f t="shared" si="50"/>
        <v>1.849533527050428E-2</v>
      </c>
      <c r="R249" s="22">
        <f t="shared" si="47"/>
        <v>1.849533527050428E-2</v>
      </c>
      <c r="S249" s="23">
        <f t="shared" si="51"/>
        <v>11153.126630098273</v>
      </c>
    </row>
    <row r="250" spans="1:19" x14ac:dyDescent="0.3">
      <c r="A250" s="37" t="s">
        <v>413</v>
      </c>
      <c r="B250" s="39">
        <v>5610</v>
      </c>
      <c r="C250" s="32"/>
      <c r="D250" s="33">
        <f t="shared" si="49"/>
        <v>5627.3140311918323</v>
      </c>
      <c r="E250" s="33">
        <f t="shared" si="44"/>
        <v>16.786977165529031</v>
      </c>
      <c r="F250" s="33">
        <f t="shared" si="45"/>
        <v>5639.047209256205</v>
      </c>
      <c r="G250" s="19"/>
      <c r="H250" s="35">
        <f t="shared" si="46"/>
        <v>-5.1777556606425936E-3</v>
      </c>
      <c r="I250" s="22">
        <f t="shared" si="43"/>
        <v>5.1777556606425936E-3</v>
      </c>
      <c r="J250" s="23">
        <f t="shared" si="48"/>
        <v>843.7403655737586</v>
      </c>
      <c r="K250" s="32"/>
      <c r="L250" s="33">
        <f t="shared" si="52"/>
        <v>5697.4060391505764</v>
      </c>
      <c r="M250" s="33">
        <f t="shared" si="53"/>
        <v>16.797901224859618</v>
      </c>
      <c r="N250" s="33">
        <f t="shared" si="54"/>
        <v>0.9947029158843228</v>
      </c>
      <c r="O250" s="33">
        <f t="shared" si="55"/>
        <v>5727.179927515419</v>
      </c>
      <c r="P250" s="19"/>
      <c r="Q250" s="35">
        <f t="shared" si="50"/>
        <v>-2.0887687614156679E-2</v>
      </c>
      <c r="R250" s="22">
        <f t="shared" si="47"/>
        <v>2.0887687614156679E-2</v>
      </c>
      <c r="S250" s="23">
        <f t="shared" si="51"/>
        <v>13731.135412518843</v>
      </c>
    </row>
    <row r="251" spans="1:19" x14ac:dyDescent="0.3">
      <c r="A251" s="37" t="s">
        <v>414</v>
      </c>
      <c r="B251" s="39">
        <v>5470</v>
      </c>
      <c r="C251" s="32"/>
      <c r="D251" s="33">
        <f t="shared" si="49"/>
        <v>5573.7755559455318</v>
      </c>
      <c r="E251" s="33">
        <f t="shared" si="44"/>
        <v>3.9214586672741163</v>
      </c>
      <c r="F251" s="33">
        <f t="shared" si="45"/>
        <v>5644.101008357361</v>
      </c>
      <c r="G251" s="19"/>
      <c r="H251" s="35">
        <f t="shared" si="46"/>
        <v>-3.1828337908109877E-2</v>
      </c>
      <c r="I251" s="22">
        <f t="shared" si="43"/>
        <v>3.1828337908109877E-2</v>
      </c>
      <c r="J251" s="23">
        <f t="shared" si="48"/>
        <v>30311.161111049892</v>
      </c>
      <c r="K251" s="32"/>
      <c r="L251" s="33">
        <f t="shared" si="52"/>
        <v>5640.6821462539956</v>
      </c>
      <c r="M251" s="33">
        <f t="shared" si="53"/>
        <v>16.583649414674934</v>
      </c>
      <c r="N251" s="33">
        <f t="shared" si="54"/>
        <v>0.98906670918041562</v>
      </c>
      <c r="O251" s="33">
        <f t="shared" si="55"/>
        <v>5693.2167776798506</v>
      </c>
      <c r="P251" s="19"/>
      <c r="Q251" s="35">
        <f t="shared" si="50"/>
        <v>-4.0807454786078716E-2</v>
      </c>
      <c r="R251" s="22">
        <f t="shared" si="47"/>
        <v>4.0807454786078716E-2</v>
      </c>
      <c r="S251" s="23">
        <f t="shared" si="51"/>
        <v>49825.729837775834</v>
      </c>
    </row>
    <row r="252" spans="1:19" x14ac:dyDescent="0.3">
      <c r="A252" s="37" t="s">
        <v>415</v>
      </c>
      <c r="B252" s="39">
        <v>5700</v>
      </c>
      <c r="C252" s="32"/>
      <c r="D252" s="33">
        <f t="shared" si="49"/>
        <v>5627.0994440405393</v>
      </c>
      <c r="E252" s="33">
        <f t="shared" si="44"/>
        <v>12.959265718115411</v>
      </c>
      <c r="F252" s="33">
        <f t="shared" si="45"/>
        <v>5577.697014612806</v>
      </c>
      <c r="G252" s="19"/>
      <c r="H252" s="35">
        <f t="shared" si="46"/>
        <v>2.1456664103016488E-2</v>
      </c>
      <c r="I252" s="22">
        <f t="shared" si="43"/>
        <v>2.1456664103016488E-2</v>
      </c>
      <c r="J252" s="23">
        <f t="shared" si="48"/>
        <v>14958.020234620186</v>
      </c>
      <c r="K252" s="32"/>
      <c r="L252" s="33">
        <f t="shared" si="52"/>
        <v>5682.5847062652292</v>
      </c>
      <c r="M252" s="33">
        <f t="shared" si="53"/>
        <v>16.657431923549193</v>
      </c>
      <c r="N252" s="33">
        <f t="shared" si="54"/>
        <v>0.99647390320118334</v>
      </c>
      <c r="O252" s="33">
        <f t="shared" si="55"/>
        <v>5623.3099175283287</v>
      </c>
      <c r="P252" s="19"/>
      <c r="Q252" s="35">
        <f t="shared" si="50"/>
        <v>1.3454400433626544E-2</v>
      </c>
      <c r="R252" s="22">
        <f t="shared" si="47"/>
        <v>1.3454400433626544E-2</v>
      </c>
      <c r="S252" s="23">
        <f t="shared" si="51"/>
        <v>5881.3687495117465</v>
      </c>
    </row>
    <row r="253" spans="1:19" x14ac:dyDescent="0.3">
      <c r="A253" s="37" t="s">
        <v>416</v>
      </c>
      <c r="B253" s="39">
        <v>5740</v>
      </c>
      <c r="C253" s="32"/>
      <c r="D253" s="33">
        <f t="shared" si="49"/>
        <v>5680.4284727896529</v>
      </c>
      <c r="E253" s="33">
        <f t="shared" si="44"/>
        <v>20.344613628911205</v>
      </c>
      <c r="F253" s="33">
        <f t="shared" si="45"/>
        <v>5640.0587097586549</v>
      </c>
      <c r="G253" s="19"/>
      <c r="H253" s="35">
        <f t="shared" si="46"/>
        <v>1.7411374606506113E-2</v>
      </c>
      <c r="I253" s="22">
        <f t="shared" si="43"/>
        <v>1.7411374606506113E-2</v>
      </c>
      <c r="J253" s="23">
        <f t="shared" si="48"/>
        <v>9988.2614951047781</v>
      </c>
      <c r="K253" s="32"/>
      <c r="L253" s="33">
        <f t="shared" si="52"/>
        <v>5715.2478918623528</v>
      </c>
      <c r="M253" s="33">
        <f t="shared" si="53"/>
        <v>16.704074714831858</v>
      </c>
      <c r="N253" s="33">
        <f t="shared" si="54"/>
        <v>1.0001690345824725</v>
      </c>
      <c r="O253" s="33">
        <f t="shared" si="55"/>
        <v>5691.2944080551388</v>
      </c>
      <c r="P253" s="19"/>
      <c r="Q253" s="35">
        <f t="shared" si="50"/>
        <v>8.4852947639131055E-3</v>
      </c>
      <c r="R253" s="22">
        <f t="shared" si="47"/>
        <v>8.4852947639131055E-3</v>
      </c>
      <c r="S253" s="23">
        <f t="shared" si="51"/>
        <v>2372.2346866993307</v>
      </c>
    </row>
    <row r="254" spans="1:19" x14ac:dyDescent="0.3">
      <c r="A254" s="37" t="s">
        <v>417</v>
      </c>
      <c r="B254" s="39">
        <v>5590</v>
      </c>
      <c r="C254" s="32"/>
      <c r="D254" s="33">
        <f t="shared" si="49"/>
        <v>5656.0279841877364</v>
      </c>
      <c r="E254" s="33">
        <f t="shared" si="44"/>
        <v>12.158829951532583</v>
      </c>
      <c r="F254" s="33">
        <f t="shared" si="45"/>
        <v>5700.7730864185642</v>
      </c>
      <c r="G254" s="19"/>
      <c r="H254" s="35">
        <f t="shared" si="46"/>
        <v>-1.9816294529260137E-2</v>
      </c>
      <c r="I254" s="22">
        <f t="shared" si="43"/>
        <v>1.9816294529260137E-2</v>
      </c>
      <c r="J254" s="23">
        <f t="shared" si="48"/>
        <v>12270.676674694683</v>
      </c>
      <c r="K254" s="32"/>
      <c r="L254" s="33">
        <f t="shared" si="52"/>
        <v>5706.8883852484578</v>
      </c>
      <c r="M254" s="33">
        <f t="shared" si="53"/>
        <v>16.631036267748794</v>
      </c>
      <c r="N254" s="33">
        <f t="shared" si="54"/>
        <v>0.98597798952059312</v>
      </c>
      <c r="O254" s="33">
        <f t="shared" si="55"/>
        <v>5665.4895403246719</v>
      </c>
      <c r="P254" s="19"/>
      <c r="Q254" s="35">
        <f t="shared" si="50"/>
        <v>-1.3504390040191754E-2</v>
      </c>
      <c r="R254" s="22">
        <f t="shared" si="47"/>
        <v>1.3504390040191754E-2</v>
      </c>
      <c r="S254" s="23">
        <f t="shared" si="51"/>
        <v>5698.6706984302655</v>
      </c>
    </row>
    <row r="255" spans="1:19" x14ac:dyDescent="0.3">
      <c r="A255" s="37" t="s">
        <v>418</v>
      </c>
      <c r="B255" s="39">
        <v>5950</v>
      </c>
      <c r="C255" s="32"/>
      <c r="D255" s="33">
        <f t="shared" si="49"/>
        <v>5782.0209612143663</v>
      </c>
      <c r="E255" s="33">
        <f t="shared" si="44"/>
        <v>32.983940558021658</v>
      </c>
      <c r="F255" s="33">
        <f t="shared" si="45"/>
        <v>5668.1868141392688</v>
      </c>
      <c r="G255" s="19"/>
      <c r="H255" s="35">
        <f t="shared" si="46"/>
        <v>4.7363560648862386E-2</v>
      </c>
      <c r="I255" s="22">
        <f t="shared" si="43"/>
        <v>4.7363560648862386E-2</v>
      </c>
      <c r="J255" s="23">
        <f t="shared" si="48"/>
        <v>79418.671724975036</v>
      </c>
      <c r="K255" s="32"/>
      <c r="L255" s="33">
        <f t="shared" si="52"/>
        <v>5819.6969243631338</v>
      </c>
      <c r="M255" s="33">
        <f t="shared" si="53"/>
        <v>16.911309679602159</v>
      </c>
      <c r="N255" s="33">
        <f t="shared" si="54"/>
        <v>0.99806846643143055</v>
      </c>
      <c r="O255" s="33">
        <f t="shared" si="55"/>
        <v>5660.1666808663958</v>
      </c>
      <c r="P255" s="19"/>
      <c r="Q255" s="35">
        <f t="shared" si="50"/>
        <v>4.8711482207328433E-2</v>
      </c>
      <c r="R255" s="22">
        <f t="shared" si="47"/>
        <v>4.8711482207328433E-2</v>
      </c>
      <c r="S255" s="23">
        <f t="shared" si="51"/>
        <v>84003.352880001636</v>
      </c>
    </row>
    <row r="256" spans="1:19" x14ac:dyDescent="0.3">
      <c r="A256" s="37" t="s">
        <v>419</v>
      </c>
      <c r="B256" s="39">
        <v>5990</v>
      </c>
      <c r="C256" s="32"/>
      <c r="D256" s="33">
        <f t="shared" si="49"/>
        <v>5885.6915081787592</v>
      </c>
      <c r="E256" s="33">
        <f t="shared" si="44"/>
        <v>45.915529493623865</v>
      </c>
      <c r="F256" s="33">
        <f t="shared" si="45"/>
        <v>5815.0049017723877</v>
      </c>
      <c r="G256" s="19"/>
      <c r="H256" s="35">
        <f t="shared" si="46"/>
        <v>2.9214540605611402E-2</v>
      </c>
      <c r="I256" s="22">
        <f t="shared" si="43"/>
        <v>2.9214540605611402E-2</v>
      </c>
      <c r="J256" s="23">
        <f t="shared" si="48"/>
        <v>30623.284403691672</v>
      </c>
      <c r="K256" s="32"/>
      <c r="L256" s="33">
        <f t="shared" si="52"/>
        <v>5881.8653855745006</v>
      </c>
      <c r="M256" s="33">
        <f t="shared" si="53"/>
        <v>17.043194745185119</v>
      </c>
      <c r="N256" s="33">
        <f t="shared" si="54"/>
        <v>1.0069042462032467</v>
      </c>
      <c r="O256" s="33">
        <f t="shared" si="55"/>
        <v>5851.7325681089633</v>
      </c>
      <c r="P256" s="19"/>
      <c r="Q256" s="35">
        <f t="shared" si="50"/>
        <v>2.3083043721375079E-2</v>
      </c>
      <c r="R256" s="22">
        <f t="shared" si="47"/>
        <v>2.3083043721375079E-2</v>
      </c>
      <c r="S256" s="23">
        <f t="shared" si="51"/>
        <v>19117.88272174248</v>
      </c>
    </row>
    <row r="257" spans="1:19" x14ac:dyDescent="0.3">
      <c r="A257" s="37" t="s">
        <v>420</v>
      </c>
      <c r="B257" s="39">
        <v>5820</v>
      </c>
      <c r="C257" s="32"/>
      <c r="D257" s="33">
        <f t="shared" si="49"/>
        <v>5886.5250735257778</v>
      </c>
      <c r="E257" s="33">
        <f t="shared" si="44"/>
        <v>37.668119434044179</v>
      </c>
      <c r="F257" s="33">
        <f t="shared" si="45"/>
        <v>5931.6070376723828</v>
      </c>
      <c r="G257" s="19"/>
      <c r="H257" s="35">
        <f t="shared" si="46"/>
        <v>-1.917646695401767E-2</v>
      </c>
      <c r="I257" s="22">
        <f t="shared" si="43"/>
        <v>1.917646695401767E-2</v>
      </c>
      <c r="J257" s="23">
        <f t="shared" si="48"/>
        <v>12456.130858004681</v>
      </c>
      <c r="K257" s="32"/>
      <c r="L257" s="33">
        <f t="shared" si="52"/>
        <v>5893.8004377668276</v>
      </c>
      <c r="M257" s="33">
        <f t="shared" si="53"/>
        <v>17.028308971494347</v>
      </c>
      <c r="N257" s="33">
        <f t="shared" si="54"/>
        <v>0.98875419884461002</v>
      </c>
      <c r="O257" s="33">
        <f t="shared" si="55"/>
        <v>5835.3982226697362</v>
      </c>
      <c r="P257" s="19"/>
      <c r="Q257" s="35">
        <f t="shared" si="50"/>
        <v>-2.6457427267588046E-3</v>
      </c>
      <c r="R257" s="22">
        <f t="shared" si="47"/>
        <v>2.6457427267588046E-3</v>
      </c>
      <c r="S257" s="23">
        <f t="shared" si="51"/>
        <v>237.10526138677912</v>
      </c>
    </row>
    <row r="258" spans="1:19" x14ac:dyDescent="0.3">
      <c r="A258" s="37" t="s">
        <v>421</v>
      </c>
      <c r="B258" s="39">
        <v>5700</v>
      </c>
      <c r="C258" s="32"/>
      <c r="D258" s="33">
        <f t="shared" si="49"/>
        <v>5833.6337650087244</v>
      </c>
      <c r="E258" s="33">
        <f t="shared" si="44"/>
        <v>21.10094559386215</v>
      </c>
      <c r="F258" s="33">
        <f t="shared" si="45"/>
        <v>5924.1931929598222</v>
      </c>
      <c r="G258" s="19"/>
      <c r="H258" s="35">
        <f t="shared" si="46"/>
        <v>-3.9332139115758287E-2</v>
      </c>
      <c r="I258" s="22">
        <f t="shared" si="43"/>
        <v>3.9332139115758287E-2</v>
      </c>
      <c r="J258" s="23">
        <f t="shared" si="48"/>
        <v>50262.587769520083</v>
      </c>
      <c r="K258" s="32"/>
      <c r="L258" s="33">
        <f t="shared" si="52"/>
        <v>5869.8035498068266</v>
      </c>
      <c r="M258" s="33">
        <f t="shared" si="53"/>
        <v>16.908756357051377</v>
      </c>
      <c r="N258" s="33">
        <f t="shared" si="54"/>
        <v>0.98131850815091071</v>
      </c>
      <c r="O258" s="33">
        <f t="shared" si="55"/>
        <v>5823.1600273494059</v>
      </c>
      <c r="P258" s="19"/>
      <c r="Q258" s="35">
        <f t="shared" si="50"/>
        <v>-2.1607022342001042E-2</v>
      </c>
      <c r="R258" s="22">
        <f t="shared" si="47"/>
        <v>2.1607022342001042E-2</v>
      </c>
      <c r="S258" s="23">
        <f t="shared" si="51"/>
        <v>15168.392336706418</v>
      </c>
    </row>
    <row r="259" spans="1:19" x14ac:dyDescent="0.3">
      <c r="A259" s="37" t="s">
        <v>422</v>
      </c>
      <c r="B259" s="39">
        <v>5720</v>
      </c>
      <c r="C259" s="32"/>
      <c r="D259" s="33">
        <f t="shared" si="49"/>
        <v>5800.3106749918634</v>
      </c>
      <c r="E259" s="33">
        <f t="shared" si="44"/>
        <v>11.144473038249242</v>
      </c>
      <c r="F259" s="33">
        <f t="shared" si="45"/>
        <v>5854.7347106025863</v>
      </c>
      <c r="G259" s="19"/>
      <c r="H259" s="35">
        <f t="shared" si="46"/>
        <v>-2.3555019336116496E-2</v>
      </c>
      <c r="I259" s="22">
        <f t="shared" si="43"/>
        <v>2.3555019336116496E-2</v>
      </c>
      <c r="J259" s="23">
        <f t="shared" si="48"/>
        <v>18153.442241162695</v>
      </c>
      <c r="K259" s="32"/>
      <c r="L259" s="33">
        <f t="shared" si="52"/>
        <v>5851.8389106160284</v>
      </c>
      <c r="M259" s="33">
        <f t="shared" si="53"/>
        <v>16.807130870177758</v>
      </c>
      <c r="N259" s="33">
        <f t="shared" si="54"/>
        <v>0.9862463550556807</v>
      </c>
      <c r="O259" s="33">
        <f t="shared" si="55"/>
        <v>5825.1569075895904</v>
      </c>
      <c r="P259" s="19"/>
      <c r="Q259" s="35">
        <f t="shared" si="50"/>
        <v>-1.8384074753424903E-2</v>
      </c>
      <c r="R259" s="22">
        <f t="shared" si="47"/>
        <v>1.8384074753424903E-2</v>
      </c>
      <c r="S259" s="23">
        <f t="shared" si="51"/>
        <v>11057.975213805665</v>
      </c>
    </row>
    <row r="260" spans="1:19" x14ac:dyDescent="0.3">
      <c r="A260" s="37" t="s">
        <v>423</v>
      </c>
      <c r="B260" s="39">
        <v>5640</v>
      </c>
      <c r="C260" s="32"/>
      <c r="D260" s="33">
        <f t="shared" si="49"/>
        <v>5742.1984506260105</v>
      </c>
      <c r="E260" s="33">
        <f t="shared" si="44"/>
        <v>-1.5255246798264093</v>
      </c>
      <c r="F260" s="33">
        <f t="shared" si="45"/>
        <v>5811.4551480301125</v>
      </c>
      <c r="G260" s="19"/>
      <c r="H260" s="35">
        <f t="shared" si="46"/>
        <v>-3.0399848941509301E-2</v>
      </c>
      <c r="I260" s="22">
        <f t="shared" si="43"/>
        <v>3.0399848941509301E-2</v>
      </c>
      <c r="J260" s="23">
        <f t="shared" si="48"/>
        <v>29396.867786027778</v>
      </c>
      <c r="K260" s="32"/>
      <c r="L260" s="33">
        <f t="shared" si="52"/>
        <v>5845.4751004474465</v>
      </c>
      <c r="M260" s="33">
        <f t="shared" si="53"/>
        <v>16.739607816360046</v>
      </c>
      <c r="N260" s="33">
        <f t="shared" si="54"/>
        <v>0.97058703790745415</v>
      </c>
      <c r="O260" s="33">
        <f t="shared" si="55"/>
        <v>5708.6831889768964</v>
      </c>
      <c r="P260" s="19"/>
      <c r="Q260" s="35">
        <f t="shared" si="50"/>
        <v>-1.2177870385974543E-2</v>
      </c>
      <c r="R260" s="22">
        <f t="shared" si="47"/>
        <v>1.2177870385974543E-2</v>
      </c>
      <c r="S260" s="23">
        <f t="shared" si="51"/>
        <v>4717.3804480360659</v>
      </c>
    </row>
    <row r="261" spans="1:19" x14ac:dyDescent="0.3">
      <c r="A261" s="37" t="s">
        <v>424</v>
      </c>
      <c r="B261" s="39">
        <v>5940</v>
      </c>
      <c r="C261" s="32"/>
      <c r="D261" s="33">
        <f t="shared" si="49"/>
        <v>5821.1880636413534</v>
      </c>
      <c r="E261" s="33">
        <f t="shared" si="44"/>
        <v>13.204120958862678</v>
      </c>
      <c r="F261" s="33">
        <f t="shared" si="45"/>
        <v>5740.6729259461845</v>
      </c>
      <c r="G261" s="19"/>
      <c r="H261" s="35">
        <f t="shared" si="46"/>
        <v>3.3556746473706316E-2</v>
      </c>
      <c r="I261" s="22">
        <f t="shared" si="43"/>
        <v>3.3556746473706316E-2</v>
      </c>
      <c r="J261" s="23">
        <f t="shared" si="48"/>
        <v>39731.282450855259</v>
      </c>
      <c r="K261" s="32"/>
      <c r="L261" s="33">
        <f t="shared" si="52"/>
        <v>5908.6119465565916</v>
      </c>
      <c r="M261" s="33">
        <f t="shared" si="53"/>
        <v>16.874815239010527</v>
      </c>
      <c r="N261" s="33">
        <f t="shared" si="54"/>
        <v>0.9937502436136374</v>
      </c>
      <c r="O261" s="33">
        <f t="shared" si="55"/>
        <v>5800.1135465939169</v>
      </c>
      <c r="P261" s="19"/>
      <c r="Q261" s="35">
        <f t="shared" si="50"/>
        <v>2.3549907980822068E-2</v>
      </c>
      <c r="R261" s="22">
        <f t="shared" si="47"/>
        <v>2.3549907980822068E-2</v>
      </c>
      <c r="S261" s="23">
        <f t="shared" si="51"/>
        <v>19568.219846532254</v>
      </c>
    </row>
    <row r="262" spans="1:19" x14ac:dyDescent="0.3">
      <c r="A262" s="37" t="s">
        <v>425</v>
      </c>
      <c r="B262" s="39">
        <v>5870</v>
      </c>
      <c r="C262" s="32"/>
      <c r="D262" s="33">
        <f t="shared" si="49"/>
        <v>5848.7754196602145</v>
      </c>
      <c r="E262" s="33">
        <f t="shared" si="44"/>
        <v>15.835426842904614</v>
      </c>
      <c r="F262" s="33">
        <f t="shared" si="45"/>
        <v>5834.3921846002158</v>
      </c>
      <c r="G262" s="19"/>
      <c r="H262" s="35">
        <f t="shared" si="46"/>
        <v>6.0660673594180852E-3</v>
      </c>
      <c r="I262" s="22">
        <f t="shared" si="43"/>
        <v>6.0660673594180852E-3</v>
      </c>
      <c r="J262" s="23">
        <f t="shared" si="48"/>
        <v>1267.9165175451058</v>
      </c>
      <c r="K262" s="32"/>
      <c r="L262" s="33">
        <f t="shared" si="52"/>
        <v>5917.5362304194678</v>
      </c>
      <c r="M262" s="33">
        <f t="shared" si="53"/>
        <v>16.851646384664381</v>
      </c>
      <c r="N262" s="33">
        <f t="shared" si="54"/>
        <v>0.9939557314974381</v>
      </c>
      <c r="O262" s="33">
        <f t="shared" si="55"/>
        <v>5894.0989599920395</v>
      </c>
      <c r="P262" s="19"/>
      <c r="Q262" s="35">
        <f t="shared" si="50"/>
        <v>-4.105444632374694E-3</v>
      </c>
      <c r="R262" s="22">
        <f t="shared" si="47"/>
        <v>4.105444632374694E-3</v>
      </c>
      <c r="S262" s="23">
        <f t="shared" si="51"/>
        <v>580.75987269791824</v>
      </c>
    </row>
    <row r="263" spans="1:19" x14ac:dyDescent="0.3">
      <c r="A263" s="37" t="s">
        <v>426</v>
      </c>
      <c r="B263" s="39">
        <v>5890</v>
      </c>
      <c r="C263" s="32"/>
      <c r="D263" s="33">
        <f t="shared" si="49"/>
        <v>5874.8664086211538</v>
      </c>
      <c r="E263" s="33">
        <f t="shared" si="44"/>
        <v>17.711605660310745</v>
      </c>
      <c r="F263" s="33">
        <f t="shared" si="45"/>
        <v>5864.6108465031193</v>
      </c>
      <c r="G263" s="19"/>
      <c r="H263" s="35">
        <f t="shared" si="46"/>
        <v>4.3105523763804212E-3</v>
      </c>
      <c r="I263" s="22">
        <f t="shared" si="43"/>
        <v>4.3105523763804212E-3</v>
      </c>
      <c r="J263" s="23">
        <f t="shared" si="48"/>
        <v>644.60911528816848</v>
      </c>
      <c r="K263" s="32"/>
      <c r="L263" s="33">
        <f t="shared" si="52"/>
        <v>5941.1877879369622</v>
      </c>
      <c r="M263" s="33">
        <f t="shared" si="53"/>
        <v>16.871462186042912</v>
      </c>
      <c r="N263" s="33">
        <f t="shared" si="54"/>
        <v>0.98969960861639072</v>
      </c>
      <c r="O263" s="33">
        <f t="shared" si="55"/>
        <v>5869.5054883108169</v>
      </c>
      <c r="P263" s="19"/>
      <c r="Q263" s="35">
        <f t="shared" si="50"/>
        <v>3.4795435805064735E-3</v>
      </c>
      <c r="R263" s="22">
        <f t="shared" si="47"/>
        <v>3.4795435805064735E-3</v>
      </c>
      <c r="S263" s="23">
        <f t="shared" si="51"/>
        <v>420.02500937806383</v>
      </c>
    </row>
    <row r="264" spans="1:19" x14ac:dyDescent="0.3">
      <c r="A264" s="37" t="s">
        <v>427</v>
      </c>
      <c r="B264" s="39">
        <v>5790</v>
      </c>
      <c r="C264" s="32"/>
      <c r="D264" s="33">
        <f t="shared" si="49"/>
        <v>5851.1431867068659</v>
      </c>
      <c r="E264" s="33">
        <f t="shared" si="44"/>
        <v>10.131412112301211</v>
      </c>
      <c r="F264" s="33">
        <f t="shared" si="45"/>
        <v>5892.5780142814647</v>
      </c>
      <c r="G264" s="19"/>
      <c r="H264" s="35">
        <f t="shared" si="46"/>
        <v>-1.7716410065883363E-2</v>
      </c>
      <c r="I264" s="22">
        <f t="shared" si="43"/>
        <v>1.7716410065883363E-2</v>
      </c>
      <c r="J264" s="23">
        <f t="shared" si="48"/>
        <v>10522.249013928371</v>
      </c>
      <c r="K264" s="32"/>
      <c r="L264" s="33">
        <f t="shared" si="52"/>
        <v>5909.6317568897975</v>
      </c>
      <c r="M264" s="33">
        <f t="shared" si="53"/>
        <v>16.730338343624386</v>
      </c>
      <c r="N264" s="33">
        <f t="shared" si="54"/>
        <v>0.99190852599935564</v>
      </c>
      <c r="O264" s="33">
        <f t="shared" si="55"/>
        <v>5937.050556473986</v>
      </c>
      <c r="P264" s="19"/>
      <c r="Q264" s="35">
        <f t="shared" si="50"/>
        <v>-2.5397332724349918E-2</v>
      </c>
      <c r="R264" s="22">
        <f t="shared" si="47"/>
        <v>2.5397332724349918E-2</v>
      </c>
      <c r="S264" s="23">
        <f t="shared" si="51"/>
        <v>21623.866159308956</v>
      </c>
    </row>
    <row r="265" spans="1:19" x14ac:dyDescent="0.3">
      <c r="A265" s="37" t="s">
        <v>428</v>
      </c>
      <c r="B265" s="39">
        <v>5780</v>
      </c>
      <c r="C265" s="32"/>
      <c r="D265" s="33">
        <f t="shared" si="49"/>
        <v>5828.444961670737</v>
      </c>
      <c r="E265" s="33">
        <f t="shared" si="44"/>
        <v>4.1254741547221991</v>
      </c>
      <c r="F265" s="33">
        <f t="shared" si="45"/>
        <v>5861.2745988191673</v>
      </c>
      <c r="G265" s="19"/>
      <c r="H265" s="35">
        <f t="shared" si="46"/>
        <v>-1.4061349276672542E-2</v>
      </c>
      <c r="I265" s="22">
        <f t="shared" si="43"/>
        <v>1.4061349276672542E-2</v>
      </c>
      <c r="J265" s="23">
        <f t="shared" si="48"/>
        <v>6605.56041321659</v>
      </c>
      <c r="K265" s="32"/>
      <c r="L265" s="33">
        <f t="shared" si="52"/>
        <v>5878.0107215892604</v>
      </c>
      <c r="M265" s="33">
        <f t="shared" si="53"/>
        <v>16.589436323319134</v>
      </c>
      <c r="N265" s="33">
        <f t="shared" si="54"/>
        <v>0.99556931861858178</v>
      </c>
      <c r="O265" s="33">
        <f t="shared" si="55"/>
        <v>5927.363855375771</v>
      </c>
      <c r="P265" s="19"/>
      <c r="Q265" s="35">
        <f t="shared" si="50"/>
        <v>-2.5495476708610895E-2</v>
      </c>
      <c r="R265" s="22">
        <f t="shared" si="47"/>
        <v>2.5495476708610895E-2</v>
      </c>
      <c r="S265" s="23">
        <f t="shared" si="51"/>
        <v>21716.105871211144</v>
      </c>
    </row>
    <row r="266" spans="1:19" x14ac:dyDescent="0.3">
      <c r="A266" s="37" t="s">
        <v>429</v>
      </c>
      <c r="B266" s="39">
        <v>5940</v>
      </c>
      <c r="C266" s="32"/>
      <c r="D266" s="33">
        <f t="shared" si="49"/>
        <v>5875.9649731360787</v>
      </c>
      <c r="E266" s="33">
        <f t="shared" si="44"/>
        <v>12.06418202429399</v>
      </c>
      <c r="F266" s="33">
        <f t="shared" si="45"/>
        <v>5832.5704358254588</v>
      </c>
      <c r="G266" s="19"/>
      <c r="H266" s="35">
        <f t="shared" si="46"/>
        <v>1.8085785214569217E-2</v>
      </c>
      <c r="I266" s="22">
        <f t="shared" si="43"/>
        <v>1.8085785214569217E-2</v>
      </c>
      <c r="J266" s="23">
        <f t="shared" si="48"/>
        <v>11541.111258731857</v>
      </c>
      <c r="K266" s="32"/>
      <c r="L266" s="33">
        <f t="shared" si="52"/>
        <v>5937.2205196988589</v>
      </c>
      <c r="M266" s="33">
        <f t="shared" si="53"/>
        <v>16.713637449972182</v>
      </c>
      <c r="N266" s="33">
        <f t="shared" si="54"/>
        <v>0.98993511971502968</v>
      </c>
      <c r="O266" s="33">
        <f t="shared" si="55"/>
        <v>5811.9460127264156</v>
      </c>
      <c r="P266" s="19"/>
      <c r="Q266" s="35">
        <f t="shared" si="50"/>
        <v>2.1557910315418254E-2</v>
      </c>
      <c r="R266" s="22">
        <f t="shared" si="47"/>
        <v>2.1557910315418254E-2</v>
      </c>
      <c r="S266" s="23">
        <f t="shared" si="51"/>
        <v>16397.82365666332</v>
      </c>
    </row>
    <row r="267" spans="1:19" x14ac:dyDescent="0.3">
      <c r="A267" s="37" t="s">
        <v>430</v>
      </c>
      <c r="B267" s="39">
        <v>5800</v>
      </c>
      <c r="C267" s="32"/>
      <c r="D267" s="33">
        <f t="shared" si="49"/>
        <v>5852.4711177860154</v>
      </c>
      <c r="E267" s="33">
        <f t="shared" si="44"/>
        <v>5.5591035368859059</v>
      </c>
      <c r="F267" s="33">
        <f t="shared" si="45"/>
        <v>5888.0291551603723</v>
      </c>
      <c r="G267" s="19"/>
      <c r="H267" s="35">
        <f t="shared" si="46"/>
        <v>-1.5177440544891773E-2</v>
      </c>
      <c r="I267" s="22">
        <f t="shared" si="43"/>
        <v>1.5177440544891773E-2</v>
      </c>
      <c r="J267" s="23">
        <f t="shared" si="48"/>
        <v>7749.1321582488981</v>
      </c>
      <c r="K267" s="32"/>
      <c r="L267" s="33">
        <f t="shared" si="52"/>
        <v>5907.1019765702749</v>
      </c>
      <c r="M267" s="33">
        <f t="shared" si="53"/>
        <v>16.57716255047125</v>
      </c>
      <c r="N267" s="33">
        <f t="shared" si="54"/>
        <v>0.99364452455019414</v>
      </c>
      <c r="O267" s="33">
        <f t="shared" si="55"/>
        <v>5942.433933459246</v>
      </c>
      <c r="P267" s="19"/>
      <c r="Q267" s="35">
        <f t="shared" si="50"/>
        <v>-2.4557574734352751E-2</v>
      </c>
      <c r="R267" s="22">
        <f t="shared" si="47"/>
        <v>2.4557574734352751E-2</v>
      </c>
      <c r="S267" s="23">
        <f t="shared" si="51"/>
        <v>20287.425400672906</v>
      </c>
    </row>
    <row r="268" spans="1:19" x14ac:dyDescent="0.3">
      <c r="A268" s="37" t="s">
        <v>431</v>
      </c>
      <c r="B268" s="39">
        <v>5630</v>
      </c>
      <c r="C268" s="32"/>
      <c r="D268" s="33">
        <f t="shared" si="49"/>
        <v>5765.9208841662421</v>
      </c>
      <c r="E268" s="33">
        <f t="shared" si="44"/>
        <v>-11.291614665556267</v>
      </c>
      <c r="F268" s="33">
        <f t="shared" si="45"/>
        <v>5858.0302213229015</v>
      </c>
      <c r="G268" s="19"/>
      <c r="H268" s="35">
        <f t="shared" si="46"/>
        <v>-4.0502703609751604E-2</v>
      </c>
      <c r="I268" s="22">
        <f t="shared" si="43"/>
        <v>4.0502703609751604E-2</v>
      </c>
      <c r="J268" s="23">
        <f t="shared" si="48"/>
        <v>51997.781836571456</v>
      </c>
      <c r="K268" s="32"/>
      <c r="L268" s="33">
        <f t="shared" si="52"/>
        <v>5814.6355752570989</v>
      </c>
      <c r="M268" s="33">
        <f t="shared" si="53"/>
        <v>16.259395808977075</v>
      </c>
      <c r="N268" s="33">
        <f t="shared" si="54"/>
        <v>0.99634714036819971</v>
      </c>
      <c r="O268" s="33">
        <f t="shared" si="55"/>
        <v>5964.5776783262727</v>
      </c>
      <c r="P268" s="19"/>
      <c r="Q268" s="35">
        <f t="shared" si="50"/>
        <v>-5.9427651567721618E-2</v>
      </c>
      <c r="R268" s="22">
        <f t="shared" si="47"/>
        <v>5.9427651567721618E-2</v>
      </c>
      <c r="S268" s="23">
        <f t="shared" si="51"/>
        <v>111942.22283419881</v>
      </c>
    </row>
    <row r="269" spans="1:19" x14ac:dyDescent="0.3">
      <c r="A269" s="37" t="s">
        <v>432</v>
      </c>
      <c r="B269" s="39">
        <v>5510</v>
      </c>
      <c r="C269" s="32"/>
      <c r="D269" s="33">
        <f t="shared" si="49"/>
        <v>5655.8149994793512</v>
      </c>
      <c r="E269" s="33">
        <f t="shared" si="44"/>
        <v>-29.368950470042179</v>
      </c>
      <c r="F269" s="33">
        <f t="shared" si="45"/>
        <v>5754.629269500686</v>
      </c>
      <c r="G269" s="19"/>
      <c r="H269" s="35">
        <f t="shared" si="46"/>
        <v>-4.4397326588146269E-2</v>
      </c>
      <c r="I269" s="22">
        <f t="shared" ref="I269:I332" si="56">ABS(H269)</f>
        <v>4.4397326588146269E-2</v>
      </c>
      <c r="J269" s="23">
        <f t="shared" si="48"/>
        <v>59843.479496439235</v>
      </c>
      <c r="K269" s="32"/>
      <c r="L269" s="33">
        <f t="shared" si="52"/>
        <v>5746.1544854175645</v>
      </c>
      <c r="M269" s="33">
        <f t="shared" si="53"/>
        <v>16.012451312272685</v>
      </c>
      <c r="N269" s="33">
        <f t="shared" si="54"/>
        <v>0.98060187996891413</v>
      </c>
      <c r="O269" s="33">
        <f t="shared" si="55"/>
        <v>5765.321885663504</v>
      </c>
      <c r="P269" s="19"/>
      <c r="Q269" s="35">
        <f t="shared" si="50"/>
        <v>-4.6337910283757527E-2</v>
      </c>
      <c r="R269" s="22">
        <f t="shared" si="47"/>
        <v>4.6337910283757527E-2</v>
      </c>
      <c r="S269" s="23">
        <f t="shared" si="51"/>
        <v>65189.265298767394</v>
      </c>
    </row>
    <row r="270" spans="1:19" x14ac:dyDescent="0.3">
      <c r="A270" s="37" t="s">
        <v>433</v>
      </c>
      <c r="B270" s="39">
        <v>5800</v>
      </c>
      <c r="C270" s="32"/>
      <c r="D270" s="33">
        <f t="shared" si="49"/>
        <v>5696.5505259243882</v>
      </c>
      <c r="E270" s="33">
        <f t="shared" si="44"/>
        <v>-16.543857795491235</v>
      </c>
      <c r="F270" s="33">
        <f t="shared" si="45"/>
        <v>5626.4460490093088</v>
      </c>
      <c r="G270" s="19"/>
      <c r="H270" s="35">
        <f t="shared" si="46"/>
        <v>2.9923094998395034E-2</v>
      </c>
      <c r="I270" s="22">
        <f t="shared" si="56"/>
        <v>2.9923094998395034E-2</v>
      </c>
      <c r="J270" s="23">
        <f t="shared" si="48"/>
        <v>30120.97390447924</v>
      </c>
      <c r="K270" s="32"/>
      <c r="L270" s="33">
        <f t="shared" si="52"/>
        <v>5810.816772448793</v>
      </c>
      <c r="M270" s="33">
        <f t="shared" si="53"/>
        <v>16.154223088825866</v>
      </c>
      <c r="N270" s="33">
        <f t="shared" si="54"/>
        <v>0.98591189850063043</v>
      </c>
      <c r="O270" s="33">
        <f t="shared" si="55"/>
        <v>5654.5210620682274</v>
      </c>
      <c r="P270" s="19"/>
      <c r="Q270" s="35">
        <f t="shared" si="50"/>
        <v>2.5082575505478041E-2</v>
      </c>
      <c r="R270" s="22">
        <f t="shared" si="47"/>
        <v>2.5082575505478041E-2</v>
      </c>
      <c r="S270" s="23">
        <f t="shared" si="51"/>
        <v>21164.121381756555</v>
      </c>
    </row>
    <row r="271" spans="1:19" x14ac:dyDescent="0.3">
      <c r="A271" s="37" t="s">
        <v>434</v>
      </c>
      <c r="B271" s="39">
        <v>5900</v>
      </c>
      <c r="C271" s="32"/>
      <c r="D271" s="33">
        <f t="shared" si="49"/>
        <v>5768.8696261174273</v>
      </c>
      <c r="E271" s="33">
        <f t="shared" ref="E271:E334" si="57">$F$7*(D271-D270)+(1-$F$7)*E270</f>
        <v>-0.28704051807014608</v>
      </c>
      <c r="F271" s="33">
        <f t="shared" ref="F271:F334" si="58">D270+E270</f>
        <v>5680.0066681288972</v>
      </c>
      <c r="G271" s="19"/>
      <c r="H271" s="35">
        <f t="shared" si="46"/>
        <v>3.7287005401881824E-2</v>
      </c>
      <c r="I271" s="22">
        <f t="shared" si="56"/>
        <v>3.7287005401881824E-2</v>
      </c>
      <c r="J271" s="23">
        <f t="shared" si="48"/>
        <v>48397.066067749169</v>
      </c>
      <c r="K271" s="32"/>
      <c r="L271" s="33">
        <f t="shared" si="52"/>
        <v>5877.9372421182916</v>
      </c>
      <c r="M271" s="33">
        <f t="shared" si="53"/>
        <v>16.302745179706722</v>
      </c>
      <c r="N271" s="33">
        <f t="shared" si="54"/>
        <v>0.99102739403454465</v>
      </c>
      <c r="O271" s="33">
        <f t="shared" si="55"/>
        <v>5746.8289053641483</v>
      </c>
      <c r="P271" s="19"/>
      <c r="Q271" s="35">
        <f t="shared" si="50"/>
        <v>2.5961202480652822E-2</v>
      </c>
      <c r="R271" s="22">
        <f t="shared" si="47"/>
        <v>2.5961202480652822E-2</v>
      </c>
      <c r="S271" s="23">
        <f t="shared" si="51"/>
        <v>23461.384231945023</v>
      </c>
    </row>
    <row r="272" spans="1:19" x14ac:dyDescent="0.3">
      <c r="A272" s="37" t="s">
        <v>435</v>
      </c>
      <c r="B272" s="39">
        <v>5860</v>
      </c>
      <c r="C272" s="32"/>
      <c r="D272" s="33">
        <f t="shared" si="49"/>
        <v>5805.5092587226318</v>
      </c>
      <c r="E272" s="33">
        <f t="shared" si="57"/>
        <v>6.4684197008617446</v>
      </c>
      <c r="F272" s="33">
        <f t="shared" si="58"/>
        <v>5768.5825855993571</v>
      </c>
      <c r="G272" s="19"/>
      <c r="H272" s="35">
        <f t="shared" si="46"/>
        <v>1.560024136529742E-2</v>
      </c>
      <c r="I272" s="22">
        <f t="shared" si="56"/>
        <v>1.560024136529742E-2</v>
      </c>
      <c r="J272" s="23">
        <f t="shared" si="48"/>
        <v>8357.1436556988683</v>
      </c>
      <c r="K272" s="32"/>
      <c r="L272" s="33">
        <f t="shared" si="52"/>
        <v>5941.2801048321344</v>
      </c>
      <c r="M272" s="33">
        <f t="shared" si="53"/>
        <v>16.439826033804785</v>
      </c>
      <c r="N272" s="33">
        <f t="shared" si="54"/>
        <v>0.97488341136010592</v>
      </c>
      <c r="O272" s="33">
        <f t="shared" si="55"/>
        <v>5720.8729299872348</v>
      </c>
      <c r="P272" s="19"/>
      <c r="Q272" s="35">
        <f t="shared" si="50"/>
        <v>2.3741820821290994E-2</v>
      </c>
      <c r="R272" s="22">
        <f t="shared" si="47"/>
        <v>2.3741820821290994E-2</v>
      </c>
      <c r="S272" s="23">
        <f t="shared" si="51"/>
        <v>19356.341610336873</v>
      </c>
    </row>
    <row r="273" spans="1:19" x14ac:dyDescent="0.3">
      <c r="A273" s="37" t="s">
        <v>436</v>
      </c>
      <c r="B273" s="39">
        <v>5980</v>
      </c>
      <c r="C273" s="32"/>
      <c r="D273" s="33">
        <f t="shared" si="49"/>
        <v>5879.8477378311882</v>
      </c>
      <c r="E273" s="33">
        <f t="shared" si="57"/>
        <v>18.884742310120572</v>
      </c>
      <c r="F273" s="33">
        <f t="shared" si="58"/>
        <v>5811.9776784234937</v>
      </c>
      <c r="G273" s="19"/>
      <c r="H273" s="35">
        <f t="shared" si="46"/>
        <v>2.8097378190051224E-2</v>
      </c>
      <c r="I273" s="22">
        <f t="shared" si="56"/>
        <v>2.8097378190051224E-2</v>
      </c>
      <c r="J273" s="23">
        <f t="shared" si="48"/>
        <v>28231.500547958905</v>
      </c>
      <c r="K273" s="32"/>
      <c r="L273" s="33">
        <f t="shared" si="52"/>
        <v>5977.3732460534757</v>
      </c>
      <c r="M273" s="33">
        <f t="shared" si="53"/>
        <v>16.497098280835434</v>
      </c>
      <c r="N273" s="33">
        <f t="shared" si="54"/>
        <v>0.99557700515109104</v>
      </c>
      <c r="O273" s="33">
        <f t="shared" si="55"/>
        <v>5920.4856326798499</v>
      </c>
      <c r="P273" s="19"/>
      <c r="Q273" s="35">
        <f t="shared" si="50"/>
        <v>9.9522353378177393E-3</v>
      </c>
      <c r="R273" s="22">
        <f t="shared" si="47"/>
        <v>9.9522353378177393E-3</v>
      </c>
      <c r="S273" s="23">
        <f t="shared" si="51"/>
        <v>3541.9599175177486</v>
      </c>
    </row>
    <row r="274" spans="1:19" x14ac:dyDescent="0.3">
      <c r="A274" s="37" t="s">
        <v>437</v>
      </c>
      <c r="B274" s="39">
        <v>5620</v>
      </c>
      <c r="C274" s="32"/>
      <c r="D274" s="33">
        <f t="shared" si="49"/>
        <v>5786.1427372515172</v>
      </c>
      <c r="E274" s="33">
        <f t="shared" si="57"/>
        <v>-1.7127138054794457</v>
      </c>
      <c r="F274" s="33">
        <f t="shared" si="58"/>
        <v>5898.7324801413088</v>
      </c>
      <c r="G274" s="19"/>
      <c r="H274" s="35">
        <f t="shared" ref="H274:H337" si="59">(B274-F274)/B274</f>
        <v>-4.9596526715535369E-2</v>
      </c>
      <c r="I274" s="22">
        <f t="shared" si="56"/>
        <v>4.9596526715535369E-2</v>
      </c>
      <c r="J274" s="23">
        <f t="shared" si="48"/>
        <v>77691.795485725088</v>
      </c>
      <c r="K274" s="32"/>
      <c r="L274" s="33">
        <f t="shared" si="52"/>
        <v>5882.3945980843637</v>
      </c>
      <c r="M274" s="33">
        <f t="shared" si="53"/>
        <v>16.172243852143321</v>
      </c>
      <c r="N274" s="33">
        <f t="shared" si="54"/>
        <v>0.98342466285399155</v>
      </c>
      <c r="O274" s="33">
        <f t="shared" si="55"/>
        <v>5957.6417826036113</v>
      </c>
      <c r="P274" s="19"/>
      <c r="Q274" s="35">
        <f t="shared" si="50"/>
        <v>-6.0078609004201304E-2</v>
      </c>
      <c r="R274" s="22">
        <f t="shared" ref="R274:R337" si="60">ABS(Q274)</f>
        <v>6.0078609004201304E-2</v>
      </c>
      <c r="S274" s="23">
        <f t="shared" si="51"/>
        <v>114001.97335974433</v>
      </c>
    </row>
    <row r="275" spans="1:19" x14ac:dyDescent="0.3">
      <c r="A275" s="37" t="s">
        <v>438</v>
      </c>
      <c r="B275" s="39">
        <v>5900</v>
      </c>
      <c r="C275" s="32"/>
      <c r="D275" s="33">
        <f t="shared" si="49"/>
        <v>5831.1127564357239</v>
      </c>
      <c r="E275" s="33">
        <f t="shared" si="57"/>
        <v>6.827545008794087</v>
      </c>
      <c r="F275" s="33">
        <f t="shared" si="58"/>
        <v>5784.4300234460379</v>
      </c>
      <c r="G275" s="19"/>
      <c r="H275" s="35">
        <f t="shared" si="59"/>
        <v>1.9588131619315607E-2</v>
      </c>
      <c r="I275" s="22">
        <f t="shared" si="56"/>
        <v>1.9588131619315607E-2</v>
      </c>
      <c r="J275" s="23">
        <f t="shared" si="48"/>
        <v>13356.419480683344</v>
      </c>
      <c r="K275" s="32"/>
      <c r="L275" s="33">
        <f t="shared" si="52"/>
        <v>5919.1880131759845</v>
      </c>
      <c r="M275" s="33">
        <f t="shared" si="53"/>
        <v>16.232336554164284</v>
      </c>
      <c r="N275" s="33">
        <f t="shared" si="54"/>
        <v>0.99162728336948258</v>
      </c>
      <c r="O275" s="33">
        <f t="shared" si="55"/>
        <v>5837.8092948621816</v>
      </c>
      <c r="P275" s="19"/>
      <c r="Q275" s="35">
        <f t="shared" si="50"/>
        <v>1.0540797480986176E-2</v>
      </c>
      <c r="R275" s="22">
        <f t="shared" si="60"/>
        <v>1.0540797480986176E-2</v>
      </c>
      <c r="S275" s="23">
        <f t="shared" si="51"/>
        <v>3867.6838055390772</v>
      </c>
    </row>
    <row r="276" spans="1:19" x14ac:dyDescent="0.3">
      <c r="A276" s="37" t="s">
        <v>439</v>
      </c>
      <c r="B276" s="39">
        <v>6100</v>
      </c>
      <c r="C276" s="32"/>
      <c r="D276" s="33">
        <f t="shared" si="49"/>
        <v>5943.7953279817175</v>
      </c>
      <c r="E276" s="33">
        <f t="shared" si="57"/>
        <v>26.192934854740116</v>
      </c>
      <c r="F276" s="33">
        <f t="shared" si="58"/>
        <v>5837.9403014445179</v>
      </c>
      <c r="G276" s="19"/>
      <c r="H276" s="35">
        <f t="shared" si="59"/>
        <v>4.2960606320570839E-2</v>
      </c>
      <c r="I276" s="22">
        <f t="shared" si="56"/>
        <v>4.2960606320570839E-2</v>
      </c>
      <c r="J276" s="23">
        <f t="shared" si="48"/>
        <v>68675.285606990146</v>
      </c>
      <c r="K276" s="32"/>
      <c r="L276" s="33">
        <f t="shared" si="52"/>
        <v>6005.7591630110919</v>
      </c>
      <c r="M276" s="33">
        <f t="shared" si="53"/>
        <v>16.437312755463072</v>
      </c>
      <c r="N276" s="33">
        <f t="shared" si="54"/>
        <v>0.99840350744315631</v>
      </c>
      <c r="O276" s="33">
        <f t="shared" si="55"/>
        <v>5887.394050287412</v>
      </c>
      <c r="P276" s="19"/>
      <c r="Q276" s="35">
        <f t="shared" si="50"/>
        <v>3.4853434379112785E-2</v>
      </c>
      <c r="R276" s="22">
        <f t="shared" si="60"/>
        <v>3.4853434379112785E-2</v>
      </c>
      <c r="S276" s="23">
        <f t="shared" si="51"/>
        <v>45201.289853191483</v>
      </c>
    </row>
    <row r="277" spans="1:19" x14ac:dyDescent="0.3">
      <c r="A277" s="37" t="s">
        <v>440</v>
      </c>
      <c r="B277" s="39">
        <v>5930</v>
      </c>
      <c r="C277" s="32"/>
      <c r="D277" s="33">
        <f t="shared" si="49"/>
        <v>5953.8356127072593</v>
      </c>
      <c r="E277" s="33">
        <f t="shared" si="57"/>
        <v>23.237927643182047</v>
      </c>
      <c r="F277" s="33">
        <f t="shared" si="58"/>
        <v>5969.9882628364576</v>
      </c>
      <c r="G277" s="19"/>
      <c r="H277" s="35">
        <f t="shared" si="59"/>
        <v>-6.7433832776488331E-3</v>
      </c>
      <c r="I277" s="22">
        <f t="shared" si="56"/>
        <v>6.7433832776488331E-3</v>
      </c>
      <c r="J277" s="23">
        <f t="shared" ref="J277:J340" si="61">(B277-F277)^2</f>
        <v>1599.0611646776144</v>
      </c>
      <c r="K277" s="32"/>
      <c r="L277" s="33">
        <f t="shared" si="52"/>
        <v>6000.6014296085577</v>
      </c>
      <c r="M277" s="33">
        <f t="shared" si="53"/>
        <v>16.374382058713064</v>
      </c>
      <c r="N277" s="33">
        <f t="shared" si="54"/>
        <v>0.9935661845069208</v>
      </c>
      <c r="O277" s="33">
        <f t="shared" si="55"/>
        <v>5995.5140419661329</v>
      </c>
      <c r="P277" s="19"/>
      <c r="Q277" s="35">
        <f t="shared" si="50"/>
        <v>-1.1047899151118539E-2</v>
      </c>
      <c r="R277" s="22">
        <f t="shared" si="60"/>
        <v>1.1047899151118539E-2</v>
      </c>
      <c r="S277" s="23">
        <f t="shared" si="51"/>
        <v>4292.0896947402271</v>
      </c>
    </row>
    <row r="278" spans="1:19" x14ac:dyDescent="0.3">
      <c r="A278" s="37" t="s">
        <v>441</v>
      </c>
      <c r="B278" s="39">
        <v>6130</v>
      </c>
      <c r="C278" s="32"/>
      <c r="D278" s="33">
        <f t="shared" ref="D278:D341" si="62">$D$7*(B278)+(1-$D$7)*(D277+E277)</f>
        <v>6038.8458561001553</v>
      </c>
      <c r="E278" s="33">
        <f t="shared" si="57"/>
        <v>34.538713400008604</v>
      </c>
      <c r="F278" s="33">
        <f t="shared" si="58"/>
        <v>5977.0735403504414</v>
      </c>
      <c r="G278" s="19"/>
      <c r="H278" s="35">
        <f t="shared" si="59"/>
        <v>2.4947220171216745E-2</v>
      </c>
      <c r="I278" s="22">
        <f t="shared" si="56"/>
        <v>2.4947220171216745E-2</v>
      </c>
      <c r="J278" s="23">
        <f t="shared" si="61"/>
        <v>23386.502060948085</v>
      </c>
      <c r="K278" s="32"/>
      <c r="L278" s="33">
        <f t="shared" si="52"/>
        <v>6074.5191469671263</v>
      </c>
      <c r="M278" s="33">
        <f t="shared" si="53"/>
        <v>16.542070618267175</v>
      </c>
      <c r="N278" s="33">
        <f t="shared" si="54"/>
        <v>0.99517798893093556</v>
      </c>
      <c r="O278" s="33">
        <f t="shared" si="55"/>
        <v>5956.415670445278</v>
      </c>
      <c r="P278" s="19"/>
      <c r="Q278" s="35">
        <f t="shared" si="50"/>
        <v>2.8317182635354321E-2</v>
      </c>
      <c r="R278" s="22">
        <f t="shared" si="60"/>
        <v>2.8317182635354321E-2</v>
      </c>
      <c r="S278" s="23">
        <f t="shared" si="51"/>
        <v>30131.519466962331</v>
      </c>
    </row>
    <row r="279" spans="1:19" x14ac:dyDescent="0.3">
      <c r="A279" s="37" t="s">
        <v>442</v>
      </c>
      <c r="B279" s="39">
        <v>5740</v>
      </c>
      <c r="C279" s="32"/>
      <c r="D279" s="33">
        <f t="shared" si="62"/>
        <v>5938.7189469490422</v>
      </c>
      <c r="E279" s="33">
        <f t="shared" si="57"/>
        <v>9.9026392818556772</v>
      </c>
      <c r="F279" s="33">
        <f t="shared" si="58"/>
        <v>6073.3845695001637</v>
      </c>
      <c r="G279" s="19"/>
      <c r="H279" s="35">
        <f t="shared" si="59"/>
        <v>-5.8080935452990194E-2</v>
      </c>
      <c r="I279" s="22">
        <f t="shared" si="56"/>
        <v>5.8080935452990194E-2</v>
      </c>
      <c r="J279" s="23">
        <f t="shared" si="61"/>
        <v>111145.27118080949</v>
      </c>
      <c r="K279" s="32"/>
      <c r="L279" s="33">
        <f t="shared" si="52"/>
        <v>5987.9036258200422</v>
      </c>
      <c r="M279" s="33">
        <f t="shared" si="53"/>
        <v>16.241456344171624</v>
      </c>
      <c r="N279" s="33">
        <f t="shared" si="54"/>
        <v>0.98407398100006827</v>
      </c>
      <c r="O279" s="33">
        <f t="shared" si="55"/>
        <v>6052.3496275537645</v>
      </c>
      <c r="P279" s="19"/>
      <c r="Q279" s="35">
        <f t="shared" si="50"/>
        <v>-5.4416311420516471E-2</v>
      </c>
      <c r="R279" s="22">
        <f t="shared" si="60"/>
        <v>5.4416311420516471E-2</v>
      </c>
      <c r="S279" s="23">
        <f t="shared" si="51"/>
        <v>97562.289832975424</v>
      </c>
    </row>
    <row r="280" spans="1:19" x14ac:dyDescent="0.3">
      <c r="A280" s="37" t="s">
        <v>443</v>
      </c>
      <c r="B280" s="39">
        <v>5860</v>
      </c>
      <c r="C280" s="32"/>
      <c r="D280" s="33">
        <f t="shared" si="62"/>
        <v>5912.824245342732</v>
      </c>
      <c r="E280" s="33">
        <f t="shared" si="57"/>
        <v>3.3537819963309037</v>
      </c>
      <c r="F280" s="33">
        <f t="shared" si="58"/>
        <v>5948.6215862308982</v>
      </c>
      <c r="G280" s="19"/>
      <c r="H280" s="35">
        <f t="shared" si="59"/>
        <v>-1.5123137582064535E-2</v>
      </c>
      <c r="I280" s="22">
        <f t="shared" si="56"/>
        <v>1.5123137582064535E-2</v>
      </c>
      <c r="J280" s="23">
        <f t="shared" si="61"/>
        <v>7853.7855460805213</v>
      </c>
      <c r="K280" s="32"/>
      <c r="L280" s="33">
        <f t="shared" si="52"/>
        <v>5963.8921796700397</v>
      </c>
      <c r="M280" s="33">
        <f t="shared" si="53"/>
        <v>16.124154293431143</v>
      </c>
      <c r="N280" s="33">
        <f t="shared" si="54"/>
        <v>0.99258740512268595</v>
      </c>
      <c r="O280" s="33">
        <f t="shared" si="55"/>
        <v>5982.2127829701039</v>
      </c>
      <c r="P280" s="19"/>
      <c r="Q280" s="35">
        <f t="shared" si="50"/>
        <v>-2.0855423715034804E-2</v>
      </c>
      <c r="R280" s="22">
        <f t="shared" si="60"/>
        <v>2.0855423715034804E-2</v>
      </c>
      <c r="S280" s="23">
        <f t="shared" si="51"/>
        <v>14935.964321297728</v>
      </c>
    </row>
    <row r="281" spans="1:19" x14ac:dyDescent="0.3">
      <c r="A281" s="37" t="s">
        <v>444</v>
      </c>
      <c r="B281" s="39">
        <v>5900</v>
      </c>
      <c r="C281" s="32"/>
      <c r="D281" s="33">
        <f t="shared" si="62"/>
        <v>5909.6431594340174</v>
      </c>
      <c r="E281" s="33">
        <f t="shared" si="57"/>
        <v>2.1582765138539517</v>
      </c>
      <c r="F281" s="33">
        <f t="shared" si="58"/>
        <v>5916.1780273390632</v>
      </c>
      <c r="G281" s="19"/>
      <c r="H281" s="35">
        <f t="shared" si="59"/>
        <v>-2.7420385320446089E-3</v>
      </c>
      <c r="I281" s="22">
        <f t="shared" si="56"/>
        <v>2.7420385320446089E-3</v>
      </c>
      <c r="J281" s="23">
        <f t="shared" si="61"/>
        <v>261.72856858347609</v>
      </c>
      <c r="K281" s="32"/>
      <c r="L281" s="33">
        <f t="shared" si="52"/>
        <v>5992.0588408096592</v>
      </c>
      <c r="M281" s="33">
        <f t="shared" si="53"/>
        <v>16.159247682021412</v>
      </c>
      <c r="N281" s="33">
        <f t="shared" si="54"/>
        <v>0.98170370521992978</v>
      </c>
      <c r="O281" s="33">
        <f t="shared" si="55"/>
        <v>5864.0152593293933</v>
      </c>
      <c r="P281" s="19"/>
      <c r="Q281" s="35">
        <f t="shared" ref="Q281:Q344" si="63">(B281-O281)/B281</f>
        <v>6.099108588238423E-3</v>
      </c>
      <c r="R281" s="22">
        <f t="shared" si="60"/>
        <v>6.099108588238423E-3</v>
      </c>
      <c r="S281" s="23">
        <f t="shared" ref="S281:S344" si="64">(B281-O281)^2</f>
        <v>1294.9015611308157</v>
      </c>
    </row>
    <row r="282" spans="1:19" x14ac:dyDescent="0.3">
      <c r="A282" s="37" t="s">
        <v>445</v>
      </c>
      <c r="B282" s="39">
        <v>5870</v>
      </c>
      <c r="C282" s="32"/>
      <c r="D282" s="33">
        <f t="shared" si="62"/>
        <v>5894.9163821378206</v>
      </c>
      <c r="E282" s="33">
        <f t="shared" si="57"/>
        <v>-0.93071850412472035</v>
      </c>
      <c r="F282" s="33">
        <f t="shared" si="58"/>
        <v>5911.8014359478711</v>
      </c>
      <c r="G282" s="19"/>
      <c r="H282" s="35">
        <f t="shared" si="59"/>
        <v>-7.1211986282574344E-3</v>
      </c>
      <c r="I282" s="22">
        <f t="shared" si="56"/>
        <v>7.1211986282574344E-3</v>
      </c>
      <c r="J282" s="23">
        <f t="shared" si="61"/>
        <v>1747.3600473039737</v>
      </c>
      <c r="K282" s="32"/>
      <c r="L282" s="33">
        <f t="shared" ref="L282:L345" si="65">$L$7*B282/N270+(1-$L$7)*(L281+M281)</f>
        <v>5990.3858937748491</v>
      </c>
      <c r="M282" s="33">
        <f t="shared" ref="M282:M345" si="66">$N$7*(L282-L281)+(1-$N$7)*M281</f>
        <v>16.107282410453962</v>
      </c>
      <c r="N282" s="33">
        <f t="shared" ref="N282:N345" si="67">$P$7*B282/L282+(1-$P$7)*N270</f>
        <v>0.98427105457860042</v>
      </c>
      <c r="O282" s="33">
        <f t="shared" ref="O282:O345" si="68">(L281+M281)*N270</f>
        <v>5923.5737022306621</v>
      </c>
      <c r="P282" s="19"/>
      <c r="Q282" s="35">
        <f t="shared" si="63"/>
        <v>-9.1266954396357902E-3</v>
      </c>
      <c r="R282" s="22">
        <f t="shared" si="60"/>
        <v>9.1266954396357902E-3</v>
      </c>
      <c r="S282" s="23">
        <f t="shared" si="64"/>
        <v>2870.1415706996486</v>
      </c>
    </row>
    <row r="283" spans="1:19" x14ac:dyDescent="0.3">
      <c r="A283" s="37" t="s">
        <v>446</v>
      </c>
      <c r="B283" s="39">
        <v>5590</v>
      </c>
      <c r="C283" s="32"/>
      <c r="D283" s="33">
        <f t="shared" si="62"/>
        <v>5771.1952816396451</v>
      </c>
      <c r="E283" s="33">
        <f t="shared" si="57"/>
        <v>-23.394305680231</v>
      </c>
      <c r="F283" s="33">
        <f t="shared" si="58"/>
        <v>5893.9856636336963</v>
      </c>
      <c r="G283" s="19"/>
      <c r="H283" s="35">
        <f t="shared" si="59"/>
        <v>-5.4380261830714899E-2</v>
      </c>
      <c r="I283" s="22">
        <f t="shared" si="56"/>
        <v>5.4380261830714899E-2</v>
      </c>
      <c r="J283" s="23">
        <f t="shared" si="61"/>
        <v>92407.283694818732</v>
      </c>
      <c r="K283" s="32"/>
      <c r="L283" s="33">
        <f t="shared" si="65"/>
        <v>5886.4237255001353</v>
      </c>
      <c r="M283" s="33">
        <f t="shared" si="66"/>
        <v>15.757384839746068</v>
      </c>
      <c r="N283" s="33">
        <f t="shared" si="67"/>
        <v>0.97972564057214995</v>
      </c>
      <c r="O283" s="33">
        <f t="shared" si="68"/>
        <v>5952.5992796811961</v>
      </c>
      <c r="P283" s="19"/>
      <c r="Q283" s="35">
        <f t="shared" si="63"/>
        <v>-6.4865702984113788E-2</v>
      </c>
      <c r="R283" s="22">
        <f t="shared" si="60"/>
        <v>6.4865702984113788E-2</v>
      </c>
      <c r="S283" s="23">
        <f t="shared" si="64"/>
        <v>131478.23762532228</v>
      </c>
    </row>
    <row r="284" spans="1:19" x14ac:dyDescent="0.3">
      <c r="A284" s="37" t="s">
        <v>447</v>
      </c>
      <c r="B284" s="39">
        <v>5510</v>
      </c>
      <c r="C284" s="32"/>
      <c r="D284" s="33">
        <f t="shared" si="62"/>
        <v>5651.7448911836527</v>
      </c>
      <c r="E284" s="33">
        <f t="shared" si="57"/>
        <v>-40.967052007059074</v>
      </c>
      <c r="F284" s="33">
        <f t="shared" si="58"/>
        <v>5747.8009759594142</v>
      </c>
      <c r="G284" s="19"/>
      <c r="H284" s="35">
        <f t="shared" si="59"/>
        <v>-4.315807186196266E-2</v>
      </c>
      <c r="I284" s="22">
        <f t="shared" si="56"/>
        <v>4.315807186196266E-2</v>
      </c>
      <c r="J284" s="23">
        <f t="shared" si="61"/>
        <v>56549.304167249909</v>
      </c>
      <c r="K284" s="32"/>
      <c r="L284" s="33">
        <f t="shared" si="65"/>
        <v>5820.0668027573793</v>
      </c>
      <c r="M284" s="33">
        <f t="shared" si="66"/>
        <v>15.518093358194987</v>
      </c>
      <c r="N284" s="33">
        <f t="shared" si="67"/>
        <v>0.96719347557665958</v>
      </c>
      <c r="O284" s="33">
        <f t="shared" si="68"/>
        <v>5753.9384553133214</v>
      </c>
      <c r="P284" s="19"/>
      <c r="Q284" s="35">
        <f t="shared" si="63"/>
        <v>-4.4271951962490265E-2</v>
      </c>
      <c r="R284" s="22">
        <f t="shared" si="60"/>
        <v>4.4271951962490265E-2</v>
      </c>
      <c r="S284" s="23">
        <f t="shared" si="64"/>
        <v>59505.969980649279</v>
      </c>
    </row>
    <row r="285" spans="1:19" x14ac:dyDescent="0.3">
      <c r="A285" s="37" t="s">
        <v>448</v>
      </c>
      <c r="B285" s="39">
        <v>5220</v>
      </c>
      <c r="C285" s="32"/>
      <c r="D285" s="33">
        <f t="shared" si="62"/>
        <v>5452.9290788971466</v>
      </c>
      <c r="E285" s="33">
        <f t="shared" si="57"/>
        <v>-69.84430875628442</v>
      </c>
      <c r="F285" s="33">
        <f t="shared" si="58"/>
        <v>5610.7778391765933</v>
      </c>
      <c r="G285" s="19"/>
      <c r="H285" s="35">
        <f t="shared" si="59"/>
        <v>-7.486165501467304E-2</v>
      </c>
      <c r="I285" s="22">
        <f t="shared" si="56"/>
        <v>7.486165501467304E-2</v>
      </c>
      <c r="J285" s="23">
        <f t="shared" si="61"/>
        <v>152707.3195915274</v>
      </c>
      <c r="K285" s="32"/>
      <c r="L285" s="33">
        <f t="shared" si="65"/>
        <v>5641.1822774395487</v>
      </c>
      <c r="M285" s="33">
        <f t="shared" si="66"/>
        <v>14.951579531190388</v>
      </c>
      <c r="N285" s="33">
        <f t="shared" si="67"/>
        <v>0.97639535339411254</v>
      </c>
      <c r="O285" s="33">
        <f t="shared" si="68"/>
        <v>5809.7741341796846</v>
      </c>
      <c r="P285" s="19"/>
      <c r="Q285" s="35">
        <f t="shared" si="63"/>
        <v>-0.11298355060913497</v>
      </c>
      <c r="R285" s="22">
        <f t="shared" si="60"/>
        <v>0.11298355060913497</v>
      </c>
      <c r="S285" s="23">
        <f t="shared" si="64"/>
        <v>347833.52934739657</v>
      </c>
    </row>
    <row r="286" spans="1:19" x14ac:dyDescent="0.3">
      <c r="A286" s="37" t="s">
        <v>449</v>
      </c>
      <c r="B286" s="39">
        <v>5460</v>
      </c>
      <c r="C286" s="32"/>
      <c r="D286" s="33">
        <f t="shared" si="62"/>
        <v>5414.1535065499065</v>
      </c>
      <c r="E286" s="33">
        <f t="shared" si="57"/>
        <v>-64.16051449290434</v>
      </c>
      <c r="F286" s="33">
        <f t="shared" si="58"/>
        <v>5383.084770140862</v>
      </c>
      <c r="G286" s="19"/>
      <c r="H286" s="35">
        <f t="shared" si="59"/>
        <v>1.4087038435739557E-2</v>
      </c>
      <c r="I286" s="22">
        <f t="shared" si="56"/>
        <v>1.4087038435739557E-2</v>
      </c>
      <c r="J286" s="23">
        <f t="shared" si="61"/>
        <v>5915.9525842840303</v>
      </c>
      <c r="K286" s="32"/>
      <c r="L286" s="33">
        <f t="shared" si="65"/>
        <v>5621.9696163677563</v>
      </c>
      <c r="M286" s="33">
        <f t="shared" si="66"/>
        <v>14.852020611549721</v>
      </c>
      <c r="N286" s="33">
        <f t="shared" si="67"/>
        <v>0.98008345464148927</v>
      </c>
      <c r="O286" s="33">
        <f t="shared" si="68"/>
        <v>5562.3815313484956</v>
      </c>
      <c r="P286" s="19"/>
      <c r="Q286" s="35">
        <f t="shared" si="63"/>
        <v>-1.8751196217673193E-2</v>
      </c>
      <c r="R286" s="22">
        <f t="shared" si="60"/>
        <v>1.8751196217673193E-2</v>
      </c>
      <c r="S286" s="23">
        <f t="shared" si="64"/>
        <v>10481.977961262994</v>
      </c>
    </row>
    <row r="287" spans="1:19" x14ac:dyDescent="0.3">
      <c r="A287" s="37" t="s">
        <v>450</v>
      </c>
      <c r="B287" s="39">
        <v>5480</v>
      </c>
      <c r="C287" s="32"/>
      <c r="D287" s="33">
        <f t="shared" si="62"/>
        <v>5402.5073441366458</v>
      </c>
      <c r="E287" s="33">
        <f t="shared" si="57"/>
        <v>-54.553404336711758</v>
      </c>
      <c r="F287" s="33">
        <f t="shared" si="58"/>
        <v>5349.9929920570021</v>
      </c>
      <c r="G287" s="19"/>
      <c r="H287" s="35">
        <f t="shared" si="59"/>
        <v>2.3723906558941226E-2</v>
      </c>
      <c r="I287" s="22">
        <f t="shared" si="56"/>
        <v>2.3723906558941226E-2</v>
      </c>
      <c r="J287" s="23">
        <f t="shared" si="61"/>
        <v>16901.822114290724</v>
      </c>
      <c r="K287" s="32"/>
      <c r="L287" s="33">
        <f t="shared" si="65"/>
        <v>5600.5425082295751</v>
      </c>
      <c r="M287" s="33">
        <f t="shared" si="66"/>
        <v>14.746298640269828</v>
      </c>
      <c r="N287" s="33">
        <f t="shared" si="67"/>
        <v>0.9880359610438274</v>
      </c>
      <c r="O287" s="33">
        <f t="shared" si="68"/>
        <v>5589.626126716109</v>
      </c>
      <c r="P287" s="19"/>
      <c r="Q287" s="35">
        <f t="shared" si="63"/>
        <v>-2.0004767648924993E-2</v>
      </c>
      <c r="R287" s="22">
        <f t="shared" si="60"/>
        <v>2.0004767648924993E-2</v>
      </c>
      <c r="S287" s="23">
        <f t="shared" si="64"/>
        <v>12017.887658776377</v>
      </c>
    </row>
    <row r="288" spans="1:19" x14ac:dyDescent="0.3">
      <c r="A288" s="37" t="s">
        <v>451</v>
      </c>
      <c r="B288" s="39">
        <v>5440</v>
      </c>
      <c r="C288" s="32"/>
      <c r="D288" s="33">
        <f t="shared" si="62"/>
        <v>5385.134544825547</v>
      </c>
      <c r="E288" s="33">
        <f t="shared" si="57"/>
        <v>-47.751489164775101</v>
      </c>
      <c r="F288" s="33">
        <f t="shared" si="58"/>
        <v>5347.9539397999342</v>
      </c>
      <c r="G288" s="19"/>
      <c r="H288" s="35">
        <f t="shared" si="59"/>
        <v>1.6920231654423853E-2</v>
      </c>
      <c r="I288" s="22">
        <f t="shared" si="56"/>
        <v>1.6920231654423853E-2</v>
      </c>
      <c r="J288" s="23">
        <f t="shared" si="61"/>
        <v>8472.4771983541305</v>
      </c>
      <c r="K288" s="32"/>
      <c r="L288" s="33">
        <f t="shared" si="65"/>
        <v>5560.6199272229351</v>
      </c>
      <c r="M288" s="33">
        <f t="shared" si="66"/>
        <v>14.586986608169902</v>
      </c>
      <c r="N288" s="33">
        <f t="shared" si="67"/>
        <v>0.9929156575071526</v>
      </c>
      <c r="O288" s="33">
        <f t="shared" si="68"/>
        <v>5606.3240400851491</v>
      </c>
      <c r="P288" s="19"/>
      <c r="Q288" s="35">
        <f t="shared" si="63"/>
        <v>-3.0574272074475946E-2</v>
      </c>
      <c r="R288" s="22">
        <f t="shared" si="60"/>
        <v>3.0574272074475946E-2</v>
      </c>
      <c r="S288" s="23">
        <f t="shared" si="64"/>
        <v>27663.686310246296</v>
      </c>
    </row>
    <row r="289" spans="1:19" x14ac:dyDescent="0.3">
      <c r="A289" s="37" t="s">
        <v>452</v>
      </c>
      <c r="B289" s="39">
        <v>5250</v>
      </c>
      <c r="C289" s="32"/>
      <c r="D289" s="33">
        <f t="shared" si="62"/>
        <v>5302.0860003452844</v>
      </c>
      <c r="E289" s="33">
        <f t="shared" si="57"/>
        <v>-54.208822925473989</v>
      </c>
      <c r="F289" s="33">
        <f t="shared" si="58"/>
        <v>5337.3830556607718</v>
      </c>
      <c r="G289" s="19"/>
      <c r="H289" s="35">
        <f t="shared" si="59"/>
        <v>-1.664439155443272E-2</v>
      </c>
      <c r="I289" s="22">
        <f t="shared" si="56"/>
        <v>1.664439155443272E-2</v>
      </c>
      <c r="J289" s="23">
        <f t="shared" si="61"/>
        <v>7635.7984166135402</v>
      </c>
      <c r="K289" s="32"/>
      <c r="L289" s="33">
        <f t="shared" si="65"/>
        <v>5479.6419917341273</v>
      </c>
      <c r="M289" s="33">
        <f t="shared" si="66"/>
        <v>14.308498334126751</v>
      </c>
      <c r="N289" s="33">
        <f t="shared" si="67"/>
        <v>0.98387844853362472</v>
      </c>
      <c r="O289" s="33">
        <f t="shared" si="68"/>
        <v>5539.3370612117769</v>
      </c>
      <c r="P289" s="19"/>
      <c r="Q289" s="35">
        <f t="shared" si="63"/>
        <v>-5.5111821183195603E-2</v>
      </c>
      <c r="R289" s="22">
        <f t="shared" si="60"/>
        <v>5.5111821183195603E-2</v>
      </c>
      <c r="S289" s="23">
        <f t="shared" si="64"/>
        <v>83715.934990667549</v>
      </c>
    </row>
    <row r="290" spans="1:19" x14ac:dyDescent="0.3">
      <c r="A290" s="37" t="s">
        <v>453</v>
      </c>
      <c r="B290" s="39">
        <v>5140</v>
      </c>
      <c r="C290" s="32"/>
      <c r="D290" s="33">
        <f t="shared" si="62"/>
        <v>5204.3018335516845</v>
      </c>
      <c r="E290" s="33">
        <f t="shared" si="57"/>
        <v>-62.180608010057263</v>
      </c>
      <c r="F290" s="33">
        <f t="shared" si="58"/>
        <v>5247.8771774198103</v>
      </c>
      <c r="G290" s="19"/>
      <c r="H290" s="35">
        <f t="shared" si="59"/>
        <v>-2.0987777708134304E-2</v>
      </c>
      <c r="I290" s="22">
        <f t="shared" si="56"/>
        <v>2.0987777708134304E-2</v>
      </c>
      <c r="J290" s="23">
        <f t="shared" si="61"/>
        <v>11637.485408065235</v>
      </c>
      <c r="K290" s="32"/>
      <c r="L290" s="33">
        <f t="shared" si="65"/>
        <v>5385.9696044544253</v>
      </c>
      <c r="M290" s="33">
        <f t="shared" si="66"/>
        <v>13.993828371504586</v>
      </c>
      <c r="N290" s="33">
        <f t="shared" si="67"/>
        <v>0.98402315996354739</v>
      </c>
      <c r="O290" s="33">
        <f t="shared" si="68"/>
        <v>5467.4585999922529</v>
      </c>
      <c r="P290" s="19"/>
      <c r="Q290" s="35">
        <f t="shared" si="63"/>
        <v>-6.3707898831177598E-2</v>
      </c>
      <c r="R290" s="22">
        <f t="shared" si="60"/>
        <v>6.3707898831177598E-2</v>
      </c>
      <c r="S290" s="23">
        <f t="shared" si="64"/>
        <v>107229.13470888627</v>
      </c>
    </row>
    <row r="291" spans="1:19" x14ac:dyDescent="0.3">
      <c r="A291" s="37" t="s">
        <v>454</v>
      </c>
      <c r="B291" s="39">
        <v>5600</v>
      </c>
      <c r="C291" s="32"/>
      <c r="D291" s="33">
        <f t="shared" si="62"/>
        <v>5327.074387314613</v>
      </c>
      <c r="E291" s="33">
        <f t="shared" si="57"/>
        <v>-28.344802586915488</v>
      </c>
      <c r="F291" s="33">
        <f t="shared" si="58"/>
        <v>5142.1212255416276</v>
      </c>
      <c r="G291" s="19"/>
      <c r="H291" s="35">
        <f t="shared" si="59"/>
        <v>8.1764066867566501E-2</v>
      </c>
      <c r="I291" s="22">
        <f t="shared" si="56"/>
        <v>8.1764066867566501E-2</v>
      </c>
      <c r="J291" s="23">
        <f t="shared" si="61"/>
        <v>209652.97209950106</v>
      </c>
      <c r="K291" s="32"/>
      <c r="L291" s="33">
        <f t="shared" si="65"/>
        <v>5495.3494978556446</v>
      </c>
      <c r="M291" s="33">
        <f t="shared" si="66"/>
        <v>14.271795433424401</v>
      </c>
      <c r="N291" s="33">
        <f t="shared" si="67"/>
        <v>0.99362383058199932</v>
      </c>
      <c r="O291" s="33">
        <f t="shared" si="68"/>
        <v>5313.9635125958075</v>
      </c>
      <c r="P291" s="19"/>
      <c r="Q291" s="35">
        <f t="shared" si="63"/>
        <v>5.1077944179320087E-2</v>
      </c>
      <c r="R291" s="22">
        <f t="shared" si="60"/>
        <v>5.1077944179320087E-2</v>
      </c>
      <c r="S291" s="23">
        <f t="shared" si="64"/>
        <v>81816.87212652876</v>
      </c>
    </row>
    <row r="292" spans="1:19" x14ac:dyDescent="0.3">
      <c r="A292" s="37" t="s">
        <v>455</v>
      </c>
      <c r="B292" s="39">
        <v>5300</v>
      </c>
      <c r="C292" s="32"/>
      <c r="D292" s="33">
        <f t="shared" si="62"/>
        <v>5299.2427496405162</v>
      </c>
      <c r="E292" s="33">
        <f t="shared" si="57"/>
        <v>-28.250922882596463</v>
      </c>
      <c r="F292" s="33">
        <f t="shared" si="58"/>
        <v>5298.7295847276973</v>
      </c>
      <c r="G292" s="19"/>
      <c r="H292" s="35">
        <f t="shared" si="59"/>
        <v>2.3970099477408887E-4</v>
      </c>
      <c r="I292" s="22">
        <f t="shared" si="56"/>
        <v>2.3970099477408887E-4</v>
      </c>
      <c r="J292" s="23">
        <f t="shared" si="61"/>
        <v>1.6139549640998696</v>
      </c>
      <c r="K292" s="32"/>
      <c r="L292" s="33">
        <f t="shared" si="65"/>
        <v>5453.8198699471786</v>
      </c>
      <c r="M292" s="33">
        <f t="shared" si="66"/>
        <v>14.109183025705757</v>
      </c>
      <c r="N292" s="33">
        <f t="shared" si="67"/>
        <v>0.98690944400596736</v>
      </c>
      <c r="O292" s="33">
        <f t="shared" si="68"/>
        <v>5468.7807027144945</v>
      </c>
      <c r="P292" s="19"/>
      <c r="Q292" s="35">
        <f t="shared" si="63"/>
        <v>-3.1845415606508401E-2</v>
      </c>
      <c r="R292" s="22">
        <f t="shared" si="60"/>
        <v>3.1845415606508401E-2</v>
      </c>
      <c r="S292" s="23">
        <f t="shared" si="64"/>
        <v>28486.925608798574</v>
      </c>
    </row>
    <row r="293" spans="1:19" x14ac:dyDescent="0.3">
      <c r="A293" s="37" t="s">
        <v>456</v>
      </c>
      <c r="B293" s="39">
        <v>5180</v>
      </c>
      <c r="C293" s="32"/>
      <c r="D293" s="33">
        <f t="shared" si="62"/>
        <v>5234.2370632852417</v>
      </c>
      <c r="E293" s="33">
        <f t="shared" si="57"/>
        <v>-34.974933509468471</v>
      </c>
      <c r="F293" s="33">
        <f t="shared" si="58"/>
        <v>5270.9918267579196</v>
      </c>
      <c r="G293" s="19"/>
      <c r="H293" s="35">
        <f t="shared" si="59"/>
        <v>-1.7565989721606105E-2</v>
      </c>
      <c r="I293" s="22">
        <f t="shared" si="56"/>
        <v>1.7565989721606105E-2</v>
      </c>
      <c r="J293" s="23">
        <f t="shared" si="61"/>
        <v>8279.5125367432574</v>
      </c>
      <c r="K293" s="32"/>
      <c r="L293" s="33">
        <f t="shared" si="65"/>
        <v>5405.1223891919344</v>
      </c>
      <c r="M293" s="33">
        <f t="shared" si="66"/>
        <v>13.926156461031578</v>
      </c>
      <c r="N293" s="33">
        <f t="shared" si="67"/>
        <v>0.97532606832006463</v>
      </c>
      <c r="O293" s="33">
        <f t="shared" si="68"/>
        <v>5367.8862111831822</v>
      </c>
      <c r="P293" s="19"/>
      <c r="Q293" s="35">
        <f t="shared" si="63"/>
        <v>-3.6271469340382674E-2</v>
      </c>
      <c r="R293" s="22">
        <f t="shared" si="60"/>
        <v>3.6271469340382674E-2</v>
      </c>
      <c r="S293" s="23">
        <f t="shared" si="64"/>
        <v>35301.228352771352</v>
      </c>
    </row>
    <row r="294" spans="1:19" x14ac:dyDescent="0.3">
      <c r="A294" s="37" t="s">
        <v>457</v>
      </c>
      <c r="B294" s="39">
        <v>5340</v>
      </c>
      <c r="C294" s="32"/>
      <c r="D294" s="33">
        <f t="shared" si="62"/>
        <v>5256.1110503442305</v>
      </c>
      <c r="E294" s="33">
        <f t="shared" si="57"/>
        <v>-24.57484628505577</v>
      </c>
      <c r="F294" s="33">
        <f t="shared" si="58"/>
        <v>5199.2621297757732</v>
      </c>
      <c r="G294" s="19"/>
      <c r="H294" s="35">
        <f t="shared" si="59"/>
        <v>2.6355406409031227E-2</v>
      </c>
      <c r="I294" s="22">
        <f t="shared" si="56"/>
        <v>2.6355406409031227E-2</v>
      </c>
      <c r="J294" s="23">
        <f t="shared" si="61"/>
        <v>19807.14811525129</v>
      </c>
      <c r="K294" s="32"/>
      <c r="L294" s="33">
        <f t="shared" si="65"/>
        <v>5421.1114678149206</v>
      </c>
      <c r="M294" s="33">
        <f t="shared" si="66"/>
        <v>13.93216807721628</v>
      </c>
      <c r="N294" s="33">
        <f t="shared" si="67"/>
        <v>0.98448046022360447</v>
      </c>
      <c r="O294" s="33">
        <f t="shared" si="68"/>
        <v>5333.8126268424758</v>
      </c>
      <c r="P294" s="19"/>
      <c r="Q294" s="35">
        <f t="shared" si="63"/>
        <v>1.1586841118959241E-3</v>
      </c>
      <c r="R294" s="22">
        <f t="shared" si="60"/>
        <v>1.1586841118959241E-3</v>
      </c>
      <c r="S294" s="23">
        <f t="shared" si="64"/>
        <v>38.283586590451414</v>
      </c>
    </row>
    <row r="295" spans="1:19" x14ac:dyDescent="0.3">
      <c r="A295" s="37" t="s">
        <v>458</v>
      </c>
      <c r="B295" s="39">
        <v>4790</v>
      </c>
      <c r="C295" s="32"/>
      <c r="D295" s="33">
        <f t="shared" si="62"/>
        <v>5053.1843748559386</v>
      </c>
      <c r="E295" s="33">
        <f t="shared" si="57"/>
        <v>-57.202987009620223</v>
      </c>
      <c r="F295" s="33">
        <f t="shared" si="58"/>
        <v>5231.5362040591745</v>
      </c>
      <c r="G295" s="19"/>
      <c r="H295" s="35">
        <f t="shared" si="59"/>
        <v>-9.2178748237823474E-2</v>
      </c>
      <c r="I295" s="22">
        <f t="shared" si="56"/>
        <v>9.2178748237823474E-2</v>
      </c>
      <c r="J295" s="23">
        <f t="shared" si="61"/>
        <v>194954.21949498495</v>
      </c>
      <c r="K295" s="32"/>
      <c r="L295" s="33">
        <f t="shared" si="65"/>
        <v>5255.8922890186923</v>
      </c>
      <c r="M295" s="33">
        <f t="shared" si="66"/>
        <v>13.410098385863817</v>
      </c>
      <c r="N295" s="33">
        <f t="shared" si="67"/>
        <v>0.96105508409375939</v>
      </c>
      <c r="O295" s="33">
        <f t="shared" si="68"/>
        <v>5324.8516077120112</v>
      </c>
      <c r="P295" s="19"/>
      <c r="Q295" s="35">
        <f t="shared" si="63"/>
        <v>-0.11166004336367666</v>
      </c>
      <c r="R295" s="22">
        <f t="shared" si="60"/>
        <v>0.11166004336367666</v>
      </c>
      <c r="S295" s="23">
        <f t="shared" si="64"/>
        <v>286066.24227212311</v>
      </c>
    </row>
    <row r="296" spans="1:19" x14ac:dyDescent="0.3">
      <c r="A296" s="37" t="s">
        <v>459</v>
      </c>
      <c r="B296" s="39">
        <v>5680</v>
      </c>
      <c r="C296" s="32"/>
      <c r="D296" s="33">
        <f t="shared" si="62"/>
        <v>5272.2802950822861</v>
      </c>
      <c r="E296" s="33">
        <f t="shared" si="57"/>
        <v>-6.6561568054534277</v>
      </c>
      <c r="F296" s="33">
        <f t="shared" si="58"/>
        <v>4995.9813878463183</v>
      </c>
      <c r="G296" s="19"/>
      <c r="H296" s="35">
        <f t="shared" si="59"/>
        <v>0.12042581199888762</v>
      </c>
      <c r="I296" s="22">
        <f t="shared" si="56"/>
        <v>0.12042581199888762</v>
      </c>
      <c r="J296" s="23">
        <f t="shared" si="61"/>
        <v>467881.46177264885</v>
      </c>
      <c r="K296" s="32"/>
      <c r="L296" s="33">
        <f t="shared" si="65"/>
        <v>5467.3033066499493</v>
      </c>
      <c r="M296" s="33">
        <f t="shared" si="66"/>
        <v>13.987098115991266</v>
      </c>
      <c r="N296" s="33">
        <f t="shared" si="67"/>
        <v>0.98677680656161659</v>
      </c>
      <c r="O296" s="33">
        <f t="shared" si="68"/>
        <v>5096.4348899382021</v>
      </c>
      <c r="P296" s="19"/>
      <c r="Q296" s="35">
        <f t="shared" si="63"/>
        <v>0.10274033627848554</v>
      </c>
      <c r="R296" s="22">
        <f t="shared" si="60"/>
        <v>0.10274033627848554</v>
      </c>
      <c r="S296" s="23">
        <f t="shared" si="64"/>
        <v>340548.23768143827</v>
      </c>
    </row>
    <row r="297" spans="1:19" x14ac:dyDescent="0.3">
      <c r="A297" s="37" t="s">
        <v>460</v>
      </c>
      <c r="B297" s="39">
        <v>5140</v>
      </c>
      <c r="C297" s="32"/>
      <c r="D297" s="33">
        <f t="shared" si="62"/>
        <v>5214.8801796891221</v>
      </c>
      <c r="E297" s="33">
        <f t="shared" si="57"/>
        <v>-15.93938663896752</v>
      </c>
      <c r="F297" s="33">
        <f t="shared" si="58"/>
        <v>5265.624138276833</v>
      </c>
      <c r="G297" s="19"/>
      <c r="H297" s="35">
        <f t="shared" si="59"/>
        <v>-2.4440493828177635E-2</v>
      </c>
      <c r="I297" s="22">
        <f t="shared" si="56"/>
        <v>2.4440493828177635E-2</v>
      </c>
      <c r="J297" s="23">
        <f t="shared" si="61"/>
        <v>15781.424117796867</v>
      </c>
      <c r="K297" s="32"/>
      <c r="L297" s="33">
        <f t="shared" si="65"/>
        <v>5410.0691233308025</v>
      </c>
      <c r="M297" s="33">
        <f t="shared" si="66"/>
        <v>13.779550290839632</v>
      </c>
      <c r="N297" s="33">
        <f t="shared" si="67"/>
        <v>0.96920894588673256</v>
      </c>
      <c r="O297" s="33">
        <f t="shared" si="68"/>
        <v>5351.9064818171983</v>
      </c>
      <c r="P297" s="19"/>
      <c r="Q297" s="35">
        <f t="shared" si="63"/>
        <v>-4.1226941987781762E-2</v>
      </c>
      <c r="R297" s="22">
        <f t="shared" si="60"/>
        <v>4.1226941987781762E-2</v>
      </c>
      <c r="S297" s="23">
        <f t="shared" si="64"/>
        <v>44904.357036142574</v>
      </c>
    </row>
    <row r="298" spans="1:19" x14ac:dyDescent="0.3">
      <c r="A298" s="37" t="s">
        <v>461</v>
      </c>
      <c r="B298" s="39">
        <v>5280</v>
      </c>
      <c r="C298" s="32"/>
      <c r="D298" s="33">
        <f t="shared" si="62"/>
        <v>5231.6834259313555</v>
      </c>
      <c r="E298" s="33">
        <f t="shared" si="57"/>
        <v>-9.94936546501485</v>
      </c>
      <c r="F298" s="33">
        <f t="shared" si="58"/>
        <v>5198.9407930501548</v>
      </c>
      <c r="G298" s="19"/>
      <c r="H298" s="35">
        <f t="shared" si="59"/>
        <v>1.5352122528379782E-2</v>
      </c>
      <c r="I298" s="22">
        <f t="shared" si="56"/>
        <v>1.5352122528379782E-2</v>
      </c>
      <c r="J298" s="23">
        <f t="shared" si="61"/>
        <v>6570.5950313378398</v>
      </c>
      <c r="K298" s="32"/>
      <c r="L298" s="33">
        <f t="shared" si="65"/>
        <v>5411.8535023558006</v>
      </c>
      <c r="M298" s="33">
        <f t="shared" si="66"/>
        <v>13.744594844119481</v>
      </c>
      <c r="N298" s="33">
        <f t="shared" si="67"/>
        <v>0.9788689403040054</v>
      </c>
      <c r="O298" s="33">
        <f t="shared" si="68"/>
        <v>5315.8243454957583</v>
      </c>
      <c r="P298" s="19"/>
      <c r="Q298" s="35">
        <f t="shared" si="63"/>
        <v>-6.7849139196511895E-3</v>
      </c>
      <c r="R298" s="22">
        <f t="shared" si="60"/>
        <v>6.7849139196511895E-3</v>
      </c>
      <c r="S298" s="23">
        <f t="shared" si="64"/>
        <v>1283.3837301994565</v>
      </c>
    </row>
    <row r="299" spans="1:19" x14ac:dyDescent="0.3">
      <c r="A299" s="37" t="s">
        <v>462</v>
      </c>
      <c r="B299" s="39">
        <v>5480</v>
      </c>
      <c r="C299" s="32"/>
      <c r="D299" s="33">
        <f t="shared" si="62"/>
        <v>5326.0566557897964</v>
      </c>
      <c r="E299" s="33">
        <f t="shared" si="57"/>
        <v>9.1356774872877793</v>
      </c>
      <c r="F299" s="33">
        <f t="shared" si="58"/>
        <v>5221.7340604663405</v>
      </c>
      <c r="G299" s="19"/>
      <c r="H299" s="35">
        <f t="shared" si="59"/>
        <v>4.7128821082784586E-2</v>
      </c>
      <c r="I299" s="22">
        <f t="shared" si="56"/>
        <v>4.7128821082784586E-2</v>
      </c>
      <c r="J299" s="23">
        <f t="shared" si="61"/>
        <v>66701.295523203895</v>
      </c>
      <c r="K299" s="32"/>
      <c r="L299" s="33">
        <f t="shared" si="65"/>
        <v>5465.2267939587655</v>
      </c>
      <c r="M299" s="33">
        <f t="shared" si="66"/>
        <v>13.860077880371536</v>
      </c>
      <c r="N299" s="33">
        <f t="shared" si="67"/>
        <v>0.99204143138311207</v>
      </c>
      <c r="O299" s="33">
        <f t="shared" si="68"/>
        <v>5360.6860302044843</v>
      </c>
      <c r="P299" s="19"/>
      <c r="Q299" s="35">
        <f t="shared" si="63"/>
        <v>2.1772622225459073E-2</v>
      </c>
      <c r="R299" s="22">
        <f t="shared" si="60"/>
        <v>2.1772622225459073E-2</v>
      </c>
      <c r="S299" s="23">
        <f t="shared" si="64"/>
        <v>14235.823388365241</v>
      </c>
    </row>
    <row r="300" spans="1:19" x14ac:dyDescent="0.3">
      <c r="A300" s="37" t="s">
        <v>463</v>
      </c>
      <c r="B300" s="39">
        <v>5210</v>
      </c>
      <c r="C300" s="32"/>
      <c r="D300" s="33">
        <f t="shared" si="62"/>
        <v>5284.6227957467108</v>
      </c>
      <c r="E300" s="33">
        <f t="shared" si="57"/>
        <v>-0.1156433109809214</v>
      </c>
      <c r="F300" s="33">
        <f t="shared" si="58"/>
        <v>5335.1923332770839</v>
      </c>
      <c r="G300" s="19"/>
      <c r="H300" s="35">
        <f t="shared" si="59"/>
        <v>-2.40292386328376E-2</v>
      </c>
      <c r="I300" s="22">
        <f t="shared" si="56"/>
        <v>2.40292386328376E-2</v>
      </c>
      <c r="J300" s="23">
        <f t="shared" si="61"/>
        <v>15673.120311360446</v>
      </c>
      <c r="K300" s="32"/>
      <c r="L300" s="33">
        <f t="shared" si="65"/>
        <v>5402.9809579638886</v>
      </c>
      <c r="M300" s="33">
        <f t="shared" si="66"/>
        <v>13.638295618276594</v>
      </c>
      <c r="N300" s="33">
        <f t="shared" si="67"/>
        <v>0.98509620232726469</v>
      </c>
      <c r="O300" s="33">
        <f t="shared" si="68"/>
        <v>5440.2711438909646</v>
      </c>
      <c r="P300" s="19"/>
      <c r="Q300" s="35">
        <f t="shared" si="63"/>
        <v>-4.4197916293851169E-2</v>
      </c>
      <c r="R300" s="22">
        <f t="shared" si="60"/>
        <v>4.4197916293851169E-2</v>
      </c>
      <c r="S300" s="23">
        <f t="shared" si="64"/>
        <v>53024.799708853323</v>
      </c>
    </row>
    <row r="301" spans="1:19" x14ac:dyDescent="0.3">
      <c r="A301" s="37" t="s">
        <v>464</v>
      </c>
      <c r="B301" s="39">
        <v>5460</v>
      </c>
      <c r="C301" s="32"/>
      <c r="D301" s="33">
        <f t="shared" si="62"/>
        <v>5355.3948171106231</v>
      </c>
      <c r="E301" s="33">
        <f t="shared" si="57"/>
        <v>12.852727739548135</v>
      </c>
      <c r="F301" s="33">
        <f t="shared" si="58"/>
        <v>5284.5071524357299</v>
      </c>
      <c r="G301" s="19"/>
      <c r="H301" s="35">
        <f t="shared" si="59"/>
        <v>3.2141547172943236E-2</v>
      </c>
      <c r="I301" s="22">
        <f t="shared" si="56"/>
        <v>3.2141547172943236E-2</v>
      </c>
      <c r="J301" s="23">
        <f t="shared" si="61"/>
        <v>30797.739546216126</v>
      </c>
      <c r="K301" s="32"/>
      <c r="L301" s="33">
        <f t="shared" si="65"/>
        <v>5460.2148049184962</v>
      </c>
      <c r="M301" s="33">
        <f t="shared" si="66"/>
        <v>13.765338570661298</v>
      </c>
      <c r="N301" s="33">
        <f t="shared" si="67"/>
        <v>0.98827035478193048</v>
      </c>
      <c r="O301" s="33">
        <f t="shared" si="68"/>
        <v>5329.2949475117812</v>
      </c>
      <c r="P301" s="19"/>
      <c r="Q301" s="35">
        <f t="shared" si="63"/>
        <v>2.393865430187158E-2</v>
      </c>
      <c r="R301" s="22">
        <f t="shared" si="60"/>
        <v>2.393865430187158E-2</v>
      </c>
      <c r="S301" s="23">
        <f t="shared" si="64"/>
        <v>17083.810745948038</v>
      </c>
    </row>
    <row r="302" spans="1:19" x14ac:dyDescent="0.3">
      <c r="A302" s="37" t="s">
        <v>465</v>
      </c>
      <c r="B302" s="39">
        <v>5430</v>
      </c>
      <c r="C302" s="32"/>
      <c r="D302" s="33">
        <f t="shared" si="62"/>
        <v>5393.1915092012496</v>
      </c>
      <c r="E302" s="33">
        <f t="shared" si="57"/>
        <v>17.416040505732738</v>
      </c>
      <c r="F302" s="33">
        <f t="shared" si="58"/>
        <v>5368.2475448501709</v>
      </c>
      <c r="G302" s="19"/>
      <c r="H302" s="35">
        <f t="shared" si="59"/>
        <v>1.1372459511939057E-2</v>
      </c>
      <c r="I302" s="22">
        <f t="shared" si="56"/>
        <v>1.1372459511939057E-2</v>
      </c>
      <c r="J302" s="23">
        <f t="shared" si="61"/>
        <v>3813.3657170316515</v>
      </c>
      <c r="K302" s="32"/>
      <c r="L302" s="33">
        <f t="shared" si="65"/>
        <v>5488.4793125639753</v>
      </c>
      <c r="M302" s="33">
        <f t="shared" si="66"/>
        <v>13.807590983807286</v>
      </c>
      <c r="N302" s="33">
        <f t="shared" si="67"/>
        <v>0.9854765278833495</v>
      </c>
      <c r="O302" s="33">
        <f t="shared" si="68"/>
        <v>5386.523238373914</v>
      </c>
      <c r="P302" s="19"/>
      <c r="Q302" s="35">
        <f t="shared" si="63"/>
        <v>8.0067700968850918E-3</v>
      </c>
      <c r="R302" s="22">
        <f t="shared" si="60"/>
        <v>8.0067700968850918E-3</v>
      </c>
      <c r="S302" s="23">
        <f t="shared" si="64"/>
        <v>1890.2288014915082</v>
      </c>
    </row>
    <row r="303" spans="1:19" x14ac:dyDescent="0.3">
      <c r="A303" s="37" t="s">
        <v>466</v>
      </c>
      <c r="B303" s="39">
        <v>5030</v>
      </c>
      <c r="C303" s="32"/>
      <c r="D303" s="33">
        <f t="shared" si="62"/>
        <v>5256.8669230613259</v>
      </c>
      <c r="E303" s="33">
        <f t="shared" si="57"/>
        <v>-10.709663747970431</v>
      </c>
      <c r="F303" s="33">
        <f t="shared" si="58"/>
        <v>5410.6075497069824</v>
      </c>
      <c r="G303" s="19"/>
      <c r="H303" s="35">
        <f t="shared" si="59"/>
        <v>-7.5667504911924921E-2</v>
      </c>
      <c r="I303" s="22">
        <f t="shared" si="56"/>
        <v>7.5667504911924921E-2</v>
      </c>
      <c r="J303" s="23">
        <f t="shared" si="61"/>
        <v>144862.10689395305</v>
      </c>
      <c r="K303" s="32"/>
      <c r="L303" s="33">
        <f t="shared" si="65"/>
        <v>5357.8916997224933</v>
      </c>
      <c r="M303" s="33">
        <f t="shared" si="66"/>
        <v>13.386805090709325</v>
      </c>
      <c r="N303" s="33">
        <f t="shared" si="67"/>
        <v>0.97865251368412154</v>
      </c>
      <c r="O303" s="33">
        <f t="shared" si="68"/>
        <v>5467.2033900643155</v>
      </c>
      <c r="P303" s="19"/>
      <c r="Q303" s="35">
        <f t="shared" si="63"/>
        <v>-8.6919163034655175E-2</v>
      </c>
      <c r="R303" s="22">
        <f t="shared" si="60"/>
        <v>8.6919163034655175E-2</v>
      </c>
      <c r="S303" s="23">
        <f t="shared" si="64"/>
        <v>191146.80428373002</v>
      </c>
    </row>
    <row r="304" spans="1:19" x14ac:dyDescent="0.3">
      <c r="A304" s="37" t="s">
        <v>467</v>
      </c>
      <c r="B304" s="39">
        <v>5430</v>
      </c>
      <c r="C304" s="32"/>
      <c r="D304" s="33">
        <f t="shared" si="62"/>
        <v>5320.4177362250166</v>
      </c>
      <c r="E304" s="33">
        <f t="shared" si="57"/>
        <v>2.875738217186333</v>
      </c>
      <c r="F304" s="33">
        <f t="shared" si="58"/>
        <v>5246.1572593133551</v>
      </c>
      <c r="G304" s="19"/>
      <c r="H304" s="35">
        <f t="shared" si="59"/>
        <v>3.3856858321665725E-2</v>
      </c>
      <c r="I304" s="22">
        <f t="shared" si="56"/>
        <v>3.3856858321665725E-2</v>
      </c>
      <c r="J304" s="23">
        <f t="shared" si="61"/>
        <v>33798.153303176958</v>
      </c>
      <c r="K304" s="32"/>
      <c r="L304" s="33">
        <f t="shared" si="65"/>
        <v>5414.1846840380558</v>
      </c>
      <c r="M304" s="33">
        <f t="shared" si="66"/>
        <v>13.511839125540535</v>
      </c>
      <c r="N304" s="33">
        <f t="shared" si="67"/>
        <v>0.99128207922554279</v>
      </c>
      <c r="O304" s="33">
        <f t="shared" si="68"/>
        <v>5300.9654827864015</v>
      </c>
      <c r="P304" s="19"/>
      <c r="Q304" s="35">
        <f t="shared" si="63"/>
        <v>2.3763262838600096E-2</v>
      </c>
      <c r="R304" s="22">
        <f t="shared" si="60"/>
        <v>2.3763262838600096E-2</v>
      </c>
      <c r="S304" s="23">
        <f t="shared" si="64"/>
        <v>16649.906632546452</v>
      </c>
    </row>
    <row r="305" spans="1:19" x14ac:dyDescent="0.3">
      <c r="A305" s="37" t="s">
        <v>468</v>
      </c>
      <c r="B305" s="39">
        <v>5400</v>
      </c>
      <c r="C305" s="32"/>
      <c r="D305" s="33">
        <f t="shared" si="62"/>
        <v>5354.277907925316</v>
      </c>
      <c r="E305" s="33">
        <f t="shared" si="57"/>
        <v>8.5441098872402499</v>
      </c>
      <c r="F305" s="33">
        <f t="shared" si="58"/>
        <v>5323.2934744422028</v>
      </c>
      <c r="G305" s="19"/>
      <c r="H305" s="35">
        <f t="shared" si="59"/>
        <v>1.4204912140332824E-2</v>
      </c>
      <c r="I305" s="22">
        <f t="shared" si="56"/>
        <v>1.4204912140332824E-2</v>
      </c>
      <c r="J305" s="23">
        <f t="shared" si="61"/>
        <v>5883.8910631490025</v>
      </c>
      <c r="K305" s="32"/>
      <c r="L305" s="33">
        <f t="shared" si="65"/>
        <v>5463.4380096086497</v>
      </c>
      <c r="M305" s="33">
        <f t="shared" si="66"/>
        <v>13.615994339121087</v>
      </c>
      <c r="N305" s="33">
        <f t="shared" si="67"/>
        <v>0.97889333510195997</v>
      </c>
      <c r="O305" s="33">
        <f t="shared" si="68"/>
        <v>5293.7739099716355</v>
      </c>
      <c r="P305" s="19"/>
      <c r="Q305" s="35">
        <f t="shared" si="63"/>
        <v>1.9671498153400836E-2</v>
      </c>
      <c r="R305" s="22">
        <f t="shared" si="60"/>
        <v>1.9671498153400836E-2</v>
      </c>
      <c r="S305" s="23">
        <f t="shared" si="64"/>
        <v>11283.982202714205</v>
      </c>
    </row>
    <row r="306" spans="1:19" x14ac:dyDescent="0.3">
      <c r="A306" s="37" t="s">
        <v>469</v>
      </c>
      <c r="B306" s="39">
        <v>5680</v>
      </c>
      <c r="C306" s="32"/>
      <c r="D306" s="33">
        <f t="shared" si="62"/>
        <v>5490.9412360919705</v>
      </c>
      <c r="E306" s="33">
        <f t="shared" si="57"/>
        <v>31.982568030433033</v>
      </c>
      <c r="F306" s="33">
        <f t="shared" si="58"/>
        <v>5362.8220178125566</v>
      </c>
      <c r="G306" s="19"/>
      <c r="H306" s="35">
        <f t="shared" si="59"/>
        <v>5.5841194047085103E-2</v>
      </c>
      <c r="I306" s="22">
        <f t="shared" si="56"/>
        <v>5.5841194047085103E-2</v>
      </c>
      <c r="J306" s="23">
        <f t="shared" si="61"/>
        <v>100601.87238449814</v>
      </c>
      <c r="K306" s="32"/>
      <c r="L306" s="33">
        <f t="shared" si="65"/>
        <v>5573.0376486007772</v>
      </c>
      <c r="M306" s="33">
        <f t="shared" si="66"/>
        <v>13.895702823670065</v>
      </c>
      <c r="N306" s="33">
        <f t="shared" si="67"/>
        <v>0.99396009330047841</v>
      </c>
      <c r="O306" s="33">
        <f t="shared" si="68"/>
        <v>5392.0526464760369</v>
      </c>
      <c r="P306" s="19"/>
      <c r="Q306" s="35">
        <f t="shared" si="63"/>
        <v>5.0694956606331533E-2</v>
      </c>
      <c r="R306" s="22">
        <f t="shared" si="60"/>
        <v>5.0694956606331533E-2</v>
      </c>
      <c r="S306" s="23">
        <f t="shared" si="64"/>
        <v>82913.678401454192</v>
      </c>
    </row>
    <row r="307" spans="1:19" x14ac:dyDescent="0.3">
      <c r="A307" s="37" t="s">
        <v>470</v>
      </c>
      <c r="B307" s="39">
        <v>5720</v>
      </c>
      <c r="C307" s="32"/>
      <c r="D307" s="33">
        <f t="shared" si="62"/>
        <v>5602.529733837906</v>
      </c>
      <c r="E307" s="33">
        <f t="shared" si="57"/>
        <v>46.545880831152381</v>
      </c>
      <c r="F307" s="33">
        <f t="shared" si="58"/>
        <v>5522.9238041224035</v>
      </c>
      <c r="G307" s="19"/>
      <c r="H307" s="35">
        <f t="shared" si="59"/>
        <v>3.4453880398181216E-2</v>
      </c>
      <c r="I307" s="22">
        <f t="shared" si="56"/>
        <v>3.4453880398181216E-2</v>
      </c>
      <c r="J307" s="23">
        <f t="shared" si="61"/>
        <v>38839.026981584801</v>
      </c>
      <c r="K307" s="32"/>
      <c r="L307" s="33">
        <f t="shared" si="65"/>
        <v>5706.6669235959816</v>
      </c>
      <c r="M307" s="33">
        <f t="shared" si="66"/>
        <v>14.244621601893252</v>
      </c>
      <c r="N307" s="33">
        <f t="shared" si="67"/>
        <v>0.9723286384197708</v>
      </c>
      <c r="O307" s="33">
        <f t="shared" si="68"/>
        <v>5369.3507018794508</v>
      </c>
      <c r="P307" s="19"/>
      <c r="Q307" s="35">
        <f t="shared" si="63"/>
        <v>6.1302324846249867E-2</v>
      </c>
      <c r="R307" s="22">
        <f t="shared" si="60"/>
        <v>6.1302324846249867E-2</v>
      </c>
      <c r="S307" s="23">
        <f t="shared" si="64"/>
        <v>122954.93027243382</v>
      </c>
    </row>
    <row r="308" spans="1:19" x14ac:dyDescent="0.3">
      <c r="A308" s="37" t="s">
        <v>471</v>
      </c>
      <c r="B308" s="39">
        <v>5180</v>
      </c>
      <c r="C308" s="32"/>
      <c r="D308" s="33">
        <f t="shared" si="62"/>
        <v>5459.5996597150988</v>
      </c>
      <c r="E308" s="33">
        <f t="shared" si="57"/>
        <v>11.882664032213885</v>
      </c>
      <c r="F308" s="33">
        <f t="shared" si="58"/>
        <v>5649.0756146690583</v>
      </c>
      <c r="G308" s="19"/>
      <c r="H308" s="35">
        <f t="shared" si="59"/>
        <v>-9.0555137966999669E-2</v>
      </c>
      <c r="I308" s="22">
        <f t="shared" si="56"/>
        <v>9.0555137966999669E-2</v>
      </c>
      <c r="J308" s="23">
        <f t="shared" si="61"/>
        <v>220031.93227715485</v>
      </c>
      <c r="K308" s="32"/>
      <c r="L308" s="33">
        <f t="shared" si="65"/>
        <v>5566.1829200837437</v>
      </c>
      <c r="M308" s="33">
        <f t="shared" si="66"/>
        <v>13.793722811755831</v>
      </c>
      <c r="N308" s="33">
        <f t="shared" si="67"/>
        <v>0.97144083507540624</v>
      </c>
      <c r="O308" s="33">
        <f t="shared" si="68"/>
        <v>5645.2628251918422</v>
      </c>
      <c r="P308" s="19"/>
      <c r="Q308" s="35">
        <f t="shared" si="63"/>
        <v>-8.981907822236336E-2</v>
      </c>
      <c r="R308" s="22">
        <f t="shared" si="60"/>
        <v>8.981907822236336E-2</v>
      </c>
      <c r="S308" s="23">
        <f t="shared" si="64"/>
        <v>216469.49650549475</v>
      </c>
    </row>
    <row r="309" spans="1:19" x14ac:dyDescent="0.3">
      <c r="A309" s="37" t="s">
        <v>472</v>
      </c>
      <c r="B309" s="39">
        <v>5540</v>
      </c>
      <c r="C309" s="32"/>
      <c r="D309" s="33">
        <f t="shared" si="62"/>
        <v>5499.1589961924656</v>
      </c>
      <c r="E309" s="33">
        <f t="shared" si="57"/>
        <v>16.945905420666868</v>
      </c>
      <c r="F309" s="33">
        <f t="shared" si="58"/>
        <v>5471.4823237473129</v>
      </c>
      <c r="G309" s="19"/>
      <c r="H309" s="35">
        <f t="shared" si="59"/>
        <v>1.2367811597957966E-2</v>
      </c>
      <c r="I309" s="22">
        <f t="shared" si="56"/>
        <v>1.2367811597957966E-2</v>
      </c>
      <c r="J309" s="23">
        <f t="shared" si="61"/>
        <v>4694.671959068045</v>
      </c>
      <c r="K309" s="32"/>
      <c r="L309" s="33">
        <f t="shared" si="65"/>
        <v>5624.6152075245218</v>
      </c>
      <c r="M309" s="33">
        <f t="shared" si="66"/>
        <v>13.923805236839428</v>
      </c>
      <c r="N309" s="33">
        <f t="shared" si="67"/>
        <v>0.97350939670854253</v>
      </c>
      <c r="O309" s="33">
        <f t="shared" si="68"/>
        <v>5408.1632801333362</v>
      </c>
      <c r="P309" s="19"/>
      <c r="Q309" s="35">
        <f t="shared" si="63"/>
        <v>2.3797241853188406E-2</v>
      </c>
      <c r="R309" s="22">
        <f t="shared" si="60"/>
        <v>2.3797241853188406E-2</v>
      </c>
      <c r="S309" s="23">
        <f t="shared" si="64"/>
        <v>17380.920705201177</v>
      </c>
    </row>
    <row r="310" spans="1:19" x14ac:dyDescent="0.3">
      <c r="A310" s="37" t="s">
        <v>473</v>
      </c>
      <c r="B310" s="39">
        <v>5490</v>
      </c>
      <c r="C310" s="32"/>
      <c r="D310" s="33">
        <f t="shared" si="62"/>
        <v>5505.5602239376212</v>
      </c>
      <c r="E310" s="33">
        <f t="shared" si="57"/>
        <v>15.01683506221433</v>
      </c>
      <c r="F310" s="33">
        <f t="shared" si="58"/>
        <v>5516.1049016131328</v>
      </c>
      <c r="G310" s="19"/>
      <c r="H310" s="35">
        <f t="shared" si="59"/>
        <v>-4.754991186362992E-3</v>
      </c>
      <c r="I310" s="22">
        <f t="shared" si="56"/>
        <v>4.754991186362992E-3</v>
      </c>
      <c r="J310" s="23">
        <f t="shared" si="61"/>
        <v>681.46588823134471</v>
      </c>
      <c r="K310" s="32"/>
      <c r="L310" s="33">
        <f t="shared" si="65"/>
        <v>5628.6858251999429</v>
      </c>
      <c r="M310" s="33">
        <f t="shared" si="66"/>
        <v>13.895091801641748</v>
      </c>
      <c r="N310" s="33">
        <f t="shared" si="67"/>
        <v>0.97791092277165226</v>
      </c>
      <c r="O310" s="33">
        <f t="shared" si="68"/>
        <v>5519.3907082845062</v>
      </c>
      <c r="P310" s="19"/>
      <c r="Q310" s="35">
        <f t="shared" si="63"/>
        <v>-5.3534987767770888E-3</v>
      </c>
      <c r="R310" s="22">
        <f t="shared" si="60"/>
        <v>5.3534987767770888E-3</v>
      </c>
      <c r="S310" s="23">
        <f t="shared" si="64"/>
        <v>863.8137334649424</v>
      </c>
    </row>
    <row r="311" spans="1:19" x14ac:dyDescent="0.3">
      <c r="A311" s="37" t="s">
        <v>474</v>
      </c>
      <c r="B311" s="39">
        <v>5040</v>
      </c>
      <c r="C311" s="32"/>
      <c r="D311" s="33">
        <f t="shared" si="62"/>
        <v>5326.4552706668346</v>
      </c>
      <c r="E311" s="33">
        <f t="shared" si="57"/>
        <v>-20.496302401689753</v>
      </c>
      <c r="F311" s="33">
        <f t="shared" si="58"/>
        <v>5520.5770589998356</v>
      </c>
      <c r="G311" s="19"/>
      <c r="H311" s="35">
        <f t="shared" si="59"/>
        <v>-9.5352591071395945E-2</v>
      </c>
      <c r="I311" s="22">
        <f t="shared" si="56"/>
        <v>9.5352591071395945E-2</v>
      </c>
      <c r="J311" s="23">
        <f t="shared" si="61"/>
        <v>230954.30963693143</v>
      </c>
      <c r="K311" s="32"/>
      <c r="L311" s="33">
        <f t="shared" si="65"/>
        <v>5458.104068110355</v>
      </c>
      <c r="M311" s="33">
        <f t="shared" si="66"/>
        <v>13.357502923616989</v>
      </c>
      <c r="N311" s="33">
        <f t="shared" si="67"/>
        <v>0.9732954130649456</v>
      </c>
      <c r="O311" s="33">
        <f t="shared" si="68"/>
        <v>5597.6740495972854</v>
      </c>
      <c r="P311" s="19"/>
      <c r="Q311" s="35">
        <f t="shared" si="63"/>
        <v>-0.11064961301533439</v>
      </c>
      <c r="R311" s="22">
        <f t="shared" si="60"/>
        <v>0.11064961301533439</v>
      </c>
      <c r="S311" s="23">
        <f t="shared" si="64"/>
        <v>311000.34559423552</v>
      </c>
    </row>
    <row r="312" spans="1:19" x14ac:dyDescent="0.3">
      <c r="A312" s="37" t="s">
        <v>475</v>
      </c>
      <c r="B312" s="39">
        <v>5440</v>
      </c>
      <c r="C312" s="32"/>
      <c r="D312" s="33">
        <f t="shared" si="62"/>
        <v>5360.1028028554247</v>
      </c>
      <c r="E312" s="33">
        <f t="shared" si="57"/>
        <v>-10.591090538871722</v>
      </c>
      <c r="F312" s="33">
        <f t="shared" si="58"/>
        <v>5305.9589682651449</v>
      </c>
      <c r="G312" s="19"/>
      <c r="H312" s="35">
        <f t="shared" si="59"/>
        <v>2.4639895539495422E-2</v>
      </c>
      <c r="I312" s="22">
        <f t="shared" si="56"/>
        <v>2.4639895539495422E-2</v>
      </c>
      <c r="J312" s="23">
        <f t="shared" si="61"/>
        <v>17966.998188544432</v>
      </c>
      <c r="K312" s="32"/>
      <c r="L312" s="33">
        <f t="shared" si="65"/>
        <v>5488.1460050937376</v>
      </c>
      <c r="M312" s="33">
        <f t="shared" si="66"/>
        <v>13.406123475412926</v>
      </c>
      <c r="N312" s="33">
        <f t="shared" si="67"/>
        <v>0.98677054225930871</v>
      </c>
      <c r="O312" s="33">
        <f t="shared" si="68"/>
        <v>5389.9160148051351</v>
      </c>
      <c r="P312" s="19"/>
      <c r="Q312" s="35">
        <f t="shared" si="63"/>
        <v>9.2066149255266381E-3</v>
      </c>
      <c r="R312" s="22">
        <f t="shared" si="60"/>
        <v>9.2066149255266381E-3</v>
      </c>
      <c r="S312" s="23">
        <f t="shared" si="64"/>
        <v>2508.4055729994475</v>
      </c>
    </row>
    <row r="313" spans="1:19" x14ac:dyDescent="0.3">
      <c r="A313" s="37" t="s">
        <v>476</v>
      </c>
      <c r="B313" s="39">
        <v>5470</v>
      </c>
      <c r="C313" s="32"/>
      <c r="D313" s="33">
        <f t="shared" si="62"/>
        <v>5398.1811222275646</v>
      </c>
      <c r="E313" s="33">
        <f t="shared" si="57"/>
        <v>-1.6873839570432523</v>
      </c>
      <c r="F313" s="33">
        <f t="shared" si="58"/>
        <v>5349.5117123165528</v>
      </c>
      <c r="G313" s="19"/>
      <c r="H313" s="35">
        <f t="shared" si="59"/>
        <v>2.2027109265712469E-2</v>
      </c>
      <c r="I313" s="22">
        <f t="shared" si="56"/>
        <v>2.2027109265712469E-2</v>
      </c>
      <c r="J313" s="23">
        <f t="shared" si="61"/>
        <v>14517.427468889133</v>
      </c>
      <c r="K313" s="32"/>
      <c r="L313" s="33">
        <f t="shared" si="65"/>
        <v>5512.5031497958071</v>
      </c>
      <c r="M313" s="33">
        <f t="shared" si="66"/>
        <v>13.438036136811077</v>
      </c>
      <c r="N313" s="33">
        <f t="shared" si="67"/>
        <v>0.98936799675347276</v>
      </c>
      <c r="O313" s="33">
        <f t="shared" si="68"/>
        <v>5437.0208739523187</v>
      </c>
      <c r="P313" s="19"/>
      <c r="Q313" s="35">
        <f t="shared" si="63"/>
        <v>6.0290906851337015E-3</v>
      </c>
      <c r="R313" s="22">
        <f t="shared" si="60"/>
        <v>6.0290906851337015E-3</v>
      </c>
      <c r="S313" s="23">
        <f t="shared" si="64"/>
        <v>1087.6227548688544</v>
      </c>
    </row>
    <row r="314" spans="1:19" x14ac:dyDescent="0.3">
      <c r="A314" s="37" t="s">
        <v>477</v>
      </c>
      <c r="B314" s="39">
        <v>5530</v>
      </c>
      <c r="C314" s="32"/>
      <c r="D314" s="33">
        <f t="shared" si="62"/>
        <v>5450.4215606566268</v>
      </c>
      <c r="E314" s="33">
        <f t="shared" si="57"/>
        <v>8.1783100795348513</v>
      </c>
      <c r="F314" s="33">
        <f t="shared" si="58"/>
        <v>5396.4937382705211</v>
      </c>
      <c r="G314" s="19"/>
      <c r="H314" s="35">
        <f t="shared" si="59"/>
        <v>2.4142181144571222E-2</v>
      </c>
      <c r="I314" s="22">
        <f t="shared" si="56"/>
        <v>2.4142181144571222E-2</v>
      </c>
      <c r="J314" s="23">
        <f t="shared" si="61"/>
        <v>17823.921920980112</v>
      </c>
      <c r="K314" s="32"/>
      <c r="L314" s="33">
        <f t="shared" si="65"/>
        <v>5554.018017039969</v>
      </c>
      <c r="M314" s="33">
        <f t="shared" si="66"/>
        <v>13.519855574991045</v>
      </c>
      <c r="N314" s="33">
        <f t="shared" si="67"/>
        <v>0.98826179118555291</v>
      </c>
      <c r="O314" s="33">
        <f t="shared" si="68"/>
        <v>5445.6853332004757</v>
      </c>
      <c r="P314" s="19"/>
      <c r="Q314" s="35">
        <f t="shared" si="63"/>
        <v>1.5246775189787391E-2</v>
      </c>
      <c r="R314" s="22">
        <f t="shared" si="60"/>
        <v>1.5246775189787391E-2</v>
      </c>
      <c r="S314" s="23">
        <f t="shared" si="64"/>
        <v>7108.9630375148008</v>
      </c>
    </row>
    <row r="315" spans="1:19" x14ac:dyDescent="0.3">
      <c r="A315" s="37" t="s">
        <v>478</v>
      </c>
      <c r="B315" s="39">
        <v>5640</v>
      </c>
      <c r="C315" s="32"/>
      <c r="D315" s="33">
        <f t="shared" si="62"/>
        <v>5531.8736919414841</v>
      </c>
      <c r="E315" s="33">
        <f t="shared" si="57"/>
        <v>21.583210721117158</v>
      </c>
      <c r="F315" s="33">
        <f t="shared" si="58"/>
        <v>5458.5998707361614</v>
      </c>
      <c r="G315" s="19"/>
      <c r="H315" s="35">
        <f t="shared" si="59"/>
        <v>3.216314348649621E-2</v>
      </c>
      <c r="I315" s="22">
        <f t="shared" si="56"/>
        <v>3.216314348649621E-2</v>
      </c>
      <c r="J315" s="23">
        <f t="shared" si="61"/>
        <v>32906.006896937353</v>
      </c>
      <c r="K315" s="32"/>
      <c r="L315" s="33">
        <f t="shared" si="65"/>
        <v>5631.690123961238</v>
      </c>
      <c r="M315" s="33">
        <f t="shared" si="66"/>
        <v>13.70680335207684</v>
      </c>
      <c r="N315" s="33">
        <f t="shared" si="67"/>
        <v>0.9848852798624983</v>
      </c>
      <c r="O315" s="33">
        <f t="shared" si="68"/>
        <v>5448.6849340661774</v>
      </c>
      <c r="P315" s="19"/>
      <c r="Q315" s="35">
        <f t="shared" si="63"/>
        <v>3.3921110981174209E-2</v>
      </c>
      <c r="R315" s="22">
        <f t="shared" si="60"/>
        <v>3.3921110981174209E-2</v>
      </c>
      <c r="S315" s="23">
        <f t="shared" si="64"/>
        <v>36601.454453262872</v>
      </c>
    </row>
    <row r="316" spans="1:19" x14ac:dyDescent="0.3">
      <c r="A316" s="37" t="s">
        <v>479</v>
      </c>
      <c r="B316" s="39">
        <v>6170</v>
      </c>
      <c r="C316" s="32"/>
      <c r="D316" s="33">
        <f t="shared" si="62"/>
        <v>5802.5001027033759</v>
      </c>
      <c r="E316" s="33">
        <f t="shared" si="57"/>
        <v>67.143811998532072</v>
      </c>
      <c r="F316" s="33">
        <f t="shared" si="58"/>
        <v>5553.4569026626014</v>
      </c>
      <c r="G316" s="19"/>
      <c r="H316" s="35">
        <f t="shared" si="59"/>
        <v>9.9925947704602697E-2</v>
      </c>
      <c r="I316" s="22">
        <f t="shared" si="56"/>
        <v>9.9925947704602697E-2</v>
      </c>
      <c r="J316" s="23">
        <f t="shared" si="61"/>
        <v>380125.39087439305</v>
      </c>
      <c r="K316" s="32"/>
      <c r="L316" s="33">
        <f t="shared" si="65"/>
        <v>5835.3599466441501</v>
      </c>
      <c r="M316" s="33">
        <f t="shared" si="66"/>
        <v>14.260379624883146</v>
      </c>
      <c r="N316" s="33">
        <f t="shared" si="67"/>
        <v>1.0093237949539489</v>
      </c>
      <c r="O316" s="33">
        <f t="shared" si="68"/>
        <v>5596.1808041606337</v>
      </c>
      <c r="P316" s="19"/>
      <c r="Q316" s="35">
        <f t="shared" si="63"/>
        <v>9.3001490411566662E-2</v>
      </c>
      <c r="R316" s="22">
        <f t="shared" si="60"/>
        <v>9.3001490411566662E-2</v>
      </c>
      <c r="S316" s="23">
        <f t="shared" si="64"/>
        <v>329268.46951373707</v>
      </c>
    </row>
    <row r="317" spans="1:19" x14ac:dyDescent="0.3">
      <c r="A317" s="37" t="s">
        <v>480</v>
      </c>
      <c r="B317" s="39">
        <v>5510</v>
      </c>
      <c r="C317" s="32"/>
      <c r="D317" s="33">
        <f t="shared" si="62"/>
        <v>5724.3712293383742</v>
      </c>
      <c r="E317" s="33">
        <f t="shared" si="57"/>
        <v>40.567254625097803</v>
      </c>
      <c r="F317" s="33">
        <f t="shared" si="58"/>
        <v>5869.6439147019082</v>
      </c>
      <c r="G317" s="19"/>
      <c r="H317" s="35">
        <f t="shared" si="59"/>
        <v>-6.5271127895083159E-2</v>
      </c>
      <c r="I317" s="22">
        <f t="shared" si="56"/>
        <v>6.5271127895083159E-2</v>
      </c>
      <c r="J317" s="23">
        <f t="shared" si="61"/>
        <v>129343.74538211343</v>
      </c>
      <c r="K317" s="32"/>
      <c r="L317" s="33">
        <f t="shared" si="65"/>
        <v>5777.1567347764048</v>
      </c>
      <c r="M317" s="33">
        <f t="shared" si="66"/>
        <v>14.049211551044595</v>
      </c>
      <c r="N317" s="33">
        <f t="shared" si="67"/>
        <v>0.97202865595052856</v>
      </c>
      <c r="O317" s="33">
        <f t="shared" si="68"/>
        <v>5726.1543502617096</v>
      </c>
      <c r="P317" s="19"/>
      <c r="Q317" s="35">
        <f t="shared" si="63"/>
        <v>-3.9229464657297569E-2</v>
      </c>
      <c r="R317" s="22">
        <f t="shared" si="60"/>
        <v>3.9229464657297569E-2</v>
      </c>
      <c r="S317" s="23">
        <f t="shared" si="64"/>
        <v>46722.70313706185</v>
      </c>
    </row>
    <row r="318" spans="1:19" x14ac:dyDescent="0.3">
      <c r="A318" s="37" t="s">
        <v>481</v>
      </c>
      <c r="B318" s="39">
        <v>5570</v>
      </c>
      <c r="C318" s="32"/>
      <c r="D318" s="33">
        <f t="shared" si="62"/>
        <v>5686.1960504385161</v>
      </c>
      <c r="E318" s="33">
        <f t="shared" si="57"/>
        <v>26.16191203049376</v>
      </c>
      <c r="F318" s="33">
        <f t="shared" si="58"/>
        <v>5764.9384839634722</v>
      </c>
      <c r="G318" s="19"/>
      <c r="H318" s="35">
        <f t="shared" si="59"/>
        <v>-3.499793248895372E-2</v>
      </c>
      <c r="I318" s="22">
        <f t="shared" si="56"/>
        <v>3.499793248895372E-2</v>
      </c>
      <c r="J318" s="23">
        <f t="shared" si="61"/>
        <v>38001.012529976913</v>
      </c>
      <c r="K318" s="32"/>
      <c r="L318" s="33">
        <f t="shared" si="65"/>
        <v>5729.7213465058394</v>
      </c>
      <c r="M318" s="33">
        <f t="shared" si="66"/>
        <v>13.870037648017936</v>
      </c>
      <c r="N318" s="33">
        <f t="shared" si="67"/>
        <v>0.9879968714806342</v>
      </c>
      <c r="O318" s="33">
        <f t="shared" si="68"/>
        <v>5756.2276027339167</v>
      </c>
      <c r="P318" s="19"/>
      <c r="Q318" s="35">
        <f t="shared" si="63"/>
        <v>-3.343403998813585E-2</v>
      </c>
      <c r="R318" s="22">
        <f t="shared" si="60"/>
        <v>3.343403998813585E-2</v>
      </c>
      <c r="S318" s="23">
        <f t="shared" si="64"/>
        <v>34680.720020021494</v>
      </c>
    </row>
    <row r="319" spans="1:19" x14ac:dyDescent="0.3">
      <c r="A319" s="37" t="s">
        <v>482</v>
      </c>
      <c r="B319" s="39">
        <v>5680</v>
      </c>
      <c r="C319" s="32"/>
      <c r="D319" s="33">
        <f t="shared" si="62"/>
        <v>5699.2874560358287</v>
      </c>
      <c r="E319" s="33">
        <f t="shared" si="57"/>
        <v>23.770760085776715</v>
      </c>
      <c r="F319" s="33">
        <f t="shared" si="58"/>
        <v>5712.3579624690101</v>
      </c>
      <c r="G319" s="19"/>
      <c r="H319" s="35">
        <f t="shared" si="59"/>
        <v>-5.6968243783468465E-3</v>
      </c>
      <c r="I319" s="22">
        <f t="shared" si="56"/>
        <v>5.6968243783468465E-3</v>
      </c>
      <c r="J319" s="23">
        <f t="shared" si="61"/>
        <v>1047.0377351458656</v>
      </c>
      <c r="K319" s="32"/>
      <c r="L319" s="33">
        <f t="shared" si="65"/>
        <v>5775.7695028484832</v>
      </c>
      <c r="M319" s="33">
        <f t="shared" si="66"/>
        <v>13.963808757129796</v>
      </c>
      <c r="N319" s="33">
        <f t="shared" si="67"/>
        <v>0.97535724624780018</v>
      </c>
      <c r="O319" s="33">
        <f t="shared" si="68"/>
        <v>5584.6583901938475</v>
      </c>
      <c r="P319" s="19"/>
      <c r="Q319" s="35">
        <f t="shared" si="63"/>
        <v>1.6785494684181782E-2</v>
      </c>
      <c r="R319" s="22">
        <f t="shared" si="60"/>
        <v>1.6785494684181782E-2</v>
      </c>
      <c r="S319" s="23">
        <f t="shared" si="64"/>
        <v>9090.0225604286388</v>
      </c>
    </row>
    <row r="320" spans="1:19" x14ac:dyDescent="0.3">
      <c r="A320" s="37" t="s">
        <v>483</v>
      </c>
      <c r="B320" s="39">
        <v>5640</v>
      </c>
      <c r="C320" s="32"/>
      <c r="D320" s="33">
        <f t="shared" si="62"/>
        <v>5689.5081139115027</v>
      </c>
      <c r="E320" s="33">
        <f t="shared" si="57"/>
        <v>17.633018403366837</v>
      </c>
      <c r="F320" s="33">
        <f t="shared" si="58"/>
        <v>5723.0582161216053</v>
      </c>
      <c r="G320" s="19"/>
      <c r="H320" s="35">
        <f t="shared" si="59"/>
        <v>-1.4726634064114407E-2</v>
      </c>
      <c r="I320" s="22">
        <f t="shared" si="56"/>
        <v>1.4726634064114407E-2</v>
      </c>
      <c r="J320" s="23">
        <f t="shared" si="61"/>
        <v>6898.6672653032874</v>
      </c>
      <c r="K320" s="32"/>
      <c r="L320" s="33">
        <f t="shared" si="65"/>
        <v>5795.0087967427635</v>
      </c>
      <c r="M320" s="33">
        <f t="shared" si="66"/>
        <v>13.979182188283692</v>
      </c>
      <c r="N320" s="33">
        <f t="shared" si="67"/>
        <v>0.97193526395124297</v>
      </c>
      <c r="O320" s="33">
        <f t="shared" si="68"/>
        <v>5624.3833630900544</v>
      </c>
      <c r="P320" s="19"/>
      <c r="Q320" s="35">
        <f t="shared" si="63"/>
        <v>2.7689072535364459E-3</v>
      </c>
      <c r="R320" s="22">
        <f t="shared" si="60"/>
        <v>2.7689072535364459E-3</v>
      </c>
      <c r="S320" s="23">
        <f t="shared" si="64"/>
        <v>243.87934837707385</v>
      </c>
    </row>
    <row r="321" spans="1:19" x14ac:dyDescent="0.3">
      <c r="A321" s="37" t="s">
        <v>484</v>
      </c>
      <c r="B321" s="39">
        <v>5680</v>
      </c>
      <c r="C321" s="32"/>
      <c r="D321" s="33">
        <f t="shared" si="62"/>
        <v>5696.1778850193987</v>
      </c>
      <c r="E321" s="33">
        <f t="shared" si="57"/>
        <v>15.627373845905048</v>
      </c>
      <c r="F321" s="33">
        <f t="shared" si="58"/>
        <v>5707.1411323148695</v>
      </c>
      <c r="G321" s="19"/>
      <c r="H321" s="35">
        <f t="shared" si="59"/>
        <v>-4.778368365293933E-3</v>
      </c>
      <c r="I321" s="22">
        <f t="shared" si="56"/>
        <v>4.778368365293933E-3</v>
      </c>
      <c r="J321" s="23">
        <f t="shared" si="61"/>
        <v>736.64106333325549</v>
      </c>
      <c r="K321" s="32"/>
      <c r="L321" s="33">
        <f t="shared" si="65"/>
        <v>5817.3801435615133</v>
      </c>
      <c r="M321" s="33">
        <f t="shared" si="66"/>
        <v>14.003638017809225</v>
      </c>
      <c r="N321" s="33">
        <f t="shared" si="67"/>
        <v>0.97429457062814429</v>
      </c>
      <c r="O321" s="33">
        <f t="shared" si="68"/>
        <v>5655.1043828563397</v>
      </c>
      <c r="P321" s="19"/>
      <c r="Q321" s="35">
        <f t="shared" si="63"/>
        <v>4.3830311872641329E-3</v>
      </c>
      <c r="R321" s="22">
        <f t="shared" si="60"/>
        <v>4.3830311872641329E-3</v>
      </c>
      <c r="S321" s="23">
        <f t="shared" si="64"/>
        <v>619.79175296371136</v>
      </c>
    </row>
    <row r="322" spans="1:19" x14ac:dyDescent="0.3">
      <c r="A322" s="37" t="s">
        <v>485</v>
      </c>
      <c r="B322" s="39">
        <v>5540</v>
      </c>
      <c r="C322" s="32"/>
      <c r="D322" s="33">
        <f t="shared" si="62"/>
        <v>5642.4071395182073</v>
      </c>
      <c r="E322" s="33">
        <f t="shared" si="57"/>
        <v>2.9315040351338766</v>
      </c>
      <c r="F322" s="33">
        <f t="shared" si="58"/>
        <v>5711.8052588653036</v>
      </c>
      <c r="G322" s="19"/>
      <c r="H322" s="35">
        <f t="shared" si="59"/>
        <v>-3.1011779578574653E-2</v>
      </c>
      <c r="I322" s="22">
        <f t="shared" si="56"/>
        <v>3.1011779578574653E-2</v>
      </c>
      <c r="J322" s="23">
        <f t="shared" si="61"/>
        <v>29517.046973773977</v>
      </c>
      <c r="K322" s="32"/>
      <c r="L322" s="33">
        <f t="shared" si="65"/>
        <v>5776.8277515596428</v>
      </c>
      <c r="M322" s="33">
        <f t="shared" si="66"/>
        <v>13.844654843800994</v>
      </c>
      <c r="N322" s="33">
        <f t="shared" si="67"/>
        <v>0.9727475699118775</v>
      </c>
      <c r="O322" s="33">
        <f t="shared" si="68"/>
        <v>5702.5738948798817</v>
      </c>
      <c r="P322" s="19"/>
      <c r="Q322" s="35">
        <f t="shared" si="63"/>
        <v>-2.9345468389870337E-2</v>
      </c>
      <c r="R322" s="22">
        <f t="shared" si="60"/>
        <v>2.9345468389870337E-2</v>
      </c>
      <c r="S322" s="23">
        <f t="shared" si="64"/>
        <v>26430.271296414812</v>
      </c>
    </row>
    <row r="323" spans="1:19" x14ac:dyDescent="0.3">
      <c r="A323" s="37" t="s">
        <v>486</v>
      </c>
      <c r="B323" s="39">
        <v>5630</v>
      </c>
      <c r="C323" s="32"/>
      <c r="D323" s="33">
        <f t="shared" si="62"/>
        <v>5639.1428319526494</v>
      </c>
      <c r="E323" s="33">
        <f t="shared" si="57"/>
        <v>1.7980263819280089</v>
      </c>
      <c r="F323" s="33">
        <f t="shared" si="58"/>
        <v>5645.3386435533412</v>
      </c>
      <c r="G323" s="19"/>
      <c r="H323" s="35">
        <f t="shared" si="59"/>
        <v>-2.7244482332755191E-3</v>
      </c>
      <c r="I323" s="22">
        <f t="shared" si="56"/>
        <v>2.7244482332755191E-3</v>
      </c>
      <c r="J323" s="23">
        <f t="shared" si="61"/>
        <v>235.27398605645467</v>
      </c>
      <c r="K323" s="32"/>
      <c r="L323" s="33">
        <f t="shared" si="65"/>
        <v>5788.6376330044768</v>
      </c>
      <c r="M323" s="33">
        <f t="shared" si="66"/>
        <v>13.838725256673069</v>
      </c>
      <c r="N323" s="33">
        <f t="shared" si="67"/>
        <v>0.97310413572154053</v>
      </c>
      <c r="O323" s="33">
        <f t="shared" si="68"/>
        <v>5636.0348917142228</v>
      </c>
      <c r="P323" s="19"/>
      <c r="Q323" s="35">
        <f t="shared" si="63"/>
        <v>-1.0719168231301589E-3</v>
      </c>
      <c r="R323" s="22">
        <f t="shared" si="60"/>
        <v>1.0719168231301589E-3</v>
      </c>
      <c r="S323" s="23">
        <f t="shared" si="64"/>
        <v>36.419918002394944</v>
      </c>
    </row>
    <row r="324" spans="1:19" x14ac:dyDescent="0.3">
      <c r="A324" s="37" t="s">
        <v>487</v>
      </c>
      <c r="B324" s="39">
        <v>5360</v>
      </c>
      <c r="C324" s="32"/>
      <c r="D324" s="33">
        <f t="shared" si="62"/>
        <v>5527.4590746863587</v>
      </c>
      <c r="E324" s="33">
        <f t="shared" si="57"/>
        <v>-18.962621956191047</v>
      </c>
      <c r="F324" s="33">
        <f t="shared" si="58"/>
        <v>5640.9408583345776</v>
      </c>
      <c r="G324" s="19"/>
      <c r="H324" s="35">
        <f t="shared" si="59"/>
        <v>-5.2414339241525665E-2</v>
      </c>
      <c r="I324" s="22">
        <f t="shared" si="56"/>
        <v>5.2414339241525665E-2</v>
      </c>
      <c r="J324" s="23">
        <f t="shared" si="61"/>
        <v>78927.765881769184</v>
      </c>
      <c r="K324" s="32"/>
      <c r="L324" s="33">
        <f t="shared" si="65"/>
        <v>5680.8535120038941</v>
      </c>
      <c r="M324" s="33">
        <f t="shared" si="66"/>
        <v>13.4843008947296</v>
      </c>
      <c r="N324" s="33">
        <f t="shared" si="67"/>
        <v>0.97495926361251795</v>
      </c>
      <c r="O324" s="33">
        <f t="shared" si="68"/>
        <v>5725.7127424881737</v>
      </c>
      <c r="P324" s="19"/>
      <c r="Q324" s="35">
        <f t="shared" si="63"/>
        <v>-6.822998927018166E-2</v>
      </c>
      <c r="R324" s="22">
        <f t="shared" si="60"/>
        <v>6.822998927018166E-2</v>
      </c>
      <c r="S324" s="23">
        <f t="shared" si="64"/>
        <v>133745.81001822127</v>
      </c>
    </row>
    <row r="325" spans="1:19" x14ac:dyDescent="0.3">
      <c r="A325" s="37" t="s">
        <v>488</v>
      </c>
      <c r="B325" s="39">
        <v>5550</v>
      </c>
      <c r="C325" s="32"/>
      <c r="D325" s="33">
        <f t="shared" si="62"/>
        <v>5525.2611789427556</v>
      </c>
      <c r="E325" s="33">
        <f t="shared" si="57"/>
        <v>-15.895639977274577</v>
      </c>
      <c r="F325" s="33">
        <f t="shared" si="58"/>
        <v>5508.4964527301672</v>
      </c>
      <c r="G325" s="19"/>
      <c r="H325" s="35">
        <f t="shared" si="59"/>
        <v>7.4781166251950953E-3</v>
      </c>
      <c r="I325" s="22">
        <f t="shared" si="56"/>
        <v>7.4781166251950953E-3</v>
      </c>
      <c r="J325" s="23">
        <f t="shared" si="61"/>
        <v>1722.5444359792439</v>
      </c>
      <c r="K325" s="32"/>
      <c r="L325" s="33">
        <f t="shared" si="65"/>
        <v>5666.5435874396153</v>
      </c>
      <c r="M325" s="33">
        <f t="shared" si="66"/>
        <v>13.403305005164697</v>
      </c>
      <c r="N325" s="33">
        <f t="shared" si="67"/>
        <v>0.98665484948667292</v>
      </c>
      <c r="O325" s="33">
        <f t="shared" si="68"/>
        <v>5633.7955947850633</v>
      </c>
      <c r="P325" s="19"/>
      <c r="Q325" s="35">
        <f t="shared" si="63"/>
        <v>-1.5098305366678064E-2</v>
      </c>
      <c r="R325" s="22">
        <f t="shared" si="60"/>
        <v>1.5098305366678064E-2</v>
      </c>
      <c r="S325" s="23">
        <f t="shared" si="64"/>
        <v>7021.7017053825211</v>
      </c>
    </row>
    <row r="326" spans="1:19" x14ac:dyDescent="0.3">
      <c r="A326" s="37" t="s">
        <v>489</v>
      </c>
      <c r="B326" s="39">
        <v>5680</v>
      </c>
      <c r="C326" s="32"/>
      <c r="D326" s="33">
        <f t="shared" si="62"/>
        <v>5578.2907323490253</v>
      </c>
      <c r="E326" s="33">
        <f t="shared" si="57"/>
        <v>-3.2862884543169564</v>
      </c>
      <c r="F326" s="33">
        <f t="shared" si="58"/>
        <v>5509.3655389654814</v>
      </c>
      <c r="G326" s="19"/>
      <c r="H326" s="35">
        <f t="shared" si="59"/>
        <v>3.0041278351147643E-2</v>
      </c>
      <c r="I326" s="22">
        <f t="shared" si="56"/>
        <v>3.0041278351147643E-2</v>
      </c>
      <c r="J326" s="23">
        <f t="shared" si="61"/>
        <v>29116.11929254065</v>
      </c>
      <c r="K326" s="32"/>
      <c r="L326" s="33">
        <f t="shared" si="65"/>
        <v>5702.1039019945083</v>
      </c>
      <c r="M326" s="33">
        <f t="shared" si="66"/>
        <v>13.467873334338865</v>
      </c>
      <c r="N326" s="33">
        <f t="shared" si="67"/>
        <v>0.99040876718719462</v>
      </c>
      <c r="O326" s="33">
        <f t="shared" si="68"/>
        <v>5613.2744897662933</v>
      </c>
      <c r="P326" s="19"/>
      <c r="Q326" s="35">
        <f t="shared" si="63"/>
        <v>1.1747448984807517E-2</v>
      </c>
      <c r="R326" s="22">
        <f t="shared" si="60"/>
        <v>1.1747448984807517E-2</v>
      </c>
      <c r="S326" s="23">
        <f t="shared" si="64"/>
        <v>4452.2937159484973</v>
      </c>
    </row>
    <row r="327" spans="1:19" x14ac:dyDescent="0.3">
      <c r="A327" s="37" t="s">
        <v>490</v>
      </c>
      <c r="B327" s="39">
        <v>5590</v>
      </c>
      <c r="C327" s="32"/>
      <c r="D327" s="33">
        <f t="shared" si="62"/>
        <v>5581.0616705427401</v>
      </c>
      <c r="E327" s="33">
        <f t="shared" si="57"/>
        <v>-2.1781638875240388</v>
      </c>
      <c r="F327" s="33">
        <f t="shared" si="58"/>
        <v>5575.0044438947079</v>
      </c>
      <c r="G327" s="19"/>
      <c r="H327" s="35">
        <f t="shared" si="59"/>
        <v>2.6825681762597592E-3</v>
      </c>
      <c r="I327" s="22">
        <f t="shared" si="56"/>
        <v>2.6825681762597592E-3</v>
      </c>
      <c r="J327" s="23">
        <f t="shared" si="61"/>
        <v>224.86670290696176</v>
      </c>
      <c r="K327" s="32"/>
      <c r="L327" s="33">
        <f t="shared" si="65"/>
        <v>5702.5161455781781</v>
      </c>
      <c r="M327" s="33">
        <f t="shared" si="66"/>
        <v>13.429827577422737</v>
      </c>
      <c r="N327" s="33">
        <f t="shared" si="67"/>
        <v>0.98362462525547467</v>
      </c>
      <c r="O327" s="33">
        <f t="shared" si="68"/>
        <v>5629.1825075189481</v>
      </c>
      <c r="P327" s="19"/>
      <c r="Q327" s="35">
        <f t="shared" si="63"/>
        <v>-7.0093931160908974E-3</v>
      </c>
      <c r="R327" s="22">
        <f t="shared" si="60"/>
        <v>7.0093931160908974E-3</v>
      </c>
      <c r="S327" s="23">
        <f t="shared" si="64"/>
        <v>1535.2688954724256</v>
      </c>
    </row>
    <row r="328" spans="1:19" x14ac:dyDescent="0.3">
      <c r="A328" s="37" t="s">
        <v>491</v>
      </c>
      <c r="B328" s="39">
        <v>5330</v>
      </c>
      <c r="C328" s="32"/>
      <c r="D328" s="33">
        <f t="shared" si="62"/>
        <v>5478.3508022871629</v>
      </c>
      <c r="E328" s="33">
        <f t="shared" si="57"/>
        <v>-20.569874475499077</v>
      </c>
      <c r="F328" s="33">
        <f t="shared" si="58"/>
        <v>5578.8835066552165</v>
      </c>
      <c r="G328" s="19"/>
      <c r="H328" s="35">
        <f t="shared" si="59"/>
        <v>-4.6694841773961819E-2</v>
      </c>
      <c r="I328" s="22">
        <f t="shared" si="56"/>
        <v>4.6694841773961819E-2</v>
      </c>
      <c r="J328" s="23">
        <f t="shared" si="61"/>
        <v>61942.999884997189</v>
      </c>
      <c r="K328" s="32"/>
      <c r="L328" s="33">
        <f t="shared" si="65"/>
        <v>5573.1345670039527</v>
      </c>
      <c r="M328" s="33">
        <f t="shared" si="66"/>
        <v>13.013657071130808</v>
      </c>
      <c r="N328" s="33">
        <f t="shared" si="67"/>
        <v>0.99486363673832123</v>
      </c>
      <c r="O328" s="33">
        <f t="shared" si="68"/>
        <v>5769.2402813771532</v>
      </c>
      <c r="P328" s="19"/>
      <c r="Q328" s="35">
        <f t="shared" si="63"/>
        <v>-8.2409058419728565E-2</v>
      </c>
      <c r="R328" s="22">
        <f t="shared" si="60"/>
        <v>8.2409058419728565E-2</v>
      </c>
      <c r="S328" s="23">
        <f t="shared" si="64"/>
        <v>192932.02478428074</v>
      </c>
    </row>
    <row r="329" spans="1:19" x14ac:dyDescent="0.3">
      <c r="A329" s="37" t="s">
        <v>492</v>
      </c>
      <c r="B329" s="39">
        <v>5850</v>
      </c>
      <c r="C329" s="32"/>
      <c r="D329" s="33">
        <f t="shared" si="62"/>
        <v>5616.2118522298351</v>
      </c>
      <c r="E329" s="33">
        <f t="shared" si="57"/>
        <v>8.4138848732675697</v>
      </c>
      <c r="F329" s="33">
        <f t="shared" si="58"/>
        <v>5457.7809278116638</v>
      </c>
      <c r="G329" s="19"/>
      <c r="H329" s="35">
        <f t="shared" si="59"/>
        <v>6.7045995245869433E-2</v>
      </c>
      <c r="I329" s="22">
        <f t="shared" si="56"/>
        <v>6.7045995245869433E-2</v>
      </c>
      <c r="J329" s="23">
        <f t="shared" si="61"/>
        <v>153835.80058827929</v>
      </c>
      <c r="K329" s="32"/>
      <c r="L329" s="33">
        <f t="shared" si="65"/>
        <v>5727.9784645440659</v>
      </c>
      <c r="M329" s="33">
        <f t="shared" si="66"/>
        <v>13.426968336484531</v>
      </c>
      <c r="N329" s="33">
        <f t="shared" si="67"/>
        <v>0.98548495710530126</v>
      </c>
      <c r="O329" s="33">
        <f t="shared" si="68"/>
        <v>5429.8961501881358</v>
      </c>
      <c r="P329" s="19"/>
      <c r="Q329" s="35">
        <f t="shared" si="63"/>
        <v>7.1812623899463954E-2</v>
      </c>
      <c r="R329" s="22">
        <f t="shared" si="60"/>
        <v>7.1812623899463954E-2</v>
      </c>
      <c r="S329" s="23">
        <f t="shared" si="64"/>
        <v>176487.24462674934</v>
      </c>
    </row>
    <row r="330" spans="1:19" x14ac:dyDescent="0.3">
      <c r="A330" s="37" t="s">
        <v>493</v>
      </c>
      <c r="B330" s="39">
        <v>5440</v>
      </c>
      <c r="C330" s="32"/>
      <c r="D330" s="33">
        <f t="shared" si="62"/>
        <v>5550.0489807066533</v>
      </c>
      <c r="E330" s="33">
        <f t="shared" si="57"/>
        <v>-5.2293780714152582</v>
      </c>
      <c r="F330" s="33">
        <f t="shared" si="58"/>
        <v>5624.6257371031024</v>
      </c>
      <c r="G330" s="19"/>
      <c r="H330" s="35">
        <f t="shared" si="59"/>
        <v>-3.3938554614540886E-2</v>
      </c>
      <c r="I330" s="22">
        <f t="shared" si="56"/>
        <v>3.3938554614540886E-2</v>
      </c>
      <c r="J330" s="23">
        <f t="shared" si="61"/>
        <v>34086.662800863895</v>
      </c>
      <c r="K330" s="32"/>
      <c r="L330" s="33">
        <f t="shared" si="65"/>
        <v>5664.1834257413484</v>
      </c>
      <c r="M330" s="33">
        <f t="shared" si="66"/>
        <v>13.201933637408223</v>
      </c>
      <c r="N330" s="33">
        <f t="shared" si="67"/>
        <v>0.98046611657945593</v>
      </c>
      <c r="O330" s="33">
        <f t="shared" si="68"/>
        <v>5672.4906055879001</v>
      </c>
      <c r="P330" s="19"/>
      <c r="Q330" s="35">
        <f t="shared" si="63"/>
        <v>-4.2737243674246334E-2</v>
      </c>
      <c r="R330" s="22">
        <f t="shared" si="60"/>
        <v>4.2737243674246334E-2</v>
      </c>
      <c r="S330" s="23">
        <f t="shared" si="64"/>
        <v>54051.881686628505</v>
      </c>
    </row>
    <row r="331" spans="1:19" x14ac:dyDescent="0.3">
      <c r="A331" s="37" t="s">
        <v>494</v>
      </c>
      <c r="B331" s="39">
        <v>5270</v>
      </c>
      <c r="C331" s="32"/>
      <c r="D331" s="33">
        <f t="shared" si="62"/>
        <v>5433.8104070578529</v>
      </c>
      <c r="E331" s="33">
        <f t="shared" si="57"/>
        <v>-25.537684810967885</v>
      </c>
      <c r="F331" s="33">
        <f t="shared" si="58"/>
        <v>5544.819602635238</v>
      </c>
      <c r="G331" s="19"/>
      <c r="H331" s="35">
        <f t="shared" si="59"/>
        <v>-5.2147932188849708E-2</v>
      </c>
      <c r="I331" s="22">
        <f t="shared" si="56"/>
        <v>5.2147932188849708E-2</v>
      </c>
      <c r="J331" s="23">
        <f t="shared" si="61"/>
        <v>75525.81399259009</v>
      </c>
      <c r="K331" s="32"/>
      <c r="L331" s="33">
        <f t="shared" si="65"/>
        <v>5587.3906163833371</v>
      </c>
      <c r="M331" s="33">
        <f t="shared" si="66"/>
        <v>12.939677570016483</v>
      </c>
      <c r="N331" s="33">
        <f t="shared" si="67"/>
        <v>0.96657408231173969</v>
      </c>
      <c r="O331" s="33">
        <f t="shared" si="68"/>
        <v>5537.4789500112411</v>
      </c>
      <c r="P331" s="19"/>
      <c r="Q331" s="35">
        <f t="shared" si="63"/>
        <v>-5.0755018977465101E-2</v>
      </c>
      <c r="R331" s="22">
        <f t="shared" si="60"/>
        <v>5.0755018977465101E-2</v>
      </c>
      <c r="S331" s="23">
        <f t="shared" si="64"/>
        <v>71544.988699116002</v>
      </c>
    </row>
    <row r="332" spans="1:19" x14ac:dyDescent="0.3">
      <c r="A332" s="37" t="s">
        <v>495</v>
      </c>
      <c r="B332" s="39">
        <v>5720</v>
      </c>
      <c r="C332" s="32"/>
      <c r="D332" s="33">
        <f t="shared" si="62"/>
        <v>5534.1902114328041</v>
      </c>
      <c r="E332" s="33">
        <f t="shared" si="57"/>
        <v>-2.5020166308545875</v>
      </c>
      <c r="F332" s="33">
        <f t="shared" si="58"/>
        <v>5408.2727222468848</v>
      </c>
      <c r="G332" s="19"/>
      <c r="H332" s="35">
        <f t="shared" si="59"/>
        <v>5.4497775830964199E-2</v>
      </c>
      <c r="I332" s="22">
        <f t="shared" si="56"/>
        <v>5.4497775830964199E-2</v>
      </c>
      <c r="J332" s="23">
        <f t="shared" si="61"/>
        <v>97173.895695367857</v>
      </c>
      <c r="K332" s="32"/>
      <c r="L332" s="33">
        <f t="shared" si="65"/>
        <v>5693.8030604107689</v>
      </c>
      <c r="M332" s="33">
        <f t="shared" si="66"/>
        <v>13.212069037822507</v>
      </c>
      <c r="N332" s="33">
        <f t="shared" si="67"/>
        <v>0.98085596861613145</v>
      </c>
      <c r="O332" s="33">
        <f t="shared" si="68"/>
        <v>5443.1585024676942</v>
      </c>
      <c r="P332" s="19"/>
      <c r="Q332" s="35">
        <f t="shared" si="63"/>
        <v>4.8398863204948558E-2</v>
      </c>
      <c r="R332" s="22">
        <f t="shared" si="60"/>
        <v>4.8398863204948558E-2</v>
      </c>
      <c r="S332" s="23">
        <f t="shared" si="64"/>
        <v>76641.214755929657</v>
      </c>
    </row>
    <row r="333" spans="1:19" x14ac:dyDescent="0.3">
      <c r="A333" s="37" t="s">
        <v>496</v>
      </c>
      <c r="B333" s="39">
        <v>5660</v>
      </c>
      <c r="C333" s="32"/>
      <c r="D333" s="33">
        <f t="shared" si="62"/>
        <v>5583.5177955346999</v>
      </c>
      <c r="E333" s="33">
        <f t="shared" si="57"/>
        <v>6.979823359017991</v>
      </c>
      <c r="F333" s="33">
        <f t="shared" si="58"/>
        <v>5531.6881948019491</v>
      </c>
      <c r="G333" s="19"/>
      <c r="H333" s="35">
        <f t="shared" si="59"/>
        <v>2.2669930247005466E-2</v>
      </c>
      <c r="I333" s="22">
        <f t="shared" ref="I333:I396" si="69">ABS(H333)</f>
        <v>2.2669930247005466E-2</v>
      </c>
      <c r="J333" s="23">
        <f t="shared" si="61"/>
        <v>16463.919353182569</v>
      </c>
      <c r="K333" s="32"/>
      <c r="L333" s="33">
        <f t="shared" si="65"/>
        <v>5740.5916558393601</v>
      </c>
      <c r="M333" s="33">
        <f t="shared" si="66"/>
        <v>13.309915283890081</v>
      </c>
      <c r="N333" s="33">
        <f t="shared" si="67"/>
        <v>0.97748059107694529</v>
      </c>
      <c r="O333" s="33">
        <f t="shared" si="68"/>
        <v>5560.3138551144384</v>
      </c>
      <c r="P333" s="19"/>
      <c r="Q333" s="35">
        <f t="shared" si="63"/>
        <v>1.7612393089321835E-2</v>
      </c>
      <c r="R333" s="22">
        <f t="shared" si="60"/>
        <v>1.7612393089321835E-2</v>
      </c>
      <c r="S333" s="23">
        <f t="shared" si="64"/>
        <v>9937.3274821451778</v>
      </c>
    </row>
    <row r="334" spans="1:19" x14ac:dyDescent="0.3">
      <c r="A334" s="37" t="s">
        <v>497</v>
      </c>
      <c r="B334" s="39">
        <v>5630</v>
      </c>
      <c r="C334" s="32"/>
      <c r="D334" s="33">
        <f t="shared" si="62"/>
        <v>5606.454004493401</v>
      </c>
      <c r="E334" s="33">
        <f t="shared" si="57"/>
        <v>9.8989254345487652</v>
      </c>
      <c r="F334" s="33">
        <f t="shared" si="58"/>
        <v>5590.497618893718</v>
      </c>
      <c r="G334" s="19"/>
      <c r="H334" s="35">
        <f t="shared" si="59"/>
        <v>7.0164087222525711E-3</v>
      </c>
      <c r="I334" s="22">
        <f t="shared" si="69"/>
        <v>7.0164087222525711E-3</v>
      </c>
      <c r="J334" s="23">
        <f t="shared" si="61"/>
        <v>1560.4381130659431</v>
      </c>
      <c r="K334" s="32"/>
      <c r="L334" s="33">
        <f t="shared" si="65"/>
        <v>5765.0027527878729</v>
      </c>
      <c r="M334" s="33">
        <f t="shared" si="66"/>
        <v>13.342265531803044</v>
      </c>
      <c r="N334" s="33">
        <f t="shared" si="67"/>
        <v>0.97379481664025014</v>
      </c>
      <c r="O334" s="33">
        <f t="shared" si="68"/>
        <v>5597.0937708222755</v>
      </c>
      <c r="P334" s="19"/>
      <c r="Q334" s="35">
        <f t="shared" si="63"/>
        <v>5.8448009196668789E-3</v>
      </c>
      <c r="R334" s="22">
        <f t="shared" si="60"/>
        <v>5.8448009196668789E-3</v>
      </c>
      <c r="S334" s="23">
        <f t="shared" si="64"/>
        <v>1082.8199186969289</v>
      </c>
    </row>
    <row r="335" spans="1:19" x14ac:dyDescent="0.3">
      <c r="A335" s="37" t="s">
        <v>498</v>
      </c>
      <c r="B335" s="39">
        <v>5580</v>
      </c>
      <c r="C335" s="32"/>
      <c r="D335" s="33">
        <f t="shared" si="62"/>
        <v>5601.6687171953554</v>
      </c>
      <c r="E335" s="33">
        <f t="shared" ref="E335:E398" si="70">$F$7*(D335-D334)+(1-$F$7)*E334</f>
        <v>7.2125579237195661</v>
      </c>
      <c r="F335" s="33">
        <f t="shared" ref="F335:F398" si="71">D334+E334</f>
        <v>5616.3529299279498</v>
      </c>
      <c r="G335" s="19"/>
      <c r="H335" s="35">
        <f t="shared" si="59"/>
        <v>-6.5148619942562444E-3</v>
      </c>
      <c r="I335" s="22">
        <f t="shared" si="69"/>
        <v>6.5148619942562444E-3</v>
      </c>
      <c r="J335" s="23">
        <f t="shared" si="61"/>
        <v>1321.5355143464315</v>
      </c>
      <c r="K335" s="32"/>
      <c r="L335" s="33">
        <f t="shared" si="65"/>
        <v>5763.8670596483043</v>
      </c>
      <c r="M335" s="33">
        <f t="shared" si="66"/>
        <v>13.300074928456276</v>
      </c>
      <c r="N335" s="33">
        <f t="shared" si="67"/>
        <v>0.97173756578471204</v>
      </c>
      <c r="O335" s="33">
        <f t="shared" si="68"/>
        <v>5622.9314349528368</v>
      </c>
      <c r="P335" s="19"/>
      <c r="Q335" s="35">
        <f t="shared" si="63"/>
        <v>-7.6938055471033606E-3</v>
      </c>
      <c r="R335" s="22">
        <f t="shared" si="60"/>
        <v>7.6938055471033606E-3</v>
      </c>
      <c r="S335" s="23">
        <f t="shared" si="64"/>
        <v>1843.1081071096532</v>
      </c>
    </row>
    <row r="336" spans="1:19" x14ac:dyDescent="0.3">
      <c r="A336" s="37" t="s">
        <v>499</v>
      </c>
      <c r="B336" s="39">
        <v>5820</v>
      </c>
      <c r="C336" s="32"/>
      <c r="D336" s="33">
        <f t="shared" si="62"/>
        <v>5694.1594706903743</v>
      </c>
      <c r="E336" s="33">
        <f t="shared" si="70"/>
        <v>22.813569577301173</v>
      </c>
      <c r="F336" s="33">
        <f t="shared" si="71"/>
        <v>5608.8812751190753</v>
      </c>
      <c r="G336" s="19"/>
      <c r="H336" s="35">
        <f t="shared" si="59"/>
        <v>3.6274694996722451E-2</v>
      </c>
      <c r="I336" s="22">
        <f t="shared" si="69"/>
        <v>3.6274694996722451E-2</v>
      </c>
      <c r="J336" s="23">
        <f t="shared" si="61"/>
        <v>44571.115995347565</v>
      </c>
      <c r="K336" s="32"/>
      <c r="L336" s="33">
        <f t="shared" si="65"/>
        <v>5840.2773976409635</v>
      </c>
      <c r="M336" s="33">
        <f t="shared" si="66"/>
        <v>13.483986219853801</v>
      </c>
      <c r="N336" s="33">
        <f t="shared" si="67"/>
        <v>0.98084949224081142</v>
      </c>
      <c r="O336" s="33">
        <f t="shared" si="68"/>
        <v>5632.5026152933988</v>
      </c>
      <c r="P336" s="19"/>
      <c r="Q336" s="35">
        <f t="shared" si="63"/>
        <v>3.221604548223389E-2</v>
      </c>
      <c r="R336" s="22">
        <f t="shared" si="60"/>
        <v>3.221604548223389E-2</v>
      </c>
      <c r="S336" s="23">
        <f t="shared" si="64"/>
        <v>35155.269271815218</v>
      </c>
    </row>
    <row r="337" spans="1:19" x14ac:dyDescent="0.3">
      <c r="A337" s="37" t="s">
        <v>500</v>
      </c>
      <c r="B337" s="39">
        <v>5770</v>
      </c>
      <c r="C337" s="32"/>
      <c r="D337" s="33">
        <f t="shared" si="62"/>
        <v>5738.392473551743</v>
      </c>
      <c r="E337" s="33">
        <f t="shared" si="70"/>
        <v>26.732095597219867</v>
      </c>
      <c r="F337" s="33">
        <f t="shared" si="71"/>
        <v>5716.9730402676751</v>
      </c>
      <c r="G337" s="19"/>
      <c r="H337" s="35">
        <f t="shared" si="59"/>
        <v>9.1901143383578757E-3</v>
      </c>
      <c r="I337" s="22">
        <f t="shared" si="69"/>
        <v>9.1901143383578757E-3</v>
      </c>
      <c r="J337" s="23">
        <f t="shared" si="61"/>
        <v>2811.8584584536106</v>
      </c>
      <c r="K337" s="32"/>
      <c r="L337" s="33">
        <f t="shared" si="65"/>
        <v>5851.8848194730781</v>
      </c>
      <c r="M337" s="33">
        <f t="shared" si="66"/>
        <v>13.478517673801495</v>
      </c>
      <c r="N337" s="33">
        <f t="shared" si="67"/>
        <v>0.98647795588575371</v>
      </c>
      <c r="O337" s="33">
        <f t="shared" si="68"/>
        <v>5775.6420571240933</v>
      </c>
      <c r="P337" s="19"/>
      <c r="Q337" s="35">
        <f t="shared" si="63"/>
        <v>-9.7782619135065841E-4</v>
      </c>
      <c r="R337" s="22">
        <f t="shared" si="60"/>
        <v>9.7782619135065841E-4</v>
      </c>
      <c r="S337" s="23">
        <f t="shared" si="64"/>
        <v>31.832808591531943</v>
      </c>
    </row>
    <row r="338" spans="1:19" x14ac:dyDescent="0.3">
      <c r="A338" s="37" t="s">
        <v>501</v>
      </c>
      <c r="B338" s="39">
        <v>5560</v>
      </c>
      <c r="C338" s="32"/>
      <c r="D338" s="33">
        <f t="shared" si="62"/>
        <v>5682.2676215512074</v>
      </c>
      <c r="E338" s="33">
        <f t="shared" si="70"/>
        <v>11.574033253229207</v>
      </c>
      <c r="F338" s="33">
        <f t="shared" si="71"/>
        <v>5765.124569148963</v>
      </c>
      <c r="G338" s="19"/>
      <c r="H338" s="35">
        <f t="shared" ref="H338:H401" si="72">(B338-F338)/B338</f>
        <v>-3.6892908120317092E-2</v>
      </c>
      <c r="I338" s="22">
        <f t="shared" si="69"/>
        <v>3.6892908120317092E-2</v>
      </c>
      <c r="J338" s="23">
        <f t="shared" si="61"/>
        <v>42076.088868547711</v>
      </c>
      <c r="K338" s="32"/>
      <c r="L338" s="33">
        <f t="shared" si="65"/>
        <v>5782.8235821243652</v>
      </c>
      <c r="M338" s="33">
        <f t="shared" si="66"/>
        <v>13.237986384581813</v>
      </c>
      <c r="N338" s="33">
        <f t="shared" si="67"/>
        <v>0.98250531418080245</v>
      </c>
      <c r="O338" s="33">
        <f t="shared" si="68"/>
        <v>5809.1072718486103</v>
      </c>
      <c r="P338" s="19"/>
      <c r="Q338" s="35">
        <f t="shared" si="63"/>
        <v>-4.4803466159821989E-2</v>
      </c>
      <c r="R338" s="22">
        <f t="shared" ref="R338:R401" si="73">ABS(Q338)</f>
        <v>4.4803466159821989E-2</v>
      </c>
      <c r="S338" s="23">
        <f t="shared" si="64"/>
        <v>62054.432887857409</v>
      </c>
    </row>
    <row r="339" spans="1:19" x14ac:dyDescent="0.3">
      <c r="A339" s="37" t="s">
        <v>502</v>
      </c>
      <c r="B339" s="39">
        <v>5740</v>
      </c>
      <c r="C339" s="32"/>
      <c r="D339" s="33">
        <f t="shared" si="62"/>
        <v>5712.4866157905117</v>
      </c>
      <c r="E339" s="33">
        <f t="shared" si="70"/>
        <v>14.984990200379109</v>
      </c>
      <c r="F339" s="33">
        <f t="shared" si="71"/>
        <v>5693.841654804437</v>
      </c>
      <c r="G339" s="19"/>
      <c r="H339" s="35">
        <f t="shared" si="72"/>
        <v>8.0415235532339743E-3</v>
      </c>
      <c r="I339" s="22">
        <f t="shared" si="69"/>
        <v>8.0415235532339743E-3</v>
      </c>
      <c r="J339" s="23">
        <f t="shared" si="61"/>
        <v>2130.5928311927555</v>
      </c>
      <c r="K339" s="32"/>
      <c r="L339" s="33">
        <f t="shared" si="65"/>
        <v>5809.0233681469372</v>
      </c>
      <c r="M339" s="33">
        <f t="shared" si="66"/>
        <v>13.275758708678033</v>
      </c>
      <c r="N339" s="33">
        <f t="shared" si="67"/>
        <v>0.98485169921642035</v>
      </c>
      <c r="O339" s="33">
        <f t="shared" si="68"/>
        <v>5701.1488882822714</v>
      </c>
      <c r="P339" s="19"/>
      <c r="Q339" s="35">
        <f t="shared" si="63"/>
        <v>6.7684863619736236E-3</v>
      </c>
      <c r="R339" s="22">
        <f t="shared" si="73"/>
        <v>6.7684863619736236E-3</v>
      </c>
      <c r="S339" s="23">
        <f t="shared" si="64"/>
        <v>1509.4088817034285</v>
      </c>
    </row>
    <row r="340" spans="1:19" x14ac:dyDescent="0.3">
      <c r="A340" s="37" t="s">
        <v>503</v>
      </c>
      <c r="B340" s="39">
        <v>5740</v>
      </c>
      <c r="C340" s="32"/>
      <c r="D340" s="33">
        <f t="shared" si="62"/>
        <v>5732.5322600617492</v>
      </c>
      <c r="E340" s="33">
        <f t="shared" si="70"/>
        <v>15.910799225831546</v>
      </c>
      <c r="F340" s="33">
        <f t="shared" si="71"/>
        <v>5727.4716059908906</v>
      </c>
      <c r="G340" s="19"/>
      <c r="H340" s="35">
        <f t="shared" si="72"/>
        <v>2.1826470399145355E-3</v>
      </c>
      <c r="I340" s="22">
        <f t="shared" si="69"/>
        <v>2.1826470399145355E-3</v>
      </c>
      <c r="J340" s="23">
        <f t="shared" si="61"/>
        <v>156.96065644748916</v>
      </c>
      <c r="K340" s="32"/>
      <c r="L340" s="33">
        <f t="shared" si="65"/>
        <v>5805.016624633924</v>
      </c>
      <c r="M340" s="33">
        <f t="shared" si="66"/>
        <v>13.225395310589542</v>
      </c>
      <c r="N340" s="33">
        <f t="shared" si="67"/>
        <v>0.99320769185386104</v>
      </c>
      <c r="O340" s="33">
        <f t="shared" si="68"/>
        <v>5792.3936835219292</v>
      </c>
      <c r="P340" s="19"/>
      <c r="Q340" s="35">
        <f t="shared" si="63"/>
        <v>-9.1278194289075316E-3</v>
      </c>
      <c r="R340" s="22">
        <f t="shared" si="73"/>
        <v>9.1278194289075316E-3</v>
      </c>
      <c r="S340" s="23">
        <f t="shared" si="64"/>
        <v>2745.0980729960788</v>
      </c>
    </row>
    <row r="341" spans="1:19" x14ac:dyDescent="0.3">
      <c r="A341" s="37" t="s">
        <v>504</v>
      </c>
      <c r="B341" s="39">
        <v>5720</v>
      </c>
      <c r="C341" s="32"/>
      <c r="D341" s="33">
        <f t="shared" si="62"/>
        <v>5736.9539184075356</v>
      </c>
      <c r="E341" s="33">
        <f t="shared" si="70"/>
        <v>13.808946348218022</v>
      </c>
      <c r="F341" s="33">
        <f t="shared" si="71"/>
        <v>5748.4430592875806</v>
      </c>
      <c r="G341" s="19"/>
      <c r="H341" s="35">
        <f t="shared" si="72"/>
        <v>-4.9725628125140879E-3</v>
      </c>
      <c r="I341" s="22">
        <f t="shared" si="69"/>
        <v>4.9725628125140879E-3</v>
      </c>
      <c r="J341" s="23">
        <f t="shared" ref="J341:J404" si="74">(B341-F341)^2</f>
        <v>809.00762163682396</v>
      </c>
      <c r="K341" s="32"/>
      <c r="L341" s="33">
        <f t="shared" si="65"/>
        <v>5813.649985702943</v>
      </c>
      <c r="M341" s="33">
        <f t="shared" si="66"/>
        <v>13.21201354181685</v>
      </c>
      <c r="N341" s="33">
        <f t="shared" si="67"/>
        <v>0.98504976059622606</v>
      </c>
      <c r="O341" s="33">
        <f t="shared" si="68"/>
        <v>5733.7899874532804</v>
      </c>
      <c r="P341" s="19"/>
      <c r="Q341" s="35">
        <f t="shared" si="63"/>
        <v>-2.4108369673567212E-3</v>
      </c>
      <c r="R341" s="22">
        <f t="shared" si="73"/>
        <v>2.4108369673567212E-3</v>
      </c>
      <c r="S341" s="23">
        <f t="shared" si="64"/>
        <v>190.16375396163212</v>
      </c>
    </row>
    <row r="342" spans="1:19" x14ac:dyDescent="0.3">
      <c r="A342" s="37" t="s">
        <v>505</v>
      </c>
      <c r="B342" s="39">
        <v>5820</v>
      </c>
      <c r="C342" s="32"/>
      <c r="D342" s="33">
        <f t="shared" ref="D342:D405" si="75">$D$7*(B342)+(1-$D$7)*(D341+E341)</f>
        <v>5778.7301517099804</v>
      </c>
      <c r="E342" s="33">
        <f t="shared" si="70"/>
        <v>18.925353499764235</v>
      </c>
      <c r="F342" s="33">
        <f t="shared" si="71"/>
        <v>5750.762864755754</v>
      </c>
      <c r="G342" s="19"/>
      <c r="H342" s="35">
        <f t="shared" si="72"/>
        <v>1.1896414990420278E-2</v>
      </c>
      <c r="I342" s="22">
        <f t="shared" si="69"/>
        <v>1.1896414990420278E-2</v>
      </c>
      <c r="J342" s="23">
        <f t="shared" si="74"/>
        <v>4793.7808968300142</v>
      </c>
      <c r="K342" s="32"/>
      <c r="L342" s="33">
        <f t="shared" si="65"/>
        <v>5862.66150081671</v>
      </c>
      <c r="M342" s="33">
        <f t="shared" si="66"/>
        <v>13.316337818817361</v>
      </c>
      <c r="N342" s="33">
        <f t="shared" si="67"/>
        <v>0.98381341102858211</v>
      </c>
      <c r="O342" s="33">
        <f t="shared" si="68"/>
        <v>5713.040756243915</v>
      </c>
      <c r="P342" s="19"/>
      <c r="Q342" s="35">
        <f t="shared" si="63"/>
        <v>1.8377876934035225E-2</v>
      </c>
      <c r="R342" s="22">
        <f t="shared" si="73"/>
        <v>1.8377876934035225E-2</v>
      </c>
      <c r="S342" s="23">
        <f t="shared" si="64"/>
        <v>11440.279824873611</v>
      </c>
    </row>
    <row r="343" spans="1:19" x14ac:dyDescent="0.3">
      <c r="A343" s="37" t="s">
        <v>506</v>
      </c>
      <c r="B343" s="39">
        <v>5810</v>
      </c>
      <c r="C343" s="32"/>
      <c r="D343" s="33">
        <f t="shared" si="75"/>
        <v>5802.6418759901953</v>
      </c>
      <c r="E343" s="33">
        <f t="shared" si="70"/>
        <v>19.837572949692078</v>
      </c>
      <c r="F343" s="33">
        <f t="shared" si="71"/>
        <v>5797.6555052097447</v>
      </c>
      <c r="G343" s="19"/>
      <c r="H343" s="35">
        <f t="shared" si="72"/>
        <v>2.1246978984948948E-3</v>
      </c>
      <c r="I343" s="22">
        <f t="shared" si="69"/>
        <v>2.1246978984948948E-3</v>
      </c>
      <c r="J343" s="23">
        <f t="shared" si="74"/>
        <v>152.38655162664122</v>
      </c>
      <c r="K343" s="32"/>
      <c r="L343" s="33">
        <f t="shared" si="65"/>
        <v>5920.2612052147188</v>
      </c>
      <c r="M343" s="33">
        <f t="shared" si="66"/>
        <v>13.445385151843432</v>
      </c>
      <c r="N343" s="33">
        <f t="shared" si="67"/>
        <v>0.97061624765759957</v>
      </c>
      <c r="O343" s="33">
        <f t="shared" si="68"/>
        <v>5679.5678870632546</v>
      </c>
      <c r="P343" s="19"/>
      <c r="Q343" s="35">
        <f t="shared" si="63"/>
        <v>2.2449589145739312E-2</v>
      </c>
      <c r="R343" s="22">
        <f t="shared" si="73"/>
        <v>2.2449589145739312E-2</v>
      </c>
      <c r="S343" s="23">
        <f t="shared" si="64"/>
        <v>17012.536085143907</v>
      </c>
    </row>
    <row r="344" spans="1:19" x14ac:dyDescent="0.3">
      <c r="A344" s="37" t="s">
        <v>507</v>
      </c>
      <c r="B344" s="39">
        <v>5720</v>
      </c>
      <c r="C344" s="32"/>
      <c r="D344" s="33">
        <f t="shared" si="75"/>
        <v>5781.0844353347993</v>
      </c>
      <c r="E344" s="33">
        <f t="shared" si="70"/>
        <v>12.264663071302294</v>
      </c>
      <c r="F344" s="33">
        <f t="shared" si="71"/>
        <v>5822.4794489398873</v>
      </c>
      <c r="G344" s="19"/>
      <c r="H344" s="35">
        <f t="shared" si="72"/>
        <v>-1.7915987576903381E-2</v>
      </c>
      <c r="I344" s="22">
        <f t="shared" si="69"/>
        <v>1.7915987576903381E-2</v>
      </c>
      <c r="J344" s="23">
        <f t="shared" si="74"/>
        <v>10502.037455022975</v>
      </c>
      <c r="K344" s="32"/>
      <c r="L344" s="33">
        <f t="shared" si="65"/>
        <v>5900.2123536875815</v>
      </c>
      <c r="M344" s="33">
        <f t="shared" si="66"/>
        <v>13.347778708407455</v>
      </c>
      <c r="N344" s="33">
        <f t="shared" si="67"/>
        <v>0.97774291322308082</v>
      </c>
      <c r="O344" s="33">
        <f t="shared" si="68"/>
        <v>5820.1115251779174</v>
      </c>
      <c r="P344" s="19"/>
      <c r="Q344" s="35">
        <f t="shared" si="63"/>
        <v>-1.7502014891244307E-2</v>
      </c>
      <c r="R344" s="22">
        <f t="shared" si="73"/>
        <v>1.7502014891244307E-2</v>
      </c>
      <c r="S344" s="23">
        <f t="shared" si="64"/>
        <v>10022.317473448795</v>
      </c>
    </row>
    <row r="345" spans="1:19" x14ac:dyDescent="0.3">
      <c r="A345" s="37" t="s">
        <v>508</v>
      </c>
      <c r="B345" s="39">
        <v>5470</v>
      </c>
      <c r="C345" s="32"/>
      <c r="D345" s="33">
        <f t="shared" si="75"/>
        <v>5662.7371516579788</v>
      </c>
      <c r="E345" s="33">
        <f t="shared" si="70"/>
        <v>-11.629821206461108</v>
      </c>
      <c r="F345" s="33">
        <f t="shared" si="71"/>
        <v>5793.3490984061018</v>
      </c>
      <c r="G345" s="19"/>
      <c r="H345" s="35">
        <f t="shared" si="72"/>
        <v>-5.9113180695813859E-2</v>
      </c>
      <c r="I345" s="22">
        <f t="shared" si="69"/>
        <v>5.9113180695813859E-2</v>
      </c>
      <c r="J345" s="23">
        <f t="shared" si="74"/>
        <v>104554.63944003891</v>
      </c>
      <c r="K345" s="32"/>
      <c r="L345" s="33">
        <f t="shared" si="65"/>
        <v>5809.3545034602821</v>
      </c>
      <c r="M345" s="33">
        <f t="shared" si="66"/>
        <v>13.044110321397868</v>
      </c>
      <c r="N345" s="33">
        <f t="shared" si="67"/>
        <v>0.96767778052058206</v>
      </c>
      <c r="O345" s="33">
        <f t="shared" si="68"/>
        <v>5780.3902535834904</v>
      </c>
      <c r="P345" s="19"/>
      <c r="Q345" s="35">
        <f t="shared" ref="Q345:Q408" si="76">(B345-O345)/B345</f>
        <v>-5.6744104859870283E-2</v>
      </c>
      <c r="R345" s="22">
        <f t="shared" si="73"/>
        <v>5.6744104859870283E-2</v>
      </c>
      <c r="S345" s="23">
        <f t="shared" ref="S345:S408" si="77">(B345-O345)^2</f>
        <v>96342.109519623511</v>
      </c>
    </row>
    <row r="346" spans="1:19" x14ac:dyDescent="0.3">
      <c r="A346" s="37" t="s">
        <v>509</v>
      </c>
      <c r="B346" s="39">
        <v>5950</v>
      </c>
      <c r="C346" s="32"/>
      <c r="D346" s="33">
        <f t="shared" si="75"/>
        <v>5771.8404750030468</v>
      </c>
      <c r="E346" s="33">
        <f t="shared" si="70"/>
        <v>10.457409679506144</v>
      </c>
      <c r="F346" s="33">
        <f t="shared" si="71"/>
        <v>5651.1073304515176</v>
      </c>
      <c r="G346" s="19"/>
      <c r="H346" s="35">
        <f t="shared" si="72"/>
        <v>5.0234062108988647E-2</v>
      </c>
      <c r="I346" s="22">
        <f t="shared" si="69"/>
        <v>5.0234062108988647E-2</v>
      </c>
      <c r="J346" s="23">
        <f t="shared" si="74"/>
        <v>89336.827909818327</v>
      </c>
      <c r="K346" s="32"/>
      <c r="L346" s="33">
        <f t="shared" ref="L346:L409" si="78">$L$7*B346/N334+(1-$L$7)*(L345+M345)</f>
        <v>5916.8174087091611</v>
      </c>
      <c r="M346" s="33">
        <f t="shared" ref="M346:M409" si="79">$N$7*(L346-L345)+(1-$N$7)*M345</f>
        <v>13.319258635858954</v>
      </c>
      <c r="N346" s="33">
        <f t="shared" ref="N346:N409" si="80">$P$7*B346/L346+(1-$P$7)*N334</f>
        <v>0.98248275861182066</v>
      </c>
      <c r="O346" s="33">
        <f t="shared" ref="O346:O409" si="81">(L345+M345)*N334</f>
        <v>5669.8215905139778</v>
      </c>
      <c r="P346" s="19"/>
      <c r="Q346" s="35">
        <f t="shared" si="76"/>
        <v>4.708880831697853E-2</v>
      </c>
      <c r="R346" s="22">
        <f t="shared" si="73"/>
        <v>4.708880831697853E-2</v>
      </c>
      <c r="S346" s="23">
        <f t="shared" si="77"/>
        <v>78499.941142117168</v>
      </c>
    </row>
    <row r="347" spans="1:19" x14ac:dyDescent="0.3">
      <c r="A347" s="37" t="s">
        <v>510</v>
      </c>
      <c r="B347" s="39">
        <v>5850</v>
      </c>
      <c r="C347" s="32"/>
      <c r="D347" s="33">
        <f t="shared" si="75"/>
        <v>5809.6451237012061</v>
      </c>
      <c r="E347" s="33">
        <f t="shared" si="70"/>
        <v>15.460383672624715</v>
      </c>
      <c r="F347" s="33">
        <f t="shared" si="71"/>
        <v>5782.2978846825526</v>
      </c>
      <c r="G347" s="19"/>
      <c r="H347" s="35">
        <f t="shared" si="72"/>
        <v>1.1573011165375615E-2</v>
      </c>
      <c r="I347" s="22">
        <f t="shared" si="69"/>
        <v>1.1573011165375615E-2</v>
      </c>
      <c r="J347" s="23">
        <f t="shared" si="74"/>
        <v>4583.5764184569389</v>
      </c>
      <c r="K347" s="32"/>
      <c r="L347" s="33">
        <f t="shared" si="78"/>
        <v>5959.6738289630539</v>
      </c>
      <c r="M347" s="33">
        <f t="shared" si="79"/>
        <v>13.405333661910799</v>
      </c>
      <c r="N347" s="33">
        <f t="shared" si="80"/>
        <v>0.97443018181475993</v>
      </c>
      <c r="O347" s="33">
        <f t="shared" si="81"/>
        <v>5762.5365698965143</v>
      </c>
      <c r="P347" s="19"/>
      <c r="Q347" s="35">
        <f t="shared" si="76"/>
        <v>1.4951013692903544E-2</v>
      </c>
      <c r="R347" s="22">
        <f t="shared" si="73"/>
        <v>1.4951013692903544E-2</v>
      </c>
      <c r="S347" s="23">
        <f t="shared" si="77"/>
        <v>7649.8516054673346</v>
      </c>
    </row>
    <row r="348" spans="1:19" x14ac:dyDescent="0.3">
      <c r="A348" s="37" t="s">
        <v>511</v>
      </c>
      <c r="B348" s="39">
        <v>5940</v>
      </c>
      <c r="C348" s="32"/>
      <c r="D348" s="33">
        <f t="shared" si="75"/>
        <v>5871.5153889121257</v>
      </c>
      <c r="E348" s="33">
        <f t="shared" si="70"/>
        <v>23.95072634310165</v>
      </c>
      <c r="F348" s="33">
        <f t="shared" si="71"/>
        <v>5825.1055073738307</v>
      </c>
      <c r="G348" s="19"/>
      <c r="H348" s="35">
        <f t="shared" si="72"/>
        <v>1.9342507176122771E-2</v>
      </c>
      <c r="I348" s="22">
        <f t="shared" si="69"/>
        <v>1.9342507176122771E-2</v>
      </c>
      <c r="J348" s="23">
        <f t="shared" si="74"/>
        <v>13200.744435824865</v>
      </c>
      <c r="K348" s="32"/>
      <c r="L348" s="33">
        <f t="shared" si="78"/>
        <v>6000.2826103251809</v>
      </c>
      <c r="M348" s="33">
        <f t="shared" si="79"/>
        <v>13.484607950340276</v>
      </c>
      <c r="N348" s="33">
        <f t="shared" si="80"/>
        <v>0.98333567918621179</v>
      </c>
      <c r="O348" s="33">
        <f t="shared" si="81"/>
        <v>5858.6916637748673</v>
      </c>
      <c r="P348" s="19"/>
      <c r="Q348" s="35">
        <f t="shared" si="76"/>
        <v>1.3688272091773188E-2</v>
      </c>
      <c r="R348" s="22">
        <f t="shared" si="73"/>
        <v>1.3688272091773188E-2</v>
      </c>
      <c r="S348" s="23">
        <f t="shared" si="77"/>
        <v>6611.045539699232</v>
      </c>
    </row>
    <row r="349" spans="1:19" x14ac:dyDescent="0.3">
      <c r="A349" s="37" t="s">
        <v>512</v>
      </c>
      <c r="B349" s="39">
        <v>5910</v>
      </c>
      <c r="C349" s="32"/>
      <c r="D349" s="33">
        <f t="shared" si="75"/>
        <v>5901.3368567840735</v>
      </c>
      <c r="E349" s="33">
        <f t="shared" si="70"/>
        <v>25.02473484425618</v>
      </c>
      <c r="F349" s="33">
        <f t="shared" si="71"/>
        <v>5895.4661152552271</v>
      </c>
      <c r="G349" s="19"/>
      <c r="H349" s="35">
        <f t="shared" si="72"/>
        <v>2.4592021564759522E-3</v>
      </c>
      <c r="I349" s="22">
        <f t="shared" si="69"/>
        <v>2.4592021564759522E-3</v>
      </c>
      <c r="J349" s="23">
        <f t="shared" si="74"/>
        <v>211.23380577434176</v>
      </c>
      <c r="K349" s="32"/>
      <c r="L349" s="33">
        <f t="shared" si="78"/>
        <v>6006.2993465410018</v>
      </c>
      <c r="M349" s="33">
        <f t="shared" si="79"/>
        <v>13.462845627256796</v>
      </c>
      <c r="N349" s="33">
        <f t="shared" si="80"/>
        <v>0.98579222070833072</v>
      </c>
      <c r="O349" s="33">
        <f t="shared" si="81"/>
        <v>5932.4487926571919</v>
      </c>
      <c r="P349" s="19"/>
      <c r="Q349" s="35">
        <f t="shared" si="76"/>
        <v>-3.7984420739749433E-3</v>
      </c>
      <c r="R349" s="22">
        <f t="shared" si="73"/>
        <v>3.7984420739749433E-3</v>
      </c>
      <c r="S349" s="23">
        <f t="shared" si="77"/>
        <v>503.94829176559369</v>
      </c>
    </row>
    <row r="350" spans="1:19" x14ac:dyDescent="0.3">
      <c r="A350" s="37" t="s">
        <v>513</v>
      </c>
      <c r="B350" s="39">
        <v>5580</v>
      </c>
      <c r="C350" s="32"/>
      <c r="D350" s="33">
        <f t="shared" si="75"/>
        <v>5786.4540985060266</v>
      </c>
      <c r="E350" s="33">
        <f t="shared" si="70"/>
        <v>-0.57030051035012974</v>
      </c>
      <c r="F350" s="33">
        <f t="shared" si="71"/>
        <v>5926.3615916283297</v>
      </c>
      <c r="G350" s="19"/>
      <c r="H350" s="35">
        <f t="shared" si="72"/>
        <v>-6.207196982586554E-2</v>
      </c>
      <c r="I350" s="22">
        <f t="shared" si="69"/>
        <v>6.207196982586554E-2</v>
      </c>
      <c r="J350" s="23">
        <f t="shared" si="74"/>
        <v>119966.35215530985</v>
      </c>
      <c r="K350" s="32"/>
      <c r="L350" s="33">
        <f t="shared" si="78"/>
        <v>5908.0539062570297</v>
      </c>
      <c r="M350" s="33">
        <f t="shared" si="79"/>
        <v>13.137313548570354</v>
      </c>
      <c r="N350" s="33">
        <f t="shared" si="80"/>
        <v>0.97211915405835714</v>
      </c>
      <c r="O350" s="33">
        <f t="shared" si="81"/>
        <v>5914.4483439099913</v>
      </c>
      <c r="P350" s="19"/>
      <c r="Q350" s="35">
        <f t="shared" si="76"/>
        <v>-5.9936979195338941E-2</v>
      </c>
      <c r="R350" s="22">
        <f t="shared" si="73"/>
        <v>5.9936979195338941E-2</v>
      </c>
      <c r="S350" s="23">
        <f t="shared" si="77"/>
        <v>111855.69474413582</v>
      </c>
    </row>
    <row r="351" spans="1:19" x14ac:dyDescent="0.3">
      <c r="A351" s="37" t="s">
        <v>514</v>
      </c>
      <c r="B351" s="39">
        <v>5790</v>
      </c>
      <c r="C351" s="32"/>
      <c r="D351" s="33">
        <f t="shared" si="75"/>
        <v>5787.5464751444397</v>
      </c>
      <c r="E351" s="33">
        <f t="shared" si="70"/>
        <v>-0.26612609155264633</v>
      </c>
      <c r="F351" s="33">
        <f t="shared" si="71"/>
        <v>5785.8837979956761</v>
      </c>
      <c r="G351" s="19"/>
      <c r="H351" s="35">
        <f t="shared" si="72"/>
        <v>7.1091571749980925E-4</v>
      </c>
      <c r="I351" s="22">
        <f t="shared" si="69"/>
        <v>7.1091571749980925E-4</v>
      </c>
      <c r="J351" s="23">
        <f t="shared" si="74"/>
        <v>16.943118940400055</v>
      </c>
      <c r="K351" s="32"/>
      <c r="L351" s="33">
        <f t="shared" si="78"/>
        <v>5907.3645170090276</v>
      </c>
      <c r="M351" s="33">
        <f t="shared" si="79"/>
        <v>13.097020787240861</v>
      </c>
      <c r="N351" s="33">
        <f t="shared" si="80"/>
        <v>0.98356293086225244</v>
      </c>
      <c r="O351" s="33">
        <f t="shared" si="81"/>
        <v>5831.4952342108936</v>
      </c>
      <c r="P351" s="19"/>
      <c r="Q351" s="35">
        <f t="shared" si="76"/>
        <v>-7.1667071175982059E-3</v>
      </c>
      <c r="R351" s="22">
        <f t="shared" si="73"/>
        <v>7.1667071175982059E-3</v>
      </c>
      <c r="S351" s="23">
        <f t="shared" si="77"/>
        <v>1721.8544622169156</v>
      </c>
    </row>
    <row r="352" spans="1:19" x14ac:dyDescent="0.3">
      <c r="A352" s="37" t="s">
        <v>515</v>
      </c>
      <c r="B352" s="39">
        <v>6350</v>
      </c>
      <c r="C352" s="32"/>
      <c r="D352" s="33">
        <f t="shared" si="75"/>
        <v>6014.5823871470793</v>
      </c>
      <c r="E352" s="33">
        <f t="shared" si="70"/>
        <v>41.317091299878768</v>
      </c>
      <c r="F352" s="33">
        <f t="shared" si="71"/>
        <v>5787.2803490528868</v>
      </c>
      <c r="G352" s="19"/>
      <c r="H352" s="35">
        <f t="shared" si="72"/>
        <v>8.8617267865687119E-2</v>
      </c>
      <c r="I352" s="22">
        <f t="shared" si="69"/>
        <v>8.8617267865687119E-2</v>
      </c>
      <c r="J352" s="23">
        <f t="shared" si="74"/>
        <v>316653.40556204092</v>
      </c>
      <c r="K352" s="32"/>
      <c r="L352" s="33">
        <f t="shared" si="78"/>
        <v>6075.6715976638734</v>
      </c>
      <c r="M352" s="33">
        <f t="shared" si="79"/>
        <v>13.549322539161928</v>
      </c>
      <c r="N352" s="33">
        <f t="shared" si="80"/>
        <v>1.0073931973523109</v>
      </c>
      <c r="O352" s="33">
        <f t="shared" si="81"/>
        <v>5880.2479386641926</v>
      </c>
      <c r="P352" s="19"/>
      <c r="Q352" s="35">
        <f t="shared" si="76"/>
        <v>7.3976702572568095E-2</v>
      </c>
      <c r="R352" s="22">
        <f t="shared" si="73"/>
        <v>7.3976702572568095E-2</v>
      </c>
      <c r="S352" s="23">
        <f t="shared" si="77"/>
        <v>220666.99912924017</v>
      </c>
    </row>
    <row r="353" spans="1:19" x14ac:dyDescent="0.3">
      <c r="A353" s="37" t="s">
        <v>516</v>
      </c>
      <c r="B353" s="39">
        <v>5950</v>
      </c>
      <c r="C353" s="32"/>
      <c r="D353" s="33">
        <f t="shared" si="75"/>
        <v>6013.122995977239</v>
      </c>
      <c r="E353" s="33">
        <f t="shared" si="70"/>
        <v>33.491451966887105</v>
      </c>
      <c r="F353" s="33">
        <f t="shared" si="71"/>
        <v>6055.8994784469578</v>
      </c>
      <c r="G353" s="19"/>
      <c r="H353" s="35">
        <f t="shared" si="72"/>
        <v>-1.7798231671757613E-2</v>
      </c>
      <c r="I353" s="22">
        <f t="shared" si="69"/>
        <v>1.7798231671757613E-2</v>
      </c>
      <c r="J353" s="23">
        <f t="shared" si="74"/>
        <v>11214.699535337681</v>
      </c>
      <c r="K353" s="32"/>
      <c r="L353" s="33">
        <f t="shared" si="78"/>
        <v>6073.168133520604</v>
      </c>
      <c r="M353" s="33">
        <f t="shared" si="79"/>
        <v>13.502542687740748</v>
      </c>
      <c r="N353" s="33">
        <f t="shared" si="80"/>
        <v>0.98359405863578697</v>
      </c>
      <c r="O353" s="33">
        <f t="shared" si="81"/>
        <v>5998.1856096635311</v>
      </c>
      <c r="P353" s="19"/>
      <c r="Q353" s="35">
        <f t="shared" si="76"/>
        <v>-8.0984217921900963E-3</v>
      </c>
      <c r="R353" s="22">
        <f t="shared" si="73"/>
        <v>8.0984217921900963E-3</v>
      </c>
      <c r="S353" s="23">
        <f t="shared" si="77"/>
        <v>2321.8529786461786</v>
      </c>
    </row>
    <row r="354" spans="1:19" x14ac:dyDescent="0.3">
      <c r="A354" s="37" t="s">
        <v>517</v>
      </c>
      <c r="B354" s="39">
        <v>6040</v>
      </c>
      <c r="C354" s="32"/>
      <c r="D354" s="33">
        <f t="shared" si="75"/>
        <v>6043.9426423726709</v>
      </c>
      <c r="E354" s="33">
        <f t="shared" si="70"/>
        <v>33.002665008191109</v>
      </c>
      <c r="F354" s="33">
        <f t="shared" si="71"/>
        <v>6046.6144479441264</v>
      </c>
      <c r="G354" s="19"/>
      <c r="H354" s="35">
        <f t="shared" si="72"/>
        <v>-1.0951072755176106E-3</v>
      </c>
      <c r="I354" s="22">
        <f t="shared" si="69"/>
        <v>1.0951072755176106E-3</v>
      </c>
      <c r="J354" s="23">
        <f t="shared" si="74"/>
        <v>43.750921605557544</v>
      </c>
      <c r="K354" s="32"/>
      <c r="L354" s="33">
        <f t="shared" si="78"/>
        <v>6103.9665302596823</v>
      </c>
      <c r="M354" s="33">
        <f t="shared" si="79"/>
        <v>13.552944994750126</v>
      </c>
      <c r="N354" s="33">
        <f t="shared" si="80"/>
        <v>0.98537196474037314</v>
      </c>
      <c r="O354" s="33">
        <f t="shared" si="81"/>
        <v>5988.1482397681784</v>
      </c>
      <c r="P354" s="19"/>
      <c r="Q354" s="35">
        <f t="shared" si="76"/>
        <v>8.584728515202247E-3</v>
      </c>
      <c r="R354" s="22">
        <f t="shared" si="73"/>
        <v>8.584728515202247E-3</v>
      </c>
      <c r="S354" s="23">
        <f t="shared" si="77"/>
        <v>2688.6050391383133</v>
      </c>
    </row>
    <row r="355" spans="1:19" x14ac:dyDescent="0.3">
      <c r="A355" s="37" t="s">
        <v>518</v>
      </c>
      <c r="B355" s="39">
        <v>6070</v>
      </c>
      <c r="C355" s="32"/>
      <c r="D355" s="33">
        <f t="shared" si="75"/>
        <v>6074.1398561758015</v>
      </c>
      <c r="E355" s="33">
        <f t="shared" si="70"/>
        <v>32.489428574768795</v>
      </c>
      <c r="F355" s="33">
        <f t="shared" si="71"/>
        <v>6076.9453073808618</v>
      </c>
      <c r="G355" s="19"/>
      <c r="H355" s="35">
        <f t="shared" si="72"/>
        <v>-1.1442022044253341E-3</v>
      </c>
      <c r="I355" s="22">
        <f t="shared" si="69"/>
        <v>1.1442022044253341E-3</v>
      </c>
      <c r="J355" s="23">
        <f t="shared" si="74"/>
        <v>48.237294614653081</v>
      </c>
      <c r="K355" s="32"/>
      <c r="L355" s="33">
        <f t="shared" si="78"/>
        <v>6162.22838261982</v>
      </c>
      <c r="M355" s="33">
        <f t="shared" si="79"/>
        <v>13.683232407467386</v>
      </c>
      <c r="N355" s="33">
        <f t="shared" si="80"/>
        <v>0.97455340698818249</v>
      </c>
      <c r="O355" s="33">
        <f t="shared" si="81"/>
        <v>5937.7637980437448</v>
      </c>
      <c r="P355" s="19"/>
      <c r="Q355" s="35">
        <f t="shared" si="76"/>
        <v>2.1785206253089814E-2</v>
      </c>
      <c r="R355" s="22">
        <f t="shared" si="73"/>
        <v>2.1785206253089814E-2</v>
      </c>
      <c r="S355" s="23">
        <f t="shared" si="77"/>
        <v>17486.413107815504</v>
      </c>
    </row>
    <row r="356" spans="1:19" x14ac:dyDescent="0.3">
      <c r="A356" s="37" t="s">
        <v>519</v>
      </c>
      <c r="B356" s="39">
        <v>5990</v>
      </c>
      <c r="C356" s="32"/>
      <c r="D356" s="33">
        <f t="shared" si="75"/>
        <v>6059.5186603381235</v>
      </c>
      <c r="E356" s="33">
        <f t="shared" si="70"/>
        <v>23.870890206991156</v>
      </c>
      <c r="F356" s="33">
        <f t="shared" si="71"/>
        <v>6106.6292847505702</v>
      </c>
      <c r="G356" s="19"/>
      <c r="H356" s="35">
        <f t="shared" si="72"/>
        <v>-1.9470665233818057E-2</v>
      </c>
      <c r="I356" s="22">
        <f t="shared" si="69"/>
        <v>1.9470665233818057E-2</v>
      </c>
      <c r="J356" s="23">
        <f t="shared" si="74"/>
        <v>13602.390061429574</v>
      </c>
      <c r="K356" s="32"/>
      <c r="L356" s="33">
        <f t="shared" si="78"/>
        <v>6159.6488442850778</v>
      </c>
      <c r="M356" s="33">
        <f t="shared" si="79"/>
        <v>13.635840635928437</v>
      </c>
      <c r="N356" s="33">
        <f t="shared" si="80"/>
        <v>0.97629966035410609</v>
      </c>
      <c r="O356" s="33">
        <f t="shared" si="81"/>
        <v>6038.4538142850424</v>
      </c>
      <c r="P356" s="19"/>
      <c r="Q356" s="35">
        <f t="shared" si="76"/>
        <v>-8.0891175768017399E-3</v>
      </c>
      <c r="R356" s="22">
        <f t="shared" si="73"/>
        <v>8.0891175768017399E-3</v>
      </c>
      <c r="S356" s="23">
        <f t="shared" si="77"/>
        <v>2347.7721187693814</v>
      </c>
    </row>
    <row r="357" spans="1:19" x14ac:dyDescent="0.3">
      <c r="A357" s="37" t="s">
        <v>520</v>
      </c>
      <c r="B357" s="39">
        <v>6120</v>
      </c>
      <c r="C357" s="32"/>
      <c r="D357" s="33">
        <f t="shared" si="75"/>
        <v>6098.1777843710233</v>
      </c>
      <c r="E357" s="33">
        <f t="shared" si="70"/>
        <v>26.57628760322239</v>
      </c>
      <c r="F357" s="33">
        <f t="shared" si="71"/>
        <v>6083.3895505451146</v>
      </c>
      <c r="G357" s="19"/>
      <c r="H357" s="35">
        <f t="shared" si="72"/>
        <v>5.9820995841315984E-3</v>
      </c>
      <c r="I357" s="22">
        <f t="shared" si="69"/>
        <v>5.9820995841315984E-3</v>
      </c>
      <c r="J357" s="23">
        <f t="shared" si="74"/>
        <v>1340.3250092887174</v>
      </c>
      <c r="K357" s="32"/>
      <c r="L357" s="33">
        <f t="shared" si="78"/>
        <v>6222.8816494720049</v>
      </c>
      <c r="M357" s="33">
        <f t="shared" si="79"/>
        <v>13.7803724657307</v>
      </c>
      <c r="N357" s="33">
        <f t="shared" si="80"/>
        <v>0.97198972829585162</v>
      </c>
      <c r="O357" s="33">
        <f t="shared" si="81"/>
        <v>5973.7504224260601</v>
      </c>
      <c r="P357" s="19"/>
      <c r="Q357" s="35">
        <f t="shared" si="76"/>
        <v>2.3896989799663374E-2</v>
      </c>
      <c r="R357" s="22">
        <f t="shared" si="73"/>
        <v>2.3896989799663374E-2</v>
      </c>
      <c r="S357" s="23">
        <f t="shared" si="77"/>
        <v>21388.938940555854</v>
      </c>
    </row>
    <row r="358" spans="1:19" x14ac:dyDescent="0.3">
      <c r="A358" s="37" t="s">
        <v>521</v>
      </c>
      <c r="B358" s="39">
        <v>6330</v>
      </c>
      <c r="C358" s="32"/>
      <c r="D358" s="33">
        <f t="shared" si="75"/>
        <v>6207.6600406431317</v>
      </c>
      <c r="E358" s="33">
        <f t="shared" si="70"/>
        <v>41.743317987599625</v>
      </c>
      <c r="F358" s="33">
        <f t="shared" si="71"/>
        <v>6124.7540719742456</v>
      </c>
      <c r="G358" s="19"/>
      <c r="H358" s="35">
        <f t="shared" si="72"/>
        <v>3.2424317223657892E-2</v>
      </c>
      <c r="I358" s="22">
        <f t="shared" si="69"/>
        <v>3.2424317223657892E-2</v>
      </c>
      <c r="J358" s="23">
        <f t="shared" si="74"/>
        <v>42125.890971153174</v>
      </c>
      <c r="K358" s="32"/>
      <c r="L358" s="33">
        <f t="shared" si="78"/>
        <v>6304.3292021558227</v>
      </c>
      <c r="M358" s="33">
        <f t="shared" si="79"/>
        <v>13.977563190264318</v>
      </c>
      <c r="N358" s="33">
        <f t="shared" si="80"/>
        <v>0.98837856618759012</v>
      </c>
      <c r="O358" s="33">
        <f t="shared" si="81"/>
        <v>6127.4129078429614</v>
      </c>
      <c r="P358" s="19"/>
      <c r="Q358" s="35">
        <f t="shared" si="76"/>
        <v>3.200427996161747E-2</v>
      </c>
      <c r="R358" s="22">
        <f t="shared" si="73"/>
        <v>3.200427996161747E-2</v>
      </c>
      <c r="S358" s="23">
        <f t="shared" si="77"/>
        <v>41041.529908644436</v>
      </c>
    </row>
    <row r="359" spans="1:19" x14ac:dyDescent="0.3">
      <c r="A359" s="37" t="s">
        <v>522</v>
      </c>
      <c r="B359" s="39">
        <v>6170</v>
      </c>
      <c r="C359" s="32"/>
      <c r="D359" s="33">
        <f t="shared" si="75"/>
        <v>6217.3295804751042</v>
      </c>
      <c r="E359" s="33">
        <f t="shared" si="70"/>
        <v>35.87565881132204</v>
      </c>
      <c r="F359" s="33">
        <f t="shared" si="71"/>
        <v>6249.4033586307314</v>
      </c>
      <c r="G359" s="19"/>
      <c r="H359" s="35">
        <f t="shared" si="72"/>
        <v>-1.2869263959599905E-2</v>
      </c>
      <c r="I359" s="22">
        <f t="shared" si="69"/>
        <v>1.2869263959599905E-2</v>
      </c>
      <c r="J359" s="23">
        <f t="shared" si="74"/>
        <v>6304.8933618405499</v>
      </c>
      <c r="K359" s="32"/>
      <c r="L359" s="33">
        <f t="shared" si="78"/>
        <v>6322.769441745766</v>
      </c>
      <c r="M359" s="33">
        <f t="shared" si="79"/>
        <v>13.990567993919141</v>
      </c>
      <c r="N359" s="33">
        <f t="shared" si="80"/>
        <v>0.97481470093925893</v>
      </c>
      <c r="O359" s="33">
        <f t="shared" si="81"/>
        <v>6156.748810117615</v>
      </c>
      <c r="P359" s="19"/>
      <c r="Q359" s="35">
        <f t="shared" si="76"/>
        <v>2.1476806940656412E-3</v>
      </c>
      <c r="R359" s="22">
        <f t="shared" si="73"/>
        <v>2.1476806940656412E-3</v>
      </c>
      <c r="S359" s="23">
        <f t="shared" si="77"/>
        <v>175.59403329902275</v>
      </c>
    </row>
    <row r="360" spans="1:19" x14ac:dyDescent="0.3">
      <c r="A360" s="37" t="s">
        <v>523</v>
      </c>
      <c r="B360" s="39">
        <v>6200</v>
      </c>
      <c r="C360" s="32"/>
      <c r="D360" s="33">
        <f t="shared" si="75"/>
        <v>6231.7137926899923</v>
      </c>
      <c r="E360" s="33">
        <f t="shared" si="70"/>
        <v>31.943958491479254</v>
      </c>
      <c r="F360" s="33">
        <f t="shared" si="71"/>
        <v>6253.2052392864261</v>
      </c>
      <c r="G360" s="19"/>
      <c r="H360" s="35">
        <f t="shared" si="72"/>
        <v>-8.5814902074880881E-3</v>
      </c>
      <c r="I360" s="22">
        <f t="shared" si="69"/>
        <v>8.5814902074880881E-3</v>
      </c>
      <c r="J360" s="23">
        <f t="shared" si="74"/>
        <v>2830.7974875258647</v>
      </c>
      <c r="K360" s="32"/>
      <c r="L360" s="33">
        <f t="shared" si="78"/>
        <v>6326.3603849361207</v>
      </c>
      <c r="M360" s="33">
        <f t="shared" si="79"/>
        <v>13.960262171461586</v>
      </c>
      <c r="N360" s="33">
        <f t="shared" si="80"/>
        <v>0.98243193668367945</v>
      </c>
      <c r="O360" s="33">
        <f t="shared" si="81"/>
        <v>6231.1622080173993</v>
      </c>
      <c r="P360" s="19"/>
      <c r="Q360" s="35">
        <f t="shared" si="76"/>
        <v>-5.026162583451497E-3</v>
      </c>
      <c r="R360" s="22">
        <f t="shared" si="73"/>
        <v>5.026162583451497E-3</v>
      </c>
      <c r="S360" s="23">
        <f t="shared" si="77"/>
        <v>971.08320851966391</v>
      </c>
    </row>
    <row r="361" spans="1:19" x14ac:dyDescent="0.3">
      <c r="A361" s="37" t="s">
        <v>524</v>
      </c>
      <c r="B361" s="39">
        <v>6090</v>
      </c>
      <c r="C361" s="32"/>
      <c r="D361" s="33">
        <f t="shared" si="75"/>
        <v>6193.5113457592215</v>
      </c>
      <c r="E361" s="33">
        <f t="shared" si="70"/>
        <v>19.111195308369748</v>
      </c>
      <c r="F361" s="33">
        <f t="shared" si="71"/>
        <v>6263.6577511814712</v>
      </c>
      <c r="G361" s="19"/>
      <c r="H361" s="35">
        <f t="shared" si="72"/>
        <v>-2.8515230079059314E-2</v>
      </c>
      <c r="I361" s="22">
        <f t="shared" si="69"/>
        <v>2.8515230079059314E-2</v>
      </c>
      <c r="J361" s="23">
        <f t="shared" si="74"/>
        <v>30157.014545405767</v>
      </c>
      <c r="K361" s="32"/>
      <c r="L361" s="33">
        <f t="shared" si="78"/>
        <v>6286.9781350425174</v>
      </c>
      <c r="M361" s="33">
        <f t="shared" si="79"/>
        <v>13.804815342309661</v>
      </c>
      <c r="N361" s="33">
        <f t="shared" si="80"/>
        <v>0.9811159885106906</v>
      </c>
      <c r="O361" s="33">
        <f t="shared" si="81"/>
        <v>6250.2387707150638</v>
      </c>
      <c r="P361" s="19"/>
      <c r="Q361" s="35">
        <f t="shared" si="76"/>
        <v>-2.6311785010683705E-2</v>
      </c>
      <c r="R361" s="22">
        <f t="shared" si="73"/>
        <v>2.6311785010683705E-2</v>
      </c>
      <c r="S361" s="23">
        <f t="shared" si="77"/>
        <v>25676.463640274778</v>
      </c>
    </row>
    <row r="362" spans="1:19" x14ac:dyDescent="0.3">
      <c r="A362" s="37" t="s">
        <v>525</v>
      </c>
      <c r="B362" s="39">
        <v>6460</v>
      </c>
      <c r="C362" s="32"/>
      <c r="D362" s="33">
        <f t="shared" si="75"/>
        <v>6312.5469003808994</v>
      </c>
      <c r="E362" s="33">
        <f t="shared" si="70"/>
        <v>37.391613692928715</v>
      </c>
      <c r="F362" s="33">
        <f t="shared" si="71"/>
        <v>6212.6225410675916</v>
      </c>
      <c r="G362" s="19"/>
      <c r="H362" s="35">
        <f t="shared" si="72"/>
        <v>3.8293724292942484E-2</v>
      </c>
      <c r="I362" s="22">
        <f t="shared" si="69"/>
        <v>3.8293724292942484E-2</v>
      </c>
      <c r="J362" s="23">
        <f t="shared" si="74"/>
        <v>61195.607187855428</v>
      </c>
      <c r="K362" s="32"/>
      <c r="L362" s="33">
        <f t="shared" si="78"/>
        <v>6413.8332198599346</v>
      </c>
      <c r="M362" s="33">
        <f t="shared" si="79"/>
        <v>14.134258130891514</v>
      </c>
      <c r="N362" s="33">
        <f t="shared" si="80"/>
        <v>0.9816988694489297</v>
      </c>
      <c r="O362" s="33">
        <f t="shared" si="81"/>
        <v>6125.1117916334179</v>
      </c>
      <c r="P362" s="19"/>
      <c r="Q362" s="35">
        <f t="shared" si="76"/>
        <v>5.1840279932907456E-2</v>
      </c>
      <c r="R362" s="22">
        <f t="shared" si="73"/>
        <v>5.1840279932907456E-2</v>
      </c>
      <c r="S362" s="23">
        <f t="shared" si="77"/>
        <v>112150.11210297934</v>
      </c>
    </row>
    <row r="363" spans="1:19" x14ac:dyDescent="0.3">
      <c r="A363" s="37" t="s">
        <v>526</v>
      </c>
      <c r="B363" s="39">
        <v>6330</v>
      </c>
      <c r="C363" s="32"/>
      <c r="D363" s="33">
        <f t="shared" si="75"/>
        <v>6341.8846547889716</v>
      </c>
      <c r="E363" s="33">
        <f t="shared" si="70"/>
        <v>35.91822003447237</v>
      </c>
      <c r="F363" s="33">
        <f t="shared" si="71"/>
        <v>6349.9385140738277</v>
      </c>
      <c r="G363" s="19"/>
      <c r="H363" s="35">
        <f t="shared" si="72"/>
        <v>-3.1498442454704137E-3</v>
      </c>
      <c r="I363" s="22">
        <f t="shared" si="69"/>
        <v>3.1498442454704137E-3</v>
      </c>
      <c r="J363" s="23">
        <f t="shared" si="74"/>
        <v>397.54434347222599</v>
      </c>
      <c r="K363" s="32"/>
      <c r="L363" s="33">
        <f t="shared" si="78"/>
        <v>6430.5330569181533</v>
      </c>
      <c r="M363" s="33">
        <f t="shared" si="79"/>
        <v>14.141734552487584</v>
      </c>
      <c r="N363" s="33">
        <f t="shared" si="80"/>
        <v>0.98378232232522389</v>
      </c>
      <c r="O363" s="33">
        <f t="shared" si="81"/>
        <v>6322.310532139898</v>
      </c>
      <c r="P363" s="19"/>
      <c r="Q363" s="35">
        <f t="shared" si="76"/>
        <v>1.2147658546764633E-3</v>
      </c>
      <c r="R363" s="22">
        <f t="shared" si="73"/>
        <v>1.2147658546764633E-3</v>
      </c>
      <c r="S363" s="23">
        <f t="shared" si="77"/>
        <v>59.127915971541832</v>
      </c>
    </row>
    <row r="364" spans="1:19" x14ac:dyDescent="0.3">
      <c r="A364" s="37" t="s">
        <v>527</v>
      </c>
      <c r="B364" s="39">
        <v>6570</v>
      </c>
      <c r="C364" s="32"/>
      <c r="D364" s="33">
        <f t="shared" si="75"/>
        <v>6455.4379781914286</v>
      </c>
      <c r="E364" s="33">
        <f t="shared" si="70"/>
        <v>50.12098481223191</v>
      </c>
      <c r="F364" s="33">
        <f t="shared" si="71"/>
        <v>6377.8028748234437</v>
      </c>
      <c r="G364" s="19"/>
      <c r="H364" s="35">
        <f t="shared" si="72"/>
        <v>2.9253748124285578E-2</v>
      </c>
      <c r="I364" s="22">
        <f t="shared" si="69"/>
        <v>2.9253748124285578E-2</v>
      </c>
      <c r="J364" s="23">
        <f t="shared" si="74"/>
        <v>36939.734926132835</v>
      </c>
      <c r="K364" s="32"/>
      <c r="L364" s="33">
        <f t="shared" si="78"/>
        <v>6469.9790034140033</v>
      </c>
      <c r="M364" s="33">
        <f t="shared" si="79"/>
        <v>14.21547422762673</v>
      </c>
      <c r="N364" s="33">
        <f t="shared" si="80"/>
        <v>1.0095959621434591</v>
      </c>
      <c r="O364" s="33">
        <f t="shared" si="81"/>
        <v>6492.3215440754466</v>
      </c>
      <c r="P364" s="19"/>
      <c r="Q364" s="35">
        <f t="shared" si="76"/>
        <v>1.1823204859140551E-2</v>
      </c>
      <c r="R364" s="22">
        <f t="shared" si="73"/>
        <v>1.1823204859140551E-2</v>
      </c>
      <c r="S364" s="23">
        <f t="shared" si="77"/>
        <v>6033.9425148227883</v>
      </c>
    </row>
    <row r="365" spans="1:19" x14ac:dyDescent="0.3">
      <c r="A365" s="37" t="s">
        <v>528</v>
      </c>
      <c r="B365" s="39">
        <v>6390</v>
      </c>
      <c r="C365" s="32"/>
      <c r="D365" s="33">
        <f t="shared" si="75"/>
        <v>6458.880678769985</v>
      </c>
      <c r="E365" s="33">
        <f t="shared" si="70"/>
        <v>41.581539864784489</v>
      </c>
      <c r="F365" s="33">
        <f t="shared" si="71"/>
        <v>6505.5589630036602</v>
      </c>
      <c r="G365" s="19"/>
      <c r="H365" s="35">
        <f t="shared" si="72"/>
        <v>-1.8084344758006292E-2</v>
      </c>
      <c r="I365" s="22">
        <f t="shared" si="69"/>
        <v>1.8084344758006292E-2</v>
      </c>
      <c r="J365" s="23">
        <f t="shared" si="74"/>
        <v>13353.87393048131</v>
      </c>
      <c r="K365" s="32"/>
      <c r="L365" s="33">
        <f t="shared" si="78"/>
        <v>6488.2598007112301</v>
      </c>
      <c r="M365" s="33">
        <f t="shared" si="79"/>
        <v>14.227321093403818</v>
      </c>
      <c r="N365" s="33">
        <f t="shared" si="80"/>
        <v>0.98393861628590751</v>
      </c>
      <c r="O365" s="33">
        <f t="shared" si="81"/>
        <v>6377.8151632472882</v>
      </c>
      <c r="P365" s="19"/>
      <c r="Q365" s="35">
        <f t="shared" si="76"/>
        <v>1.9068602116919901E-3</v>
      </c>
      <c r="R365" s="22">
        <f t="shared" si="73"/>
        <v>1.9068602116919901E-3</v>
      </c>
      <c r="S365" s="23">
        <f t="shared" si="77"/>
        <v>148.47024669023665</v>
      </c>
    </row>
    <row r="366" spans="1:19" x14ac:dyDescent="0.3">
      <c r="A366" s="37" t="s">
        <v>529</v>
      </c>
      <c r="B366" s="39">
        <v>6800</v>
      </c>
      <c r="C366" s="32"/>
      <c r="D366" s="33">
        <f t="shared" si="75"/>
        <v>6621.4559462857142</v>
      </c>
      <c r="E366" s="33">
        <f t="shared" si="70"/>
        <v>63.716442490795885</v>
      </c>
      <c r="F366" s="33">
        <f t="shared" si="71"/>
        <v>6500.4622186347697</v>
      </c>
      <c r="G366" s="19"/>
      <c r="H366" s="35">
        <f t="shared" si="72"/>
        <v>4.4049673730180934E-2</v>
      </c>
      <c r="I366" s="22">
        <f t="shared" si="69"/>
        <v>4.4049673730180934E-2</v>
      </c>
      <c r="J366" s="23">
        <f t="shared" si="74"/>
        <v>89722.88246520453</v>
      </c>
      <c r="K366" s="32"/>
      <c r="L366" s="33">
        <f t="shared" si="78"/>
        <v>6633.2475010497865</v>
      </c>
      <c r="M366" s="33">
        <f t="shared" si="79"/>
        <v>14.608373382571768</v>
      </c>
      <c r="N366" s="33">
        <f t="shared" si="80"/>
        <v>0.99623195256315977</v>
      </c>
      <c r="O366" s="33">
        <f t="shared" si="81"/>
        <v>6407.3685109116059</v>
      </c>
      <c r="P366" s="19"/>
      <c r="Q366" s="35">
        <f t="shared" si="76"/>
        <v>5.7739924865940311E-2</v>
      </c>
      <c r="R366" s="22">
        <f t="shared" si="73"/>
        <v>5.7739924865940311E-2</v>
      </c>
      <c r="S366" s="23">
        <f t="shared" si="77"/>
        <v>154159.48622376975</v>
      </c>
    </row>
    <row r="367" spans="1:19" x14ac:dyDescent="0.3">
      <c r="A367" s="37" t="s">
        <v>530</v>
      </c>
      <c r="B367" s="39">
        <v>6520</v>
      </c>
      <c r="C367" s="32"/>
      <c r="D367" s="33">
        <f t="shared" si="75"/>
        <v>6618.4535163458122</v>
      </c>
      <c r="E367" s="33">
        <f t="shared" si="70"/>
        <v>51.510720977435746</v>
      </c>
      <c r="F367" s="33">
        <f t="shared" si="71"/>
        <v>6685.1723887765102</v>
      </c>
      <c r="G367" s="19"/>
      <c r="H367" s="35">
        <f t="shared" si="72"/>
        <v>-2.5333188462654931E-2</v>
      </c>
      <c r="I367" s="22">
        <f t="shared" si="69"/>
        <v>2.5333188462654931E-2</v>
      </c>
      <c r="J367" s="23">
        <f t="shared" si="74"/>
        <v>27281.91801413862</v>
      </c>
      <c r="K367" s="32"/>
      <c r="L367" s="33">
        <f t="shared" si="78"/>
        <v>6661.766112971889</v>
      </c>
      <c r="M367" s="33">
        <f t="shared" si="79"/>
        <v>14.648909577625339</v>
      </c>
      <c r="N367" s="33">
        <f t="shared" si="80"/>
        <v>0.97569111288131161</v>
      </c>
      <c r="O367" s="33">
        <f t="shared" si="81"/>
        <v>6478.6905915944581</v>
      </c>
      <c r="P367" s="19"/>
      <c r="Q367" s="35">
        <f t="shared" si="76"/>
        <v>6.3357988352058196E-3</v>
      </c>
      <c r="R367" s="22">
        <f t="shared" si="73"/>
        <v>6.3357988352058196E-3</v>
      </c>
      <c r="S367" s="23">
        <f t="shared" si="77"/>
        <v>1706.4672228158595</v>
      </c>
    </row>
    <row r="368" spans="1:19" x14ac:dyDescent="0.3">
      <c r="A368" s="37" t="s">
        <v>531</v>
      </c>
      <c r="B368" s="39">
        <v>6450</v>
      </c>
      <c r="C368" s="32"/>
      <c r="D368" s="33">
        <f t="shared" si="75"/>
        <v>6581.1130316344879</v>
      </c>
      <c r="E368" s="33">
        <f t="shared" si="70"/>
        <v>35.256053695854078</v>
      </c>
      <c r="F368" s="33">
        <f t="shared" si="71"/>
        <v>6669.9642373232482</v>
      </c>
      <c r="G368" s="19"/>
      <c r="H368" s="35">
        <f t="shared" si="72"/>
        <v>-3.4102982530736153E-2</v>
      </c>
      <c r="I368" s="22">
        <f t="shared" si="69"/>
        <v>3.4102982530736153E-2</v>
      </c>
      <c r="J368" s="23">
        <f t="shared" si="74"/>
        <v>48384.265701198259</v>
      </c>
      <c r="K368" s="32"/>
      <c r="L368" s="33">
        <f t="shared" si="78"/>
        <v>6653.4970574469517</v>
      </c>
      <c r="M368" s="33">
        <f t="shared" si="79"/>
        <v>14.582123727692691</v>
      </c>
      <c r="N368" s="33">
        <f t="shared" si="80"/>
        <v>0.97441952814321686</v>
      </c>
      <c r="O368" s="33">
        <f t="shared" si="81"/>
        <v>6518.1817188981422</v>
      </c>
      <c r="P368" s="19"/>
      <c r="Q368" s="35">
        <f t="shared" si="76"/>
        <v>-1.0570809131494916E-2</v>
      </c>
      <c r="R368" s="22">
        <f t="shared" si="73"/>
        <v>1.0570809131494916E-2</v>
      </c>
      <c r="S368" s="23">
        <f t="shared" si="77"/>
        <v>4648.7467919052824</v>
      </c>
    </row>
    <row r="369" spans="1:19" x14ac:dyDescent="0.3">
      <c r="A369" s="37" t="s">
        <v>532</v>
      </c>
      <c r="B369" s="39">
        <v>6500</v>
      </c>
      <c r="C369" s="32"/>
      <c r="D369" s="33">
        <f t="shared" si="75"/>
        <v>6569.3635645133163</v>
      </c>
      <c r="E369" s="33">
        <f t="shared" si="70"/>
        <v>26.656743249188192</v>
      </c>
      <c r="F369" s="33">
        <f t="shared" si="71"/>
        <v>6616.3690853303424</v>
      </c>
      <c r="G369" s="19"/>
      <c r="H369" s="35">
        <f t="shared" si="72"/>
        <v>-1.7902936204668058E-2</v>
      </c>
      <c r="I369" s="22">
        <f t="shared" si="69"/>
        <v>1.7902936204668058E-2</v>
      </c>
      <c r="J369" s="23">
        <f t="shared" si="74"/>
        <v>13541.764020620507</v>
      </c>
      <c r="K369" s="32"/>
      <c r="L369" s="33">
        <f t="shared" si="78"/>
        <v>6674.3911859076852</v>
      </c>
      <c r="M369" s="33">
        <f t="shared" si="79"/>
        <v>14.600517708091408</v>
      </c>
      <c r="N369" s="33">
        <f t="shared" si="80"/>
        <v>0.97250364945796008</v>
      </c>
      <c r="O369" s="33">
        <f t="shared" si="81"/>
        <v>6481.3044715651668</v>
      </c>
      <c r="P369" s="19"/>
      <c r="Q369" s="35">
        <f t="shared" si="76"/>
        <v>2.8762351438204998E-3</v>
      </c>
      <c r="R369" s="22">
        <f t="shared" si="73"/>
        <v>2.8762351438204998E-3</v>
      </c>
      <c r="S369" s="23">
        <f t="shared" si="77"/>
        <v>349.52278345765859</v>
      </c>
    </row>
    <row r="370" spans="1:19" x14ac:dyDescent="0.3">
      <c r="A370" s="37" t="s">
        <v>533</v>
      </c>
      <c r="B370" s="39">
        <v>6640</v>
      </c>
      <c r="C370" s="32"/>
      <c r="D370" s="33">
        <f t="shared" si="75"/>
        <v>6613.7852350464764</v>
      </c>
      <c r="E370" s="33">
        <f t="shared" si="70"/>
        <v>29.906704575475345</v>
      </c>
      <c r="F370" s="33">
        <f t="shared" si="71"/>
        <v>6596.0203077625047</v>
      </c>
      <c r="G370" s="19"/>
      <c r="H370" s="35">
        <f t="shared" si="72"/>
        <v>6.6234476261288148E-3</v>
      </c>
      <c r="I370" s="22">
        <f t="shared" si="69"/>
        <v>6.6234476261288148E-3</v>
      </c>
      <c r="J370" s="23">
        <f t="shared" si="74"/>
        <v>1934.2133293048068</v>
      </c>
      <c r="K370" s="32"/>
      <c r="L370" s="33">
        <f t="shared" si="78"/>
        <v>6698.5353576959087</v>
      </c>
      <c r="M370" s="33">
        <f t="shared" si="79"/>
        <v>14.628329123561864</v>
      </c>
      <c r="N370" s="33">
        <f t="shared" si="80"/>
        <v>0.9891658608756555</v>
      </c>
      <c r="O370" s="33">
        <f t="shared" si="81"/>
        <v>6611.2560292604476</v>
      </c>
      <c r="P370" s="19"/>
      <c r="Q370" s="35">
        <f t="shared" si="76"/>
        <v>4.3289112559566903E-3</v>
      </c>
      <c r="R370" s="22">
        <f t="shared" si="73"/>
        <v>4.3289112559566903E-3</v>
      </c>
      <c r="S370" s="23">
        <f t="shared" si="77"/>
        <v>826.21585387624589</v>
      </c>
    </row>
    <row r="371" spans="1:19" x14ac:dyDescent="0.3">
      <c r="A371" s="37" t="s">
        <v>534</v>
      </c>
      <c r="B371" s="39">
        <v>6770</v>
      </c>
      <c r="C371" s="32"/>
      <c r="D371" s="33">
        <f t="shared" si="75"/>
        <v>6694.7121581327719</v>
      </c>
      <c r="E371" s="33">
        <f t="shared" si="70"/>
        <v>39.240474107337626</v>
      </c>
      <c r="F371" s="33">
        <f t="shared" si="71"/>
        <v>6643.6919396219519</v>
      </c>
      <c r="G371" s="19"/>
      <c r="H371" s="35">
        <f t="shared" si="72"/>
        <v>1.8657025166624541E-2</v>
      </c>
      <c r="I371" s="22">
        <f t="shared" si="69"/>
        <v>1.8657025166624541E-2</v>
      </c>
      <c r="J371" s="23">
        <f t="shared" si="74"/>
        <v>15953.726116464655</v>
      </c>
      <c r="K371" s="32"/>
      <c r="L371" s="33">
        <f t="shared" si="78"/>
        <v>6789.2144153612135</v>
      </c>
      <c r="M371" s="33">
        <f t="shared" si="79"/>
        <v>14.849950568612819</v>
      </c>
      <c r="N371" s="33">
        <f t="shared" si="80"/>
        <v>0.9809196928277113</v>
      </c>
      <c r="O371" s="33">
        <f t="shared" si="81"/>
        <v>6544.0906517232152</v>
      </c>
      <c r="P371" s="19"/>
      <c r="Q371" s="35">
        <f t="shared" si="76"/>
        <v>3.336917995225773E-2</v>
      </c>
      <c r="R371" s="22">
        <f t="shared" si="73"/>
        <v>3.336917995225773E-2</v>
      </c>
      <c r="S371" s="23">
        <f t="shared" si="77"/>
        <v>51035.033638841669</v>
      </c>
    </row>
    <row r="372" spans="1:19" x14ac:dyDescent="0.3">
      <c r="A372" s="37" t="s">
        <v>535</v>
      </c>
      <c r="B372" s="39">
        <v>6350</v>
      </c>
      <c r="C372" s="32"/>
      <c r="D372" s="33">
        <f t="shared" si="75"/>
        <v>6578.8608104192126</v>
      </c>
      <c r="E372" s="33">
        <f t="shared" si="70"/>
        <v>10.867578745356766</v>
      </c>
      <c r="F372" s="33">
        <f t="shared" si="71"/>
        <v>6733.9526322401098</v>
      </c>
      <c r="G372" s="19"/>
      <c r="H372" s="35">
        <f t="shared" si="72"/>
        <v>-6.0464981455135396E-2</v>
      </c>
      <c r="I372" s="22">
        <f t="shared" si="69"/>
        <v>6.0464981455135396E-2</v>
      </c>
      <c r="J372" s="23">
        <f t="shared" si="74"/>
        <v>147419.623804109</v>
      </c>
      <c r="K372" s="32"/>
      <c r="L372" s="33">
        <f t="shared" si="78"/>
        <v>6692.320416568672</v>
      </c>
      <c r="M372" s="33">
        <f t="shared" si="79"/>
        <v>14.524314562121088</v>
      </c>
      <c r="N372" s="33">
        <f t="shared" si="80"/>
        <v>0.97326067829043061</v>
      </c>
      <c r="O372" s="33">
        <f t="shared" si="81"/>
        <v>6684.5301323408512</v>
      </c>
      <c r="P372" s="19"/>
      <c r="Q372" s="35">
        <f t="shared" si="76"/>
        <v>-5.2681910604858453E-2</v>
      </c>
      <c r="R372" s="22">
        <f t="shared" si="73"/>
        <v>5.2681910604858453E-2</v>
      </c>
      <c r="S372" s="23">
        <f t="shared" si="77"/>
        <v>111910.40944398742</v>
      </c>
    </row>
    <row r="373" spans="1:19" x14ac:dyDescent="0.3">
      <c r="A373" s="37" t="s">
        <v>536</v>
      </c>
      <c r="B373" s="39">
        <v>6760</v>
      </c>
      <c r="C373" s="32"/>
      <c r="D373" s="33">
        <f t="shared" si="75"/>
        <v>6658.5070147329734</v>
      </c>
      <c r="E373" s="33">
        <f t="shared" si="70"/>
        <v>23.450116776580359</v>
      </c>
      <c r="F373" s="33">
        <f t="shared" si="71"/>
        <v>6589.7283891645693</v>
      </c>
      <c r="G373" s="19"/>
      <c r="H373" s="35">
        <f t="shared" si="72"/>
        <v>2.5188108111750103E-2</v>
      </c>
      <c r="I373" s="22">
        <f t="shared" si="69"/>
        <v>2.5188108111750103E-2</v>
      </c>
      <c r="J373" s="23">
        <f t="shared" si="74"/>
        <v>28992.42145649236</v>
      </c>
      <c r="K373" s="32"/>
      <c r="L373" s="33">
        <f t="shared" si="78"/>
        <v>6766.9868131628664</v>
      </c>
      <c r="M373" s="33">
        <f t="shared" si="79"/>
        <v>14.699576198451176</v>
      </c>
      <c r="N373" s="33">
        <f t="shared" si="80"/>
        <v>0.98599107863412672</v>
      </c>
      <c r="O373" s="33">
        <f t="shared" si="81"/>
        <v>6580.1925981711047</v>
      </c>
      <c r="P373" s="19"/>
      <c r="Q373" s="35">
        <f t="shared" si="76"/>
        <v>2.659872808119753E-2</v>
      </c>
      <c r="R373" s="22">
        <f t="shared" si="73"/>
        <v>2.659872808119753E-2</v>
      </c>
      <c r="S373" s="23">
        <f t="shared" si="77"/>
        <v>32330.701752457822</v>
      </c>
    </row>
    <row r="374" spans="1:19" x14ac:dyDescent="0.3">
      <c r="A374" s="37" t="s">
        <v>537</v>
      </c>
      <c r="B374" s="39">
        <v>6770</v>
      </c>
      <c r="C374" s="32"/>
      <c r="D374" s="33">
        <f t="shared" si="75"/>
        <v>6717.5207081748686</v>
      </c>
      <c r="E374" s="33">
        <f t="shared" si="70"/>
        <v>29.956208636072613</v>
      </c>
      <c r="F374" s="33">
        <f t="shared" si="71"/>
        <v>6681.9571315095536</v>
      </c>
      <c r="G374" s="19"/>
      <c r="H374" s="35">
        <f t="shared" si="72"/>
        <v>1.3004855020745403E-2</v>
      </c>
      <c r="I374" s="22">
        <f t="shared" si="69"/>
        <v>1.3004855020745403E-2</v>
      </c>
      <c r="J374" s="23">
        <f t="shared" si="74"/>
        <v>7751.546692026036</v>
      </c>
      <c r="K374" s="32"/>
      <c r="L374" s="33">
        <f t="shared" si="78"/>
        <v>6819.2684206645954</v>
      </c>
      <c r="M374" s="33">
        <f t="shared" si="79"/>
        <v>14.809094992617769</v>
      </c>
      <c r="N374" s="33">
        <f t="shared" si="80"/>
        <v>0.98472369214043809</v>
      </c>
      <c r="O374" s="33">
        <f t="shared" si="81"/>
        <v>6657.573861393199</v>
      </c>
      <c r="P374" s="19"/>
      <c r="Q374" s="35">
        <f t="shared" si="76"/>
        <v>1.6606519735125707E-2</v>
      </c>
      <c r="R374" s="22">
        <f t="shared" si="73"/>
        <v>1.6606519735125707E-2</v>
      </c>
      <c r="S374" s="23">
        <f t="shared" si="77"/>
        <v>12639.636642035637</v>
      </c>
    </row>
    <row r="375" spans="1:19" x14ac:dyDescent="0.3">
      <c r="A375" s="37" t="s">
        <v>538</v>
      </c>
      <c r="B375" s="39">
        <v>6670</v>
      </c>
      <c r="C375" s="32"/>
      <c r="D375" s="33">
        <f t="shared" si="75"/>
        <v>6716.1812955069036</v>
      </c>
      <c r="E375" s="33">
        <f t="shared" si="70"/>
        <v>24.230907468529058</v>
      </c>
      <c r="F375" s="33">
        <f t="shared" si="71"/>
        <v>6747.4769168109415</v>
      </c>
      <c r="G375" s="19"/>
      <c r="H375" s="35">
        <f t="shared" si="72"/>
        <v>-1.1615729656812814E-2</v>
      </c>
      <c r="I375" s="22">
        <f t="shared" si="69"/>
        <v>1.1615729656812814E-2</v>
      </c>
      <c r="J375" s="23">
        <f t="shared" si="74"/>
        <v>6002.672638529546</v>
      </c>
      <c r="K375" s="32"/>
      <c r="L375" s="33">
        <f t="shared" si="78"/>
        <v>6816.316483415063</v>
      </c>
      <c r="M375" s="33">
        <f t="shared" si="79"/>
        <v>14.757337097505149</v>
      </c>
      <c r="N375" s="33">
        <f t="shared" si="80"/>
        <v>0.98234915586006977</v>
      </c>
      <c r="O375" s="33">
        <f t="shared" si="81"/>
        <v>6723.2446493038506</v>
      </c>
      <c r="P375" s="19"/>
      <c r="Q375" s="35">
        <f t="shared" si="76"/>
        <v>-7.9827060425563066E-3</v>
      </c>
      <c r="R375" s="22">
        <f t="shared" si="73"/>
        <v>7.9827060425563066E-3</v>
      </c>
      <c r="S375" s="23">
        <f t="shared" si="77"/>
        <v>2834.9926794900343</v>
      </c>
    </row>
    <row r="376" spans="1:19" x14ac:dyDescent="0.3">
      <c r="A376" s="37" t="s">
        <v>539</v>
      </c>
      <c r="B376" s="39">
        <v>6880</v>
      </c>
      <c r="C376" s="32"/>
      <c r="D376" s="33">
        <f t="shared" si="75"/>
        <v>6796.7965689796411</v>
      </c>
      <c r="E376" s="33">
        <f t="shared" si="70"/>
        <v>34.546007890371435</v>
      </c>
      <c r="F376" s="33">
        <f t="shared" si="71"/>
        <v>6740.4122029754326</v>
      </c>
      <c r="G376" s="19"/>
      <c r="H376" s="35">
        <f t="shared" si="72"/>
        <v>2.0288923986128984E-2</v>
      </c>
      <c r="I376" s="22">
        <f t="shared" si="69"/>
        <v>2.0288923986128984E-2</v>
      </c>
      <c r="J376" s="23">
        <f t="shared" si="74"/>
        <v>19484.753078171831</v>
      </c>
      <c r="K376" s="32"/>
      <c r="L376" s="33">
        <f t="shared" si="78"/>
        <v>6825.6700929797262</v>
      </c>
      <c r="M376" s="33">
        <f t="shared" si="79"/>
        <v>14.741589951784739</v>
      </c>
      <c r="N376" s="33">
        <f t="shared" si="80"/>
        <v>1.0091490986037828</v>
      </c>
      <c r="O376" s="33">
        <f t="shared" si="81"/>
        <v>6896.6245462933812</v>
      </c>
      <c r="P376" s="19"/>
      <c r="Q376" s="35">
        <f t="shared" si="76"/>
        <v>-2.4163584728751704E-3</v>
      </c>
      <c r="R376" s="22">
        <f t="shared" si="73"/>
        <v>2.4163584728751704E-3</v>
      </c>
      <c r="S376" s="23">
        <f t="shared" si="77"/>
        <v>276.37553946077367</v>
      </c>
    </row>
    <row r="377" spans="1:19" x14ac:dyDescent="0.3">
      <c r="A377" s="37" t="s">
        <v>540</v>
      </c>
      <c r="B377" s="39">
        <v>6690</v>
      </c>
      <c r="C377" s="32"/>
      <c r="D377" s="33">
        <f t="shared" si="75"/>
        <v>6774.2493942559604</v>
      </c>
      <c r="E377" s="33">
        <f t="shared" si="70"/>
        <v>24.101234741329087</v>
      </c>
      <c r="F377" s="33">
        <f t="shared" si="71"/>
        <v>6831.3425768700126</v>
      </c>
      <c r="G377" s="19"/>
      <c r="H377" s="35">
        <f t="shared" si="72"/>
        <v>-2.1127440488791126E-2</v>
      </c>
      <c r="I377" s="22">
        <f t="shared" si="69"/>
        <v>2.1127440488791126E-2</v>
      </c>
      <c r="J377" s="23">
        <f t="shared" si="74"/>
        <v>19977.724036255429</v>
      </c>
      <c r="K377" s="32"/>
      <c r="L377" s="33">
        <f t="shared" si="78"/>
        <v>6826.8890034817105</v>
      </c>
      <c r="M377" s="33">
        <f t="shared" si="79"/>
        <v>14.702183152953342</v>
      </c>
      <c r="N377" s="33">
        <f t="shared" si="80"/>
        <v>0.98284896613309791</v>
      </c>
      <c r="O377" s="33">
        <f t="shared" si="81"/>
        <v>6730.5452061295864</v>
      </c>
      <c r="P377" s="19"/>
      <c r="Q377" s="35">
        <f t="shared" si="76"/>
        <v>-6.0605689281892977E-3</v>
      </c>
      <c r="R377" s="22">
        <f t="shared" si="73"/>
        <v>6.0605689281892977E-3</v>
      </c>
      <c r="S377" s="23">
        <f t="shared" si="77"/>
        <v>1643.9137400906509</v>
      </c>
    </row>
    <row r="378" spans="1:19" x14ac:dyDescent="0.3">
      <c r="A378" s="37" t="s">
        <v>541</v>
      </c>
      <c r="B378" s="39">
        <v>6750</v>
      </c>
      <c r="C378" s="32"/>
      <c r="D378" s="33">
        <f t="shared" si="75"/>
        <v>6778.8201283372846</v>
      </c>
      <c r="E378" s="33">
        <f t="shared" si="70"/>
        <v>20.528274896719452</v>
      </c>
      <c r="F378" s="33">
        <f t="shared" si="71"/>
        <v>6798.3506289972893</v>
      </c>
      <c r="G378" s="19"/>
      <c r="H378" s="35">
        <f t="shared" si="72"/>
        <v>-7.1630561477465599E-3</v>
      </c>
      <c r="I378" s="22">
        <f t="shared" si="69"/>
        <v>7.1630561477465599E-3</v>
      </c>
      <c r="J378" s="23">
        <f t="shared" si="74"/>
        <v>2337.7833244335106</v>
      </c>
      <c r="K378" s="32"/>
      <c r="L378" s="33">
        <f t="shared" si="78"/>
        <v>6819.9124387148177</v>
      </c>
      <c r="M378" s="33">
        <f t="shared" si="79"/>
        <v>14.639008538679205</v>
      </c>
      <c r="N378" s="33">
        <f t="shared" si="80"/>
        <v>0.99446145623397664</v>
      </c>
      <c r="O378" s="33">
        <f t="shared" si="81"/>
        <v>6815.8117464999568</v>
      </c>
      <c r="P378" s="19"/>
      <c r="Q378" s="35">
        <f t="shared" si="76"/>
        <v>-9.7498883703639738E-3</v>
      </c>
      <c r="R378" s="22">
        <f t="shared" si="73"/>
        <v>9.7498883703639738E-3</v>
      </c>
      <c r="S378" s="23">
        <f t="shared" si="77"/>
        <v>4331.1859773745791</v>
      </c>
    </row>
    <row r="379" spans="1:19" x14ac:dyDescent="0.3">
      <c r="A379" s="37" t="s">
        <v>542</v>
      </c>
      <c r="B379" s="39">
        <v>6960</v>
      </c>
      <c r="C379" s="32"/>
      <c r="D379" s="33">
        <f t="shared" si="75"/>
        <v>6864.2411705410213</v>
      </c>
      <c r="E379" s="33">
        <f t="shared" si="70"/>
        <v>32.399924058708294</v>
      </c>
      <c r="F379" s="33">
        <f t="shared" si="71"/>
        <v>6799.3484032340039</v>
      </c>
      <c r="G379" s="19"/>
      <c r="H379" s="35">
        <f t="shared" si="72"/>
        <v>2.3082125972125882E-2</v>
      </c>
      <c r="I379" s="22">
        <f t="shared" si="69"/>
        <v>2.3082125972125882E-2</v>
      </c>
      <c r="J379" s="23">
        <f t="shared" si="74"/>
        <v>25808.935543464224</v>
      </c>
      <c r="K379" s="32"/>
      <c r="L379" s="33">
        <f t="shared" si="78"/>
        <v>6932.6245404783103</v>
      </c>
      <c r="M379" s="33">
        <f t="shared" si="79"/>
        <v>14.924805940727367</v>
      </c>
      <c r="N379" s="33">
        <f t="shared" si="80"/>
        <v>0.98340802775080616</v>
      </c>
      <c r="O379" s="33">
        <f t="shared" si="81"/>
        <v>6668.4111076153431</v>
      </c>
      <c r="P379" s="19"/>
      <c r="Q379" s="35">
        <f t="shared" si="76"/>
        <v>4.1894955802393233E-2</v>
      </c>
      <c r="R379" s="22">
        <f t="shared" si="73"/>
        <v>4.1894955802393233E-2</v>
      </c>
      <c r="S379" s="23">
        <f t="shared" si="77"/>
        <v>85024.082162111023</v>
      </c>
    </row>
    <row r="380" spans="1:19" x14ac:dyDescent="0.3">
      <c r="A380" s="37" t="s">
        <v>543</v>
      </c>
      <c r="B380" s="39">
        <v>7050</v>
      </c>
      <c r="C380" s="32"/>
      <c r="D380" s="33">
        <f t="shared" si="75"/>
        <v>6958.5880902283789</v>
      </c>
      <c r="E380" s="33">
        <f t="shared" si="70"/>
        <v>43.732666200266721</v>
      </c>
      <c r="F380" s="33">
        <f t="shared" si="71"/>
        <v>6896.6410945997295</v>
      </c>
      <c r="G380" s="19"/>
      <c r="H380" s="35">
        <f t="shared" si="72"/>
        <v>2.1753036226988723E-2</v>
      </c>
      <c r="I380" s="22">
        <f t="shared" si="69"/>
        <v>2.1753036226988723E-2</v>
      </c>
      <c r="J380" s="23">
        <f t="shared" si="74"/>
        <v>23518.953865569114</v>
      </c>
      <c r="K380" s="32"/>
      <c r="L380" s="33">
        <f t="shared" si="78"/>
        <v>7041.9055320070984</v>
      </c>
      <c r="M380" s="33">
        <f t="shared" si="79"/>
        <v>15.199771803651931</v>
      </c>
      <c r="N380" s="33">
        <f t="shared" si="80"/>
        <v>0.98171923344233525</v>
      </c>
      <c r="O380" s="33">
        <f t="shared" si="81"/>
        <v>6769.8277558893533</v>
      </c>
      <c r="P380" s="19"/>
      <c r="Q380" s="35">
        <f t="shared" si="76"/>
        <v>3.9740743845481805E-2</v>
      </c>
      <c r="R380" s="22">
        <f t="shared" si="73"/>
        <v>3.9740743845481805E-2</v>
      </c>
      <c r="S380" s="23">
        <f t="shared" si="77"/>
        <v>78496.486369995808</v>
      </c>
    </row>
    <row r="381" spans="1:19" x14ac:dyDescent="0.3">
      <c r="A381" s="37" t="s">
        <v>544</v>
      </c>
      <c r="B381" s="39">
        <v>6870</v>
      </c>
      <c r="C381" s="32"/>
      <c r="D381" s="33">
        <f t="shared" si="75"/>
        <v>6948.871800864762</v>
      </c>
      <c r="E381" s="33">
        <f t="shared" si="70"/>
        <v>33.954577287412768</v>
      </c>
      <c r="F381" s="33">
        <f t="shared" si="71"/>
        <v>7002.3207564286458</v>
      </c>
      <c r="G381" s="19"/>
      <c r="H381" s="35">
        <f t="shared" si="72"/>
        <v>-1.9260663235610747E-2</v>
      </c>
      <c r="I381" s="22">
        <f t="shared" si="69"/>
        <v>1.9260663235610747E-2</v>
      </c>
      <c r="J381" s="23">
        <f t="shared" si="74"/>
        <v>17508.78258184902</v>
      </c>
      <c r="K381" s="32"/>
      <c r="L381" s="33">
        <f t="shared" si="78"/>
        <v>7059.4469324042384</v>
      </c>
      <c r="M381" s="33">
        <f t="shared" si="79"/>
        <v>15.20659560564058</v>
      </c>
      <c r="N381" s="33">
        <f t="shared" si="80"/>
        <v>0.97268400012027079</v>
      </c>
      <c r="O381" s="33">
        <f t="shared" si="81"/>
        <v>6863.0606625650807</v>
      </c>
      <c r="P381" s="19"/>
      <c r="Q381" s="35">
        <f t="shared" si="76"/>
        <v>1.0100927852866452E-3</v>
      </c>
      <c r="R381" s="22">
        <f t="shared" si="73"/>
        <v>1.0100927852866452E-3</v>
      </c>
      <c r="S381" s="23">
        <f t="shared" si="77"/>
        <v>48.15440403567171</v>
      </c>
    </row>
    <row r="382" spans="1:19" x14ac:dyDescent="0.3">
      <c r="A382" s="37" t="s">
        <v>545</v>
      </c>
      <c r="B382" s="39">
        <v>6870</v>
      </c>
      <c r="C382" s="32"/>
      <c r="D382" s="33">
        <f t="shared" si="75"/>
        <v>6937.2518799777972</v>
      </c>
      <c r="E382" s="33">
        <f t="shared" si="70"/>
        <v>25.61706179049845</v>
      </c>
      <c r="F382" s="33">
        <f t="shared" si="71"/>
        <v>6982.8263781521746</v>
      </c>
      <c r="G382" s="19"/>
      <c r="H382" s="35">
        <f t="shared" si="72"/>
        <v>-1.642305358838058E-2</v>
      </c>
      <c r="I382" s="22">
        <f t="shared" si="69"/>
        <v>1.642305358838058E-2</v>
      </c>
      <c r="J382" s="23">
        <f t="shared" si="74"/>
        <v>12729.791606937499</v>
      </c>
      <c r="K382" s="32"/>
      <c r="L382" s="33">
        <f t="shared" si="78"/>
        <v>7032.1865265724564</v>
      </c>
      <c r="M382" s="33">
        <f t="shared" si="79"/>
        <v>15.082841390447536</v>
      </c>
      <c r="N382" s="33">
        <f t="shared" si="80"/>
        <v>0.98582614515171008</v>
      </c>
      <c r="O382" s="33">
        <f t="shared" si="81"/>
        <v>6998.0057474308851</v>
      </c>
      <c r="P382" s="19"/>
      <c r="Q382" s="35">
        <f t="shared" si="76"/>
        <v>-1.8632568767232183E-2</v>
      </c>
      <c r="R382" s="22">
        <f t="shared" si="73"/>
        <v>1.8632568767232183E-2</v>
      </c>
      <c r="S382" s="23">
        <f t="shared" si="77"/>
        <v>16385.471375339544</v>
      </c>
    </row>
    <row r="383" spans="1:19" x14ac:dyDescent="0.3">
      <c r="A383" s="37" t="s">
        <v>546</v>
      </c>
      <c r="B383" s="39">
        <v>6830</v>
      </c>
      <c r="C383" s="32"/>
      <c r="D383" s="33">
        <f t="shared" si="75"/>
        <v>6909.1985550801455</v>
      </c>
      <c r="E383" s="33">
        <f t="shared" si="70"/>
        <v>15.798463700275002</v>
      </c>
      <c r="F383" s="33">
        <f t="shared" si="71"/>
        <v>6962.8689417682954</v>
      </c>
      <c r="G383" s="19"/>
      <c r="H383" s="35">
        <f t="shared" si="72"/>
        <v>-1.9453725002678678E-2</v>
      </c>
      <c r="I383" s="22">
        <f t="shared" si="69"/>
        <v>1.9453725002678678E-2</v>
      </c>
      <c r="J383" s="23">
        <f t="shared" si="74"/>
        <v>17654.155686626666</v>
      </c>
      <c r="K383" s="32"/>
      <c r="L383" s="33">
        <f t="shared" si="78"/>
        <v>7019.5670603775397</v>
      </c>
      <c r="M383" s="33">
        <f t="shared" si="79"/>
        <v>15.002113361196052</v>
      </c>
      <c r="N383" s="33">
        <f t="shared" si="80"/>
        <v>0.97875538893680536</v>
      </c>
      <c r="O383" s="33">
        <f t="shared" si="81"/>
        <v>6912.8053036963111</v>
      </c>
      <c r="P383" s="19"/>
      <c r="Q383" s="35">
        <f t="shared" si="76"/>
        <v>-1.2123763352314942E-2</v>
      </c>
      <c r="R383" s="22">
        <f t="shared" si="73"/>
        <v>1.2123763352314942E-2</v>
      </c>
      <c r="S383" s="23">
        <f t="shared" si="77"/>
        <v>6856.7183202383058</v>
      </c>
    </row>
    <row r="384" spans="1:19" x14ac:dyDescent="0.3">
      <c r="A384" s="37" t="s">
        <v>547</v>
      </c>
      <c r="B384" s="39">
        <v>6990</v>
      </c>
      <c r="C384" s="32"/>
      <c r="D384" s="33">
        <f t="shared" si="75"/>
        <v>6951.253983662561</v>
      </c>
      <c r="E384" s="33">
        <f t="shared" si="70"/>
        <v>20.601980148643914</v>
      </c>
      <c r="F384" s="33">
        <f t="shared" si="71"/>
        <v>6924.9970187804201</v>
      </c>
      <c r="G384" s="19"/>
      <c r="H384" s="35">
        <f t="shared" si="72"/>
        <v>9.299425067178806E-3</v>
      </c>
      <c r="I384" s="22">
        <f t="shared" si="69"/>
        <v>9.299425067178806E-3</v>
      </c>
      <c r="J384" s="23">
        <f t="shared" si="74"/>
        <v>4225.3875674330511</v>
      </c>
      <c r="K384" s="32"/>
      <c r="L384" s="33">
        <f t="shared" si="78"/>
        <v>7082.9647948911452</v>
      </c>
      <c r="M384" s="33">
        <f t="shared" si="79"/>
        <v>15.143144324338614</v>
      </c>
      <c r="N384" s="33">
        <f t="shared" si="80"/>
        <v>0.97697859220306005</v>
      </c>
      <c r="O384" s="33">
        <f t="shared" si="81"/>
        <v>6846.4695655139167</v>
      </c>
      <c r="P384" s="19"/>
      <c r="Q384" s="35">
        <f t="shared" si="76"/>
        <v>2.0533681614604195E-2</v>
      </c>
      <c r="R384" s="22">
        <f t="shared" si="73"/>
        <v>2.0533681614604195E-2</v>
      </c>
      <c r="S384" s="23">
        <f t="shared" si="77"/>
        <v>20600.985623763856</v>
      </c>
    </row>
    <row r="385" spans="1:19" x14ac:dyDescent="0.3">
      <c r="A385" s="37" t="s">
        <v>548</v>
      </c>
      <c r="B385" s="39">
        <v>7090</v>
      </c>
      <c r="C385" s="32"/>
      <c r="D385" s="33">
        <f t="shared" si="75"/>
        <v>7019.578449011763</v>
      </c>
      <c r="E385" s="33">
        <f t="shared" si="70"/>
        <v>29.332453897109964</v>
      </c>
      <c r="F385" s="33">
        <f t="shared" si="71"/>
        <v>6971.8559638112047</v>
      </c>
      <c r="G385" s="19"/>
      <c r="H385" s="35">
        <f t="shared" si="72"/>
        <v>1.666347477980188E-2</v>
      </c>
      <c r="I385" s="22">
        <f t="shared" si="69"/>
        <v>1.666347477980188E-2</v>
      </c>
      <c r="J385" s="23">
        <f t="shared" si="74"/>
        <v>13958.01328697938</v>
      </c>
      <c r="K385" s="32"/>
      <c r="L385" s="33">
        <f t="shared" si="78"/>
        <v>7128.5046416617897</v>
      </c>
      <c r="M385" s="33">
        <f t="shared" si="79"/>
        <v>15.231724161114755</v>
      </c>
      <c r="N385" s="33">
        <f t="shared" si="80"/>
        <v>0.98834168651532972</v>
      </c>
      <c r="O385" s="33">
        <f t="shared" si="81"/>
        <v>6998.6711032485327</v>
      </c>
      <c r="P385" s="19"/>
      <c r="Q385" s="35">
        <f t="shared" si="76"/>
        <v>1.2881367665933322E-2</v>
      </c>
      <c r="R385" s="22">
        <f t="shared" si="73"/>
        <v>1.2881367665933322E-2</v>
      </c>
      <c r="S385" s="23">
        <f t="shared" si="77"/>
        <v>8340.9673818401661</v>
      </c>
    </row>
    <row r="386" spans="1:19" x14ac:dyDescent="0.3">
      <c r="A386" s="37" t="s">
        <v>549</v>
      </c>
      <c r="B386" s="39">
        <v>7250</v>
      </c>
      <c r="C386" s="32"/>
      <c r="D386" s="33">
        <f t="shared" si="75"/>
        <v>7130.1377829909943</v>
      </c>
      <c r="E386" s="33">
        <f t="shared" si="70"/>
        <v>44.19230751216157</v>
      </c>
      <c r="F386" s="33">
        <f t="shared" si="71"/>
        <v>7048.9109029088731</v>
      </c>
      <c r="G386" s="19"/>
      <c r="H386" s="35">
        <f t="shared" si="72"/>
        <v>2.7736427184983016E-2</v>
      </c>
      <c r="I386" s="22">
        <f t="shared" si="69"/>
        <v>2.7736427184983016E-2</v>
      </c>
      <c r="J386" s="23">
        <f t="shared" si="74"/>
        <v>40436.824968924644</v>
      </c>
      <c r="K386" s="32"/>
      <c r="L386" s="33">
        <f t="shared" si="78"/>
        <v>7215.5173739719812</v>
      </c>
      <c r="M386" s="33">
        <f t="shared" si="79"/>
        <v>15.440903100728477</v>
      </c>
      <c r="N386" s="33">
        <f t="shared" si="80"/>
        <v>0.99020060247552422</v>
      </c>
      <c r="O386" s="33">
        <f t="shared" si="81"/>
        <v>7034.6064498310452</v>
      </c>
      <c r="P386" s="19"/>
      <c r="Q386" s="35">
        <f t="shared" si="76"/>
        <v>2.9709455195717903E-2</v>
      </c>
      <c r="R386" s="22">
        <f t="shared" si="73"/>
        <v>2.9709455195717903E-2</v>
      </c>
      <c r="S386" s="23">
        <f t="shared" si="77"/>
        <v>46394.381454386043</v>
      </c>
    </row>
    <row r="387" spans="1:19" x14ac:dyDescent="0.3">
      <c r="A387" s="37" t="s">
        <v>550</v>
      </c>
      <c r="B387" s="39">
        <v>7280</v>
      </c>
      <c r="C387" s="32"/>
      <c r="D387" s="33">
        <f t="shared" si="75"/>
        <v>7217.0138420896419</v>
      </c>
      <c r="E387" s="33">
        <f t="shared" si="70"/>
        <v>52.000982419718653</v>
      </c>
      <c r="F387" s="33">
        <f t="shared" si="71"/>
        <v>7174.3300905031556</v>
      </c>
      <c r="G387" s="19"/>
      <c r="H387" s="35">
        <f t="shared" si="72"/>
        <v>1.4515097458357749E-2</v>
      </c>
      <c r="I387" s="22">
        <f t="shared" si="69"/>
        <v>1.4515097458357749E-2</v>
      </c>
      <c r="J387" s="23">
        <f t="shared" si="74"/>
        <v>11166.129773071289</v>
      </c>
      <c r="K387" s="32"/>
      <c r="L387" s="33">
        <f t="shared" si="78"/>
        <v>7289.9781952121602</v>
      </c>
      <c r="M387" s="33">
        <f t="shared" si="79"/>
        <v>15.612894609497188</v>
      </c>
      <c r="N387" s="33">
        <f t="shared" si="80"/>
        <v>0.9867956468521083</v>
      </c>
      <c r="O387" s="33">
        <f t="shared" si="81"/>
        <v>7103.3257595417608</v>
      </c>
      <c r="P387" s="19"/>
      <c r="Q387" s="35">
        <f t="shared" si="76"/>
        <v>2.4268439623384503E-2</v>
      </c>
      <c r="R387" s="22">
        <f t="shared" si="73"/>
        <v>2.4268439623384503E-2</v>
      </c>
      <c r="S387" s="23">
        <f t="shared" si="77"/>
        <v>31213.78724149572</v>
      </c>
    </row>
    <row r="388" spans="1:19" x14ac:dyDescent="0.3">
      <c r="A388" s="37" t="s">
        <v>551</v>
      </c>
      <c r="B388" s="39">
        <v>7050</v>
      </c>
      <c r="C388" s="32"/>
      <c r="D388" s="33">
        <f t="shared" si="75"/>
        <v>7180.5471196761791</v>
      </c>
      <c r="E388" s="33">
        <f t="shared" si="70"/>
        <v>35.816473767514154</v>
      </c>
      <c r="F388" s="33">
        <f t="shared" si="71"/>
        <v>7269.0148245093606</v>
      </c>
      <c r="G388" s="19"/>
      <c r="H388" s="35">
        <f t="shared" si="72"/>
        <v>-3.1065932554519227E-2</v>
      </c>
      <c r="I388" s="22">
        <f t="shared" si="69"/>
        <v>3.1065932554519227E-2</v>
      </c>
      <c r="J388" s="23">
        <f t="shared" si="74"/>
        <v>47967.493354865997</v>
      </c>
      <c r="K388" s="32"/>
      <c r="L388" s="33">
        <f t="shared" si="78"/>
        <v>7200.7401697111327</v>
      </c>
      <c r="M388" s="33">
        <f t="shared" si="79"/>
        <v>15.307345762360736</v>
      </c>
      <c r="N388" s="33">
        <f t="shared" si="80"/>
        <v>1.0009336816591978</v>
      </c>
      <c r="O388" s="33">
        <f t="shared" si="81"/>
        <v>7372.4306630613519</v>
      </c>
      <c r="P388" s="19"/>
      <c r="Q388" s="35">
        <f t="shared" si="76"/>
        <v>-4.5734845824305231E-2</v>
      </c>
      <c r="R388" s="22">
        <f t="shared" si="73"/>
        <v>4.5734845824305231E-2</v>
      </c>
      <c r="S388" s="23">
        <f t="shared" si="77"/>
        <v>103961.53248218303</v>
      </c>
    </row>
    <row r="389" spans="1:19" x14ac:dyDescent="0.3">
      <c r="A389" s="37" t="s">
        <v>552</v>
      </c>
      <c r="B389" s="39">
        <v>7770</v>
      </c>
      <c r="C389" s="32"/>
      <c r="D389" s="33">
        <f t="shared" si="75"/>
        <v>7439.9965932182477</v>
      </c>
      <c r="E389" s="33">
        <f t="shared" si="70"/>
        <v>76.728467885532723</v>
      </c>
      <c r="F389" s="33">
        <f t="shared" si="71"/>
        <v>7216.3635934436934</v>
      </c>
      <c r="G389" s="19"/>
      <c r="H389" s="35">
        <f t="shared" si="72"/>
        <v>7.1253076776873439E-2</v>
      </c>
      <c r="I389" s="22">
        <f t="shared" si="69"/>
        <v>7.1253076776873439E-2</v>
      </c>
      <c r="J389" s="23">
        <f t="shared" si="74"/>
        <v>306513.27066458005</v>
      </c>
      <c r="K389" s="32"/>
      <c r="L389" s="33">
        <f t="shared" si="78"/>
        <v>7442.3303766989175</v>
      </c>
      <c r="M389" s="33">
        <f t="shared" si="79"/>
        <v>15.966762649702153</v>
      </c>
      <c r="N389" s="33">
        <f t="shared" si="80"/>
        <v>0.99955635837101475</v>
      </c>
      <c r="O389" s="33">
        <f t="shared" si="81"/>
        <v>7092.2848401504325</v>
      </c>
      <c r="P389" s="19"/>
      <c r="Q389" s="35">
        <f t="shared" si="76"/>
        <v>8.7222028294667631E-2</v>
      </c>
      <c r="R389" s="22">
        <f t="shared" si="73"/>
        <v>8.7222028294667631E-2</v>
      </c>
      <c r="S389" s="23">
        <f t="shared" si="77"/>
        <v>459297.83788992482</v>
      </c>
    </row>
    <row r="390" spans="1:19" x14ac:dyDescent="0.3">
      <c r="A390" s="37" t="s">
        <v>553</v>
      </c>
      <c r="B390" s="39">
        <v>7200</v>
      </c>
      <c r="C390" s="32"/>
      <c r="D390" s="33">
        <f t="shared" si="75"/>
        <v>7388.7887934024002</v>
      </c>
      <c r="E390" s="33">
        <f t="shared" si="70"/>
        <v>53.32347918996156</v>
      </c>
      <c r="F390" s="33">
        <f t="shared" si="71"/>
        <v>7516.7250611037807</v>
      </c>
      <c r="G390" s="19"/>
      <c r="H390" s="35">
        <f t="shared" si="72"/>
        <v>-4.3989591819969545E-2</v>
      </c>
      <c r="I390" s="22">
        <f t="shared" si="69"/>
        <v>4.3989591819969545E-2</v>
      </c>
      <c r="J390" s="23">
        <f t="shared" si="74"/>
        <v>100314.76433119363</v>
      </c>
      <c r="K390" s="32"/>
      <c r="L390" s="33">
        <f t="shared" si="78"/>
        <v>7386.6925138241631</v>
      </c>
      <c r="M390" s="33">
        <f t="shared" si="79"/>
        <v>15.758097711372832</v>
      </c>
      <c r="N390" s="33">
        <f t="shared" si="80"/>
        <v>0.98907183582256331</v>
      </c>
      <c r="O390" s="33">
        <f t="shared" si="81"/>
        <v>7416.9890342223307</v>
      </c>
      <c r="P390" s="19"/>
      <c r="Q390" s="35">
        <f t="shared" si="76"/>
        <v>-3.0137365864212597E-2</v>
      </c>
      <c r="R390" s="22">
        <f t="shared" si="73"/>
        <v>3.0137365864212597E-2</v>
      </c>
      <c r="S390" s="23">
        <f t="shared" si="77"/>
        <v>47084.240972739804</v>
      </c>
    </row>
    <row r="391" spans="1:19" x14ac:dyDescent="0.3">
      <c r="A391" s="37" t="s">
        <v>554</v>
      </c>
      <c r="B391" s="39">
        <v>7210</v>
      </c>
      <c r="C391" s="32"/>
      <c r="D391" s="33">
        <f t="shared" si="75"/>
        <v>7348.3540529564925</v>
      </c>
      <c r="E391" s="33">
        <f t="shared" si="70"/>
        <v>36.171110200923707</v>
      </c>
      <c r="F391" s="33">
        <f t="shared" si="71"/>
        <v>7442.1122725923615</v>
      </c>
      <c r="G391" s="19"/>
      <c r="H391" s="35">
        <f t="shared" si="72"/>
        <v>-3.2193102994779677E-2</v>
      </c>
      <c r="I391" s="22">
        <f t="shared" si="69"/>
        <v>3.2193102994779677E-2</v>
      </c>
      <c r="J391" s="23">
        <f t="shared" si="74"/>
        <v>53876.10708799072</v>
      </c>
      <c r="K391" s="32"/>
      <c r="L391" s="33">
        <f t="shared" si="78"/>
        <v>7379.2152262663676</v>
      </c>
      <c r="M391" s="33">
        <f t="shared" si="79"/>
        <v>15.690386858914103</v>
      </c>
      <c r="N391" s="33">
        <f t="shared" si="80"/>
        <v>0.9816768063310275</v>
      </c>
      <c r="O391" s="33">
        <f t="shared" si="81"/>
        <v>7279.629356412911</v>
      </c>
      <c r="P391" s="19"/>
      <c r="Q391" s="35">
        <f t="shared" si="76"/>
        <v>-9.6573309865341152E-3</v>
      </c>
      <c r="R391" s="22">
        <f t="shared" si="73"/>
        <v>9.6573309865341152E-3</v>
      </c>
      <c r="S391" s="23">
        <f t="shared" si="77"/>
        <v>4848.2472744761853</v>
      </c>
    </row>
    <row r="392" spans="1:19" x14ac:dyDescent="0.3">
      <c r="A392" s="37" t="s">
        <v>555</v>
      </c>
      <c r="B392" s="39">
        <v>7420</v>
      </c>
      <c r="C392" s="32"/>
      <c r="D392" s="33">
        <f t="shared" si="75"/>
        <v>7398.8546835532416</v>
      </c>
      <c r="E392" s="33">
        <f t="shared" si="70"/>
        <v>38.792589386638852</v>
      </c>
      <c r="F392" s="33">
        <f t="shared" si="71"/>
        <v>7384.5251631574165</v>
      </c>
      <c r="G392" s="19"/>
      <c r="H392" s="35">
        <f t="shared" si="72"/>
        <v>4.7809753157120622E-3</v>
      </c>
      <c r="I392" s="22">
        <f t="shared" si="69"/>
        <v>4.7809753157120622E-3</v>
      </c>
      <c r="J392" s="23">
        <f t="shared" si="74"/>
        <v>1258.4640490079196</v>
      </c>
      <c r="K392" s="32"/>
      <c r="L392" s="33">
        <f t="shared" si="78"/>
        <v>7448.4828585435325</v>
      </c>
      <c r="M392" s="33">
        <f t="shared" si="79"/>
        <v>15.846517730756112</v>
      </c>
      <c r="N392" s="33">
        <f t="shared" si="80"/>
        <v>0.98566725054505966</v>
      </c>
      <c r="O392" s="33">
        <f t="shared" si="81"/>
        <v>7259.7210698957742</v>
      </c>
      <c r="P392" s="19"/>
      <c r="Q392" s="35">
        <f t="shared" si="76"/>
        <v>2.160093397631075E-2</v>
      </c>
      <c r="R392" s="22">
        <f t="shared" si="73"/>
        <v>2.160093397631075E-2</v>
      </c>
      <c r="S392" s="23">
        <f t="shared" si="77"/>
        <v>25689.33543535529</v>
      </c>
    </row>
    <row r="393" spans="1:19" x14ac:dyDescent="0.3">
      <c r="A393" s="37" t="s">
        <v>556</v>
      </c>
      <c r="B393" s="39">
        <v>7380</v>
      </c>
      <c r="C393" s="32"/>
      <c r="D393" s="33">
        <f t="shared" si="75"/>
        <v>7414.3615344593545</v>
      </c>
      <c r="E393" s="33">
        <f t="shared" si="70"/>
        <v>34.532636711007882</v>
      </c>
      <c r="F393" s="33">
        <f t="shared" si="71"/>
        <v>7437.6472729398802</v>
      </c>
      <c r="G393" s="19"/>
      <c r="H393" s="35">
        <f t="shared" si="72"/>
        <v>-7.8112835961897248E-3</v>
      </c>
      <c r="I393" s="22">
        <f t="shared" si="69"/>
        <v>7.8112835961897248E-3</v>
      </c>
      <c r="J393" s="23">
        <f t="shared" si="74"/>
        <v>3323.2080774050401</v>
      </c>
      <c r="K393" s="32"/>
      <c r="L393" s="33">
        <f t="shared" si="78"/>
        <v>7504.6686487166135</v>
      </c>
      <c r="M393" s="33">
        <f t="shared" si="79"/>
        <v>15.96407147445319</v>
      </c>
      <c r="N393" s="33">
        <f t="shared" si="80"/>
        <v>0.97560712573435493</v>
      </c>
      <c r="O393" s="33">
        <f t="shared" si="81"/>
        <v>7260.433755929721</v>
      </c>
      <c r="P393" s="19"/>
      <c r="Q393" s="35">
        <f t="shared" si="76"/>
        <v>1.620138808540366E-2</v>
      </c>
      <c r="R393" s="22">
        <f t="shared" si="73"/>
        <v>1.620138808540366E-2</v>
      </c>
      <c r="S393" s="23">
        <f t="shared" si="77"/>
        <v>14296.086721073534</v>
      </c>
    </row>
    <row r="394" spans="1:19" x14ac:dyDescent="0.3">
      <c r="A394" s="37" t="s">
        <v>557</v>
      </c>
      <c r="B394" s="39">
        <v>7350</v>
      </c>
      <c r="C394" s="32"/>
      <c r="D394" s="33">
        <f t="shared" si="75"/>
        <v>7408.9473759503526</v>
      </c>
      <c r="E394" s="33">
        <f t="shared" si="70"/>
        <v>27.224667615560058</v>
      </c>
      <c r="F394" s="33">
        <f t="shared" si="71"/>
        <v>7448.8941711703628</v>
      </c>
      <c r="G394" s="19"/>
      <c r="H394" s="35">
        <f t="shared" si="72"/>
        <v>-1.3454989274879295E-2</v>
      </c>
      <c r="I394" s="22">
        <f t="shared" si="69"/>
        <v>1.3454989274879295E-2</v>
      </c>
      <c r="J394" s="23">
        <f t="shared" si="74"/>
        <v>9780.0570914730215</v>
      </c>
      <c r="K394" s="32"/>
      <c r="L394" s="33">
        <f t="shared" si="78"/>
        <v>7499.3161378310178</v>
      </c>
      <c r="M394" s="33">
        <f t="shared" si="79"/>
        <v>15.901952256442165</v>
      </c>
      <c r="N394" s="33">
        <f t="shared" si="80"/>
        <v>0.98425948277664399</v>
      </c>
      <c r="O394" s="33">
        <f t="shared" si="81"/>
        <v>7414.0363636477787</v>
      </c>
      <c r="P394" s="19"/>
      <c r="Q394" s="35">
        <f t="shared" si="76"/>
        <v>-8.7124304282692067E-3</v>
      </c>
      <c r="R394" s="22">
        <f t="shared" si="73"/>
        <v>8.7124304282692067E-3</v>
      </c>
      <c r="S394" s="23">
        <f t="shared" si="77"/>
        <v>4100.6558692305498</v>
      </c>
    </row>
    <row r="395" spans="1:19" x14ac:dyDescent="0.3">
      <c r="A395" s="37" t="s">
        <v>558</v>
      </c>
      <c r="B395" s="39">
        <v>7260</v>
      </c>
      <c r="C395" s="32"/>
      <c r="D395" s="33">
        <f t="shared" si="75"/>
        <v>7365.010028003896</v>
      </c>
      <c r="E395" s="33">
        <f t="shared" si="70"/>
        <v>14.206106110618707</v>
      </c>
      <c r="F395" s="33">
        <f t="shared" si="71"/>
        <v>7436.1720435659126</v>
      </c>
      <c r="G395" s="19"/>
      <c r="H395" s="35">
        <f t="shared" si="72"/>
        <v>-2.4266121703293751E-2</v>
      </c>
      <c r="I395" s="22">
        <f t="shared" si="69"/>
        <v>2.4266121703293751E-2</v>
      </c>
      <c r="J395" s="23">
        <f t="shared" si="74"/>
        <v>31036.588934189822</v>
      </c>
      <c r="K395" s="32"/>
      <c r="L395" s="33">
        <f t="shared" si="78"/>
        <v>7483.177968806529</v>
      </c>
      <c r="M395" s="33">
        <f t="shared" si="79"/>
        <v>15.808583289253503</v>
      </c>
      <c r="N395" s="33">
        <f t="shared" si="80"/>
        <v>0.97641244762185886</v>
      </c>
      <c r="O395" s="33">
        <f t="shared" si="81"/>
        <v>7355.5602047084676</v>
      </c>
      <c r="P395" s="19"/>
      <c r="Q395" s="35">
        <f t="shared" si="76"/>
        <v>-1.3162562632020331E-2</v>
      </c>
      <c r="R395" s="22">
        <f t="shared" si="73"/>
        <v>1.3162562632020331E-2</v>
      </c>
      <c r="S395" s="23">
        <f t="shared" si="77"/>
        <v>9131.7527239242354</v>
      </c>
    </row>
    <row r="396" spans="1:19" x14ac:dyDescent="0.3">
      <c r="A396" s="37" t="s">
        <v>559</v>
      </c>
      <c r="B396" s="39">
        <v>7450</v>
      </c>
      <c r="C396" s="32"/>
      <c r="D396" s="33">
        <f t="shared" si="75"/>
        <v>7407.8081993691703</v>
      </c>
      <c r="E396" s="33">
        <f t="shared" si="70"/>
        <v>19.436811805662437</v>
      </c>
      <c r="F396" s="33">
        <f t="shared" si="71"/>
        <v>7379.2161341145147</v>
      </c>
      <c r="G396" s="19"/>
      <c r="H396" s="35">
        <f t="shared" si="72"/>
        <v>9.5011900517429915E-3</v>
      </c>
      <c r="I396" s="22">
        <f t="shared" si="69"/>
        <v>9.5011900517429915E-3</v>
      </c>
      <c r="J396" s="23">
        <f t="shared" si="74"/>
        <v>5010.355669694367</v>
      </c>
      <c r="K396" s="32"/>
      <c r="L396" s="33">
        <f t="shared" si="78"/>
        <v>7540.5204500519285</v>
      </c>
      <c r="M396" s="33">
        <f t="shared" si="79"/>
        <v>15.92961832284411</v>
      </c>
      <c r="N396" s="33">
        <f t="shared" si="80"/>
        <v>0.97998720005062157</v>
      </c>
      <c r="O396" s="33">
        <f t="shared" si="81"/>
        <v>7326.349324616217</v>
      </c>
      <c r="P396" s="19"/>
      <c r="Q396" s="35">
        <f t="shared" si="76"/>
        <v>1.6597406091782951E-2</v>
      </c>
      <c r="R396" s="22">
        <f t="shared" si="73"/>
        <v>1.6597406091782951E-2</v>
      </c>
      <c r="S396" s="23">
        <f t="shared" si="77"/>
        <v>15289.489522865675</v>
      </c>
    </row>
    <row r="397" spans="1:19" x14ac:dyDescent="0.3">
      <c r="A397" s="37" t="s">
        <v>560</v>
      </c>
      <c r="B397" s="39">
        <v>7250</v>
      </c>
      <c r="C397" s="32"/>
      <c r="D397" s="33">
        <f t="shared" si="75"/>
        <v>7355.6495866783571</v>
      </c>
      <c r="E397" s="33">
        <f t="shared" si="70"/>
        <v>6.3389613594862961</v>
      </c>
      <c r="F397" s="33">
        <f t="shared" si="71"/>
        <v>7427.2450111748331</v>
      </c>
      <c r="G397" s="19"/>
      <c r="H397" s="35">
        <f t="shared" si="72"/>
        <v>-2.4447587748252834E-2</v>
      </c>
      <c r="I397" s="22">
        <f t="shared" ref="I397:I422" si="82">ABS(H397)</f>
        <v>2.4447587748252834E-2</v>
      </c>
      <c r="J397" s="23">
        <f t="shared" si="74"/>
        <v>31415.793986366694</v>
      </c>
      <c r="K397" s="32"/>
      <c r="L397" s="33">
        <f t="shared" si="78"/>
        <v>7483.948652597418</v>
      </c>
      <c r="M397" s="33">
        <f t="shared" si="79"/>
        <v>15.718340024254266</v>
      </c>
      <c r="N397" s="33">
        <f t="shared" si="80"/>
        <v>0.98298862827048872</v>
      </c>
      <c r="O397" s="33">
        <f t="shared" si="81"/>
        <v>7468.3546046464016</v>
      </c>
      <c r="P397" s="19"/>
      <c r="Q397" s="35">
        <f t="shared" si="76"/>
        <v>-3.0117876502951949E-2</v>
      </c>
      <c r="R397" s="22">
        <f t="shared" si="73"/>
        <v>3.0117876502951949E-2</v>
      </c>
      <c r="S397" s="23">
        <f t="shared" si="77"/>
        <v>47678.733370286362</v>
      </c>
    </row>
    <row r="398" spans="1:19" x14ac:dyDescent="0.3">
      <c r="A398" s="37" t="s">
        <v>561</v>
      </c>
      <c r="B398" s="39">
        <v>7600</v>
      </c>
      <c r="C398" s="32"/>
      <c r="D398" s="33">
        <f t="shared" si="75"/>
        <v>7458.1296513913512</v>
      </c>
      <c r="E398" s="33">
        <f t="shared" si="70"/>
        <v>23.927261202817704</v>
      </c>
      <c r="F398" s="33">
        <f t="shared" si="71"/>
        <v>7361.9885480378434</v>
      </c>
      <c r="G398" s="19"/>
      <c r="H398" s="35">
        <f t="shared" si="72"/>
        <v>3.1317296310810074E-2</v>
      </c>
      <c r="I398" s="22">
        <f t="shared" si="82"/>
        <v>3.1317296310810074E-2</v>
      </c>
      <c r="J398" s="23">
        <f t="shared" si="74"/>
        <v>56649.451265133968</v>
      </c>
      <c r="K398" s="32"/>
      <c r="L398" s="33">
        <f t="shared" si="78"/>
        <v>7557.2747357625831</v>
      </c>
      <c r="M398" s="33">
        <f t="shared" si="79"/>
        <v>15.886216276406213</v>
      </c>
      <c r="N398" s="33">
        <f t="shared" si="80"/>
        <v>0.99442065643456534</v>
      </c>
      <c r="O398" s="33">
        <f t="shared" si="81"/>
        <v>7426.1747744597824</v>
      </c>
      <c r="P398" s="19"/>
      <c r="Q398" s="35">
        <f t="shared" si="76"/>
        <v>2.2871740202660213E-2</v>
      </c>
      <c r="R398" s="22">
        <f t="shared" si="73"/>
        <v>2.2871740202660213E-2</v>
      </c>
      <c r="S398" s="23">
        <f t="shared" si="77"/>
        <v>30215.209034107524</v>
      </c>
    </row>
    <row r="399" spans="1:19" x14ac:dyDescent="0.3">
      <c r="A399" s="37" t="s">
        <v>562</v>
      </c>
      <c r="B399" s="39">
        <v>7650</v>
      </c>
      <c r="C399" s="32"/>
      <c r="D399" s="33">
        <f t="shared" si="75"/>
        <v>7549.8949665646069</v>
      </c>
      <c r="E399" s="33">
        <f t="shared" ref="E399:E422" si="83">$F$7*(D399-D398)+(1-$F$7)*E398</f>
        <v>36.337728655359456</v>
      </c>
      <c r="F399" s="33">
        <f t="shared" ref="F399:F422" si="84">D398+E398</f>
        <v>7482.0569125941693</v>
      </c>
      <c r="G399" s="19"/>
      <c r="H399" s="35">
        <f t="shared" si="72"/>
        <v>2.1953344758932122E-2</v>
      </c>
      <c r="I399" s="22">
        <f t="shared" si="82"/>
        <v>2.1953344758932122E-2</v>
      </c>
      <c r="J399" s="23">
        <f t="shared" si="74"/>
        <v>28204.880607402501</v>
      </c>
      <c r="K399" s="32"/>
      <c r="L399" s="33">
        <f t="shared" si="78"/>
        <v>7631.9692995673722</v>
      </c>
      <c r="M399" s="33">
        <f t="shared" si="79"/>
        <v>16.057591241645966</v>
      </c>
      <c r="N399" s="33">
        <f t="shared" si="80"/>
        <v>0.99104681960505137</v>
      </c>
      <c r="O399" s="33">
        <f t="shared" si="81"/>
        <v>7473.1622603824426</v>
      </c>
      <c r="P399" s="19"/>
      <c r="Q399" s="35">
        <f t="shared" si="76"/>
        <v>2.3116044394451949E-2</v>
      </c>
      <c r="R399" s="22">
        <f t="shared" si="73"/>
        <v>2.3116044394451949E-2</v>
      </c>
      <c r="S399" s="23">
        <f t="shared" si="77"/>
        <v>31271.586153047036</v>
      </c>
    </row>
    <row r="400" spans="1:19" x14ac:dyDescent="0.3">
      <c r="A400" s="37" t="s">
        <v>563</v>
      </c>
      <c r="B400" s="39">
        <v>7520</v>
      </c>
      <c r="C400" s="32"/>
      <c r="D400" s="33">
        <f t="shared" si="75"/>
        <v>7559.4790060842988</v>
      </c>
      <c r="E400" s="33">
        <f t="shared" si="83"/>
        <v>31.443340199017392</v>
      </c>
      <c r="F400" s="33">
        <f t="shared" si="84"/>
        <v>7586.2326952199664</v>
      </c>
      <c r="G400" s="19"/>
      <c r="H400" s="35">
        <f t="shared" si="72"/>
        <v>-8.8075392579742614E-3</v>
      </c>
      <c r="I400" s="22">
        <f t="shared" si="82"/>
        <v>8.8075392579742614E-3</v>
      </c>
      <c r="J400" s="23">
        <f t="shared" si="74"/>
        <v>4386.7699161009659</v>
      </c>
      <c r="K400" s="32"/>
      <c r="L400" s="33">
        <f t="shared" si="78"/>
        <v>7603.7110586284089</v>
      </c>
      <c r="M400" s="33">
        <f t="shared" si="79"/>
        <v>15.928449299749753</v>
      </c>
      <c r="N400" s="33">
        <f t="shared" si="80"/>
        <v>0.9976721787184093</v>
      </c>
      <c r="O400" s="33">
        <f t="shared" si="81"/>
        <v>7655.1677132460181</v>
      </c>
      <c r="P400" s="19"/>
      <c r="Q400" s="35">
        <f t="shared" si="76"/>
        <v>-1.7974429952927945E-2</v>
      </c>
      <c r="R400" s="22">
        <f t="shared" si="73"/>
        <v>1.7974429952927945E-2</v>
      </c>
      <c r="S400" s="23">
        <f t="shared" si="77"/>
        <v>18270.310704157786</v>
      </c>
    </row>
    <row r="401" spans="1:19" x14ac:dyDescent="0.3">
      <c r="A401" s="37" t="s">
        <v>564</v>
      </c>
      <c r="B401" s="39">
        <v>7690</v>
      </c>
      <c r="C401" s="32"/>
      <c r="D401" s="33">
        <f t="shared" si="75"/>
        <v>7630.943256485205</v>
      </c>
      <c r="E401" s="33">
        <f t="shared" si="83"/>
        <v>38.764868079196212</v>
      </c>
      <c r="F401" s="33">
        <f t="shared" si="84"/>
        <v>7590.9223462833161</v>
      </c>
      <c r="G401" s="19"/>
      <c r="H401" s="35">
        <f t="shared" si="72"/>
        <v>1.2883960171220276E-2</v>
      </c>
      <c r="I401" s="22">
        <f t="shared" si="82"/>
        <v>1.2883960171220276E-2</v>
      </c>
      <c r="J401" s="23">
        <f t="shared" si="74"/>
        <v>9816.381466003133</v>
      </c>
      <c r="K401" s="32"/>
      <c r="L401" s="33">
        <f t="shared" si="78"/>
        <v>7643.849368264383</v>
      </c>
      <c r="M401" s="33">
        <f t="shared" si="79"/>
        <v>15.998999895846287</v>
      </c>
      <c r="N401" s="33">
        <f t="shared" si="80"/>
        <v>1.0013263312716927</v>
      </c>
      <c r="O401" s="33">
        <f t="shared" si="81"/>
        <v>7616.2591186445807</v>
      </c>
      <c r="P401" s="19"/>
      <c r="Q401" s="35">
        <f t="shared" si="76"/>
        <v>9.589191333604594E-3</v>
      </c>
      <c r="R401" s="22">
        <f t="shared" si="73"/>
        <v>9.589191333604594E-3</v>
      </c>
      <c r="S401" s="23">
        <f t="shared" si="77"/>
        <v>5437.7175830740307</v>
      </c>
    </row>
    <row r="402" spans="1:19" x14ac:dyDescent="0.3">
      <c r="A402" s="37" t="s">
        <v>565</v>
      </c>
      <c r="B402" s="39">
        <v>7670</v>
      </c>
      <c r="C402" s="32"/>
      <c r="D402" s="33">
        <f t="shared" si="75"/>
        <v>7669.8260232041048</v>
      </c>
      <c r="E402" s="33">
        <f t="shared" si="83"/>
        <v>38.786436758500869</v>
      </c>
      <c r="F402" s="33">
        <f t="shared" si="84"/>
        <v>7669.7081245644013</v>
      </c>
      <c r="G402" s="19"/>
      <c r="H402" s="35">
        <f t="shared" ref="H402:H422" si="85">(B402-F402)/B402</f>
        <v>3.8054163702573705E-5</v>
      </c>
      <c r="I402" s="22">
        <f t="shared" si="82"/>
        <v>3.8054163702573705E-5</v>
      </c>
      <c r="J402" s="23">
        <f t="shared" si="74"/>
        <v>8.5191269905954395E-2</v>
      </c>
      <c r="K402" s="32"/>
      <c r="L402" s="33">
        <f t="shared" si="78"/>
        <v>7690.9900906202038</v>
      </c>
      <c r="M402" s="33">
        <f t="shared" si="79"/>
        <v>16.089750815203583</v>
      </c>
      <c r="N402" s="33">
        <f t="shared" si="80"/>
        <v>0.99131090432415281</v>
      </c>
      <c r="O402" s="33">
        <f t="shared" si="81"/>
        <v>7576.140287618704</v>
      </c>
      <c r="P402" s="19"/>
      <c r="Q402" s="35">
        <f t="shared" si="76"/>
        <v>1.2237250636414088E-2</v>
      </c>
      <c r="R402" s="22">
        <f t="shared" ref="R402:R422" si="86">ABS(Q402)</f>
        <v>1.2237250636414088E-2</v>
      </c>
      <c r="S402" s="23">
        <f t="shared" si="77"/>
        <v>8809.6456082996192</v>
      </c>
    </row>
    <row r="403" spans="1:19" x14ac:dyDescent="0.3">
      <c r="A403" s="37" t="s">
        <v>566</v>
      </c>
      <c r="B403" s="39">
        <v>7790</v>
      </c>
      <c r="C403" s="32"/>
      <c r="D403" s="33">
        <f t="shared" si="75"/>
        <v>7741.4877179971099</v>
      </c>
      <c r="E403" s="33">
        <f t="shared" si="83"/>
        <v>44.800720717898081</v>
      </c>
      <c r="F403" s="33">
        <f t="shared" si="84"/>
        <v>7708.6124599626055</v>
      </c>
      <c r="G403" s="19"/>
      <c r="H403" s="35">
        <f t="shared" si="85"/>
        <v>1.0447694484903017E-2</v>
      </c>
      <c r="I403" s="22">
        <f t="shared" si="82"/>
        <v>1.0447694484903017E-2</v>
      </c>
      <c r="J403" s="23">
        <f t="shared" si="74"/>
        <v>6623.9316733384931</v>
      </c>
      <c r="K403" s="32"/>
      <c r="L403" s="33">
        <f t="shared" si="78"/>
        <v>7782.0069768153789</v>
      </c>
      <c r="M403" s="33">
        <f t="shared" si="79"/>
        <v>16.308097967622029</v>
      </c>
      <c r="N403" s="33">
        <f t="shared" si="80"/>
        <v>0.98696120056959713</v>
      </c>
      <c r="O403" s="33">
        <f t="shared" si="81"/>
        <v>7565.8615248785527</v>
      </c>
      <c r="P403" s="19"/>
      <c r="Q403" s="35">
        <f t="shared" si="76"/>
        <v>2.877258987438348E-2</v>
      </c>
      <c r="R403" s="22">
        <f t="shared" si="86"/>
        <v>2.877258987438348E-2</v>
      </c>
      <c r="S403" s="23">
        <f t="shared" si="77"/>
        <v>50238.056029767649</v>
      </c>
    </row>
    <row r="404" spans="1:19" x14ac:dyDescent="0.3">
      <c r="A404" s="37" t="s">
        <v>567</v>
      </c>
      <c r="B404" s="39">
        <v>7430</v>
      </c>
      <c r="C404" s="32"/>
      <c r="D404" s="33">
        <f t="shared" si="75"/>
        <v>7642.371146804172</v>
      </c>
      <c r="E404" s="33">
        <f t="shared" si="83"/>
        <v>18.472122496379111</v>
      </c>
      <c r="F404" s="33">
        <f t="shared" si="84"/>
        <v>7786.2884387150079</v>
      </c>
      <c r="G404" s="19"/>
      <c r="H404" s="35">
        <f t="shared" si="85"/>
        <v>-4.7952683541723815E-2</v>
      </c>
      <c r="I404" s="22">
        <f t="shared" si="82"/>
        <v>4.7952683541723815E-2</v>
      </c>
      <c r="J404" s="23">
        <f t="shared" si="74"/>
        <v>126941.45156197797</v>
      </c>
      <c r="K404" s="32"/>
      <c r="L404" s="33">
        <f t="shared" si="78"/>
        <v>7712.9023835072931</v>
      </c>
      <c r="M404" s="33">
        <f t="shared" si="79"/>
        <v>16.059194578671278</v>
      </c>
      <c r="N404" s="33">
        <f t="shared" si="80"/>
        <v>0.97956466233611028</v>
      </c>
      <c r="O404" s="33">
        <f t="shared" si="81"/>
        <v>7686.5437786454522</v>
      </c>
      <c r="P404" s="19"/>
      <c r="Q404" s="35">
        <f t="shared" si="76"/>
        <v>-3.4528099413923583E-2</v>
      </c>
      <c r="R404" s="22">
        <f t="shared" si="86"/>
        <v>3.4528099413923583E-2</v>
      </c>
      <c r="S404" s="23">
        <f t="shared" si="77"/>
        <v>65814.710361686783</v>
      </c>
    </row>
    <row r="405" spans="1:19" x14ac:dyDescent="0.3">
      <c r="A405" s="37" t="s">
        <v>568</v>
      </c>
      <c r="B405" s="39">
        <v>7720</v>
      </c>
      <c r="C405" s="32"/>
      <c r="D405" s="33">
        <f t="shared" si="75"/>
        <v>7684.7387302682673</v>
      </c>
      <c r="E405" s="33">
        <f t="shared" si="83"/>
        <v>22.843619366447854</v>
      </c>
      <c r="F405" s="33">
        <f t="shared" si="84"/>
        <v>7660.8432693005507</v>
      </c>
      <c r="G405" s="19"/>
      <c r="H405" s="35">
        <f t="shared" si="85"/>
        <v>7.662788950705871E-3</v>
      </c>
      <c r="I405" s="22">
        <f t="shared" si="82"/>
        <v>7.662788950705871E-3</v>
      </c>
      <c r="J405" s="23">
        <f t="shared" ref="J405:J422" si="87">(B405-F405)^2</f>
        <v>3499.5187870471705</v>
      </c>
      <c r="K405" s="32"/>
      <c r="L405" s="33">
        <f t="shared" si="78"/>
        <v>7789.363407025693</v>
      </c>
      <c r="M405" s="33">
        <f t="shared" si="79"/>
        <v>16.235213150353935</v>
      </c>
      <c r="N405" s="33">
        <f t="shared" si="80"/>
        <v>0.97983675452702079</v>
      </c>
      <c r="O405" s="33">
        <f t="shared" si="81"/>
        <v>7540.4299901077111</v>
      </c>
      <c r="P405" s="19"/>
      <c r="Q405" s="35">
        <f t="shared" si="76"/>
        <v>2.3260363975685091E-2</v>
      </c>
      <c r="R405" s="22">
        <f t="shared" si="86"/>
        <v>2.3260363975685091E-2</v>
      </c>
      <c r="S405" s="23">
        <f t="shared" si="77"/>
        <v>32245.388452716736</v>
      </c>
    </row>
    <row r="406" spans="1:19" x14ac:dyDescent="0.3">
      <c r="A406" s="37" t="s">
        <v>569</v>
      </c>
      <c r="B406" s="39">
        <v>7540</v>
      </c>
      <c r="C406" s="32"/>
      <c r="D406" s="33">
        <f t="shared" ref="D406:D422" si="88">$D$7*(B406)+(1-$D$7)*(D405+E405)</f>
        <v>7639.890010196289</v>
      </c>
      <c r="E406" s="33">
        <f t="shared" si="83"/>
        <v>10.459809303837766</v>
      </c>
      <c r="F406" s="33">
        <f t="shared" si="84"/>
        <v>7707.5823496347148</v>
      </c>
      <c r="G406" s="19"/>
      <c r="H406" s="35">
        <f t="shared" si="85"/>
        <v>-2.2225775813622648E-2</v>
      </c>
      <c r="I406" s="22">
        <f t="shared" si="82"/>
        <v>2.2225775813622648E-2</v>
      </c>
      <c r="J406" s="23">
        <f t="shared" si="87"/>
        <v>28083.843909091785</v>
      </c>
      <c r="K406" s="32"/>
      <c r="L406" s="33">
        <f t="shared" si="78"/>
        <v>7758.0091930516037</v>
      </c>
      <c r="M406" s="33">
        <f t="shared" si="79"/>
        <v>16.096531538610041</v>
      </c>
      <c r="N406" s="33">
        <f t="shared" si="80"/>
        <v>0.98088389845035107</v>
      </c>
      <c r="O406" s="33">
        <f t="shared" si="81"/>
        <v>7682.7344606565621</v>
      </c>
      <c r="P406" s="19"/>
      <c r="Q406" s="35">
        <f t="shared" si="76"/>
        <v>-1.893029982182521E-2</v>
      </c>
      <c r="R406" s="22">
        <f t="shared" si="86"/>
        <v>1.893029982182521E-2</v>
      </c>
      <c r="S406" s="23">
        <f t="shared" si="77"/>
        <v>20373.126258919667</v>
      </c>
    </row>
    <row r="407" spans="1:19" x14ac:dyDescent="0.3">
      <c r="A407" s="37" t="s">
        <v>570</v>
      </c>
      <c r="B407" s="39">
        <v>7330</v>
      </c>
      <c r="C407" s="32"/>
      <c r="D407" s="33">
        <f t="shared" si="88"/>
        <v>7520.9493858153801</v>
      </c>
      <c r="E407" s="33">
        <f t="shared" si="83"/>
        <v>-13.213037669177618</v>
      </c>
      <c r="F407" s="33">
        <f t="shared" si="84"/>
        <v>7650.3498195001266</v>
      </c>
      <c r="G407" s="19"/>
      <c r="H407" s="35">
        <f t="shared" si="85"/>
        <v>-4.3703931718980439E-2</v>
      </c>
      <c r="I407" s="22">
        <f t="shared" si="82"/>
        <v>4.3703931718980439E-2</v>
      </c>
      <c r="J407" s="23">
        <f t="shared" si="87"/>
        <v>102624.0068537637</v>
      </c>
      <c r="K407" s="32"/>
      <c r="L407" s="33">
        <f t="shared" si="78"/>
        <v>7686.4752956242901</v>
      </c>
      <c r="M407" s="33">
        <f t="shared" si="79"/>
        <v>15.841165381437682</v>
      </c>
      <c r="N407" s="33">
        <f t="shared" si="80"/>
        <v>0.97018886905735591</v>
      </c>
      <c r="O407" s="33">
        <f t="shared" si="81"/>
        <v>7590.7335986182352</v>
      </c>
      <c r="P407" s="19"/>
      <c r="Q407" s="35">
        <f t="shared" si="76"/>
        <v>-3.5570750152555959E-2</v>
      </c>
      <c r="R407" s="22">
        <f t="shared" si="86"/>
        <v>3.5570750152555959E-2</v>
      </c>
      <c r="S407" s="23">
        <f t="shared" si="77"/>
        <v>67982.009448414974</v>
      </c>
    </row>
    <row r="408" spans="1:19" x14ac:dyDescent="0.3">
      <c r="A408" s="37" t="s">
        <v>571</v>
      </c>
      <c r="B408" s="39">
        <v>7830</v>
      </c>
      <c r="C408" s="32"/>
      <c r="D408" s="33">
        <f t="shared" si="88"/>
        <v>7637.9098452806211</v>
      </c>
      <c r="E408" s="33">
        <f t="shared" si="83"/>
        <v>10.601235512571344</v>
      </c>
      <c r="F408" s="33">
        <f t="shared" si="84"/>
        <v>7507.7363481462025</v>
      </c>
      <c r="G408" s="19"/>
      <c r="H408" s="35">
        <f t="shared" si="85"/>
        <v>4.1157554515172091E-2</v>
      </c>
      <c r="I408" s="22">
        <f t="shared" si="82"/>
        <v>4.1157554515172091E-2</v>
      </c>
      <c r="J408" s="23">
        <f t="shared" si="87"/>
        <v>103853.86130614557</v>
      </c>
      <c r="K408" s="32"/>
      <c r="L408" s="33">
        <f t="shared" si="78"/>
        <v>7796.6911832706937</v>
      </c>
      <c r="M408" s="33">
        <f t="shared" si="79"/>
        <v>16.116185262584043</v>
      </c>
      <c r="N408" s="33">
        <f t="shared" si="80"/>
        <v>0.98661920625983357</v>
      </c>
      <c r="O408" s="33">
        <f t="shared" si="81"/>
        <v>7548.1715425248158</v>
      </c>
      <c r="P408" s="19"/>
      <c r="Q408" s="35">
        <f t="shared" si="76"/>
        <v>3.5993417302066948E-2</v>
      </c>
      <c r="R408" s="22">
        <f t="shared" si="86"/>
        <v>3.5993417302066948E-2</v>
      </c>
      <c r="S408" s="23">
        <f t="shared" si="77"/>
        <v>79427.279442841726</v>
      </c>
    </row>
    <row r="409" spans="1:19" x14ac:dyDescent="0.3">
      <c r="A409" s="37" t="s">
        <v>572</v>
      </c>
      <c r="B409" s="39">
        <v>7680</v>
      </c>
      <c r="C409" s="32"/>
      <c r="D409" s="33">
        <f t="shared" si="88"/>
        <v>7661.2305504279275</v>
      </c>
      <c r="E409" s="33">
        <f t="shared" si="83"/>
        <v>12.928167885723756</v>
      </c>
      <c r="F409" s="33">
        <f t="shared" si="84"/>
        <v>7648.5110807931924</v>
      </c>
      <c r="G409" s="19"/>
      <c r="H409" s="35">
        <f t="shared" si="85"/>
        <v>4.1001196883864088E-3</v>
      </c>
      <c r="I409" s="22">
        <f t="shared" si="82"/>
        <v>4.1001196883864088E-3</v>
      </c>
      <c r="J409" s="23">
        <f t="shared" si="87"/>
        <v>991.55203281285799</v>
      </c>
      <c r="K409" s="32"/>
      <c r="L409" s="33">
        <f t="shared" si="78"/>
        <v>7812.8404864175845</v>
      </c>
      <c r="M409" s="33">
        <f t="shared" si="79"/>
        <v>16.116281772289046</v>
      </c>
      <c r="N409" s="33">
        <f t="shared" si="80"/>
        <v>0.98299095787011515</v>
      </c>
      <c r="O409" s="33">
        <f t="shared" si="81"/>
        <v>7679.9007981360928</v>
      </c>
      <c r="P409" s="19"/>
      <c r="Q409" s="35">
        <f t="shared" ref="Q409:Q422" si="89">(B409-O409)/B409</f>
        <v>1.2916909362914452E-5</v>
      </c>
      <c r="R409" s="22">
        <f t="shared" si="86"/>
        <v>1.2916909362914452E-5</v>
      </c>
      <c r="S409" s="23">
        <f t="shared" ref="S409:S422" si="90">(B409-O409)^2</f>
        <v>9.8410098026592563E-3</v>
      </c>
    </row>
    <row r="410" spans="1:19" x14ac:dyDescent="0.3">
      <c r="A410" s="37" t="s">
        <v>573</v>
      </c>
      <c r="B410" s="39">
        <v>8300</v>
      </c>
      <c r="C410" s="32"/>
      <c r="D410" s="33">
        <f t="shared" si="88"/>
        <v>7926.9577783986497</v>
      </c>
      <c r="E410" s="33">
        <f t="shared" si="83"/>
        <v>59.175875825358887</v>
      </c>
      <c r="F410" s="33">
        <f t="shared" si="84"/>
        <v>7674.1587183136517</v>
      </c>
      <c r="G410" s="19"/>
      <c r="H410" s="35">
        <f t="shared" si="85"/>
        <v>7.5402564058596189E-2</v>
      </c>
      <c r="I410" s="22">
        <f t="shared" si="82"/>
        <v>7.5402564058596189E-2</v>
      </c>
      <c r="J410" s="23">
        <f t="shared" si="87"/>
        <v>391677.30986281123</v>
      </c>
      <c r="K410" s="32"/>
      <c r="L410" s="33">
        <f t="shared" ref="L410:L422" si="91">$L$7*B410/N398+(1-$L$7)*(L409+M409)</f>
        <v>7998.8183837707029</v>
      </c>
      <c r="M410" s="33">
        <f t="shared" ref="M410:M422" si="92">$N$7*(L410-L409)+(1-$N$7)*M409</f>
        <v>16.611280011300661</v>
      </c>
      <c r="N410" s="33">
        <f t="shared" ref="N410:N422" si="93">$P$7*B410/L410+(1-$P$7)*N398</f>
        <v>1.0062270897482024</v>
      </c>
      <c r="O410" s="33">
        <f t="shared" ref="O410:O422" si="94">(L409+M409)*N398</f>
        <v>7785.2763286212075</v>
      </c>
      <c r="P410" s="19"/>
      <c r="Q410" s="35">
        <f t="shared" si="89"/>
        <v>6.2014900166119574E-2</v>
      </c>
      <c r="R410" s="22">
        <f t="shared" si="86"/>
        <v>6.2014900166119574E-2</v>
      </c>
      <c r="S410" s="23">
        <f t="shared" si="90"/>
        <v>264940.45787766314</v>
      </c>
    </row>
    <row r="411" spans="1:19" x14ac:dyDescent="0.3">
      <c r="A411" s="37" t="s">
        <v>574</v>
      </c>
      <c r="B411" s="39">
        <v>8010</v>
      </c>
      <c r="C411" s="32"/>
      <c r="D411" s="33">
        <f t="shared" si="88"/>
        <v>7995.7741013411705</v>
      </c>
      <c r="E411" s="33">
        <f t="shared" si="83"/>
        <v>60.939523928053958</v>
      </c>
      <c r="F411" s="33">
        <f t="shared" si="84"/>
        <v>7986.1336542240088</v>
      </c>
      <c r="G411" s="19"/>
      <c r="H411" s="35">
        <f t="shared" si="85"/>
        <v>2.9795687610475966E-3</v>
      </c>
      <c r="I411" s="22">
        <f t="shared" si="82"/>
        <v>2.9795687610475966E-3</v>
      </c>
      <c r="J411" s="23">
        <f t="shared" si="87"/>
        <v>569.60246069917537</v>
      </c>
      <c r="K411" s="32"/>
      <c r="L411" s="33">
        <f t="shared" si="91"/>
        <v>8037.394742422608</v>
      </c>
      <c r="M411" s="33">
        <f t="shared" si="92"/>
        <v>16.675289029522183</v>
      </c>
      <c r="N411" s="33">
        <f t="shared" si="93"/>
        <v>0.99256104596868167</v>
      </c>
      <c r="O411" s="33">
        <f t="shared" si="94"/>
        <v>7943.6660760591403</v>
      </c>
      <c r="P411" s="19"/>
      <c r="Q411" s="35">
        <f t="shared" si="89"/>
        <v>8.2813887566616333E-3</v>
      </c>
      <c r="R411" s="22">
        <f t="shared" si="86"/>
        <v>8.2813887566616333E-3</v>
      </c>
      <c r="S411" s="23">
        <f t="shared" si="90"/>
        <v>4400.189465391757</v>
      </c>
    </row>
    <row r="412" spans="1:19" x14ac:dyDescent="0.3">
      <c r="A412" s="37" t="s">
        <v>575</v>
      </c>
      <c r="B412" s="39">
        <v>8120</v>
      </c>
      <c r="C412" s="32"/>
      <c r="D412" s="33">
        <f t="shared" si="88"/>
        <v>8082.277193087918</v>
      </c>
      <c r="E412" s="33">
        <f t="shared" si="83"/>
        <v>65.616188540558781</v>
      </c>
      <c r="F412" s="33">
        <f t="shared" si="84"/>
        <v>8056.7136252692244</v>
      </c>
      <c r="G412" s="19"/>
      <c r="H412" s="35">
        <f t="shared" si="85"/>
        <v>7.7938885136423159E-3</v>
      </c>
      <c r="I412" s="22">
        <f t="shared" si="82"/>
        <v>7.7938885136423159E-3</v>
      </c>
      <c r="J412" s="23">
        <f t="shared" si="87"/>
        <v>4005.1652265641533</v>
      </c>
      <c r="K412" s="32"/>
      <c r="L412" s="33">
        <f t="shared" si="91"/>
        <v>8081.9232924952621</v>
      </c>
      <c r="M412" s="33">
        <f t="shared" si="92"/>
        <v>16.756456956248517</v>
      </c>
      <c r="N412" s="33">
        <f t="shared" si="93"/>
        <v>0.99959451053452164</v>
      </c>
      <c r="O412" s="33">
        <f t="shared" si="94"/>
        <v>8035.3215958294941</v>
      </c>
      <c r="P412" s="19"/>
      <c r="Q412" s="35">
        <f t="shared" si="89"/>
        <v>1.0428374897845557E-2</v>
      </c>
      <c r="R412" s="22">
        <f t="shared" si="86"/>
        <v>1.0428374897845557E-2</v>
      </c>
      <c r="S412" s="23">
        <f t="shared" si="90"/>
        <v>7170.432132863556</v>
      </c>
    </row>
    <row r="413" spans="1:19" x14ac:dyDescent="0.3">
      <c r="A413" s="37" t="s">
        <v>576</v>
      </c>
      <c r="B413" s="39">
        <v>7760</v>
      </c>
      <c r="C413" s="32"/>
      <c r="D413" s="33">
        <f t="shared" si="88"/>
        <v>7991.2097540725445</v>
      </c>
      <c r="E413" s="33">
        <f t="shared" si="83"/>
        <v>36.952084157841057</v>
      </c>
      <c r="F413" s="33">
        <f t="shared" si="84"/>
        <v>8147.8933816284771</v>
      </c>
      <c r="G413" s="19"/>
      <c r="H413" s="35">
        <f t="shared" si="85"/>
        <v>-4.9986260519133643E-2</v>
      </c>
      <c r="I413" s="22">
        <f t="shared" si="82"/>
        <v>4.9986260519133643E-2</v>
      </c>
      <c r="J413" s="23">
        <f t="shared" si="87"/>
        <v>150461.27551117536</v>
      </c>
      <c r="K413" s="32"/>
      <c r="L413" s="33">
        <f t="shared" si="91"/>
        <v>7984.1640679888569</v>
      </c>
      <c r="M413" s="33">
        <f t="shared" si="92"/>
        <v>16.422743771728289</v>
      </c>
      <c r="N413" s="33">
        <f t="shared" si="93"/>
        <v>0.99329679780000113</v>
      </c>
      <c r="O413" s="33">
        <f t="shared" si="94"/>
        <v>8109.4212816626323</v>
      </c>
      <c r="P413" s="19"/>
      <c r="Q413" s="35">
        <f t="shared" si="89"/>
        <v>-4.5028515678174265E-2</v>
      </c>
      <c r="R413" s="22">
        <f t="shared" si="86"/>
        <v>4.5028515678174265E-2</v>
      </c>
      <c r="S413" s="23">
        <f t="shared" si="90"/>
        <v>122095.2320787566</v>
      </c>
    </row>
    <row r="414" spans="1:19" x14ac:dyDescent="0.3">
      <c r="A414" s="37" t="s">
        <v>577</v>
      </c>
      <c r="B414" s="39">
        <v>7690</v>
      </c>
      <c r="C414" s="32"/>
      <c r="D414" s="33">
        <f t="shared" si="88"/>
        <v>7891.5665106883771</v>
      </c>
      <c r="E414" s="33">
        <f t="shared" si="83"/>
        <v>11.962984863098548</v>
      </c>
      <c r="F414" s="33">
        <f t="shared" si="84"/>
        <v>8028.1618382303859</v>
      </c>
      <c r="G414" s="19"/>
      <c r="H414" s="35">
        <f t="shared" si="85"/>
        <v>-4.3974231239321968E-2</v>
      </c>
      <c r="I414" s="22">
        <f t="shared" si="82"/>
        <v>4.3974231239321968E-2</v>
      </c>
      <c r="J414" s="23">
        <f t="shared" si="87"/>
        <v>114353.42883535368</v>
      </c>
      <c r="K414" s="32"/>
      <c r="L414" s="33">
        <f t="shared" si="91"/>
        <v>7920.7831839419996</v>
      </c>
      <c r="M414" s="33">
        <f t="shared" si="92"/>
        <v>16.190185903360781</v>
      </c>
      <c r="N414" s="33">
        <f t="shared" si="93"/>
        <v>0.98572692811209528</v>
      </c>
      <c r="O414" s="33">
        <f t="shared" si="94"/>
        <v>7931.0689474902765</v>
      </c>
      <c r="P414" s="19"/>
      <c r="Q414" s="35">
        <f t="shared" si="89"/>
        <v>-3.1348367684041159E-2</v>
      </c>
      <c r="R414" s="22">
        <f t="shared" si="86"/>
        <v>3.1348367684041159E-2</v>
      </c>
      <c r="S414" s="23">
        <f t="shared" si="90"/>
        <v>58114.237444069695</v>
      </c>
    </row>
    <row r="415" spans="1:19" x14ac:dyDescent="0.3">
      <c r="A415" s="37" t="s">
        <v>578</v>
      </c>
      <c r="B415" s="39">
        <v>7780</v>
      </c>
      <c r="C415" s="32"/>
      <c r="D415" s="33">
        <f t="shared" si="88"/>
        <v>7853.6316360110468</v>
      </c>
      <c r="E415" s="33">
        <f t="shared" si="83"/>
        <v>2.8345425577245233</v>
      </c>
      <c r="F415" s="33">
        <f t="shared" si="84"/>
        <v>7903.5294955514755</v>
      </c>
      <c r="G415" s="19"/>
      <c r="H415" s="35">
        <f t="shared" si="85"/>
        <v>-1.5877827191706367E-2</v>
      </c>
      <c r="I415" s="22">
        <f t="shared" si="82"/>
        <v>1.5877827191706367E-2</v>
      </c>
      <c r="J415" s="23">
        <f t="shared" si="87"/>
        <v>15259.536271202011</v>
      </c>
      <c r="K415" s="32"/>
      <c r="L415" s="33">
        <f t="shared" si="91"/>
        <v>7919.1897049507452</v>
      </c>
      <c r="M415" s="33">
        <f t="shared" si="92"/>
        <v>16.138362053835351</v>
      </c>
      <c r="N415" s="33">
        <f t="shared" si="93"/>
        <v>0.98572206230960746</v>
      </c>
      <c r="O415" s="33">
        <f t="shared" si="94"/>
        <v>7833.4847659914976</v>
      </c>
      <c r="P415" s="19"/>
      <c r="Q415" s="35">
        <f t="shared" si="89"/>
        <v>-6.874648585025402E-3</v>
      </c>
      <c r="R415" s="22">
        <f t="shared" si="86"/>
        <v>6.874648585025402E-3</v>
      </c>
      <c r="S415" s="23">
        <f t="shared" si="90"/>
        <v>2860.6201931652608</v>
      </c>
    </row>
    <row r="416" spans="1:19" x14ac:dyDescent="0.3">
      <c r="A416" s="37" t="s">
        <v>579</v>
      </c>
      <c r="B416" s="39">
        <v>7620</v>
      </c>
      <c r="C416" s="32"/>
      <c r="D416" s="33">
        <f t="shared" si="88"/>
        <v>7760.9492648826017</v>
      </c>
      <c r="E416" s="33">
        <f t="shared" si="83"/>
        <v>-14.639566428155558</v>
      </c>
      <c r="F416" s="33">
        <f t="shared" si="84"/>
        <v>7856.4661785687713</v>
      </c>
      <c r="G416" s="19"/>
      <c r="H416" s="35">
        <f t="shared" si="85"/>
        <v>-3.1032306898788883E-2</v>
      </c>
      <c r="I416" s="22">
        <f t="shared" si="82"/>
        <v>3.1032306898788883E-2</v>
      </c>
      <c r="J416" s="23">
        <f t="shared" si="87"/>
        <v>55916.253606918028</v>
      </c>
      <c r="K416" s="32"/>
      <c r="L416" s="33">
        <f t="shared" si="91"/>
        <v>7884.0155610355559</v>
      </c>
      <c r="M416" s="33">
        <f t="shared" si="92"/>
        <v>15.988830919287453</v>
      </c>
      <c r="N416" s="33">
        <f t="shared" si="93"/>
        <v>0.97600024925463502</v>
      </c>
      <c r="O416" s="33">
        <f t="shared" si="94"/>
        <v>7773.1669584816009</v>
      </c>
      <c r="P416" s="19"/>
      <c r="Q416" s="35">
        <f t="shared" si="89"/>
        <v>-2.0100650719370197E-2</v>
      </c>
      <c r="R416" s="22">
        <f t="shared" si="86"/>
        <v>2.0100650719370197E-2</v>
      </c>
      <c r="S416" s="23">
        <f t="shared" si="90"/>
        <v>23460.117170504451</v>
      </c>
    </row>
    <row r="417" spans="1:19" x14ac:dyDescent="0.3">
      <c r="A417" s="37" t="s">
        <v>580</v>
      </c>
      <c r="B417" s="39">
        <v>7520</v>
      </c>
      <c r="C417" s="32"/>
      <c r="D417" s="33">
        <f t="shared" si="88"/>
        <v>7654.8953403231844</v>
      </c>
      <c r="E417" s="33">
        <f t="shared" si="83"/>
        <v>-31.363143386560083</v>
      </c>
      <c r="F417" s="33">
        <f t="shared" si="84"/>
        <v>7746.3096984544463</v>
      </c>
      <c r="G417" s="19"/>
      <c r="H417" s="35">
        <f t="shared" si="85"/>
        <v>-3.0094374794474247E-2</v>
      </c>
      <c r="I417" s="22">
        <f t="shared" si="82"/>
        <v>3.0094374794474247E-2</v>
      </c>
      <c r="J417" s="23">
        <f t="shared" si="87"/>
        <v>51216.079614542432</v>
      </c>
      <c r="K417" s="32"/>
      <c r="L417" s="33">
        <f t="shared" si="91"/>
        <v>7826.0832430161208</v>
      </c>
      <c r="M417" s="33">
        <f t="shared" si="92"/>
        <v>15.773415338638092</v>
      </c>
      <c r="N417" s="33">
        <f t="shared" si="93"/>
        <v>0.97466238859747079</v>
      </c>
      <c r="O417" s="33">
        <f t="shared" si="94"/>
        <v>7740.7146641622439</v>
      </c>
      <c r="P417" s="19"/>
      <c r="Q417" s="35">
        <f t="shared" si="89"/>
        <v>-2.9350354276894142E-2</v>
      </c>
      <c r="R417" s="22">
        <f t="shared" si="86"/>
        <v>2.9350354276894142E-2</v>
      </c>
      <c r="S417" s="23">
        <f t="shared" si="90"/>
        <v>48714.962976252129</v>
      </c>
    </row>
    <row r="418" spans="1:19" x14ac:dyDescent="0.3">
      <c r="A418" s="37" t="s">
        <v>581</v>
      </c>
      <c r="B418" s="39">
        <v>7440</v>
      </c>
      <c r="C418" s="32"/>
      <c r="D418" s="33">
        <f t="shared" si="88"/>
        <v>7549.3971594461336</v>
      </c>
      <c r="E418" s="33">
        <f t="shared" si="83"/>
        <v>-44.925597142524715</v>
      </c>
      <c r="F418" s="33">
        <f t="shared" si="84"/>
        <v>7623.5321969366241</v>
      </c>
      <c r="G418" s="19"/>
      <c r="H418" s="35">
        <f t="shared" si="85"/>
        <v>-2.4668306039868835E-2</v>
      </c>
      <c r="I418" s="22">
        <f t="shared" si="82"/>
        <v>2.4668306039868835E-2</v>
      </c>
      <c r="J418" s="23">
        <f t="shared" si="87"/>
        <v>33684.067312383784</v>
      </c>
      <c r="K418" s="32"/>
      <c r="L418" s="33">
        <f t="shared" si="91"/>
        <v>7757.5640279123509</v>
      </c>
      <c r="M418" s="33">
        <f t="shared" si="92"/>
        <v>15.527775948667765</v>
      </c>
      <c r="N418" s="33">
        <f>$P$7*B418/L418+(1-$P$7)*N406</f>
        <v>0.97492506824604441</v>
      </c>
      <c r="O418" s="33">
        <f t="shared" si="94"/>
        <v>7691.9509301358585</v>
      </c>
      <c r="P418" s="19"/>
      <c r="Q418" s="35">
        <f t="shared" si="89"/>
        <v>-3.3864372330088502E-2</v>
      </c>
      <c r="R418" s="22">
        <f t="shared" si="86"/>
        <v>3.3864372330088502E-2</v>
      </c>
      <c r="S418" s="23">
        <f t="shared" si="90"/>
        <v>63479.271196324233</v>
      </c>
    </row>
    <row r="419" spans="1:19" x14ac:dyDescent="0.3">
      <c r="A419" s="37" t="s">
        <v>582</v>
      </c>
      <c r="B419" s="39">
        <v>7370</v>
      </c>
      <c r="C419" s="32"/>
      <c r="D419" s="33">
        <f t="shared" si="88"/>
        <v>7450.1538214429947</v>
      </c>
      <c r="E419" s="33">
        <f t="shared" si="83"/>
        <v>-54.862623864134513</v>
      </c>
      <c r="F419" s="33">
        <f t="shared" si="84"/>
        <v>7504.4715623036091</v>
      </c>
      <c r="G419" s="19"/>
      <c r="H419" s="35">
        <f t="shared" si="85"/>
        <v>-1.8245802212158626E-2</v>
      </c>
      <c r="I419" s="22">
        <f t="shared" si="82"/>
        <v>1.8245802212158626E-2</v>
      </c>
      <c r="J419" s="23">
        <f t="shared" si="87"/>
        <v>18082.601068373413</v>
      </c>
      <c r="K419" s="32"/>
      <c r="L419" s="33">
        <f t="shared" si="91"/>
        <v>7715.1272465902966</v>
      </c>
      <c r="M419" s="33">
        <f t="shared" si="92"/>
        <v>15.358859894996757</v>
      </c>
      <c r="N419" s="33">
        <f t="shared" si="93"/>
        <v>0.96611361316059197</v>
      </c>
      <c r="O419" s="33">
        <f t="shared" si="94"/>
        <v>7541.3671462669245</v>
      </c>
      <c r="P419" s="19"/>
      <c r="Q419" s="35">
        <f t="shared" si="89"/>
        <v>-2.3251987281807933E-2</v>
      </c>
      <c r="R419" s="22">
        <f t="shared" si="86"/>
        <v>2.3251987281807933E-2</v>
      </c>
      <c r="S419" s="23">
        <f t="shared" si="90"/>
        <v>29366.698819669484</v>
      </c>
    </row>
    <row r="420" spans="1:19" x14ac:dyDescent="0.3">
      <c r="A420" s="37" t="s">
        <v>583</v>
      </c>
      <c r="B420" s="39">
        <v>7050</v>
      </c>
      <c r="C420" s="32"/>
      <c r="D420" s="33">
        <f t="shared" si="88"/>
        <v>7255.8160738408478</v>
      </c>
      <c r="E420" s="33">
        <f t="shared" si="83"/>
        <v>-80.378560455478066</v>
      </c>
      <c r="F420" s="33">
        <f t="shared" si="84"/>
        <v>7395.2911975788602</v>
      </c>
      <c r="G420" s="19"/>
      <c r="H420" s="35">
        <f t="shared" si="85"/>
        <v>-4.8977474833880881E-2</v>
      </c>
      <c r="I420" s="22">
        <f t="shared" si="82"/>
        <v>4.8977474833880881E-2</v>
      </c>
      <c r="J420" s="23">
        <f t="shared" si="87"/>
        <v>119226.01112544346</v>
      </c>
      <c r="K420" s="32"/>
      <c r="L420" s="33">
        <f t="shared" si="91"/>
        <v>7538.5519954558858</v>
      </c>
      <c r="M420" s="33">
        <f t="shared" si="92"/>
        <v>14.799539611594604</v>
      </c>
      <c r="N420" s="33">
        <f t="shared" si="93"/>
        <v>0.97257513697052056</v>
      </c>
      <c r="O420" s="33">
        <f t="shared" si="94"/>
        <v>7627.0460663831909</v>
      </c>
      <c r="P420" s="19"/>
      <c r="Q420" s="35">
        <f t="shared" si="89"/>
        <v>-8.1850505869956153E-2</v>
      </c>
      <c r="R420" s="22">
        <f t="shared" si="86"/>
        <v>8.1850505869956153E-2</v>
      </c>
      <c r="S420" s="23">
        <f t="shared" si="90"/>
        <v>332982.162728314</v>
      </c>
    </row>
    <row r="421" spans="1:19" x14ac:dyDescent="0.3">
      <c r="A421" s="37" t="s">
        <v>584</v>
      </c>
      <c r="B421" s="39">
        <v>7090</v>
      </c>
      <c r="C421" s="32"/>
      <c r="D421" s="33">
        <f t="shared" si="88"/>
        <v>7140.9263302597965</v>
      </c>
      <c r="E421" s="33">
        <f t="shared" si="83"/>
        <v>-86.692124743676501</v>
      </c>
      <c r="F421" s="33">
        <f t="shared" si="84"/>
        <v>7175.43751338537</v>
      </c>
      <c r="G421" s="19"/>
      <c r="H421" s="35">
        <f t="shared" si="85"/>
        <v>-1.2050425019093095E-2</v>
      </c>
      <c r="I421" s="22">
        <f t="shared" si="82"/>
        <v>1.2050425019093095E-2</v>
      </c>
      <c r="J421" s="23">
        <f t="shared" si="87"/>
        <v>7299.5686934752848</v>
      </c>
      <c r="K421" s="32"/>
      <c r="L421" s="33">
        <f t="shared" si="91"/>
        <v>7441.5555814892705</v>
      </c>
      <c r="M421" s="33">
        <f t="shared" si="92"/>
        <v>14.473752058234702</v>
      </c>
      <c r="N421" s="33">
        <f t="shared" si="93"/>
        <v>0.97473455179349944</v>
      </c>
      <c r="O421" s="33">
        <f t="shared" si="94"/>
        <v>7424.8762605856873</v>
      </c>
      <c r="P421" s="19"/>
      <c r="Q421" s="35">
        <f t="shared" si="89"/>
        <v>-4.7232194722946021E-2</v>
      </c>
      <c r="R421" s="22">
        <f t="shared" si="86"/>
        <v>4.7232194722946021E-2</v>
      </c>
      <c r="S421" s="23">
        <f t="shared" si="90"/>
        <v>112142.10990385315</v>
      </c>
    </row>
    <row r="422" spans="1:19" x14ac:dyDescent="0.3">
      <c r="A422" s="37" t="s">
        <v>585</v>
      </c>
      <c r="B422" s="39">
        <v>5240</v>
      </c>
      <c r="C422" s="32"/>
      <c r="D422" s="33">
        <f t="shared" si="88"/>
        <v>6321.4019118509932</v>
      </c>
      <c r="E422" s="33">
        <f t="shared" si="83"/>
        <v>-220.75834269069847</v>
      </c>
      <c r="F422" s="33">
        <f t="shared" si="84"/>
        <v>7054.2342055161198</v>
      </c>
      <c r="G422" s="19"/>
      <c r="H422" s="35">
        <f t="shared" si="85"/>
        <v>-0.3462279018160534</v>
      </c>
      <c r="I422" s="22">
        <f t="shared" si="82"/>
        <v>0.3462279018160534</v>
      </c>
      <c r="J422" s="23">
        <f t="shared" si="87"/>
        <v>3291445.7524647065</v>
      </c>
      <c r="K422" s="32"/>
      <c r="L422" s="33">
        <f t="shared" si="91"/>
        <v>6718.1660493710588</v>
      </c>
      <c r="M422" s="33">
        <f t="shared" si="92"/>
        <v>12.323525092302734</v>
      </c>
      <c r="N422" s="33">
        <f t="shared" si="93"/>
        <v>0.94443963021987143</v>
      </c>
      <c r="O422" s="33">
        <f t="shared" si="94"/>
        <v>7502.4586973727355</v>
      </c>
      <c r="P422" s="19"/>
      <c r="Q422" s="35">
        <f t="shared" si="89"/>
        <v>-0.43176692697952967</v>
      </c>
      <c r="R422" s="22">
        <f t="shared" si="86"/>
        <v>0.43176692697952967</v>
      </c>
      <c r="S422" s="23">
        <f t="shared" si="90"/>
        <v>5118719.3573175352</v>
      </c>
    </row>
    <row r="423" spans="1:19" s="26" customFormat="1" x14ac:dyDescent="0.3">
      <c r="A423" s="38" t="s">
        <v>603</v>
      </c>
      <c r="B423" s="40"/>
      <c r="C423" s="57"/>
      <c r="D423" s="48"/>
      <c r="E423" s="48"/>
      <c r="F423" s="49">
        <f>D422+E422</f>
        <v>6100.6435691602946</v>
      </c>
      <c r="G423" s="48"/>
      <c r="H423" s="48"/>
      <c r="I423" s="48"/>
      <c r="J423" s="58"/>
      <c r="K423" s="57"/>
      <c r="L423" s="48"/>
      <c r="M423" s="48"/>
      <c r="N423" s="48"/>
      <c r="O423" s="49">
        <f>(L422+M422)*N411</f>
        <v>6680.4217719106609</v>
      </c>
      <c r="P423" s="48"/>
      <c r="Q423" s="48"/>
      <c r="R423" s="48"/>
      <c r="S423" s="58"/>
    </row>
    <row r="424" spans="1:19" s="26" customFormat="1" x14ac:dyDescent="0.3">
      <c r="A424" s="38" t="s">
        <v>604</v>
      </c>
      <c r="B424" s="40"/>
      <c r="C424" s="57"/>
      <c r="D424" s="48"/>
      <c r="E424" s="48"/>
      <c r="F424" s="49">
        <f>D422+E422*2</f>
        <v>5879.8852264695961</v>
      </c>
      <c r="G424" s="48"/>
      <c r="H424" s="48"/>
      <c r="I424" s="48"/>
      <c r="J424" s="58"/>
      <c r="K424" s="57"/>
      <c r="L424" s="48"/>
      <c r="M424" s="48"/>
      <c r="N424" s="48"/>
      <c r="O424" s="49">
        <f>(L422+M422*2)*N412</f>
        <v>6740.0789598761048</v>
      </c>
      <c r="P424" s="48"/>
      <c r="Q424" s="48"/>
      <c r="R424" s="48"/>
      <c r="S424" s="58"/>
    </row>
    <row r="425" spans="1:19" s="26" customFormat="1" x14ac:dyDescent="0.3">
      <c r="A425" s="38" t="s">
        <v>605</v>
      </c>
      <c r="B425" s="40"/>
      <c r="C425" s="57"/>
      <c r="D425" s="48"/>
      <c r="E425" s="48"/>
      <c r="F425" s="49">
        <f>D422+E422*3</f>
        <v>5659.1268837788975</v>
      </c>
      <c r="G425" s="48"/>
      <c r="H425" s="48"/>
      <c r="I425" s="48"/>
      <c r="J425" s="58"/>
      <c r="K425" s="57"/>
      <c r="L425" s="48"/>
      <c r="M425" s="48"/>
      <c r="N425" s="48"/>
      <c r="O425" s="49">
        <f>(L422+M422*3)*N413</f>
        <v>6709.855577964333</v>
      </c>
      <c r="P425" s="48"/>
      <c r="Q425" s="48"/>
      <c r="R425" s="48"/>
      <c r="S425" s="58"/>
    </row>
    <row r="426" spans="1:19" s="26" customFormat="1" x14ac:dyDescent="0.3">
      <c r="A426" s="38" t="s">
        <v>606</v>
      </c>
      <c r="B426" s="40"/>
      <c r="C426" s="57"/>
      <c r="D426" s="48"/>
      <c r="E426" s="48"/>
      <c r="F426" s="49">
        <f>D422+E422*4</f>
        <v>5438.368541088199</v>
      </c>
      <c r="G426" s="48"/>
      <c r="H426" s="48"/>
      <c r="I426" s="48"/>
      <c r="J426" s="58"/>
      <c r="K426" s="57"/>
      <c r="L426" s="48"/>
      <c r="M426" s="48"/>
      <c r="N426" s="48"/>
      <c r="O426" s="49">
        <f>(L422+M422*4)*N414</f>
        <v>6670.8677045244967</v>
      </c>
      <c r="P426" s="48"/>
      <c r="Q426" s="48"/>
      <c r="R426" s="48"/>
      <c r="S426" s="58"/>
    </row>
    <row r="427" spans="1:19" s="26" customFormat="1" x14ac:dyDescent="0.3">
      <c r="A427" s="38" t="s">
        <v>607</v>
      </c>
      <c r="B427" s="40"/>
      <c r="C427" s="57"/>
      <c r="D427" s="48"/>
      <c r="E427" s="48"/>
      <c r="F427" s="48"/>
      <c r="G427" s="48"/>
      <c r="H427" s="48"/>
      <c r="I427" s="48"/>
      <c r="J427" s="58"/>
      <c r="K427" s="57"/>
      <c r="L427" s="48"/>
      <c r="M427" s="48"/>
      <c r="N427" s="48"/>
      <c r="O427" s="48"/>
      <c r="P427" s="48"/>
      <c r="Q427" s="48"/>
      <c r="R427" s="48"/>
      <c r="S427" s="58"/>
    </row>
    <row r="428" spans="1:19" s="26" customFormat="1" x14ac:dyDescent="0.3">
      <c r="A428" s="38" t="s">
        <v>608</v>
      </c>
      <c r="B428" s="40"/>
      <c r="C428" s="57"/>
      <c r="D428" s="48"/>
      <c r="E428" s="48"/>
      <c r="F428" s="48"/>
      <c r="G428" s="48"/>
      <c r="H428" s="48"/>
      <c r="I428" s="48"/>
      <c r="J428" s="58"/>
      <c r="K428" s="57"/>
      <c r="L428" s="48"/>
      <c r="M428" s="48"/>
      <c r="N428" s="48"/>
      <c r="O428" s="48"/>
      <c r="P428" s="48"/>
      <c r="Q428" s="48"/>
      <c r="R428" s="48"/>
      <c r="S428" s="58"/>
    </row>
    <row r="429" spans="1:19" s="26" customFormat="1" x14ac:dyDescent="0.3">
      <c r="A429" s="38" t="s">
        <v>609</v>
      </c>
      <c r="B429" s="40"/>
      <c r="C429" s="57"/>
      <c r="D429" s="48"/>
      <c r="E429" s="48"/>
      <c r="F429" s="48"/>
      <c r="G429" s="48"/>
      <c r="H429" s="48"/>
      <c r="I429" s="48"/>
      <c r="J429" s="58"/>
      <c r="K429" s="57"/>
      <c r="L429" s="48"/>
      <c r="M429" s="48"/>
      <c r="N429" s="48"/>
      <c r="O429" s="48"/>
      <c r="P429" s="48"/>
      <c r="Q429" s="48"/>
      <c r="R429" s="48"/>
      <c r="S429" s="58"/>
    </row>
    <row r="430" spans="1:19" s="26" customFormat="1" x14ac:dyDescent="0.3">
      <c r="A430" s="38" t="s">
        <v>610</v>
      </c>
      <c r="B430" s="40"/>
      <c r="C430" s="57"/>
      <c r="D430" s="48"/>
      <c r="E430" s="48"/>
      <c r="F430" s="48"/>
      <c r="G430" s="48"/>
      <c r="H430" s="48"/>
      <c r="I430" s="48"/>
      <c r="J430" s="58"/>
      <c r="K430" s="57"/>
      <c r="L430" s="48"/>
      <c r="M430" s="48"/>
      <c r="N430" s="48"/>
      <c r="O430" s="48"/>
      <c r="P430" s="48"/>
      <c r="Q430" s="48"/>
      <c r="R430" s="48"/>
      <c r="S430" s="58"/>
    </row>
    <row r="431" spans="1:19" s="26" customFormat="1" ht="15" thickBot="1" x14ac:dyDescent="0.35">
      <c r="A431" s="38" t="s">
        <v>611</v>
      </c>
      <c r="B431" s="40"/>
      <c r="C431" s="59"/>
      <c r="D431" s="60"/>
      <c r="E431" s="60"/>
      <c r="F431" s="60"/>
      <c r="G431" s="60"/>
      <c r="H431" s="60"/>
      <c r="I431" s="60"/>
      <c r="J431" s="61"/>
      <c r="K431" s="59"/>
      <c r="L431" s="60"/>
      <c r="M431" s="60"/>
      <c r="N431" s="60"/>
      <c r="O431" s="60"/>
      <c r="P431" s="60"/>
      <c r="Q431" s="60"/>
      <c r="R431" s="60"/>
      <c r="S431" s="61"/>
    </row>
  </sheetData>
  <mergeCells count="6">
    <mergeCell ref="K8:S8"/>
    <mergeCell ref="A1:B1"/>
    <mergeCell ref="A2:B2"/>
    <mergeCell ref="A3:B3"/>
    <mergeCell ref="A4:B4"/>
    <mergeCell ref="C8:J8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A0B19-F15F-49BD-89B9-4D6309E981DC}">
  <dimension ref="A4:J428"/>
  <sheetViews>
    <sheetView tabSelected="1" zoomScale="90" workbookViewId="0">
      <selection activeCell="B420" sqref="B420:G421"/>
    </sheetView>
  </sheetViews>
  <sheetFormatPr defaultRowHeight="14.4" x14ac:dyDescent="0.3"/>
  <cols>
    <col min="3" max="3" width="14.77734375" customWidth="1"/>
    <col min="6" max="6" width="13.6640625" customWidth="1"/>
    <col min="7" max="7" width="18.44140625" style="2" customWidth="1"/>
    <col min="8" max="8" width="14" customWidth="1"/>
    <col min="9" max="9" width="15.44140625" customWidth="1"/>
    <col min="10" max="10" width="14.5546875" customWidth="1"/>
  </cols>
  <sheetData>
    <row r="4" spans="1:10" ht="15" thickBot="1" x14ac:dyDescent="0.35"/>
    <row r="5" spans="1:10" x14ac:dyDescent="0.3">
      <c r="A5" s="4"/>
      <c r="B5" s="6"/>
      <c r="C5" s="76" t="s">
        <v>623</v>
      </c>
      <c r="D5" s="77"/>
      <c r="E5" s="77"/>
      <c r="F5" s="78"/>
      <c r="G5" s="76" t="s">
        <v>624</v>
      </c>
      <c r="H5" s="77"/>
      <c r="I5" s="77"/>
      <c r="J5" s="78"/>
    </row>
    <row r="6" spans="1:10" x14ac:dyDescent="0.3">
      <c r="A6" s="4"/>
      <c r="B6" s="4"/>
      <c r="C6" s="7" t="s">
        <v>591</v>
      </c>
      <c r="D6" s="9" t="s">
        <v>592</v>
      </c>
      <c r="E6" s="9" t="s">
        <v>593</v>
      </c>
      <c r="F6" s="10" t="s">
        <v>594</v>
      </c>
      <c r="G6" s="7" t="s">
        <v>591</v>
      </c>
      <c r="H6" s="9" t="s">
        <v>592</v>
      </c>
      <c r="I6" s="9" t="s">
        <v>593</v>
      </c>
      <c r="J6" s="10" t="s">
        <v>594</v>
      </c>
    </row>
    <row r="7" spans="1:10" x14ac:dyDescent="0.3">
      <c r="A7" s="4"/>
      <c r="B7" s="4"/>
      <c r="C7" s="7">
        <f>AVERAGE(F10:F419)</f>
        <v>2641002.6268292684</v>
      </c>
      <c r="D7" s="12">
        <f>AVERAGE(D10:D419)</f>
        <v>0.13554900420842794</v>
      </c>
      <c r="E7" s="12">
        <f>AVERAGE(E10:E419)</f>
        <v>0.16201768011496021</v>
      </c>
      <c r="F7" s="10">
        <f>SQRT(C7)</f>
        <v>1625.1161887167541</v>
      </c>
      <c r="G7" s="7">
        <f>AVERAGE(J10:J419)</f>
        <v>2560977.8793517724</v>
      </c>
      <c r="H7" s="12">
        <f>AVERAGE(H10:H419)</f>
        <v>0.2581157364195612</v>
      </c>
      <c r="I7" s="12">
        <f>AVERAGE(I10:I419)</f>
        <v>0.25906036300056007</v>
      </c>
      <c r="J7" s="10">
        <f>SQRT(G7)</f>
        <v>1600.3055581206272</v>
      </c>
    </row>
    <row r="8" spans="1:10" ht="15.6" x14ac:dyDescent="0.3">
      <c r="A8" s="13" t="s">
        <v>595</v>
      </c>
      <c r="B8" s="14" t="s">
        <v>596</v>
      </c>
      <c r="C8" s="71" t="s">
        <v>622</v>
      </c>
      <c r="D8" s="41" t="s">
        <v>599</v>
      </c>
      <c r="E8" s="41" t="s">
        <v>600</v>
      </c>
      <c r="F8" s="16" t="s">
        <v>601</v>
      </c>
      <c r="G8" s="71" t="s">
        <v>624</v>
      </c>
      <c r="H8" s="41" t="s">
        <v>599</v>
      </c>
      <c r="I8" s="41" t="s">
        <v>600</v>
      </c>
      <c r="J8" s="16" t="s">
        <v>601</v>
      </c>
    </row>
    <row r="9" spans="1:10" x14ac:dyDescent="0.3">
      <c r="A9" s="37" t="s">
        <v>175</v>
      </c>
      <c r="B9" s="39">
        <v>1878</v>
      </c>
      <c r="C9" s="70"/>
      <c r="D9" s="19"/>
      <c r="E9" s="19"/>
      <c r="F9" s="20"/>
      <c r="G9" s="70"/>
      <c r="H9" s="19"/>
      <c r="I9" s="19"/>
      <c r="J9" s="20"/>
    </row>
    <row r="10" spans="1:10" x14ac:dyDescent="0.3">
      <c r="A10" s="37" t="s">
        <v>176</v>
      </c>
      <c r="B10" s="39">
        <v>1743</v>
      </c>
      <c r="C10" s="73">
        <v>1878</v>
      </c>
      <c r="D10" s="22">
        <f>(B10-C10)/B10</f>
        <v>-7.7452667814113599E-2</v>
      </c>
      <c r="E10" s="22">
        <f>ABS(D10)</f>
        <v>7.7452667814113599E-2</v>
      </c>
      <c r="F10" s="23">
        <f>(B10-C10)^2</f>
        <v>18225</v>
      </c>
      <c r="G10" s="90">
        <v>1878</v>
      </c>
      <c r="H10" s="22">
        <f>(B10-G10)/B10</f>
        <v>-7.7452667814113599E-2</v>
      </c>
      <c r="I10" s="22">
        <f>ABS(H10)</f>
        <v>7.7452667814113599E-2</v>
      </c>
      <c r="J10" s="23">
        <f>(B10-G10)^2</f>
        <v>18225</v>
      </c>
    </row>
    <row r="11" spans="1:10" x14ac:dyDescent="0.3">
      <c r="A11" s="37" t="s">
        <v>177</v>
      </c>
      <c r="B11" s="39">
        <v>2014</v>
      </c>
      <c r="C11" s="73">
        <f>B10</f>
        <v>1743</v>
      </c>
      <c r="D11" s="22">
        <f t="shared" ref="D11:D74" si="0">(B11-C11)/B11</f>
        <v>0.13455809334657398</v>
      </c>
      <c r="E11" s="22">
        <f t="shared" ref="E11:E21" si="1">ABS(D11)</f>
        <v>0.13455809334657398</v>
      </c>
      <c r="F11" s="23">
        <f t="shared" ref="F11:F74" si="2">(B11-C11)^2</f>
        <v>73441</v>
      </c>
      <c r="G11" s="90">
        <f>AVERAGE($B$9:B10)</f>
        <v>1810.5</v>
      </c>
      <c r="H11" s="22">
        <f t="shared" ref="H11:H74" si="3">(B11-G11)/B11</f>
        <v>0.10104270109235353</v>
      </c>
      <c r="I11" s="22">
        <f>ABS(H11)</f>
        <v>0.10104270109235353</v>
      </c>
      <c r="J11" s="23">
        <f t="shared" ref="J11:J74" si="4">(B11-G11)^2</f>
        <v>41412.25</v>
      </c>
    </row>
    <row r="12" spans="1:10" x14ac:dyDescent="0.3">
      <c r="A12" s="37" t="s">
        <v>178</v>
      </c>
      <c r="B12" s="39">
        <v>1944</v>
      </c>
      <c r="C12" s="73">
        <f>B11</f>
        <v>2014</v>
      </c>
      <c r="D12" s="22">
        <f t="shared" si="0"/>
        <v>-3.60082304526749E-2</v>
      </c>
      <c r="E12" s="22">
        <f t="shared" si="1"/>
        <v>3.60082304526749E-2</v>
      </c>
      <c r="F12" s="23">
        <f t="shared" si="2"/>
        <v>4900</v>
      </c>
      <c r="G12" s="90">
        <f>AVERAGE($B$9:B11)</f>
        <v>1878.3333333333333</v>
      </c>
      <c r="H12" s="22">
        <f t="shared" si="3"/>
        <v>3.3779149519890299E-2</v>
      </c>
      <c r="I12" s="22">
        <f t="shared" ref="I11:I74" si="5">ABS(H12)</f>
        <v>3.3779149519890299E-2</v>
      </c>
      <c r="J12" s="23">
        <f t="shared" si="4"/>
        <v>4312.1111111111213</v>
      </c>
    </row>
    <row r="13" spans="1:10" x14ac:dyDescent="0.3">
      <c r="A13" s="37" t="s">
        <v>179</v>
      </c>
      <c r="B13" s="39">
        <v>2207</v>
      </c>
      <c r="C13" s="73">
        <f>B12</f>
        <v>1944</v>
      </c>
      <c r="D13" s="22">
        <f t="shared" si="0"/>
        <v>0.11916628908019937</v>
      </c>
      <c r="E13" s="22">
        <f t="shared" si="1"/>
        <v>0.11916628908019937</v>
      </c>
      <c r="F13" s="23">
        <f t="shared" si="2"/>
        <v>69169</v>
      </c>
      <c r="G13" s="90">
        <f>AVERAGE($B$9:B12)</f>
        <v>1894.75</v>
      </c>
      <c r="H13" s="22">
        <f t="shared" si="3"/>
        <v>0.14148164929768917</v>
      </c>
      <c r="I13" s="22">
        <f t="shared" si="5"/>
        <v>0.14148164929768917</v>
      </c>
      <c r="J13" s="23">
        <f t="shared" si="4"/>
        <v>97500.0625</v>
      </c>
    </row>
    <row r="14" spans="1:10" x14ac:dyDescent="0.3">
      <c r="A14" s="37" t="s">
        <v>180</v>
      </c>
      <c r="B14" s="39">
        <v>2065</v>
      </c>
      <c r="C14" s="73">
        <v>1879</v>
      </c>
      <c r="D14" s="22">
        <f t="shared" si="0"/>
        <v>9.0072639225181592E-2</v>
      </c>
      <c r="E14" s="22">
        <f t="shared" si="1"/>
        <v>9.0072639225181592E-2</v>
      </c>
      <c r="F14" s="23">
        <f t="shared" si="2"/>
        <v>34596</v>
      </c>
      <c r="G14" s="90">
        <f>AVERAGE($B$9:B13)</f>
        <v>1957.2</v>
      </c>
      <c r="H14" s="22">
        <f t="shared" si="3"/>
        <v>5.220338983050845E-2</v>
      </c>
      <c r="I14" s="22">
        <f t="shared" si="5"/>
        <v>5.220338983050845E-2</v>
      </c>
      <c r="J14" s="23">
        <f t="shared" si="4"/>
        <v>11620.839999999991</v>
      </c>
    </row>
    <row r="15" spans="1:10" x14ac:dyDescent="0.3">
      <c r="A15" s="37" t="s">
        <v>181</v>
      </c>
      <c r="B15" s="39">
        <v>2135</v>
      </c>
      <c r="C15" s="73">
        <f t="shared" ref="C15:C17" si="6">B14</f>
        <v>2065</v>
      </c>
      <c r="D15" s="22">
        <f t="shared" si="0"/>
        <v>3.2786885245901641E-2</v>
      </c>
      <c r="E15" s="22">
        <f t="shared" si="1"/>
        <v>3.2786885245901641E-2</v>
      </c>
      <c r="F15" s="23">
        <f t="shared" si="2"/>
        <v>4900</v>
      </c>
      <c r="G15" s="90">
        <f>AVERAGE($B$9:B14)</f>
        <v>1975.1666666666667</v>
      </c>
      <c r="H15" s="22">
        <f t="shared" si="3"/>
        <v>7.4863387978142043E-2</v>
      </c>
      <c r="I15" s="22">
        <f t="shared" si="5"/>
        <v>7.4863387978142043E-2</v>
      </c>
      <c r="J15" s="23">
        <f t="shared" si="4"/>
        <v>25546.69444444442</v>
      </c>
    </row>
    <row r="16" spans="1:10" x14ac:dyDescent="0.3">
      <c r="A16" s="37" t="s">
        <v>182</v>
      </c>
      <c r="B16" s="39">
        <v>2179</v>
      </c>
      <c r="C16" s="73">
        <f t="shared" si="6"/>
        <v>2135</v>
      </c>
      <c r="D16" s="22">
        <f t="shared" si="0"/>
        <v>2.0192748967416244E-2</v>
      </c>
      <c r="E16" s="22">
        <f t="shared" si="1"/>
        <v>2.0192748967416244E-2</v>
      </c>
      <c r="F16" s="23">
        <f t="shared" si="2"/>
        <v>1936</v>
      </c>
      <c r="G16" s="90">
        <f>AVERAGE($B$9:B15)</f>
        <v>1998</v>
      </c>
      <c r="H16" s="22">
        <f t="shared" si="3"/>
        <v>8.3065626434144099E-2</v>
      </c>
      <c r="I16" s="22">
        <f t="shared" si="5"/>
        <v>8.3065626434144099E-2</v>
      </c>
      <c r="J16" s="23">
        <f t="shared" si="4"/>
        <v>32761</v>
      </c>
    </row>
    <row r="17" spans="1:10" x14ac:dyDescent="0.3">
      <c r="A17" s="37" t="s">
        <v>183</v>
      </c>
      <c r="B17" s="39">
        <v>2195</v>
      </c>
      <c r="C17" s="73">
        <f t="shared" si="6"/>
        <v>2179</v>
      </c>
      <c r="D17" s="22">
        <f t="shared" si="0"/>
        <v>7.2892938496583147E-3</v>
      </c>
      <c r="E17" s="22">
        <f t="shared" si="1"/>
        <v>7.2892938496583147E-3</v>
      </c>
      <c r="F17" s="23">
        <f t="shared" si="2"/>
        <v>256</v>
      </c>
      <c r="G17" s="90">
        <f>AVERAGE($B$9:B16)</f>
        <v>2020.625</v>
      </c>
      <c r="H17" s="22">
        <f t="shared" si="3"/>
        <v>7.9441913439635539E-2</v>
      </c>
      <c r="I17" s="22">
        <f t="shared" si="5"/>
        <v>7.9441913439635539E-2</v>
      </c>
      <c r="J17" s="23">
        <f t="shared" si="4"/>
        <v>30406.640625</v>
      </c>
    </row>
    <row r="18" spans="1:10" x14ac:dyDescent="0.3">
      <c r="A18" s="37" t="s">
        <v>184</v>
      </c>
      <c r="B18" s="39">
        <v>2184</v>
      </c>
      <c r="C18" s="73">
        <v>1880</v>
      </c>
      <c r="D18" s="22">
        <f t="shared" si="0"/>
        <v>0.1391941391941392</v>
      </c>
      <c r="E18" s="22">
        <f t="shared" si="1"/>
        <v>0.1391941391941392</v>
      </c>
      <c r="F18" s="23">
        <f t="shared" si="2"/>
        <v>92416</v>
      </c>
      <c r="G18" s="90">
        <f>AVERAGE($B$9:B17)</f>
        <v>2040</v>
      </c>
      <c r="H18" s="22">
        <f t="shared" si="3"/>
        <v>6.5934065934065936E-2</v>
      </c>
      <c r="I18" s="22">
        <f t="shared" si="5"/>
        <v>6.5934065934065936E-2</v>
      </c>
      <c r="J18" s="23">
        <f t="shared" si="4"/>
        <v>20736</v>
      </c>
    </row>
    <row r="19" spans="1:10" x14ac:dyDescent="0.3">
      <c r="A19" s="37" t="s">
        <v>185</v>
      </c>
      <c r="B19" s="39">
        <v>2210</v>
      </c>
      <c r="C19" s="73">
        <f t="shared" ref="C19:C21" si="7">B18</f>
        <v>2184</v>
      </c>
      <c r="D19" s="22">
        <f t="shared" si="0"/>
        <v>1.1764705882352941E-2</v>
      </c>
      <c r="E19" s="22">
        <f t="shared" si="1"/>
        <v>1.1764705882352941E-2</v>
      </c>
      <c r="F19" s="23">
        <f t="shared" si="2"/>
        <v>676</v>
      </c>
      <c r="G19" s="90">
        <f>AVERAGE($B$9:B18)</f>
        <v>2054.4</v>
      </c>
      <c r="H19" s="22">
        <f t="shared" si="3"/>
        <v>7.0407239819004486E-2</v>
      </c>
      <c r="I19" s="22">
        <f t="shared" si="5"/>
        <v>7.0407239819004486E-2</v>
      </c>
      <c r="J19" s="23">
        <f t="shared" si="4"/>
        <v>24211.359999999971</v>
      </c>
    </row>
    <row r="20" spans="1:10" x14ac:dyDescent="0.3">
      <c r="A20" s="37" t="s">
        <v>186</v>
      </c>
      <c r="B20" s="39">
        <v>2193</v>
      </c>
      <c r="C20" s="73">
        <f t="shared" si="7"/>
        <v>2210</v>
      </c>
      <c r="D20" s="22">
        <f t="shared" si="0"/>
        <v>-7.7519379844961239E-3</v>
      </c>
      <c r="E20" s="22">
        <f t="shared" si="1"/>
        <v>7.7519379844961239E-3</v>
      </c>
      <c r="F20" s="23">
        <f t="shared" si="2"/>
        <v>289</v>
      </c>
      <c r="G20" s="90">
        <f>AVERAGE($B$9:B19)</f>
        <v>2068.5454545454545</v>
      </c>
      <c r="H20" s="22">
        <f t="shared" si="3"/>
        <v>5.6750818720722983E-2</v>
      </c>
      <c r="I20" s="22">
        <f t="shared" si="5"/>
        <v>5.6750818720722983E-2</v>
      </c>
      <c r="J20" s="23">
        <f t="shared" si="4"/>
        <v>15488.93388429753</v>
      </c>
    </row>
    <row r="21" spans="1:10" x14ac:dyDescent="0.3">
      <c r="A21" s="37" t="s">
        <v>187</v>
      </c>
      <c r="B21" s="39">
        <v>2137</v>
      </c>
      <c r="C21" s="73">
        <f t="shared" si="7"/>
        <v>2193</v>
      </c>
      <c r="D21" s="22">
        <f t="shared" si="0"/>
        <v>-2.6204960224613945E-2</v>
      </c>
      <c r="E21" s="22">
        <f t="shared" si="1"/>
        <v>2.6204960224613945E-2</v>
      </c>
      <c r="F21" s="23">
        <f t="shared" si="2"/>
        <v>3136</v>
      </c>
      <c r="G21" s="90">
        <f>AVERAGE($B$9:B20)</f>
        <v>2078.9166666666665</v>
      </c>
      <c r="H21" s="22">
        <f t="shared" si="3"/>
        <v>2.7179847137732093E-2</v>
      </c>
      <c r="I21" s="22">
        <f t="shared" si="5"/>
        <v>2.7179847137732093E-2</v>
      </c>
      <c r="J21" s="23">
        <f t="shared" si="4"/>
        <v>3373.6736111111286</v>
      </c>
    </row>
    <row r="22" spans="1:10" x14ac:dyDescent="0.3">
      <c r="A22" s="37" t="s">
        <v>188</v>
      </c>
      <c r="B22" s="39">
        <v>2225</v>
      </c>
      <c r="C22" s="73">
        <v>1881</v>
      </c>
      <c r="D22" s="22">
        <f t="shared" si="0"/>
        <v>0.1546067415730337</v>
      </c>
      <c r="E22" s="24">
        <f t="shared" ref="E22:E78" si="8">ABS(D22)</f>
        <v>0.1546067415730337</v>
      </c>
      <c r="F22" s="23">
        <f t="shared" si="2"/>
        <v>118336</v>
      </c>
      <c r="G22" s="90">
        <f>AVERAGE($B$9:B21)</f>
        <v>2083.3846153846152</v>
      </c>
      <c r="H22" s="22">
        <f t="shared" si="3"/>
        <v>6.3647363872083029E-2</v>
      </c>
      <c r="I22" s="24">
        <f t="shared" si="5"/>
        <v>6.3647363872083029E-2</v>
      </c>
      <c r="J22" s="23">
        <f t="shared" si="4"/>
        <v>20054.917159763354</v>
      </c>
    </row>
    <row r="23" spans="1:10" x14ac:dyDescent="0.3">
      <c r="A23" s="37" t="s">
        <v>189</v>
      </c>
      <c r="B23" s="39">
        <v>2202</v>
      </c>
      <c r="C23" s="73">
        <f t="shared" ref="C23:C25" si="9">B22</f>
        <v>2225</v>
      </c>
      <c r="D23" s="22">
        <f t="shared" si="0"/>
        <v>-1.0445049954586739E-2</v>
      </c>
      <c r="E23" s="24">
        <f t="shared" si="8"/>
        <v>1.0445049954586739E-2</v>
      </c>
      <c r="F23" s="23">
        <f t="shared" si="2"/>
        <v>529</v>
      </c>
      <c r="G23" s="90">
        <f>AVERAGE($B$9:B22)</f>
        <v>2093.5</v>
      </c>
      <c r="H23" s="22">
        <f t="shared" si="3"/>
        <v>4.9273387829246139E-2</v>
      </c>
      <c r="I23" s="24">
        <f t="shared" si="5"/>
        <v>4.9273387829246139E-2</v>
      </c>
      <c r="J23" s="23">
        <f t="shared" si="4"/>
        <v>11772.25</v>
      </c>
    </row>
    <row r="24" spans="1:10" x14ac:dyDescent="0.3">
      <c r="A24" s="37" t="s">
        <v>190</v>
      </c>
      <c r="B24" s="39">
        <v>2330</v>
      </c>
      <c r="C24" s="73">
        <f t="shared" si="9"/>
        <v>2202</v>
      </c>
      <c r="D24" s="22">
        <f t="shared" si="0"/>
        <v>5.4935622317596564E-2</v>
      </c>
      <c r="E24" s="24">
        <f t="shared" si="8"/>
        <v>5.4935622317596564E-2</v>
      </c>
      <c r="F24" s="23">
        <f t="shared" si="2"/>
        <v>16384</v>
      </c>
      <c r="G24" s="90">
        <f>AVERAGE($B$9:B23)</f>
        <v>2100.7333333333331</v>
      </c>
      <c r="H24" s="22">
        <f t="shared" si="3"/>
        <v>9.8397711015736855E-2</v>
      </c>
      <c r="I24" s="24">
        <f t="shared" si="5"/>
        <v>9.8397711015736855E-2</v>
      </c>
      <c r="J24" s="23">
        <f t="shared" si="4"/>
        <v>52563.204444444542</v>
      </c>
    </row>
    <row r="25" spans="1:10" x14ac:dyDescent="0.3">
      <c r="A25" s="37" t="s">
        <v>191</v>
      </c>
      <c r="B25" s="39">
        <v>2370</v>
      </c>
      <c r="C25" s="73">
        <f t="shared" si="9"/>
        <v>2330</v>
      </c>
      <c r="D25" s="22">
        <f t="shared" si="0"/>
        <v>1.6877637130801686E-2</v>
      </c>
      <c r="E25" s="24">
        <f t="shared" si="8"/>
        <v>1.6877637130801686E-2</v>
      </c>
      <c r="F25" s="23">
        <f t="shared" si="2"/>
        <v>1600</v>
      </c>
      <c r="G25" s="90">
        <f>AVERAGE($B$9:B24)</f>
        <v>2115.0625</v>
      </c>
      <c r="H25" s="22">
        <f t="shared" si="3"/>
        <v>0.10756856540084388</v>
      </c>
      <c r="I25" s="24">
        <f t="shared" si="5"/>
        <v>0.10756856540084388</v>
      </c>
      <c r="J25" s="23">
        <f t="shared" si="4"/>
        <v>64993.12890625</v>
      </c>
    </row>
    <row r="26" spans="1:10" x14ac:dyDescent="0.3">
      <c r="A26" s="37" t="s">
        <v>192</v>
      </c>
      <c r="B26" s="39">
        <v>2307</v>
      </c>
      <c r="C26" s="73">
        <v>1882</v>
      </c>
      <c r="D26" s="22">
        <f t="shared" si="0"/>
        <v>0.18422193324664066</v>
      </c>
      <c r="E26" s="24">
        <f t="shared" si="8"/>
        <v>0.18422193324664066</v>
      </c>
      <c r="F26" s="23">
        <f t="shared" si="2"/>
        <v>180625</v>
      </c>
      <c r="G26" s="90">
        <f>AVERAGE($B$9:B25)</f>
        <v>2130.0588235294117</v>
      </c>
      <c r="H26" s="22">
        <f t="shared" si="3"/>
        <v>7.669751905963948E-2</v>
      </c>
      <c r="I26" s="24">
        <f t="shared" si="5"/>
        <v>7.669751905963948E-2</v>
      </c>
      <c r="J26" s="23">
        <f t="shared" si="4"/>
        <v>31308.179930795868</v>
      </c>
    </row>
    <row r="27" spans="1:10" x14ac:dyDescent="0.3">
      <c r="A27" s="37" t="s">
        <v>193</v>
      </c>
      <c r="B27" s="39">
        <v>2282</v>
      </c>
      <c r="C27" s="73">
        <f t="shared" ref="C27:C29" si="10">B26</f>
        <v>2307</v>
      </c>
      <c r="D27" s="22">
        <f t="shared" si="0"/>
        <v>-1.0955302366345312E-2</v>
      </c>
      <c r="E27" s="24">
        <f t="shared" si="8"/>
        <v>1.0955302366345312E-2</v>
      </c>
      <c r="F27" s="23">
        <f t="shared" si="2"/>
        <v>625</v>
      </c>
      <c r="G27" s="90">
        <f>AVERAGE($B$9:B26)</f>
        <v>2139.8888888888887</v>
      </c>
      <c r="H27" s="22">
        <f t="shared" si="3"/>
        <v>6.2274807673580769E-2</v>
      </c>
      <c r="I27" s="24">
        <f t="shared" si="5"/>
        <v>6.2274807673580769E-2</v>
      </c>
      <c r="J27" s="23">
        <f t="shared" si="4"/>
        <v>20195.567901234626</v>
      </c>
    </row>
    <row r="28" spans="1:10" x14ac:dyDescent="0.3">
      <c r="A28" s="37" t="s">
        <v>194</v>
      </c>
      <c r="B28" s="39">
        <v>2361</v>
      </c>
      <c r="C28" s="73">
        <f t="shared" si="10"/>
        <v>2282</v>
      </c>
      <c r="D28" s="22">
        <f t="shared" si="0"/>
        <v>3.3460398136382886E-2</v>
      </c>
      <c r="E28" s="24">
        <f t="shared" si="8"/>
        <v>3.3460398136382886E-2</v>
      </c>
      <c r="F28" s="23">
        <f t="shared" si="2"/>
        <v>6241</v>
      </c>
      <c r="G28" s="90">
        <f>AVERAGE($B$9:B27)</f>
        <v>2147.3684210526317</v>
      </c>
      <c r="H28" s="22">
        <f t="shared" si="3"/>
        <v>9.0483515013709589E-2</v>
      </c>
      <c r="I28" s="24">
        <f t="shared" si="5"/>
        <v>9.0483515013709589E-2</v>
      </c>
      <c r="J28" s="23">
        <f t="shared" si="4"/>
        <v>45638.451523545664</v>
      </c>
    </row>
    <row r="29" spans="1:10" x14ac:dyDescent="0.3">
      <c r="A29" s="37" t="s">
        <v>195</v>
      </c>
      <c r="B29" s="39">
        <v>2299</v>
      </c>
      <c r="C29" s="73">
        <f t="shared" si="10"/>
        <v>2361</v>
      </c>
      <c r="D29" s="22">
        <f t="shared" si="0"/>
        <v>-2.6968247063940843E-2</v>
      </c>
      <c r="E29" s="24">
        <f t="shared" si="8"/>
        <v>2.6968247063940843E-2</v>
      </c>
      <c r="F29" s="23">
        <f t="shared" si="2"/>
        <v>3844</v>
      </c>
      <c r="G29" s="90">
        <f>AVERAGE($B$9:B28)</f>
        <v>2158.0500000000002</v>
      </c>
      <c r="H29" s="22">
        <f t="shared" si="3"/>
        <v>6.1309264897781567E-2</v>
      </c>
      <c r="I29" s="24">
        <f t="shared" si="5"/>
        <v>6.1309264897781567E-2</v>
      </c>
      <c r="J29" s="23">
        <f t="shared" si="4"/>
        <v>19866.902499999949</v>
      </c>
    </row>
    <row r="30" spans="1:10" x14ac:dyDescent="0.3">
      <c r="A30" s="37" t="s">
        <v>196</v>
      </c>
      <c r="B30" s="39">
        <v>2265</v>
      </c>
      <c r="C30" s="73">
        <v>1883</v>
      </c>
      <c r="D30" s="22">
        <f t="shared" si="0"/>
        <v>0.1686534216335541</v>
      </c>
      <c r="E30" s="24">
        <f t="shared" si="8"/>
        <v>0.1686534216335541</v>
      </c>
      <c r="F30" s="23">
        <f t="shared" si="2"/>
        <v>145924</v>
      </c>
      <c r="G30" s="90">
        <f>AVERAGE($B$9:B29)</f>
        <v>2164.7619047619046</v>
      </c>
      <c r="H30" s="22">
        <f t="shared" si="3"/>
        <v>4.4255229685693336E-2</v>
      </c>
      <c r="I30" s="24">
        <f t="shared" si="5"/>
        <v>4.4255229685693336E-2</v>
      </c>
      <c r="J30" s="23">
        <f t="shared" si="4"/>
        <v>10047.675736961486</v>
      </c>
    </row>
    <row r="31" spans="1:10" x14ac:dyDescent="0.3">
      <c r="A31" s="37" t="s">
        <v>197</v>
      </c>
      <c r="B31" s="39">
        <v>2363</v>
      </c>
      <c r="C31" s="73">
        <f t="shared" ref="C31:C33" si="11">B30</f>
        <v>2265</v>
      </c>
      <c r="D31" s="22">
        <f t="shared" si="0"/>
        <v>4.1472704189589503E-2</v>
      </c>
      <c r="E31" s="24">
        <f t="shared" si="8"/>
        <v>4.1472704189589503E-2</v>
      </c>
      <c r="F31" s="23">
        <f t="shared" si="2"/>
        <v>9604</v>
      </c>
      <c r="G31" s="90">
        <f>AVERAGE($B$9:B30)</f>
        <v>2169.318181818182</v>
      </c>
      <c r="H31" s="22">
        <f t="shared" si="3"/>
        <v>8.1964375024044869E-2</v>
      </c>
      <c r="I31" s="24">
        <f t="shared" si="5"/>
        <v>8.1964375024044869E-2</v>
      </c>
      <c r="J31" s="23">
        <f t="shared" si="4"/>
        <v>37512.646694214811</v>
      </c>
    </row>
    <row r="32" spans="1:10" x14ac:dyDescent="0.3">
      <c r="A32" s="37" t="s">
        <v>198</v>
      </c>
      <c r="B32" s="39">
        <v>2306</v>
      </c>
      <c r="C32" s="73">
        <f t="shared" si="11"/>
        <v>2363</v>
      </c>
      <c r="D32" s="22">
        <f t="shared" si="0"/>
        <v>-2.4718126626192542E-2</v>
      </c>
      <c r="E32" s="24">
        <f t="shared" si="8"/>
        <v>2.4718126626192542E-2</v>
      </c>
      <c r="F32" s="23">
        <f t="shared" si="2"/>
        <v>3249</v>
      </c>
      <c r="G32" s="90">
        <f>AVERAGE($B$9:B31)</f>
        <v>2177.7391304347825</v>
      </c>
      <c r="H32" s="22">
        <f t="shared" si="3"/>
        <v>5.5620498510501951E-2</v>
      </c>
      <c r="I32" s="24">
        <f t="shared" si="5"/>
        <v>5.5620498510501951E-2</v>
      </c>
      <c r="J32" s="23">
        <f t="shared" si="4"/>
        <v>16450.850661625733</v>
      </c>
    </row>
    <row r="33" spans="1:10" x14ac:dyDescent="0.3">
      <c r="A33" s="37" t="s">
        <v>199</v>
      </c>
      <c r="B33" s="39">
        <v>2145</v>
      </c>
      <c r="C33" s="73">
        <f t="shared" si="11"/>
        <v>2306</v>
      </c>
      <c r="D33" s="22">
        <f t="shared" si="0"/>
        <v>-7.5058275058275059E-2</v>
      </c>
      <c r="E33" s="24">
        <f t="shared" si="8"/>
        <v>7.5058275058275059E-2</v>
      </c>
      <c r="F33" s="23">
        <f t="shared" si="2"/>
        <v>25921</v>
      </c>
      <c r="G33" s="90">
        <f>AVERAGE($B$9:B32)</f>
        <v>2183.0833333333335</v>
      </c>
      <c r="H33" s="22">
        <f t="shared" si="3"/>
        <v>-1.7754467754467824E-2</v>
      </c>
      <c r="I33" s="24">
        <f t="shared" si="5"/>
        <v>1.7754467754467824E-2</v>
      </c>
      <c r="J33" s="23">
        <f t="shared" si="4"/>
        <v>1450.3402777777894</v>
      </c>
    </row>
    <row r="34" spans="1:10" x14ac:dyDescent="0.3">
      <c r="A34" s="37" t="s">
        <v>200</v>
      </c>
      <c r="B34" s="39">
        <v>2261</v>
      </c>
      <c r="C34" s="73">
        <v>1884</v>
      </c>
      <c r="D34" s="22">
        <f t="shared" si="0"/>
        <v>0.16674038036267139</v>
      </c>
      <c r="E34" s="24">
        <f t="shared" si="8"/>
        <v>0.16674038036267139</v>
      </c>
      <c r="F34" s="23">
        <f t="shared" si="2"/>
        <v>142129</v>
      </c>
      <c r="G34" s="90">
        <f>AVERAGE($B$9:B33)</f>
        <v>2181.56</v>
      </c>
      <c r="H34" s="22">
        <f t="shared" si="3"/>
        <v>3.5134896063688657E-2</v>
      </c>
      <c r="I34" s="24">
        <f t="shared" si="5"/>
        <v>3.5134896063688657E-2</v>
      </c>
      <c r="J34" s="23">
        <f t="shared" si="4"/>
        <v>6310.7136000000082</v>
      </c>
    </row>
    <row r="35" spans="1:10" x14ac:dyDescent="0.3">
      <c r="A35" s="37" t="s">
        <v>201</v>
      </c>
      <c r="B35" s="39">
        <v>2264</v>
      </c>
      <c r="C35" s="73">
        <f t="shared" ref="C35:C37" si="12">B34</f>
        <v>2261</v>
      </c>
      <c r="D35" s="22">
        <f t="shared" si="0"/>
        <v>1.3250883392226149E-3</v>
      </c>
      <c r="E35" s="24">
        <f t="shared" si="8"/>
        <v>1.3250883392226149E-3</v>
      </c>
      <c r="F35" s="23">
        <f t="shared" si="2"/>
        <v>9</v>
      </c>
      <c r="G35" s="90">
        <f>AVERAGE($B$9:B34)</f>
        <v>2184.6153846153848</v>
      </c>
      <c r="H35" s="22">
        <f t="shared" si="3"/>
        <v>3.5063876053275288E-2</v>
      </c>
      <c r="I35" s="24">
        <f t="shared" si="5"/>
        <v>3.5063876053275288E-2</v>
      </c>
      <c r="J35" s="23">
        <f t="shared" si="4"/>
        <v>6301.9171597632912</v>
      </c>
    </row>
    <row r="36" spans="1:10" x14ac:dyDescent="0.3">
      <c r="A36" s="37" t="s">
        <v>202</v>
      </c>
      <c r="B36" s="39">
        <v>2371</v>
      </c>
      <c r="C36" s="73">
        <f t="shared" si="12"/>
        <v>2264</v>
      </c>
      <c r="D36" s="22">
        <f t="shared" si="0"/>
        <v>4.5128637705609445E-2</v>
      </c>
      <c r="E36" s="24">
        <f t="shared" si="8"/>
        <v>4.5128637705609445E-2</v>
      </c>
      <c r="F36" s="23">
        <f t="shared" si="2"/>
        <v>11449</v>
      </c>
      <c r="G36" s="90">
        <f>AVERAGE($B$9:B35)</f>
        <v>2187.5555555555557</v>
      </c>
      <c r="H36" s="22">
        <f t="shared" si="3"/>
        <v>7.7370073574206805E-2</v>
      </c>
      <c r="I36" s="24">
        <f t="shared" si="5"/>
        <v>7.7370073574206805E-2</v>
      </c>
      <c r="J36" s="23">
        <f t="shared" si="4"/>
        <v>33651.864197530827</v>
      </c>
    </row>
    <row r="37" spans="1:10" x14ac:dyDescent="0.3">
      <c r="A37" s="37" t="s">
        <v>203</v>
      </c>
      <c r="B37" s="39">
        <v>2297</v>
      </c>
      <c r="C37" s="73">
        <f t="shared" si="12"/>
        <v>2371</v>
      </c>
      <c r="D37" s="22">
        <f t="shared" si="0"/>
        <v>-3.221593382673052E-2</v>
      </c>
      <c r="E37" s="24">
        <f t="shared" si="8"/>
        <v>3.221593382673052E-2</v>
      </c>
      <c r="F37" s="23">
        <f t="shared" si="2"/>
        <v>5476</v>
      </c>
      <c r="G37" s="90">
        <f>AVERAGE($B$9:B36)</f>
        <v>2194.1071428571427</v>
      </c>
      <c r="H37" s="22">
        <f t="shared" si="3"/>
        <v>4.4794452391317956E-2</v>
      </c>
      <c r="I37" s="24">
        <f t="shared" si="5"/>
        <v>4.4794452391317956E-2</v>
      </c>
      <c r="J37" s="23">
        <f t="shared" si="4"/>
        <v>10586.940051020449</v>
      </c>
    </row>
    <row r="38" spans="1:10" x14ac:dyDescent="0.3">
      <c r="A38" s="37" t="s">
        <v>204</v>
      </c>
      <c r="B38" s="39">
        <v>2438</v>
      </c>
      <c r="C38" s="73">
        <v>1885</v>
      </c>
      <c r="D38" s="22">
        <f t="shared" si="0"/>
        <v>0.22682526661197702</v>
      </c>
      <c r="E38" s="24">
        <f t="shared" si="8"/>
        <v>0.22682526661197702</v>
      </c>
      <c r="F38" s="23">
        <f t="shared" si="2"/>
        <v>305809</v>
      </c>
      <c r="G38" s="90">
        <f>AVERAGE($B$9:B37)</f>
        <v>2197.655172413793</v>
      </c>
      <c r="H38" s="22">
        <f t="shared" si="3"/>
        <v>9.8582784079658314E-2</v>
      </c>
      <c r="I38" s="24">
        <f t="shared" si="5"/>
        <v>9.8582784079658314E-2</v>
      </c>
      <c r="J38" s="23">
        <f t="shared" si="4"/>
        <v>57765.636147443554</v>
      </c>
    </row>
    <row r="39" spans="1:10" x14ac:dyDescent="0.3">
      <c r="A39" s="37" t="s">
        <v>205</v>
      </c>
      <c r="B39" s="39">
        <v>2490</v>
      </c>
      <c r="C39" s="73">
        <f t="shared" ref="C39:C41" si="13">B38</f>
        <v>2438</v>
      </c>
      <c r="D39" s="22">
        <f t="shared" si="0"/>
        <v>2.0883534136546186E-2</v>
      </c>
      <c r="E39" s="24">
        <f t="shared" si="8"/>
        <v>2.0883534136546186E-2</v>
      </c>
      <c r="F39" s="23">
        <f t="shared" si="2"/>
        <v>2704</v>
      </c>
      <c r="G39" s="90">
        <f>AVERAGE($B$9:B38)</f>
        <v>2205.6666666666665</v>
      </c>
      <c r="H39" s="22">
        <f t="shared" si="3"/>
        <v>0.11419009370816606</v>
      </c>
      <c r="I39" s="24">
        <f t="shared" si="5"/>
        <v>0.11419009370816606</v>
      </c>
      <c r="J39" s="23">
        <f t="shared" si="4"/>
        <v>80845.444444444525</v>
      </c>
    </row>
    <row r="40" spans="1:10" x14ac:dyDescent="0.3">
      <c r="A40" s="37" t="s">
        <v>206</v>
      </c>
      <c r="B40" s="39">
        <v>2370</v>
      </c>
      <c r="C40" s="73">
        <f t="shared" si="13"/>
        <v>2490</v>
      </c>
      <c r="D40" s="22">
        <f t="shared" si="0"/>
        <v>-5.0632911392405063E-2</v>
      </c>
      <c r="E40" s="24">
        <f t="shared" si="8"/>
        <v>5.0632911392405063E-2</v>
      </c>
      <c r="F40" s="23">
        <f t="shared" si="2"/>
        <v>14400</v>
      </c>
      <c r="G40" s="90">
        <f>AVERAGE($B$9:B39)</f>
        <v>2214.8387096774195</v>
      </c>
      <c r="H40" s="22">
        <f t="shared" si="3"/>
        <v>6.5468898870287132E-2</v>
      </c>
      <c r="I40" s="24">
        <f t="shared" si="5"/>
        <v>6.5468898870287132E-2</v>
      </c>
      <c r="J40" s="23">
        <f t="shared" si="4"/>
        <v>24075.026014568113</v>
      </c>
    </row>
    <row r="41" spans="1:10" x14ac:dyDescent="0.3">
      <c r="A41" s="37" t="s">
        <v>207</v>
      </c>
      <c r="B41" s="39">
        <v>2518</v>
      </c>
      <c r="C41" s="73">
        <f t="shared" si="13"/>
        <v>2370</v>
      </c>
      <c r="D41" s="22">
        <f t="shared" si="0"/>
        <v>5.8776806989674343E-2</v>
      </c>
      <c r="E41" s="24">
        <f t="shared" si="8"/>
        <v>5.8776806989674343E-2</v>
      </c>
      <c r="F41" s="23">
        <f t="shared" si="2"/>
        <v>21904</v>
      </c>
      <c r="G41" s="90">
        <f>AVERAGE($B$9:B40)</f>
        <v>2219.6875</v>
      </c>
      <c r="H41" s="22">
        <f t="shared" si="3"/>
        <v>0.11847200158856235</v>
      </c>
      <c r="I41" s="24">
        <f t="shared" si="5"/>
        <v>0.11847200158856235</v>
      </c>
      <c r="J41" s="23">
        <f t="shared" si="4"/>
        <v>88990.34765625</v>
      </c>
    </row>
    <row r="42" spans="1:10" x14ac:dyDescent="0.3">
      <c r="A42" s="37" t="s">
        <v>208</v>
      </c>
      <c r="B42" s="39">
        <v>2655</v>
      </c>
      <c r="C42" s="73">
        <v>1886</v>
      </c>
      <c r="D42" s="22">
        <f t="shared" si="0"/>
        <v>0.28964218455743879</v>
      </c>
      <c r="E42" s="24">
        <f t="shared" si="8"/>
        <v>0.28964218455743879</v>
      </c>
      <c r="F42" s="23">
        <f t="shared" si="2"/>
        <v>591361</v>
      </c>
      <c r="G42" s="90">
        <f>AVERAGE($B$9:B41)</f>
        <v>2228.7272727272725</v>
      </c>
      <c r="H42" s="22">
        <f t="shared" si="3"/>
        <v>0.16055469953775045</v>
      </c>
      <c r="I42" s="24">
        <f t="shared" si="5"/>
        <v>0.16055469953775045</v>
      </c>
      <c r="J42" s="23">
        <f t="shared" si="4"/>
        <v>181708.43801652911</v>
      </c>
    </row>
    <row r="43" spans="1:10" x14ac:dyDescent="0.3">
      <c r="A43" s="37" t="s">
        <v>209</v>
      </c>
      <c r="B43" s="39">
        <v>2515</v>
      </c>
      <c r="C43" s="73">
        <f t="shared" ref="C43:C45" si="14">B42</f>
        <v>2655</v>
      </c>
      <c r="D43" s="22">
        <f t="shared" si="0"/>
        <v>-5.5666003976143144E-2</v>
      </c>
      <c r="E43" s="24">
        <f t="shared" si="8"/>
        <v>5.5666003976143144E-2</v>
      </c>
      <c r="F43" s="23">
        <f t="shared" si="2"/>
        <v>19600</v>
      </c>
      <c r="G43" s="90">
        <f>AVERAGE($B$9:B42)</f>
        <v>2241.2647058823532</v>
      </c>
      <c r="H43" s="22">
        <f t="shared" si="3"/>
        <v>0.10884107121974029</v>
      </c>
      <c r="I43" s="24">
        <f t="shared" si="5"/>
        <v>0.10884107121974029</v>
      </c>
      <c r="J43" s="23">
        <f t="shared" si="4"/>
        <v>74931.011245674628</v>
      </c>
    </row>
    <row r="44" spans="1:10" x14ac:dyDescent="0.3">
      <c r="A44" s="37" t="s">
        <v>210</v>
      </c>
      <c r="B44" s="39">
        <v>2506</v>
      </c>
      <c r="C44" s="73">
        <f t="shared" si="14"/>
        <v>2515</v>
      </c>
      <c r="D44" s="22">
        <f t="shared" si="0"/>
        <v>-3.5913806863527532E-3</v>
      </c>
      <c r="E44" s="24">
        <f t="shared" si="8"/>
        <v>3.5913806863527532E-3</v>
      </c>
      <c r="F44" s="23">
        <f t="shared" si="2"/>
        <v>81</v>
      </c>
      <c r="G44" s="90">
        <f>AVERAGE($B$9:B43)</f>
        <v>2249.0857142857144</v>
      </c>
      <c r="H44" s="22">
        <f t="shared" si="3"/>
        <v>0.10251966708471093</v>
      </c>
      <c r="I44" s="24">
        <f t="shared" si="5"/>
        <v>0.10251966708471093</v>
      </c>
      <c r="J44" s="23">
        <f t="shared" si="4"/>
        <v>66004.950204081571</v>
      </c>
    </row>
    <row r="45" spans="1:10" x14ac:dyDescent="0.3">
      <c r="A45" s="37" t="s">
        <v>211</v>
      </c>
      <c r="B45" s="39">
        <v>2630</v>
      </c>
      <c r="C45" s="73">
        <f t="shared" si="14"/>
        <v>2506</v>
      </c>
      <c r="D45" s="22">
        <f t="shared" si="0"/>
        <v>4.714828897338403E-2</v>
      </c>
      <c r="E45" s="24">
        <f t="shared" si="8"/>
        <v>4.714828897338403E-2</v>
      </c>
      <c r="F45" s="23">
        <f t="shared" si="2"/>
        <v>15376</v>
      </c>
      <c r="G45" s="90">
        <f>AVERAGE($B$9:B44)</f>
        <v>2256.2222222222222</v>
      </c>
      <c r="H45" s="22">
        <f t="shared" si="3"/>
        <v>0.14212082805238702</v>
      </c>
      <c r="I45" s="24">
        <f t="shared" si="5"/>
        <v>0.14212082805238702</v>
      </c>
      <c r="J45" s="23">
        <f t="shared" si="4"/>
        <v>139709.82716049388</v>
      </c>
    </row>
    <row r="46" spans="1:10" x14ac:dyDescent="0.3">
      <c r="A46" s="37" t="s">
        <v>212</v>
      </c>
      <c r="B46" s="39">
        <v>2721</v>
      </c>
      <c r="C46" s="73">
        <v>1887</v>
      </c>
      <c r="D46" s="22">
        <f t="shared" si="0"/>
        <v>0.30650496141124589</v>
      </c>
      <c r="E46" s="24">
        <f t="shared" si="8"/>
        <v>0.30650496141124589</v>
      </c>
      <c r="F46" s="23">
        <f t="shared" si="2"/>
        <v>695556</v>
      </c>
      <c r="G46" s="90">
        <f>AVERAGE($B$9:B45)</f>
        <v>2266.3243243243242</v>
      </c>
      <c r="H46" s="22">
        <f t="shared" si="3"/>
        <v>0.16709874151991028</v>
      </c>
      <c r="I46" s="24">
        <f t="shared" si="5"/>
        <v>0.16709874151991028</v>
      </c>
      <c r="J46" s="23">
        <f t="shared" si="4"/>
        <v>206729.97005113238</v>
      </c>
    </row>
    <row r="47" spans="1:10" x14ac:dyDescent="0.3">
      <c r="A47" s="37" t="s">
        <v>213</v>
      </c>
      <c r="B47" s="39">
        <v>2594</v>
      </c>
      <c r="C47" s="73">
        <f t="shared" ref="C47:C49" si="15">B46</f>
        <v>2721</v>
      </c>
      <c r="D47" s="22">
        <f t="shared" si="0"/>
        <v>-4.8959136468774096E-2</v>
      </c>
      <c r="E47" s="24">
        <f t="shared" si="8"/>
        <v>4.8959136468774096E-2</v>
      </c>
      <c r="F47" s="23">
        <f t="shared" si="2"/>
        <v>16129</v>
      </c>
      <c r="G47" s="90">
        <f>AVERAGE($B$9:B46)</f>
        <v>2278.2894736842104</v>
      </c>
      <c r="H47" s="22">
        <f t="shared" si="3"/>
        <v>0.12170799009860817</v>
      </c>
      <c r="I47" s="24">
        <f t="shared" si="5"/>
        <v>0.12170799009860817</v>
      </c>
      <c r="J47" s="23">
        <f t="shared" si="4"/>
        <v>99673.136426592871</v>
      </c>
    </row>
    <row r="48" spans="1:10" x14ac:dyDescent="0.3">
      <c r="A48" s="37" t="s">
        <v>214</v>
      </c>
      <c r="B48" s="39">
        <v>2468</v>
      </c>
      <c r="C48" s="73">
        <f t="shared" si="15"/>
        <v>2594</v>
      </c>
      <c r="D48" s="22">
        <f t="shared" si="0"/>
        <v>-5.1053484602917344E-2</v>
      </c>
      <c r="E48" s="24">
        <f t="shared" si="8"/>
        <v>5.1053484602917344E-2</v>
      </c>
      <c r="F48" s="23">
        <f t="shared" si="2"/>
        <v>15876</v>
      </c>
      <c r="G48" s="90">
        <f>AVERAGE($B$9:B47)</f>
        <v>2286.3846153846152</v>
      </c>
      <c r="H48" s="22">
        <f t="shared" si="3"/>
        <v>7.358808128662267E-2</v>
      </c>
      <c r="I48" s="24">
        <f t="shared" si="5"/>
        <v>7.358808128662267E-2</v>
      </c>
      <c r="J48" s="23">
        <f t="shared" si="4"/>
        <v>32984.147928994134</v>
      </c>
    </row>
    <row r="49" spans="1:10" x14ac:dyDescent="0.3">
      <c r="A49" s="37" t="s">
        <v>215</v>
      </c>
      <c r="B49" s="39">
        <v>2592</v>
      </c>
      <c r="C49" s="73">
        <f t="shared" si="15"/>
        <v>2468</v>
      </c>
      <c r="D49" s="22">
        <f t="shared" si="0"/>
        <v>4.7839506172839504E-2</v>
      </c>
      <c r="E49" s="24">
        <f t="shared" si="8"/>
        <v>4.7839506172839504E-2</v>
      </c>
      <c r="F49" s="23">
        <f t="shared" si="2"/>
        <v>15376</v>
      </c>
      <c r="G49" s="90">
        <f>AVERAGE($B$9:B48)</f>
        <v>2290.9250000000002</v>
      </c>
      <c r="H49" s="22">
        <f t="shared" si="3"/>
        <v>0.11615547839506166</v>
      </c>
      <c r="I49" s="24">
        <f t="shared" si="5"/>
        <v>0.11615547839506166</v>
      </c>
      <c r="J49" s="23">
        <f t="shared" si="4"/>
        <v>90646.155624999898</v>
      </c>
    </row>
    <row r="50" spans="1:10" x14ac:dyDescent="0.3">
      <c r="A50" s="37" t="s">
        <v>216</v>
      </c>
      <c r="B50" s="39">
        <v>2570</v>
      </c>
      <c r="C50" s="73">
        <v>1888</v>
      </c>
      <c r="D50" s="22">
        <f t="shared" si="0"/>
        <v>0.26536964980544747</v>
      </c>
      <c r="E50" s="24">
        <f t="shared" si="8"/>
        <v>0.26536964980544747</v>
      </c>
      <c r="F50" s="23">
        <f t="shared" si="2"/>
        <v>465124</v>
      </c>
      <c r="G50" s="90">
        <f>AVERAGE($B$9:B49)</f>
        <v>2298.268292682927</v>
      </c>
      <c r="H50" s="22">
        <f t="shared" si="3"/>
        <v>0.10573218183543695</v>
      </c>
      <c r="I50" s="24">
        <f t="shared" si="5"/>
        <v>0.10573218183543695</v>
      </c>
      <c r="J50" s="23">
        <f t="shared" si="4"/>
        <v>73838.120761451399</v>
      </c>
    </row>
    <row r="51" spans="1:10" x14ac:dyDescent="0.3">
      <c r="A51" s="37" t="s">
        <v>217</v>
      </c>
      <c r="B51" s="39">
        <v>2516</v>
      </c>
      <c r="C51" s="73">
        <f t="shared" ref="C51:C53" si="16">B50</f>
        <v>2570</v>
      </c>
      <c r="D51" s="22">
        <f t="shared" si="0"/>
        <v>-2.1462639109697933E-2</v>
      </c>
      <c r="E51" s="24">
        <f t="shared" si="8"/>
        <v>2.1462639109697933E-2</v>
      </c>
      <c r="F51" s="23">
        <f t="shared" si="2"/>
        <v>2916</v>
      </c>
      <c r="G51" s="90">
        <f>AVERAGE($B$9:B50)</f>
        <v>2304.7380952380954</v>
      </c>
      <c r="H51" s="22">
        <f t="shared" si="3"/>
        <v>8.3967370732076552E-2</v>
      </c>
      <c r="I51" s="24">
        <f t="shared" si="5"/>
        <v>8.3967370732076552E-2</v>
      </c>
      <c r="J51" s="23">
        <f t="shared" si="4"/>
        <v>44631.592403628041</v>
      </c>
    </row>
    <row r="52" spans="1:10" x14ac:dyDescent="0.3">
      <c r="A52" s="37" t="s">
        <v>218</v>
      </c>
      <c r="B52" s="39">
        <v>2654</v>
      </c>
      <c r="C52" s="73">
        <f t="shared" si="16"/>
        <v>2516</v>
      </c>
      <c r="D52" s="22">
        <f t="shared" si="0"/>
        <v>5.1996985681989447E-2</v>
      </c>
      <c r="E52" s="24">
        <f t="shared" si="8"/>
        <v>5.1996985681989447E-2</v>
      </c>
      <c r="F52" s="23">
        <f t="shared" si="2"/>
        <v>19044</v>
      </c>
      <c r="G52" s="90">
        <f>AVERAGE($B$9:B51)</f>
        <v>2309.6511627906975</v>
      </c>
      <c r="H52" s="22">
        <f t="shared" si="3"/>
        <v>0.12974711273899867</v>
      </c>
      <c r="I52" s="24">
        <f t="shared" si="5"/>
        <v>0.12974711273899867</v>
      </c>
      <c r="J52" s="23">
        <f t="shared" si="4"/>
        <v>118576.1216873987</v>
      </c>
    </row>
    <row r="53" spans="1:10" x14ac:dyDescent="0.3">
      <c r="A53" s="37" t="s">
        <v>219</v>
      </c>
      <c r="B53" s="39">
        <v>2616</v>
      </c>
      <c r="C53" s="73">
        <f t="shared" si="16"/>
        <v>2654</v>
      </c>
      <c r="D53" s="22">
        <f t="shared" si="0"/>
        <v>-1.4525993883792049E-2</v>
      </c>
      <c r="E53" s="24">
        <f t="shared" si="8"/>
        <v>1.4525993883792049E-2</v>
      </c>
      <c r="F53" s="23">
        <f t="shared" si="2"/>
        <v>1444</v>
      </c>
      <c r="G53" s="90">
        <f>AVERAGE($B$9:B52)</f>
        <v>2317.4772727272725</v>
      </c>
      <c r="H53" s="22">
        <f t="shared" si="3"/>
        <v>0.11411419238254109</v>
      </c>
      <c r="I53" s="24">
        <f t="shared" si="5"/>
        <v>0.11411419238254109</v>
      </c>
      <c r="J53" s="23">
        <f t="shared" si="4"/>
        <v>89115.818698347226</v>
      </c>
    </row>
    <row r="54" spans="1:10" x14ac:dyDescent="0.3">
      <c r="A54" s="37" t="s">
        <v>220</v>
      </c>
      <c r="B54" s="39">
        <v>2550</v>
      </c>
      <c r="C54" s="73">
        <v>1889</v>
      </c>
      <c r="D54" s="22">
        <f t="shared" si="0"/>
        <v>0.2592156862745098</v>
      </c>
      <c r="E54" s="24">
        <f t="shared" si="8"/>
        <v>0.2592156862745098</v>
      </c>
      <c r="F54" s="23">
        <f t="shared" si="2"/>
        <v>436921</v>
      </c>
      <c r="G54" s="90">
        <f>AVERAGE($B$9:B53)</f>
        <v>2324.1111111111113</v>
      </c>
      <c r="H54" s="22">
        <f t="shared" si="3"/>
        <v>8.8583877995642615E-2</v>
      </c>
      <c r="I54" s="24">
        <f t="shared" si="5"/>
        <v>8.8583877995642615E-2</v>
      </c>
      <c r="J54" s="23">
        <f t="shared" si="4"/>
        <v>51025.790123456696</v>
      </c>
    </row>
    <row r="55" spans="1:10" x14ac:dyDescent="0.3">
      <c r="A55" s="37" t="s">
        <v>221</v>
      </c>
      <c r="B55" s="39">
        <v>2378</v>
      </c>
      <c r="C55" s="73">
        <f t="shared" ref="C55:C57" si="17">B54</f>
        <v>2550</v>
      </c>
      <c r="D55" s="22">
        <f t="shared" si="0"/>
        <v>-7.2329688814129517E-2</v>
      </c>
      <c r="E55" s="24">
        <f t="shared" si="8"/>
        <v>7.2329688814129517E-2</v>
      </c>
      <c r="F55" s="23">
        <f t="shared" si="2"/>
        <v>29584</v>
      </c>
      <c r="G55" s="90">
        <f>AVERAGE($B$9:B54)</f>
        <v>2329.021739130435</v>
      </c>
      <c r="H55" s="22">
        <f t="shared" si="3"/>
        <v>2.0596409112516829E-2</v>
      </c>
      <c r="I55" s="24">
        <f t="shared" si="5"/>
        <v>2.0596409112516829E-2</v>
      </c>
      <c r="J55" s="23">
        <f t="shared" si="4"/>
        <v>2398.870037807164</v>
      </c>
    </row>
    <row r="56" spans="1:10" x14ac:dyDescent="0.3">
      <c r="A56" s="37" t="s">
        <v>222</v>
      </c>
      <c r="B56" s="39">
        <v>2744</v>
      </c>
      <c r="C56" s="73">
        <f t="shared" si="17"/>
        <v>2378</v>
      </c>
      <c r="D56" s="22">
        <f t="shared" si="0"/>
        <v>0.13338192419825073</v>
      </c>
      <c r="E56" s="24">
        <f t="shared" si="8"/>
        <v>0.13338192419825073</v>
      </c>
      <c r="F56" s="23">
        <f t="shared" si="2"/>
        <v>133956</v>
      </c>
      <c r="G56" s="90">
        <f>AVERAGE($B$9:B55)</f>
        <v>2330.0638297872342</v>
      </c>
      <c r="H56" s="22">
        <f t="shared" si="3"/>
        <v>0.15085137398424409</v>
      </c>
      <c r="I56" s="24">
        <f t="shared" si="5"/>
        <v>0.15085137398424409</v>
      </c>
      <c r="J56" s="23">
        <f t="shared" si="4"/>
        <v>171343.1530104118</v>
      </c>
    </row>
    <row r="57" spans="1:10" x14ac:dyDescent="0.3">
      <c r="A57" s="37" t="s">
        <v>223</v>
      </c>
      <c r="B57" s="39">
        <v>2699</v>
      </c>
      <c r="C57" s="73">
        <f t="shared" si="17"/>
        <v>2744</v>
      </c>
      <c r="D57" s="22">
        <f t="shared" si="0"/>
        <v>-1.6672841793256763E-2</v>
      </c>
      <c r="E57" s="24">
        <f t="shared" si="8"/>
        <v>1.6672841793256763E-2</v>
      </c>
      <c r="F57" s="23">
        <f t="shared" si="2"/>
        <v>2025</v>
      </c>
      <c r="G57" s="90">
        <f>AVERAGE($B$9:B56)</f>
        <v>2338.6875</v>
      </c>
      <c r="H57" s="22">
        <f t="shared" si="3"/>
        <v>0.13349851796961837</v>
      </c>
      <c r="I57" s="24">
        <f t="shared" si="5"/>
        <v>0.13349851796961837</v>
      </c>
      <c r="J57" s="23">
        <f t="shared" si="4"/>
        <v>129825.09765625</v>
      </c>
    </row>
    <row r="58" spans="1:10" x14ac:dyDescent="0.3">
      <c r="A58" s="37" t="s">
        <v>224</v>
      </c>
      <c r="B58" s="39">
        <v>2597</v>
      </c>
      <c r="C58" s="73">
        <v>1890</v>
      </c>
      <c r="D58" s="22">
        <f t="shared" si="0"/>
        <v>0.27223719676549868</v>
      </c>
      <c r="E58" s="24">
        <f t="shared" si="8"/>
        <v>0.27223719676549868</v>
      </c>
      <c r="F58" s="23">
        <f t="shared" si="2"/>
        <v>499849</v>
      </c>
      <c r="G58" s="90">
        <f>AVERAGE($B$9:B57)</f>
        <v>2346.0408163265306</v>
      </c>
      <c r="H58" s="22">
        <f t="shared" si="3"/>
        <v>9.6634264025209624E-2</v>
      </c>
      <c r="I58" s="24">
        <f t="shared" si="5"/>
        <v>9.6634264025209624E-2</v>
      </c>
      <c r="J58" s="23">
        <f t="shared" si="4"/>
        <v>62980.51187005415</v>
      </c>
    </row>
    <row r="59" spans="1:10" x14ac:dyDescent="0.3">
      <c r="A59" s="37" t="s">
        <v>225</v>
      </c>
      <c r="B59" s="39">
        <v>2324</v>
      </c>
      <c r="C59" s="73">
        <f t="shared" ref="C59:C61" si="18">B58</f>
        <v>2597</v>
      </c>
      <c r="D59" s="22">
        <f t="shared" si="0"/>
        <v>-0.11746987951807229</v>
      </c>
      <c r="E59" s="24">
        <f t="shared" si="8"/>
        <v>0.11746987951807229</v>
      </c>
      <c r="F59" s="23">
        <f t="shared" si="2"/>
        <v>74529</v>
      </c>
      <c r="G59" s="90">
        <f>AVERAGE($B$9:B58)</f>
        <v>2351.06</v>
      </c>
      <c r="H59" s="22">
        <f t="shared" si="3"/>
        <v>-1.1643717728055053E-2</v>
      </c>
      <c r="I59" s="24">
        <f t="shared" si="5"/>
        <v>1.1643717728055053E-2</v>
      </c>
      <c r="J59" s="23">
        <f t="shared" si="4"/>
        <v>732.24359999999706</v>
      </c>
    </row>
    <row r="60" spans="1:10" x14ac:dyDescent="0.3">
      <c r="A60" s="37" t="s">
        <v>226</v>
      </c>
      <c r="B60" s="39">
        <v>2590</v>
      </c>
      <c r="C60" s="73">
        <f t="shared" si="18"/>
        <v>2324</v>
      </c>
      <c r="D60" s="22">
        <f t="shared" si="0"/>
        <v>0.10270270270270271</v>
      </c>
      <c r="E60" s="24">
        <f t="shared" si="8"/>
        <v>0.10270270270270271</v>
      </c>
      <c r="F60" s="23">
        <f t="shared" si="2"/>
        <v>70756</v>
      </c>
      <c r="G60" s="90">
        <f>AVERAGE($B$9:B59)</f>
        <v>2350.5294117647059</v>
      </c>
      <c r="H60" s="22">
        <f t="shared" si="3"/>
        <v>9.2459686577333652E-2</v>
      </c>
      <c r="I60" s="24">
        <f t="shared" si="5"/>
        <v>9.2459686577333652E-2</v>
      </c>
      <c r="J60" s="23">
        <f t="shared" si="4"/>
        <v>57346.162629757797</v>
      </c>
    </row>
    <row r="61" spans="1:10" x14ac:dyDescent="0.3">
      <c r="A61" s="37" t="s">
        <v>227</v>
      </c>
      <c r="B61" s="39">
        <v>2552</v>
      </c>
      <c r="C61" s="73">
        <f t="shared" si="18"/>
        <v>2590</v>
      </c>
      <c r="D61" s="22">
        <f t="shared" si="0"/>
        <v>-1.4890282131661442E-2</v>
      </c>
      <c r="E61" s="24">
        <f t="shared" si="8"/>
        <v>1.4890282131661442E-2</v>
      </c>
      <c r="F61" s="23">
        <f t="shared" si="2"/>
        <v>1444</v>
      </c>
      <c r="G61" s="90">
        <f>AVERAGE($B$9:B60)</f>
        <v>2355.1346153846152</v>
      </c>
      <c r="H61" s="22">
        <f t="shared" si="3"/>
        <v>7.7141608391608441E-2</v>
      </c>
      <c r="I61" s="24">
        <f t="shared" si="5"/>
        <v>7.7141608391608441E-2</v>
      </c>
      <c r="J61" s="23">
        <f t="shared" si="4"/>
        <v>38755.979659763369</v>
      </c>
    </row>
    <row r="62" spans="1:10" x14ac:dyDescent="0.3">
      <c r="A62" s="37" t="s">
        <v>228</v>
      </c>
      <c r="B62" s="39">
        <v>2709</v>
      </c>
      <c r="C62" s="73">
        <v>1891</v>
      </c>
      <c r="D62" s="22">
        <f t="shared" si="0"/>
        <v>0.30195644149132522</v>
      </c>
      <c r="E62" s="24">
        <f t="shared" si="8"/>
        <v>0.30195644149132522</v>
      </c>
      <c r="F62" s="23">
        <f t="shared" si="2"/>
        <v>669124</v>
      </c>
      <c r="G62" s="90">
        <f>AVERAGE($B$9:B61)</f>
        <v>2358.8490566037735</v>
      </c>
      <c r="H62" s="22">
        <f t="shared" si="3"/>
        <v>0.12925468563906478</v>
      </c>
      <c r="I62" s="24">
        <f t="shared" si="5"/>
        <v>0.12925468563906478</v>
      </c>
      <c r="J62" s="23">
        <f t="shared" si="4"/>
        <v>122605.68316126739</v>
      </c>
    </row>
    <row r="63" spans="1:10" x14ac:dyDescent="0.3">
      <c r="A63" s="37" t="s">
        <v>229</v>
      </c>
      <c r="B63" s="39">
        <v>2701</v>
      </c>
      <c r="C63" s="73">
        <f t="shared" ref="C63:C65" si="19">B62</f>
        <v>2709</v>
      </c>
      <c r="D63" s="22">
        <f t="shared" si="0"/>
        <v>-2.9618659755646058E-3</v>
      </c>
      <c r="E63" s="24">
        <f t="shared" si="8"/>
        <v>2.9618659755646058E-3</v>
      </c>
      <c r="F63" s="23">
        <f t="shared" si="2"/>
        <v>64</v>
      </c>
      <c r="G63" s="90">
        <f>AVERAGE($B$9:B62)</f>
        <v>2365.3333333333335</v>
      </c>
      <c r="H63" s="22">
        <f t="shared" si="3"/>
        <v>0.1242749598913982</v>
      </c>
      <c r="I63" s="24">
        <f t="shared" si="5"/>
        <v>0.1242749598913982</v>
      </c>
      <c r="J63" s="23">
        <f t="shared" si="4"/>
        <v>112672.11111111101</v>
      </c>
    </row>
    <row r="64" spans="1:10" x14ac:dyDescent="0.3">
      <c r="A64" s="37" t="s">
        <v>230</v>
      </c>
      <c r="B64" s="39">
        <v>2689</v>
      </c>
      <c r="C64" s="73">
        <f t="shared" si="19"/>
        <v>2701</v>
      </c>
      <c r="D64" s="22">
        <f t="shared" si="0"/>
        <v>-4.4626255113425061E-3</v>
      </c>
      <c r="E64" s="24">
        <f t="shared" si="8"/>
        <v>4.4626255113425061E-3</v>
      </c>
      <c r="F64" s="23">
        <f t="shared" si="2"/>
        <v>144</v>
      </c>
      <c r="G64" s="90">
        <f>AVERAGE($B$9:B63)</f>
        <v>2371.4363636363637</v>
      </c>
      <c r="H64" s="22">
        <f t="shared" si="3"/>
        <v>0.11809729875925486</v>
      </c>
      <c r="I64" s="24">
        <f t="shared" si="5"/>
        <v>0.11809729875925486</v>
      </c>
      <c r="J64" s="23">
        <f t="shared" si="4"/>
        <v>100846.66314049583</v>
      </c>
    </row>
    <row r="65" spans="1:10" x14ac:dyDescent="0.3">
      <c r="A65" s="37" t="s">
        <v>231</v>
      </c>
      <c r="B65" s="39">
        <v>2719</v>
      </c>
      <c r="C65" s="73">
        <f t="shared" si="19"/>
        <v>2689</v>
      </c>
      <c r="D65" s="22">
        <f t="shared" si="0"/>
        <v>1.1033468186833395E-2</v>
      </c>
      <c r="E65" s="24">
        <f t="shared" si="8"/>
        <v>1.1033468186833395E-2</v>
      </c>
      <c r="F65" s="23">
        <f t="shared" si="2"/>
        <v>900</v>
      </c>
      <c r="G65" s="90">
        <f>AVERAGE($B$9:B64)</f>
        <v>2377.1071428571427</v>
      </c>
      <c r="H65" s="22">
        <f t="shared" si="3"/>
        <v>0.12574213208637636</v>
      </c>
      <c r="I65" s="24">
        <f t="shared" si="5"/>
        <v>0.12574213208637636</v>
      </c>
      <c r="J65" s="23">
        <f t="shared" si="4"/>
        <v>116890.72576530626</v>
      </c>
    </row>
    <row r="66" spans="1:10" x14ac:dyDescent="0.3">
      <c r="A66" s="37" t="s">
        <v>232</v>
      </c>
      <c r="B66" s="39">
        <v>2718</v>
      </c>
      <c r="C66" s="73">
        <v>1892</v>
      </c>
      <c r="D66" s="22">
        <f t="shared" si="0"/>
        <v>0.30389992641648272</v>
      </c>
      <c r="E66" s="24">
        <f t="shared" si="8"/>
        <v>0.30389992641648272</v>
      </c>
      <c r="F66" s="23">
        <f t="shared" si="2"/>
        <v>682276</v>
      </c>
      <c r="G66" s="90">
        <f>AVERAGE($B$9:B65)</f>
        <v>2383.1052631578946</v>
      </c>
      <c r="H66" s="22">
        <f t="shared" si="3"/>
        <v>0.1232136632973162</v>
      </c>
      <c r="I66" s="24">
        <f t="shared" si="5"/>
        <v>0.1232136632973162</v>
      </c>
      <c r="J66" s="23">
        <f t="shared" si="4"/>
        <v>112154.48476454304</v>
      </c>
    </row>
    <row r="67" spans="1:10" x14ac:dyDescent="0.3">
      <c r="A67" s="37" t="s">
        <v>233</v>
      </c>
      <c r="B67" s="39">
        <v>2634</v>
      </c>
      <c r="C67" s="73">
        <f t="shared" ref="C67:C69" si="20">B66</f>
        <v>2718</v>
      </c>
      <c r="D67" s="22">
        <f t="shared" si="0"/>
        <v>-3.1890660592255128E-2</v>
      </c>
      <c r="E67" s="24">
        <f t="shared" si="8"/>
        <v>3.1890660592255128E-2</v>
      </c>
      <c r="F67" s="23">
        <f t="shared" si="2"/>
        <v>7056</v>
      </c>
      <c r="G67" s="90">
        <f>AVERAGE($B$9:B66)</f>
        <v>2388.8793103448274</v>
      </c>
      <c r="H67" s="22">
        <f t="shared" si="3"/>
        <v>9.3060246642054881E-2</v>
      </c>
      <c r="I67" s="24">
        <f t="shared" si="5"/>
        <v>9.3060246642054881E-2</v>
      </c>
      <c r="J67" s="23">
        <f t="shared" si="4"/>
        <v>60084.152497027419</v>
      </c>
    </row>
    <row r="68" spans="1:10" x14ac:dyDescent="0.3">
      <c r="A68" s="37" t="s">
        <v>234</v>
      </c>
      <c r="B68" s="39">
        <v>2218</v>
      </c>
      <c r="C68" s="73">
        <f t="shared" si="20"/>
        <v>2634</v>
      </c>
      <c r="D68" s="22">
        <f t="shared" si="0"/>
        <v>-0.18755635707844906</v>
      </c>
      <c r="E68" s="24">
        <f t="shared" si="8"/>
        <v>0.18755635707844906</v>
      </c>
      <c r="F68" s="23">
        <f t="shared" si="2"/>
        <v>173056</v>
      </c>
      <c r="G68" s="90">
        <f>AVERAGE($B$9:B67)</f>
        <v>2393.0338983050847</v>
      </c>
      <c r="H68" s="22">
        <f t="shared" si="3"/>
        <v>-7.8915193104186057E-2</v>
      </c>
      <c r="I68" s="24">
        <f t="shared" si="5"/>
        <v>7.8915193104186057E-2</v>
      </c>
      <c r="J68" s="23">
        <f t="shared" si="4"/>
        <v>30636.865555874723</v>
      </c>
    </row>
    <row r="69" spans="1:10" x14ac:dyDescent="0.3">
      <c r="A69" s="37" t="s">
        <v>235</v>
      </c>
      <c r="B69" s="39">
        <v>2549</v>
      </c>
      <c r="C69" s="73">
        <f t="shared" si="20"/>
        <v>2218</v>
      </c>
      <c r="D69" s="22">
        <f t="shared" si="0"/>
        <v>0.12985484503726952</v>
      </c>
      <c r="E69" s="24">
        <f t="shared" si="8"/>
        <v>0.12985484503726952</v>
      </c>
      <c r="F69" s="23">
        <f t="shared" si="2"/>
        <v>109561</v>
      </c>
      <c r="G69" s="90">
        <f>AVERAGE($B$9:B68)</f>
        <v>2390.1166666666668</v>
      </c>
      <c r="H69" s="22">
        <f t="shared" si="3"/>
        <v>6.2331633320256263E-2</v>
      </c>
      <c r="I69" s="24">
        <f t="shared" si="5"/>
        <v>6.2331633320256263E-2</v>
      </c>
      <c r="J69" s="23">
        <f t="shared" si="4"/>
        <v>25243.913611111071</v>
      </c>
    </row>
    <row r="70" spans="1:10" x14ac:dyDescent="0.3">
      <c r="A70" s="37" t="s">
        <v>236</v>
      </c>
      <c r="B70" s="39">
        <v>2389</v>
      </c>
      <c r="C70" s="73">
        <v>1893</v>
      </c>
      <c r="D70" s="22">
        <f t="shared" si="0"/>
        <v>0.20761825031393888</v>
      </c>
      <c r="E70" s="24">
        <f t="shared" si="8"/>
        <v>0.20761825031393888</v>
      </c>
      <c r="F70" s="23">
        <f t="shared" si="2"/>
        <v>246016</v>
      </c>
      <c r="G70" s="90">
        <f>AVERAGE($B$9:B69)</f>
        <v>2392.7213114754099</v>
      </c>
      <c r="H70" s="22">
        <f t="shared" si="3"/>
        <v>-1.5576858415278141E-3</v>
      </c>
      <c r="I70" s="24">
        <f t="shared" si="5"/>
        <v>1.5576858415278141E-3</v>
      </c>
      <c r="J70" s="23">
        <f t="shared" si="4"/>
        <v>13.848159097017763</v>
      </c>
    </row>
    <row r="71" spans="1:10" x14ac:dyDescent="0.3">
      <c r="A71" s="37" t="s">
        <v>237</v>
      </c>
      <c r="B71" s="39">
        <v>2450</v>
      </c>
      <c r="C71" s="73">
        <f t="shared" ref="C71:C73" si="21">B70</f>
        <v>2389</v>
      </c>
      <c r="D71" s="22">
        <f t="shared" si="0"/>
        <v>2.489795918367347E-2</v>
      </c>
      <c r="E71" s="24">
        <f t="shared" si="8"/>
        <v>2.489795918367347E-2</v>
      </c>
      <c r="F71" s="23">
        <f t="shared" si="2"/>
        <v>3721</v>
      </c>
      <c r="G71" s="90">
        <f>AVERAGE($B$9:B70)</f>
        <v>2392.6612903225805</v>
      </c>
      <c r="H71" s="22">
        <f t="shared" si="3"/>
        <v>2.3403554970375308E-2</v>
      </c>
      <c r="I71" s="24">
        <f t="shared" si="5"/>
        <v>2.3403554970375308E-2</v>
      </c>
      <c r="J71" s="23">
        <f t="shared" si="4"/>
        <v>3287.7276274714009</v>
      </c>
    </row>
    <row r="72" spans="1:10" x14ac:dyDescent="0.3">
      <c r="A72" s="37" t="s">
        <v>238</v>
      </c>
      <c r="B72" s="39">
        <v>2746</v>
      </c>
      <c r="C72" s="73">
        <f t="shared" si="21"/>
        <v>2450</v>
      </c>
      <c r="D72" s="22">
        <f t="shared" si="0"/>
        <v>0.10779315367807721</v>
      </c>
      <c r="E72" s="24">
        <f t="shared" si="8"/>
        <v>0.10779315367807721</v>
      </c>
      <c r="F72" s="23">
        <f t="shared" si="2"/>
        <v>87616</v>
      </c>
      <c r="G72" s="90">
        <f>AVERAGE($B$9:B71)</f>
        <v>2393.5714285714284</v>
      </c>
      <c r="H72" s="22">
        <f t="shared" si="3"/>
        <v>0.12834252419103115</v>
      </c>
      <c r="I72" s="24">
        <f t="shared" si="5"/>
        <v>0.12834252419103115</v>
      </c>
      <c r="J72" s="23">
        <f t="shared" si="4"/>
        <v>124205.89795918377</v>
      </c>
    </row>
    <row r="73" spans="1:10" x14ac:dyDescent="0.3">
      <c r="A73" s="37" t="s">
        <v>239</v>
      </c>
      <c r="B73" s="39">
        <v>2384</v>
      </c>
      <c r="C73" s="73">
        <f t="shared" si="21"/>
        <v>2746</v>
      </c>
      <c r="D73" s="22">
        <f t="shared" si="0"/>
        <v>-0.15184563758389261</v>
      </c>
      <c r="E73" s="24">
        <f t="shared" si="8"/>
        <v>0.15184563758389261</v>
      </c>
      <c r="F73" s="23">
        <f t="shared" si="2"/>
        <v>131044</v>
      </c>
      <c r="G73" s="90">
        <f>AVERAGE($B$9:B72)</f>
        <v>2399.078125</v>
      </c>
      <c r="H73" s="22">
        <f t="shared" si="3"/>
        <v>-6.3247168624161075E-3</v>
      </c>
      <c r="I73" s="24">
        <f t="shared" si="5"/>
        <v>6.3247168624161075E-3</v>
      </c>
      <c r="J73" s="23">
        <f t="shared" si="4"/>
        <v>227.349853515625</v>
      </c>
    </row>
    <row r="74" spans="1:10" x14ac:dyDescent="0.3">
      <c r="A74" s="37" t="s">
        <v>240</v>
      </c>
      <c r="B74" s="39">
        <v>2435</v>
      </c>
      <c r="C74" s="73">
        <v>1894</v>
      </c>
      <c r="D74" s="22">
        <f t="shared" si="0"/>
        <v>0.22217659137577003</v>
      </c>
      <c r="E74" s="24">
        <f t="shared" si="8"/>
        <v>0.22217659137577003</v>
      </c>
      <c r="F74" s="23">
        <f t="shared" si="2"/>
        <v>292681</v>
      </c>
      <c r="G74" s="90">
        <f>AVERAGE($B$9:B73)</f>
        <v>2398.8461538461538</v>
      </c>
      <c r="H74" s="22">
        <f t="shared" si="3"/>
        <v>1.4847575422524103E-2</v>
      </c>
      <c r="I74" s="24">
        <f t="shared" si="5"/>
        <v>1.4847575422524103E-2</v>
      </c>
      <c r="J74" s="23">
        <f t="shared" si="4"/>
        <v>1307.1005917159789</v>
      </c>
    </row>
    <row r="75" spans="1:10" x14ac:dyDescent="0.3">
      <c r="A75" s="37" t="s">
        <v>241</v>
      </c>
      <c r="B75" s="39">
        <v>2635</v>
      </c>
      <c r="C75" s="73">
        <f t="shared" ref="C75:C77" si="22">B74</f>
        <v>2435</v>
      </c>
      <c r="D75" s="22">
        <f t="shared" ref="D75:D138" si="23">(B75-C75)/B75</f>
        <v>7.5901328273244778E-2</v>
      </c>
      <c r="E75" s="24">
        <f t="shared" si="8"/>
        <v>7.5901328273244778E-2</v>
      </c>
      <c r="F75" s="23">
        <f t="shared" ref="F75:F138" si="24">(B75-C75)^2</f>
        <v>40000</v>
      </c>
      <c r="G75" s="90">
        <f>AVERAGE($B$9:B74)</f>
        <v>2399.3939393939395</v>
      </c>
      <c r="H75" s="22">
        <f t="shared" ref="H75:H138" si="25">(B75-G75)/B75</f>
        <v>8.9414064746133018E-2</v>
      </c>
      <c r="I75" s="24">
        <f t="shared" ref="I75:I138" si="26">ABS(H75)</f>
        <v>8.9414064746133018E-2</v>
      </c>
      <c r="J75" s="23">
        <f t="shared" ref="J75:J138" si="27">(B75-G75)^2</f>
        <v>55510.215794306656</v>
      </c>
    </row>
    <row r="76" spans="1:10" x14ac:dyDescent="0.3">
      <c r="A76" s="37" t="s">
        <v>242</v>
      </c>
      <c r="B76" s="39">
        <v>2688</v>
      </c>
      <c r="C76" s="73">
        <f t="shared" si="22"/>
        <v>2635</v>
      </c>
      <c r="D76" s="22">
        <f t="shared" si="23"/>
        <v>1.9717261904761904E-2</v>
      </c>
      <c r="E76" s="24">
        <f t="shared" si="8"/>
        <v>1.9717261904761904E-2</v>
      </c>
      <c r="F76" s="23">
        <f t="shared" si="24"/>
        <v>2809</v>
      </c>
      <c r="G76" s="90">
        <f>AVERAGE($B$9:B75)</f>
        <v>2402.9104477611941</v>
      </c>
      <c r="H76" s="22">
        <f t="shared" si="25"/>
        <v>0.10606010127931768</v>
      </c>
      <c r="I76" s="24">
        <f t="shared" si="26"/>
        <v>0.10606010127931768</v>
      </c>
      <c r="J76" s="23">
        <f t="shared" si="27"/>
        <v>81276.052795722862</v>
      </c>
    </row>
    <row r="77" spans="1:10" x14ac:dyDescent="0.3">
      <c r="A77" s="37" t="s">
        <v>243</v>
      </c>
      <c r="B77" s="39">
        <v>2696</v>
      </c>
      <c r="C77" s="73">
        <f t="shared" si="22"/>
        <v>2688</v>
      </c>
      <c r="D77" s="22">
        <f t="shared" si="23"/>
        <v>2.967359050445104E-3</v>
      </c>
      <c r="E77" s="24">
        <f t="shared" si="8"/>
        <v>2.967359050445104E-3</v>
      </c>
      <c r="F77" s="23">
        <f t="shared" si="24"/>
        <v>64</v>
      </c>
      <c r="G77" s="90">
        <f>AVERAGE($B$9:B76)</f>
        <v>2407.1029411764707</v>
      </c>
      <c r="H77" s="22">
        <f t="shared" si="25"/>
        <v>0.1071576627683714</v>
      </c>
      <c r="I77" s="24">
        <f t="shared" si="26"/>
        <v>0.1071576627683714</v>
      </c>
      <c r="J77" s="23">
        <f t="shared" si="27"/>
        <v>83461.510596885739</v>
      </c>
    </row>
    <row r="78" spans="1:10" x14ac:dyDescent="0.3">
      <c r="A78" s="37" t="s">
        <v>244</v>
      </c>
      <c r="B78" s="39">
        <v>2662</v>
      </c>
      <c r="C78" s="73">
        <v>1895</v>
      </c>
      <c r="D78" s="22">
        <f t="shared" si="23"/>
        <v>0.28812922614575509</v>
      </c>
      <c r="E78" s="24">
        <f t="shared" si="8"/>
        <v>0.28812922614575509</v>
      </c>
      <c r="F78" s="23">
        <f t="shared" si="24"/>
        <v>588289</v>
      </c>
      <c r="G78" s="90">
        <f>AVERAGE($B$9:B77)</f>
        <v>2411.289855072464</v>
      </c>
      <c r="H78" s="22">
        <f t="shared" si="25"/>
        <v>9.4181121310118715E-2</v>
      </c>
      <c r="I78" s="24">
        <f t="shared" si="26"/>
        <v>9.4181121310118715E-2</v>
      </c>
      <c r="J78" s="23">
        <f t="shared" si="27"/>
        <v>62855.576769586114</v>
      </c>
    </row>
    <row r="79" spans="1:10" x14ac:dyDescent="0.3">
      <c r="A79" s="37" t="s">
        <v>245</v>
      </c>
      <c r="B79" s="39">
        <v>2682</v>
      </c>
      <c r="C79" s="73">
        <f t="shared" ref="C79:C81" si="28">B78</f>
        <v>2662</v>
      </c>
      <c r="D79" s="22">
        <f t="shared" si="23"/>
        <v>7.4571215510812828E-3</v>
      </c>
      <c r="E79" s="24">
        <f t="shared" ref="E79:E142" si="29">ABS(D79)</f>
        <v>7.4571215510812828E-3</v>
      </c>
      <c r="F79" s="23">
        <f t="shared" si="24"/>
        <v>400</v>
      </c>
      <c r="G79" s="90">
        <f>AVERAGE($B$9:B78)</f>
        <v>2414.8714285714286</v>
      </c>
      <c r="H79" s="22">
        <f t="shared" si="25"/>
        <v>9.9600511345477774E-2</v>
      </c>
      <c r="I79" s="24">
        <f t="shared" si="26"/>
        <v>9.9600511345477774E-2</v>
      </c>
      <c r="J79" s="23">
        <f t="shared" si="27"/>
        <v>71357.673673469355</v>
      </c>
    </row>
    <row r="80" spans="1:10" x14ac:dyDescent="0.3">
      <c r="A80" s="37" t="s">
        <v>246</v>
      </c>
      <c r="B80" s="39">
        <v>2493</v>
      </c>
      <c r="C80" s="73">
        <f t="shared" si="28"/>
        <v>2682</v>
      </c>
      <c r="D80" s="22">
        <f t="shared" si="23"/>
        <v>-7.5812274368231042E-2</v>
      </c>
      <c r="E80" s="24">
        <f t="shared" si="29"/>
        <v>7.5812274368231042E-2</v>
      </c>
      <c r="F80" s="23">
        <f t="shared" si="24"/>
        <v>35721</v>
      </c>
      <c r="G80" s="90">
        <f>AVERAGE($B$9:B79)</f>
        <v>2418.6338028169016</v>
      </c>
      <c r="H80" s="22">
        <f t="shared" si="25"/>
        <v>2.9830002881307018E-2</v>
      </c>
      <c r="I80" s="24">
        <f t="shared" si="26"/>
        <v>2.9830002881307018E-2</v>
      </c>
      <c r="J80" s="23">
        <f t="shared" si="27"/>
        <v>5530.3312834754715</v>
      </c>
    </row>
    <row r="81" spans="1:10" x14ac:dyDescent="0.3">
      <c r="A81" s="37" t="s">
        <v>247</v>
      </c>
      <c r="B81" s="39">
        <v>2821</v>
      </c>
      <c r="C81" s="73">
        <f t="shared" si="28"/>
        <v>2493</v>
      </c>
      <c r="D81" s="22">
        <f t="shared" si="23"/>
        <v>0.11627082594824531</v>
      </c>
      <c r="E81" s="24">
        <f t="shared" si="29"/>
        <v>0.11627082594824531</v>
      </c>
      <c r="F81" s="23">
        <f t="shared" si="24"/>
        <v>107584</v>
      </c>
      <c r="G81" s="90">
        <f>AVERAGE($B$9:B80)</f>
        <v>2419.6666666666665</v>
      </c>
      <c r="H81" s="22">
        <f t="shared" si="25"/>
        <v>0.14226633581472298</v>
      </c>
      <c r="I81" s="24">
        <f t="shared" si="26"/>
        <v>0.14226633581472298</v>
      </c>
      <c r="J81" s="23">
        <f t="shared" si="27"/>
        <v>161068.44444444455</v>
      </c>
    </row>
    <row r="82" spans="1:10" x14ac:dyDescent="0.3">
      <c r="A82" s="37" t="s">
        <v>248</v>
      </c>
      <c r="B82" s="39">
        <v>2816</v>
      </c>
      <c r="C82" s="73">
        <v>1896</v>
      </c>
      <c r="D82" s="22">
        <f t="shared" si="23"/>
        <v>0.32670454545454547</v>
      </c>
      <c r="E82" s="24">
        <f t="shared" si="29"/>
        <v>0.32670454545454547</v>
      </c>
      <c r="F82" s="23">
        <f t="shared" si="24"/>
        <v>846400</v>
      </c>
      <c r="G82" s="90">
        <f>AVERAGE($B$9:B81)</f>
        <v>2425.1643835616437</v>
      </c>
      <c r="H82" s="22">
        <f t="shared" si="25"/>
        <v>0.13879105697384811</v>
      </c>
      <c r="I82" s="24">
        <f t="shared" si="26"/>
        <v>0.13879105697384811</v>
      </c>
      <c r="J82" s="23">
        <f t="shared" si="27"/>
        <v>152752.47907674997</v>
      </c>
    </row>
    <row r="83" spans="1:10" x14ac:dyDescent="0.3">
      <c r="A83" s="37" t="s">
        <v>249</v>
      </c>
      <c r="B83" s="39">
        <v>2886</v>
      </c>
      <c r="C83" s="73">
        <f t="shared" ref="C83:C85" si="30">B82</f>
        <v>2816</v>
      </c>
      <c r="D83" s="22">
        <f t="shared" si="23"/>
        <v>2.4255024255024255E-2</v>
      </c>
      <c r="E83" s="24">
        <f t="shared" si="29"/>
        <v>2.4255024255024255E-2</v>
      </c>
      <c r="F83" s="23">
        <f t="shared" si="24"/>
        <v>4900</v>
      </c>
      <c r="G83" s="90">
        <f>AVERAGE($B$9:B82)</f>
        <v>2430.4459459459458</v>
      </c>
      <c r="H83" s="22">
        <f t="shared" si="25"/>
        <v>0.15784963757936735</v>
      </c>
      <c r="I83" s="24">
        <f t="shared" si="26"/>
        <v>0.15784963757936735</v>
      </c>
      <c r="J83" s="23">
        <f t="shared" si="27"/>
        <v>207529.49616508413</v>
      </c>
    </row>
    <row r="84" spans="1:10" x14ac:dyDescent="0.3">
      <c r="A84" s="37" t="s">
        <v>250</v>
      </c>
      <c r="B84" s="39">
        <v>2977</v>
      </c>
      <c r="C84" s="73">
        <f t="shared" si="30"/>
        <v>2886</v>
      </c>
      <c r="D84" s="22">
        <f t="shared" si="23"/>
        <v>3.0567685589519649E-2</v>
      </c>
      <c r="E84" s="24">
        <f t="shared" si="29"/>
        <v>3.0567685589519649E-2</v>
      </c>
      <c r="F84" s="23">
        <f t="shared" si="24"/>
        <v>8281</v>
      </c>
      <c r="G84" s="90">
        <f>AVERAGE($B$9:B83)</f>
        <v>2436.52</v>
      </c>
      <c r="H84" s="22">
        <f t="shared" si="25"/>
        <v>0.18155189788377563</v>
      </c>
      <c r="I84" s="24">
        <f t="shared" si="26"/>
        <v>0.18155189788377563</v>
      </c>
      <c r="J84" s="23">
        <f t="shared" si="27"/>
        <v>292118.63040000002</v>
      </c>
    </row>
    <row r="85" spans="1:10" x14ac:dyDescent="0.3">
      <c r="A85" s="37" t="s">
        <v>251</v>
      </c>
      <c r="B85" s="39">
        <v>3026</v>
      </c>
      <c r="C85" s="73">
        <f t="shared" si="30"/>
        <v>2977</v>
      </c>
      <c r="D85" s="22">
        <f t="shared" si="23"/>
        <v>1.6192994051553205E-2</v>
      </c>
      <c r="E85" s="24">
        <f t="shared" si="29"/>
        <v>1.6192994051553205E-2</v>
      </c>
      <c r="F85" s="23">
        <f t="shared" si="24"/>
        <v>2401</v>
      </c>
      <c r="G85" s="90">
        <f>AVERAGE($B$9:B84)</f>
        <v>2443.6315789473683</v>
      </c>
      <c r="H85" s="22">
        <f t="shared" si="25"/>
        <v>0.1924548648554632</v>
      </c>
      <c r="I85" s="24">
        <f t="shared" si="26"/>
        <v>0.1924548648554632</v>
      </c>
      <c r="J85" s="23">
        <f t="shared" si="27"/>
        <v>339152.97783933528</v>
      </c>
    </row>
    <row r="86" spans="1:10" x14ac:dyDescent="0.3">
      <c r="A86" s="37" t="s">
        <v>252</v>
      </c>
      <c r="B86" s="39">
        <v>2599</v>
      </c>
      <c r="C86" s="73">
        <v>1897</v>
      </c>
      <c r="D86" s="22">
        <f t="shared" si="23"/>
        <v>0.27010388611004232</v>
      </c>
      <c r="E86" s="24">
        <f t="shared" si="29"/>
        <v>0.27010388611004232</v>
      </c>
      <c r="F86" s="23">
        <f t="shared" si="24"/>
        <v>492804</v>
      </c>
      <c r="G86" s="90">
        <f>AVERAGE($B$9:B85)</f>
        <v>2451.1948051948052</v>
      </c>
      <c r="H86" s="22">
        <f t="shared" si="25"/>
        <v>5.6870024934665177E-2</v>
      </c>
      <c r="I86" s="24">
        <f t="shared" si="26"/>
        <v>5.6870024934665177E-2</v>
      </c>
      <c r="J86" s="23">
        <f t="shared" si="27"/>
        <v>21846.375611401581</v>
      </c>
    </row>
    <row r="87" spans="1:10" x14ac:dyDescent="0.3">
      <c r="A87" s="37" t="s">
        <v>253</v>
      </c>
      <c r="B87" s="39">
        <v>2896</v>
      </c>
      <c r="C87" s="73">
        <f t="shared" ref="C87:C89" si="31">B86</f>
        <v>2599</v>
      </c>
      <c r="D87" s="22">
        <f t="shared" si="23"/>
        <v>0.10255524861878453</v>
      </c>
      <c r="E87" s="24">
        <f t="shared" si="29"/>
        <v>0.10255524861878453</v>
      </c>
      <c r="F87" s="23">
        <f t="shared" si="24"/>
        <v>88209</v>
      </c>
      <c r="G87" s="90">
        <f>AVERAGE($B$9:B86)</f>
        <v>2453.0897435897436</v>
      </c>
      <c r="H87" s="22">
        <f t="shared" si="25"/>
        <v>0.15293862445105538</v>
      </c>
      <c r="I87" s="24">
        <f t="shared" si="26"/>
        <v>0.15293862445105538</v>
      </c>
      <c r="J87" s="23">
        <f t="shared" si="27"/>
        <v>196169.49523339904</v>
      </c>
    </row>
    <row r="88" spans="1:10" x14ac:dyDescent="0.3">
      <c r="A88" s="37" t="s">
        <v>254</v>
      </c>
      <c r="B88" s="39">
        <v>2835</v>
      </c>
      <c r="C88" s="73">
        <f t="shared" si="31"/>
        <v>2896</v>
      </c>
      <c r="D88" s="22">
        <f t="shared" si="23"/>
        <v>-2.1516754850088183E-2</v>
      </c>
      <c r="E88" s="24">
        <f t="shared" si="29"/>
        <v>2.1516754850088183E-2</v>
      </c>
      <c r="F88" s="23">
        <f t="shared" si="24"/>
        <v>3721</v>
      </c>
      <c r="G88" s="90">
        <f>AVERAGE($B$9:B87)</f>
        <v>2458.6962025316457</v>
      </c>
      <c r="H88" s="22">
        <f t="shared" si="25"/>
        <v>0.13273502556202973</v>
      </c>
      <c r="I88" s="24">
        <f t="shared" si="26"/>
        <v>0.13273502556202973</v>
      </c>
      <c r="J88" s="23">
        <f t="shared" si="27"/>
        <v>141604.54798910423</v>
      </c>
    </row>
    <row r="89" spans="1:10" x14ac:dyDescent="0.3">
      <c r="A89" s="37" t="s">
        <v>255</v>
      </c>
      <c r="B89" s="39">
        <v>2861</v>
      </c>
      <c r="C89" s="73">
        <f t="shared" si="31"/>
        <v>2835</v>
      </c>
      <c r="D89" s="22">
        <f t="shared" si="23"/>
        <v>9.0877315623907728E-3</v>
      </c>
      <c r="E89" s="24">
        <f t="shared" si="29"/>
        <v>9.0877315623907728E-3</v>
      </c>
      <c r="F89" s="23">
        <f t="shared" si="24"/>
        <v>676</v>
      </c>
      <c r="G89" s="90">
        <f>AVERAGE($B$9:B88)</f>
        <v>2463.4</v>
      </c>
      <c r="H89" s="22">
        <f t="shared" si="25"/>
        <v>0.13897238727717579</v>
      </c>
      <c r="I89" s="24">
        <f t="shared" si="26"/>
        <v>0.13897238727717579</v>
      </c>
      <c r="J89" s="23">
        <f t="shared" si="27"/>
        <v>158085.75999999992</v>
      </c>
    </row>
    <row r="90" spans="1:10" x14ac:dyDescent="0.3">
      <c r="A90" s="37" t="s">
        <v>256</v>
      </c>
      <c r="B90" s="39">
        <v>2683</v>
      </c>
      <c r="C90" s="73">
        <v>1898</v>
      </c>
      <c r="D90" s="22">
        <f t="shared" si="23"/>
        <v>0.29258292955646664</v>
      </c>
      <c r="E90" s="24">
        <f t="shared" si="29"/>
        <v>0.29258292955646664</v>
      </c>
      <c r="F90" s="23">
        <f t="shared" si="24"/>
        <v>616225</v>
      </c>
      <c r="G90" s="90">
        <f>AVERAGE($B$9:B89)</f>
        <v>2468.3086419753085</v>
      </c>
      <c r="H90" s="22">
        <f t="shared" si="25"/>
        <v>8.0019142014420966E-2</v>
      </c>
      <c r="I90" s="24">
        <f t="shared" si="26"/>
        <v>8.0019142014420966E-2</v>
      </c>
      <c r="J90" s="23">
        <f t="shared" si="27"/>
        <v>46092.379210486244</v>
      </c>
    </row>
    <row r="91" spans="1:10" x14ac:dyDescent="0.3">
      <c r="A91" s="37" t="s">
        <v>257</v>
      </c>
      <c r="B91" s="39">
        <v>2875</v>
      </c>
      <c r="C91" s="73">
        <f t="shared" ref="C91:C93" si="32">B90</f>
        <v>2683</v>
      </c>
      <c r="D91" s="22">
        <f t="shared" si="23"/>
        <v>6.6782608695652168E-2</v>
      </c>
      <c r="E91" s="24">
        <f t="shared" si="29"/>
        <v>6.6782608695652168E-2</v>
      </c>
      <c r="F91" s="23">
        <f t="shared" si="24"/>
        <v>36864</v>
      </c>
      <c r="G91" s="90">
        <f>AVERAGE($B$9:B90)</f>
        <v>2470.9268292682927</v>
      </c>
      <c r="H91" s="22">
        <f t="shared" si="25"/>
        <v>0.14054718981972425</v>
      </c>
      <c r="I91" s="24">
        <f t="shared" si="26"/>
        <v>0.14054718981972425</v>
      </c>
      <c r="J91" s="23">
        <f t="shared" si="27"/>
        <v>163275.12730517544</v>
      </c>
    </row>
    <row r="92" spans="1:10" x14ac:dyDescent="0.3">
      <c r="A92" s="37" t="s">
        <v>258</v>
      </c>
      <c r="B92" s="39">
        <v>2556</v>
      </c>
      <c r="C92" s="73">
        <f t="shared" si="32"/>
        <v>2875</v>
      </c>
      <c r="D92" s="22">
        <f t="shared" si="23"/>
        <v>-0.12480438184663536</v>
      </c>
      <c r="E92" s="24">
        <f t="shared" si="29"/>
        <v>0.12480438184663536</v>
      </c>
      <c r="F92" s="23">
        <f t="shared" si="24"/>
        <v>101761</v>
      </c>
      <c r="G92" s="90">
        <f>AVERAGE($B$9:B91)</f>
        <v>2475.7951807228915</v>
      </c>
      <c r="H92" s="22">
        <f t="shared" si="25"/>
        <v>3.1379037275864059E-2</v>
      </c>
      <c r="I92" s="24">
        <f t="shared" si="26"/>
        <v>3.1379037275864059E-2</v>
      </c>
      <c r="J92" s="23">
        <f t="shared" si="27"/>
        <v>6432.8130352736398</v>
      </c>
    </row>
    <row r="93" spans="1:10" x14ac:dyDescent="0.3">
      <c r="A93" s="37" t="s">
        <v>259</v>
      </c>
      <c r="B93" s="39">
        <v>3029</v>
      </c>
      <c r="C93" s="73">
        <f t="shared" si="32"/>
        <v>2556</v>
      </c>
      <c r="D93" s="22">
        <f t="shared" si="23"/>
        <v>0.15615714757345658</v>
      </c>
      <c r="E93" s="24">
        <f t="shared" si="29"/>
        <v>0.15615714757345658</v>
      </c>
      <c r="F93" s="23">
        <f t="shared" si="24"/>
        <v>223729</v>
      </c>
      <c r="G93" s="90">
        <f>AVERAGE($B$9:B92)</f>
        <v>2476.75</v>
      </c>
      <c r="H93" s="22">
        <f t="shared" si="25"/>
        <v>0.18232089798613405</v>
      </c>
      <c r="I93" s="24">
        <f t="shared" si="26"/>
        <v>0.18232089798613405</v>
      </c>
      <c r="J93" s="23">
        <f t="shared" si="27"/>
        <v>304980.0625</v>
      </c>
    </row>
    <row r="94" spans="1:10" x14ac:dyDescent="0.3">
      <c r="A94" s="37" t="s">
        <v>260</v>
      </c>
      <c r="B94" s="39">
        <v>3171</v>
      </c>
      <c r="C94" s="73">
        <v>1899</v>
      </c>
      <c r="D94" s="22">
        <f t="shared" si="23"/>
        <v>0.40113528855250707</v>
      </c>
      <c r="E94" s="24">
        <f t="shared" si="29"/>
        <v>0.40113528855250707</v>
      </c>
      <c r="F94" s="23">
        <f t="shared" si="24"/>
        <v>1617984</v>
      </c>
      <c r="G94" s="90">
        <f>AVERAGE($B$9:B93)</f>
        <v>2483.2470588235292</v>
      </c>
      <c r="H94" s="22">
        <f t="shared" si="25"/>
        <v>0.21688834474187033</v>
      </c>
      <c r="I94" s="24">
        <f t="shared" si="26"/>
        <v>0.21688834474187033</v>
      </c>
      <c r="J94" s="23">
        <f t="shared" si="27"/>
        <v>473004.10809688614</v>
      </c>
    </row>
    <row r="95" spans="1:10" x14ac:dyDescent="0.3">
      <c r="A95" s="37" t="s">
        <v>261</v>
      </c>
      <c r="B95" s="39">
        <v>3082</v>
      </c>
      <c r="C95" s="73">
        <f t="shared" ref="C95:C97" si="33">B94</f>
        <v>3171</v>
      </c>
      <c r="D95" s="22">
        <f t="shared" si="23"/>
        <v>-2.8877352368591822E-2</v>
      </c>
      <c r="E95" s="24">
        <f t="shared" si="29"/>
        <v>2.8877352368591822E-2</v>
      </c>
      <c r="F95" s="23">
        <f t="shared" si="24"/>
        <v>7921</v>
      </c>
      <c r="G95" s="90">
        <f>AVERAGE($B$9:B94)</f>
        <v>2491.2441860465115</v>
      </c>
      <c r="H95" s="22">
        <f t="shared" si="25"/>
        <v>0.19167936857673218</v>
      </c>
      <c r="I95" s="24">
        <f t="shared" si="26"/>
        <v>0.19167936857673218</v>
      </c>
      <c r="J95" s="23">
        <f t="shared" si="27"/>
        <v>348992.43171984877</v>
      </c>
    </row>
    <row r="96" spans="1:10" x14ac:dyDescent="0.3">
      <c r="A96" s="37" t="s">
        <v>262</v>
      </c>
      <c r="B96" s="39">
        <v>2817</v>
      </c>
      <c r="C96" s="73">
        <f t="shared" si="33"/>
        <v>3082</v>
      </c>
      <c r="D96" s="22">
        <f t="shared" si="23"/>
        <v>-9.4071707490237841E-2</v>
      </c>
      <c r="E96" s="24">
        <f t="shared" si="29"/>
        <v>9.4071707490237841E-2</v>
      </c>
      <c r="F96" s="23">
        <f t="shared" si="24"/>
        <v>70225</v>
      </c>
      <c r="G96" s="90">
        <f>AVERAGE($B$9:B95)</f>
        <v>2498.0344827586205</v>
      </c>
      <c r="H96" s="22">
        <f t="shared" si="25"/>
        <v>0.11322879561284328</v>
      </c>
      <c r="I96" s="24">
        <f t="shared" si="26"/>
        <v>0.11322879561284328</v>
      </c>
      <c r="J96" s="23">
        <f t="shared" si="27"/>
        <v>101739.00118906079</v>
      </c>
    </row>
    <row r="97" spans="1:10" x14ac:dyDescent="0.3">
      <c r="A97" s="37" t="s">
        <v>263</v>
      </c>
      <c r="B97" s="39">
        <v>2953</v>
      </c>
      <c r="C97" s="73">
        <f t="shared" si="33"/>
        <v>2817</v>
      </c>
      <c r="D97" s="22">
        <f t="shared" si="23"/>
        <v>4.6054859464950901E-2</v>
      </c>
      <c r="E97" s="24">
        <f t="shared" si="29"/>
        <v>4.6054859464950901E-2</v>
      </c>
      <c r="F97" s="23">
        <f t="shared" si="24"/>
        <v>18496</v>
      </c>
      <c r="G97" s="90">
        <f>AVERAGE($B$9:B96)</f>
        <v>2501.659090909091</v>
      </c>
      <c r="H97" s="22">
        <f t="shared" si="25"/>
        <v>0.15284148631591907</v>
      </c>
      <c r="I97" s="24">
        <f t="shared" si="26"/>
        <v>0.15284148631591907</v>
      </c>
      <c r="J97" s="23">
        <f t="shared" si="27"/>
        <v>203708.6162190082</v>
      </c>
    </row>
    <row r="98" spans="1:10" x14ac:dyDescent="0.3">
      <c r="A98" s="37" t="s">
        <v>264</v>
      </c>
      <c r="B98" s="39">
        <v>3083</v>
      </c>
      <c r="C98" s="73">
        <v>1900</v>
      </c>
      <c r="D98" s="22">
        <f t="shared" si="23"/>
        <v>0.38371715861174183</v>
      </c>
      <c r="E98" s="24">
        <f t="shared" si="29"/>
        <v>0.38371715861174183</v>
      </c>
      <c r="F98" s="23">
        <f t="shared" si="24"/>
        <v>1399489</v>
      </c>
      <c r="G98" s="90">
        <f>AVERAGE($B$9:B97)</f>
        <v>2506.7303370786517</v>
      </c>
      <c r="H98" s="22">
        <f t="shared" si="25"/>
        <v>0.18691847645843279</v>
      </c>
      <c r="I98" s="24">
        <f t="shared" si="26"/>
        <v>0.18691847645843279</v>
      </c>
      <c r="J98" s="23">
        <f t="shared" si="27"/>
        <v>332086.72440348438</v>
      </c>
    </row>
    <row r="99" spans="1:10" x14ac:dyDescent="0.3">
      <c r="A99" s="37" t="s">
        <v>265</v>
      </c>
      <c r="B99" s="39">
        <v>3123</v>
      </c>
      <c r="C99" s="73">
        <f t="shared" ref="C99:C101" si="34">B98</f>
        <v>3083</v>
      </c>
      <c r="D99" s="22">
        <f t="shared" si="23"/>
        <v>1.2808197246237591E-2</v>
      </c>
      <c r="E99" s="24">
        <f t="shared" si="29"/>
        <v>1.2808197246237591E-2</v>
      </c>
      <c r="F99" s="23">
        <f t="shared" si="24"/>
        <v>1600</v>
      </c>
      <c r="G99" s="90">
        <f>AVERAGE($B$9:B98)</f>
        <v>2513.1333333333332</v>
      </c>
      <c r="H99" s="22">
        <f t="shared" si="25"/>
        <v>0.19528231401430252</v>
      </c>
      <c r="I99" s="24">
        <f t="shared" si="26"/>
        <v>0.19528231401430252</v>
      </c>
      <c r="J99" s="23">
        <f t="shared" si="27"/>
        <v>371937.35111111123</v>
      </c>
    </row>
    <row r="100" spans="1:10" x14ac:dyDescent="0.3">
      <c r="A100" s="37" t="s">
        <v>266</v>
      </c>
      <c r="B100" s="39">
        <v>3087</v>
      </c>
      <c r="C100" s="73">
        <f t="shared" si="34"/>
        <v>3123</v>
      </c>
      <c r="D100" s="22">
        <f t="shared" si="23"/>
        <v>-1.1661807580174927E-2</v>
      </c>
      <c r="E100" s="24">
        <f t="shared" si="29"/>
        <v>1.1661807580174927E-2</v>
      </c>
      <c r="F100" s="23">
        <f t="shared" si="24"/>
        <v>1296</v>
      </c>
      <c r="G100" s="90">
        <f>AVERAGE($B$9:B99)</f>
        <v>2519.835164835165</v>
      </c>
      <c r="H100" s="22">
        <f t="shared" si="25"/>
        <v>0.18372686594260934</v>
      </c>
      <c r="I100" s="24">
        <f t="shared" si="26"/>
        <v>0.18372686594260934</v>
      </c>
      <c r="J100" s="23">
        <f t="shared" si="27"/>
        <v>321675.95024755452</v>
      </c>
    </row>
    <row r="101" spans="1:10" x14ac:dyDescent="0.3">
      <c r="A101" s="37" t="s">
        <v>267</v>
      </c>
      <c r="B101" s="39">
        <v>3095</v>
      </c>
      <c r="C101" s="73">
        <f t="shared" si="34"/>
        <v>3087</v>
      </c>
      <c r="D101" s="22">
        <f t="shared" si="23"/>
        <v>2.5848142164781908E-3</v>
      </c>
      <c r="E101" s="24">
        <f t="shared" si="29"/>
        <v>2.5848142164781908E-3</v>
      </c>
      <c r="F101" s="23">
        <f t="shared" si="24"/>
        <v>64</v>
      </c>
      <c r="G101" s="90">
        <f>AVERAGE($B$9:B100)</f>
        <v>2526</v>
      </c>
      <c r="H101" s="22">
        <f t="shared" si="25"/>
        <v>0.18384491114701132</v>
      </c>
      <c r="I101" s="24">
        <f t="shared" si="26"/>
        <v>0.18384491114701132</v>
      </c>
      <c r="J101" s="23">
        <f t="shared" si="27"/>
        <v>323761</v>
      </c>
    </row>
    <row r="102" spans="1:10" x14ac:dyDescent="0.3">
      <c r="A102" s="37" t="s">
        <v>268</v>
      </c>
      <c r="B102" s="39">
        <v>3214</v>
      </c>
      <c r="C102" s="73">
        <v>1901</v>
      </c>
      <c r="D102" s="22">
        <f t="shared" si="23"/>
        <v>0.40852520224019911</v>
      </c>
      <c r="E102" s="24">
        <f t="shared" si="29"/>
        <v>0.40852520224019911</v>
      </c>
      <c r="F102" s="23">
        <f t="shared" si="24"/>
        <v>1723969</v>
      </c>
      <c r="G102" s="90">
        <f>AVERAGE($B$9:B101)</f>
        <v>2532.1182795698924</v>
      </c>
      <c r="H102" s="22">
        <f t="shared" si="25"/>
        <v>0.21215983834166385</v>
      </c>
      <c r="I102" s="24">
        <f t="shared" si="26"/>
        <v>0.21215983834166385</v>
      </c>
      <c r="J102" s="23">
        <f t="shared" si="27"/>
        <v>464962.68065672345</v>
      </c>
    </row>
    <row r="103" spans="1:10" x14ac:dyDescent="0.3">
      <c r="A103" s="37" t="s">
        <v>269</v>
      </c>
      <c r="B103" s="39">
        <v>3084</v>
      </c>
      <c r="C103" s="73">
        <f t="shared" ref="C103:C105" si="35">B102</f>
        <v>3214</v>
      </c>
      <c r="D103" s="22">
        <f t="shared" si="23"/>
        <v>-4.2153047989623868E-2</v>
      </c>
      <c r="E103" s="24">
        <f t="shared" si="29"/>
        <v>4.2153047989623868E-2</v>
      </c>
      <c r="F103" s="23">
        <f t="shared" si="24"/>
        <v>16900</v>
      </c>
      <c r="G103" s="90">
        <f>AVERAGE($B$9:B102)</f>
        <v>2539.372340425532</v>
      </c>
      <c r="H103" s="22">
        <f t="shared" si="25"/>
        <v>0.1765978143886083</v>
      </c>
      <c r="I103" s="24">
        <f t="shared" si="26"/>
        <v>0.1765978143886083</v>
      </c>
      <c r="J103" s="23">
        <f t="shared" si="27"/>
        <v>296619.28757356259</v>
      </c>
    </row>
    <row r="104" spans="1:10" x14ac:dyDescent="0.3">
      <c r="A104" s="37" t="s">
        <v>270</v>
      </c>
      <c r="B104" s="39">
        <v>2982</v>
      </c>
      <c r="C104" s="73">
        <f t="shared" si="35"/>
        <v>3084</v>
      </c>
      <c r="D104" s="22">
        <f t="shared" si="23"/>
        <v>-3.4205231388329982E-2</v>
      </c>
      <c r="E104" s="24">
        <f t="shared" si="29"/>
        <v>3.4205231388329982E-2</v>
      </c>
      <c r="F104" s="23">
        <f t="shared" si="24"/>
        <v>10404</v>
      </c>
      <c r="G104" s="90">
        <f>AVERAGE($B$9:B103)</f>
        <v>2545.1052631578946</v>
      </c>
      <c r="H104" s="22">
        <f t="shared" si="25"/>
        <v>0.14651064280419365</v>
      </c>
      <c r="I104" s="24">
        <f t="shared" si="26"/>
        <v>0.14651064280419365</v>
      </c>
      <c r="J104" s="23">
        <f t="shared" si="27"/>
        <v>190877.01108033257</v>
      </c>
    </row>
    <row r="105" spans="1:10" x14ac:dyDescent="0.3">
      <c r="A105" s="37" t="s">
        <v>271</v>
      </c>
      <c r="B105" s="39">
        <v>3190</v>
      </c>
      <c r="C105" s="73">
        <f t="shared" si="35"/>
        <v>2982</v>
      </c>
      <c r="D105" s="22">
        <f t="shared" si="23"/>
        <v>6.5203761755485895E-2</v>
      </c>
      <c r="E105" s="24">
        <f t="shared" si="29"/>
        <v>6.5203761755485895E-2</v>
      </c>
      <c r="F105" s="23">
        <f t="shared" si="24"/>
        <v>43264</v>
      </c>
      <c r="G105" s="90">
        <f>AVERAGE($B$9:B104)</f>
        <v>2549.65625</v>
      </c>
      <c r="H105" s="22">
        <f t="shared" si="25"/>
        <v>0.20073471786833855</v>
      </c>
      <c r="I105" s="24">
        <f t="shared" si="26"/>
        <v>0.20073471786833855</v>
      </c>
      <c r="J105" s="23">
        <f t="shared" si="27"/>
        <v>410040.1181640625</v>
      </c>
    </row>
    <row r="106" spans="1:10" x14ac:dyDescent="0.3">
      <c r="A106" s="37" t="s">
        <v>272</v>
      </c>
      <c r="B106" s="39">
        <v>3330</v>
      </c>
      <c r="C106" s="73">
        <v>1902</v>
      </c>
      <c r="D106" s="22">
        <f t="shared" si="23"/>
        <v>0.42882882882882883</v>
      </c>
      <c r="E106" s="24">
        <f t="shared" si="29"/>
        <v>0.42882882882882883</v>
      </c>
      <c r="F106" s="23">
        <f t="shared" si="24"/>
        <v>2039184</v>
      </c>
      <c r="G106" s="90">
        <f>AVERAGE($B$9:B105)</f>
        <v>2556.2577319587631</v>
      </c>
      <c r="H106" s="22">
        <f t="shared" si="25"/>
        <v>0.23235503544781888</v>
      </c>
      <c r="I106" s="24">
        <f t="shared" si="26"/>
        <v>0.23235503544781888</v>
      </c>
      <c r="J106" s="23">
        <f t="shared" si="27"/>
        <v>598677.09735359729</v>
      </c>
    </row>
    <row r="107" spans="1:10" x14ac:dyDescent="0.3">
      <c r="A107" s="37" t="s">
        <v>273</v>
      </c>
      <c r="B107" s="39">
        <v>3290</v>
      </c>
      <c r="C107" s="73">
        <f t="shared" ref="C107:C109" si="36">B106</f>
        <v>3330</v>
      </c>
      <c r="D107" s="22">
        <f t="shared" si="23"/>
        <v>-1.2158054711246201E-2</v>
      </c>
      <c r="E107" s="24">
        <f t="shared" si="29"/>
        <v>1.2158054711246201E-2</v>
      </c>
      <c r="F107" s="23">
        <f t="shared" si="24"/>
        <v>1600</v>
      </c>
      <c r="G107" s="90">
        <f>AVERAGE($B$9:B106)</f>
        <v>2564.1530612244896</v>
      </c>
      <c r="H107" s="22">
        <f t="shared" si="25"/>
        <v>0.22062216984058067</v>
      </c>
      <c r="I107" s="24">
        <f t="shared" si="26"/>
        <v>0.22062216984058067</v>
      </c>
      <c r="J107" s="23">
        <f t="shared" si="27"/>
        <v>526853.77852977952</v>
      </c>
    </row>
    <row r="108" spans="1:10" x14ac:dyDescent="0.3">
      <c r="A108" s="37" t="s">
        <v>274</v>
      </c>
      <c r="B108" s="39">
        <v>3230</v>
      </c>
      <c r="C108" s="73">
        <f t="shared" si="36"/>
        <v>3290</v>
      </c>
      <c r="D108" s="22">
        <f t="shared" si="23"/>
        <v>-1.8575851393188854E-2</v>
      </c>
      <c r="E108" s="24">
        <f t="shared" si="29"/>
        <v>1.8575851393188854E-2</v>
      </c>
      <c r="F108" s="23">
        <f t="shared" si="24"/>
        <v>3600</v>
      </c>
      <c r="G108" s="90">
        <f>AVERAGE($B$9:B107)</f>
        <v>2571.4848484848485</v>
      </c>
      <c r="H108" s="22">
        <f t="shared" si="25"/>
        <v>0.20387465991181161</v>
      </c>
      <c r="I108" s="24">
        <f t="shared" si="26"/>
        <v>0.20387465991181161</v>
      </c>
      <c r="J108" s="23">
        <f t="shared" si="27"/>
        <v>433642.20477502292</v>
      </c>
    </row>
    <row r="109" spans="1:10" x14ac:dyDescent="0.3">
      <c r="A109" s="37" t="s">
        <v>275</v>
      </c>
      <c r="B109" s="39">
        <v>3330</v>
      </c>
      <c r="C109" s="73">
        <f t="shared" si="36"/>
        <v>3230</v>
      </c>
      <c r="D109" s="22">
        <f t="shared" si="23"/>
        <v>3.003003003003003E-2</v>
      </c>
      <c r="E109" s="24">
        <f t="shared" si="29"/>
        <v>3.003003003003003E-2</v>
      </c>
      <c r="F109" s="23">
        <f t="shared" si="24"/>
        <v>10000</v>
      </c>
      <c r="G109" s="90">
        <f>AVERAGE($B$9:B108)</f>
        <v>2578.0700000000002</v>
      </c>
      <c r="H109" s="22">
        <f t="shared" si="25"/>
        <v>0.22580480480480475</v>
      </c>
      <c r="I109" s="24">
        <f t="shared" si="26"/>
        <v>0.22580480480480475</v>
      </c>
      <c r="J109" s="23">
        <f t="shared" si="27"/>
        <v>565398.7248999998</v>
      </c>
    </row>
    <row r="110" spans="1:10" x14ac:dyDescent="0.3">
      <c r="A110" s="37" t="s">
        <v>276</v>
      </c>
      <c r="B110" s="39">
        <v>3360</v>
      </c>
      <c r="C110" s="73">
        <v>1903</v>
      </c>
      <c r="D110" s="22">
        <f t="shared" si="23"/>
        <v>0.43363095238095239</v>
      </c>
      <c r="E110" s="24">
        <f t="shared" si="29"/>
        <v>0.43363095238095239</v>
      </c>
      <c r="F110" s="23">
        <f t="shared" si="24"/>
        <v>2122849</v>
      </c>
      <c r="G110" s="90">
        <f>AVERAGE($B$9:B109)</f>
        <v>2585.5148514851485</v>
      </c>
      <c r="H110" s="22">
        <f t="shared" si="25"/>
        <v>0.23050153229608675</v>
      </c>
      <c r="I110" s="24">
        <f t="shared" si="26"/>
        <v>0.23050153229608675</v>
      </c>
      <c r="J110" s="23">
        <f t="shared" si="27"/>
        <v>599827.24527007167</v>
      </c>
    </row>
    <row r="111" spans="1:10" x14ac:dyDescent="0.3">
      <c r="A111" s="37" t="s">
        <v>277</v>
      </c>
      <c r="B111" s="39">
        <v>3260</v>
      </c>
      <c r="C111" s="73">
        <f t="shared" ref="C111:C113" si="37">B110</f>
        <v>3360</v>
      </c>
      <c r="D111" s="22">
        <f t="shared" si="23"/>
        <v>-3.0674846625766871E-2</v>
      </c>
      <c r="E111" s="24">
        <f t="shared" si="29"/>
        <v>3.0674846625766871E-2</v>
      </c>
      <c r="F111" s="23">
        <f t="shared" si="24"/>
        <v>10000</v>
      </c>
      <c r="G111" s="90">
        <f>AVERAGE($B$9:B110)</f>
        <v>2593.1078431372548</v>
      </c>
      <c r="H111" s="22">
        <f t="shared" si="25"/>
        <v>0.20456814627691569</v>
      </c>
      <c r="I111" s="24">
        <f t="shared" si="26"/>
        <v>0.20456814627691569</v>
      </c>
      <c r="J111" s="23">
        <f t="shared" si="27"/>
        <v>444745.14888504433</v>
      </c>
    </row>
    <row r="112" spans="1:10" x14ac:dyDescent="0.3">
      <c r="A112" s="37" t="s">
        <v>278</v>
      </c>
      <c r="B112" s="39">
        <v>3440</v>
      </c>
      <c r="C112" s="73">
        <f t="shared" si="37"/>
        <v>3260</v>
      </c>
      <c r="D112" s="22">
        <f t="shared" si="23"/>
        <v>5.232558139534884E-2</v>
      </c>
      <c r="E112" s="24">
        <f t="shared" si="29"/>
        <v>5.232558139534884E-2</v>
      </c>
      <c r="F112" s="23">
        <f t="shared" si="24"/>
        <v>32400</v>
      </c>
      <c r="G112" s="90">
        <f>AVERAGE($B$9:B111)</f>
        <v>2599.5825242718447</v>
      </c>
      <c r="H112" s="22">
        <f t="shared" si="25"/>
        <v>0.24430740573492887</v>
      </c>
      <c r="I112" s="24">
        <f t="shared" si="26"/>
        <v>0.24430740573492887</v>
      </c>
      <c r="J112" s="23">
        <f t="shared" si="27"/>
        <v>706301.53350928449</v>
      </c>
    </row>
    <row r="113" spans="1:10" x14ac:dyDescent="0.3">
      <c r="A113" s="37" t="s">
        <v>279</v>
      </c>
      <c r="B113" s="39">
        <v>3460</v>
      </c>
      <c r="C113" s="73">
        <f t="shared" si="37"/>
        <v>3440</v>
      </c>
      <c r="D113" s="22">
        <f t="shared" si="23"/>
        <v>5.7803468208092483E-3</v>
      </c>
      <c r="E113" s="24">
        <f t="shared" si="29"/>
        <v>5.7803468208092483E-3</v>
      </c>
      <c r="F113" s="23">
        <f t="shared" si="24"/>
        <v>400</v>
      </c>
      <c r="G113" s="90">
        <f>AVERAGE($B$9:B112)</f>
        <v>2607.6634615384614</v>
      </c>
      <c r="H113" s="22">
        <f t="shared" si="25"/>
        <v>0.2463400400177857</v>
      </c>
      <c r="I113" s="24">
        <f t="shared" si="26"/>
        <v>0.2463400400177857</v>
      </c>
      <c r="J113" s="23">
        <f t="shared" si="27"/>
        <v>726477.57479659782</v>
      </c>
    </row>
    <row r="114" spans="1:10" x14ac:dyDescent="0.3">
      <c r="A114" s="37" t="s">
        <v>280</v>
      </c>
      <c r="B114" s="39">
        <v>3310</v>
      </c>
      <c r="C114" s="73">
        <v>1904</v>
      </c>
      <c r="D114" s="22">
        <f t="shared" si="23"/>
        <v>0.42477341389728096</v>
      </c>
      <c r="E114" s="24">
        <f t="shared" si="29"/>
        <v>0.42477341389728096</v>
      </c>
      <c r="F114" s="23">
        <f t="shared" si="24"/>
        <v>1976836</v>
      </c>
      <c r="G114" s="90">
        <f>AVERAGE($B$9:B113)</f>
        <v>2615.7809523809524</v>
      </c>
      <c r="H114" s="22">
        <f t="shared" si="25"/>
        <v>0.20973385124442526</v>
      </c>
      <c r="I114" s="24">
        <f t="shared" si="26"/>
        <v>0.20973385124442526</v>
      </c>
      <c r="J114" s="23">
        <f t="shared" si="27"/>
        <v>481940.08607709751</v>
      </c>
    </row>
    <row r="115" spans="1:10" x14ac:dyDescent="0.3">
      <c r="A115" s="37" t="s">
        <v>281</v>
      </c>
      <c r="B115" s="39">
        <v>3220</v>
      </c>
      <c r="C115" s="73">
        <f t="shared" ref="C115:C117" si="38">B114</f>
        <v>3310</v>
      </c>
      <c r="D115" s="22">
        <f t="shared" si="23"/>
        <v>-2.7950310559006212E-2</v>
      </c>
      <c r="E115" s="24">
        <f t="shared" si="29"/>
        <v>2.7950310559006212E-2</v>
      </c>
      <c r="F115" s="23">
        <f t="shared" si="24"/>
        <v>8100</v>
      </c>
      <c r="G115" s="90">
        <f>AVERAGE($B$9:B114)</f>
        <v>2622.3301886792451</v>
      </c>
      <c r="H115" s="22">
        <f t="shared" si="25"/>
        <v>0.18561174264619718</v>
      </c>
      <c r="I115" s="24">
        <f t="shared" si="26"/>
        <v>0.18561174264619718</v>
      </c>
      <c r="J115" s="23">
        <f t="shared" si="27"/>
        <v>357209.20336418675</v>
      </c>
    </row>
    <row r="116" spans="1:10" x14ac:dyDescent="0.3">
      <c r="A116" s="37" t="s">
        <v>282</v>
      </c>
      <c r="B116" s="39">
        <v>3280</v>
      </c>
      <c r="C116" s="73">
        <f t="shared" si="38"/>
        <v>3220</v>
      </c>
      <c r="D116" s="22">
        <f t="shared" si="23"/>
        <v>1.8292682926829267E-2</v>
      </c>
      <c r="E116" s="24">
        <f t="shared" si="29"/>
        <v>1.8292682926829267E-2</v>
      </c>
      <c r="F116" s="23">
        <f t="shared" si="24"/>
        <v>3600</v>
      </c>
      <c r="G116" s="90">
        <f>AVERAGE($B$9:B115)</f>
        <v>2627.9158878504672</v>
      </c>
      <c r="H116" s="22">
        <f t="shared" si="25"/>
        <v>0.19880613175290632</v>
      </c>
      <c r="I116" s="24">
        <f t="shared" si="26"/>
        <v>0.19880613175290632</v>
      </c>
      <c r="J116" s="23">
        <f t="shared" si="27"/>
        <v>425213.6893178444</v>
      </c>
    </row>
    <row r="117" spans="1:10" x14ac:dyDescent="0.3">
      <c r="A117" s="37" t="s">
        <v>283</v>
      </c>
      <c r="B117" s="39">
        <v>3420</v>
      </c>
      <c r="C117" s="73">
        <f t="shared" si="38"/>
        <v>3280</v>
      </c>
      <c r="D117" s="22">
        <f t="shared" si="23"/>
        <v>4.0935672514619881E-2</v>
      </c>
      <c r="E117" s="24">
        <f t="shared" si="29"/>
        <v>4.0935672514619881E-2</v>
      </c>
      <c r="F117" s="23">
        <f t="shared" si="24"/>
        <v>19600</v>
      </c>
      <c r="G117" s="90">
        <f>AVERAGE($B$9:B116)</f>
        <v>2633.9537037037039</v>
      </c>
      <c r="H117" s="22">
        <f t="shared" si="25"/>
        <v>0.2298380983322503</v>
      </c>
      <c r="I117" s="24">
        <f t="shared" si="26"/>
        <v>0.2298380983322503</v>
      </c>
      <c r="J117" s="23">
        <f t="shared" si="27"/>
        <v>617868.77992112446</v>
      </c>
    </row>
    <row r="118" spans="1:10" x14ac:dyDescent="0.3">
      <c r="A118" s="37" t="s">
        <v>284</v>
      </c>
      <c r="B118" s="39">
        <v>3430</v>
      </c>
      <c r="C118" s="73">
        <v>1905</v>
      </c>
      <c r="D118" s="22">
        <f t="shared" si="23"/>
        <v>0.44460641399416911</v>
      </c>
      <c r="E118" s="24">
        <f t="shared" si="29"/>
        <v>0.44460641399416911</v>
      </c>
      <c r="F118" s="23">
        <f t="shared" si="24"/>
        <v>2325625</v>
      </c>
      <c r="G118" s="90">
        <f>AVERAGE($B$9:B117)</f>
        <v>2641.1651376146788</v>
      </c>
      <c r="H118" s="22">
        <f t="shared" si="25"/>
        <v>0.22998100944178462</v>
      </c>
      <c r="I118" s="24">
        <f t="shared" si="26"/>
        <v>0.22998100944178462</v>
      </c>
      <c r="J118" s="23">
        <f t="shared" si="27"/>
        <v>622260.44011446869</v>
      </c>
    </row>
    <row r="119" spans="1:10" x14ac:dyDescent="0.3">
      <c r="A119" s="37" t="s">
        <v>285</v>
      </c>
      <c r="B119" s="39">
        <v>3370</v>
      </c>
      <c r="C119" s="73">
        <f t="shared" ref="C119:C121" si="39">B118</f>
        <v>3430</v>
      </c>
      <c r="D119" s="22">
        <f t="shared" si="23"/>
        <v>-1.7804154302670624E-2</v>
      </c>
      <c r="E119" s="24">
        <f t="shared" si="29"/>
        <v>1.7804154302670624E-2</v>
      </c>
      <c r="F119" s="23">
        <f t="shared" si="24"/>
        <v>3600</v>
      </c>
      <c r="G119" s="90">
        <f>AVERAGE($B$9:B118)</f>
        <v>2648.3363636363638</v>
      </c>
      <c r="H119" s="22">
        <f t="shared" si="25"/>
        <v>0.21414351227407602</v>
      </c>
      <c r="I119" s="24">
        <f t="shared" si="26"/>
        <v>0.21414351227407602</v>
      </c>
      <c r="J119" s="23">
        <f t="shared" si="27"/>
        <v>520798.40404958656</v>
      </c>
    </row>
    <row r="120" spans="1:10" x14ac:dyDescent="0.3">
      <c r="A120" s="37" t="s">
        <v>286</v>
      </c>
      <c r="B120" s="39">
        <v>3580</v>
      </c>
      <c r="C120" s="73">
        <f t="shared" si="39"/>
        <v>3370</v>
      </c>
      <c r="D120" s="22">
        <f t="shared" si="23"/>
        <v>5.8659217877094973E-2</v>
      </c>
      <c r="E120" s="24">
        <f t="shared" si="29"/>
        <v>5.8659217877094973E-2</v>
      </c>
      <c r="F120" s="23">
        <f t="shared" si="24"/>
        <v>44100</v>
      </c>
      <c r="G120" s="90">
        <f>AVERAGE($B$9:B119)</f>
        <v>2654.8378378378379</v>
      </c>
      <c r="H120" s="22">
        <f t="shared" si="25"/>
        <v>0.2584251849614978</v>
      </c>
      <c r="I120" s="24">
        <f t="shared" si="26"/>
        <v>0.2584251849614978</v>
      </c>
      <c r="J120" s="23">
        <f t="shared" si="27"/>
        <v>855925.02629656671</v>
      </c>
    </row>
    <row r="121" spans="1:10" x14ac:dyDescent="0.3">
      <c r="A121" s="37" t="s">
        <v>287</v>
      </c>
      <c r="B121" s="39">
        <v>3470</v>
      </c>
      <c r="C121" s="73">
        <f t="shared" si="39"/>
        <v>3580</v>
      </c>
      <c r="D121" s="22">
        <f t="shared" si="23"/>
        <v>-3.1700288184438041E-2</v>
      </c>
      <c r="E121" s="24">
        <f t="shared" si="29"/>
        <v>3.1700288184438041E-2</v>
      </c>
      <c r="F121" s="23">
        <f t="shared" si="24"/>
        <v>12100</v>
      </c>
      <c r="G121" s="90">
        <f>AVERAGE($B$9:B120)</f>
        <v>2663.0982142857142</v>
      </c>
      <c r="H121" s="22">
        <f t="shared" si="25"/>
        <v>0.23253653766982299</v>
      </c>
      <c r="I121" s="24">
        <f t="shared" si="26"/>
        <v>0.23253653766982299</v>
      </c>
      <c r="J121" s="23">
        <f t="shared" si="27"/>
        <v>651090.49178890313</v>
      </c>
    </row>
    <row r="122" spans="1:10" x14ac:dyDescent="0.3">
      <c r="A122" s="37" t="s">
        <v>288</v>
      </c>
      <c r="B122" s="39">
        <v>3410</v>
      </c>
      <c r="C122" s="73">
        <v>1906</v>
      </c>
      <c r="D122" s="22">
        <f t="shared" si="23"/>
        <v>0.4410557184750733</v>
      </c>
      <c r="E122" s="24">
        <f t="shared" si="29"/>
        <v>0.4410557184750733</v>
      </c>
      <c r="F122" s="23">
        <f t="shared" si="24"/>
        <v>2262016</v>
      </c>
      <c r="G122" s="90">
        <f>AVERAGE($B$9:B121)</f>
        <v>2670.2389380530972</v>
      </c>
      <c r="H122" s="22">
        <f t="shared" si="25"/>
        <v>0.21693872784366652</v>
      </c>
      <c r="I122" s="24">
        <f t="shared" si="26"/>
        <v>0.21693872784366652</v>
      </c>
      <c r="J122" s="23">
        <f t="shared" si="27"/>
        <v>547246.42877280945</v>
      </c>
    </row>
    <row r="123" spans="1:10" x14ac:dyDescent="0.3">
      <c r="A123" s="37" t="s">
        <v>289</v>
      </c>
      <c r="B123" s="39">
        <v>3510</v>
      </c>
      <c r="C123" s="73">
        <f t="shared" ref="C123:C125" si="40">B122</f>
        <v>3410</v>
      </c>
      <c r="D123" s="22">
        <f t="shared" si="23"/>
        <v>2.8490028490028491E-2</v>
      </c>
      <c r="E123" s="24">
        <f t="shared" si="29"/>
        <v>2.8490028490028491E-2</v>
      </c>
      <c r="F123" s="23">
        <f t="shared" si="24"/>
        <v>10000</v>
      </c>
      <c r="G123" s="90">
        <f>AVERAGE($B$9:B122)</f>
        <v>2676.7280701754385</v>
      </c>
      <c r="H123" s="22">
        <f t="shared" si="25"/>
        <v>0.2373994102064278</v>
      </c>
      <c r="I123" s="24">
        <f t="shared" si="26"/>
        <v>0.2373994102064278</v>
      </c>
      <c r="J123" s="23">
        <f t="shared" si="27"/>
        <v>694342.10903354897</v>
      </c>
    </row>
    <row r="124" spans="1:10" x14ac:dyDescent="0.3">
      <c r="A124" s="37" t="s">
        <v>290</v>
      </c>
      <c r="B124" s="39">
        <v>3390</v>
      </c>
      <c r="C124" s="73">
        <f t="shared" si="40"/>
        <v>3510</v>
      </c>
      <c r="D124" s="22">
        <f t="shared" si="23"/>
        <v>-3.5398230088495575E-2</v>
      </c>
      <c r="E124" s="24">
        <f t="shared" si="29"/>
        <v>3.5398230088495575E-2</v>
      </c>
      <c r="F124" s="23">
        <f t="shared" si="24"/>
        <v>14400</v>
      </c>
      <c r="G124" s="90">
        <f>AVERAGE($B$9:B123)</f>
        <v>2683.9739130434782</v>
      </c>
      <c r="H124" s="22">
        <f t="shared" si="25"/>
        <v>0.20826728228805952</v>
      </c>
      <c r="I124" s="24">
        <f t="shared" si="26"/>
        <v>0.20826728228805952</v>
      </c>
      <c r="J124" s="23">
        <f t="shared" si="27"/>
        <v>498472.83546313806</v>
      </c>
    </row>
    <row r="125" spans="1:10" x14ac:dyDescent="0.3">
      <c r="A125" s="37" t="s">
        <v>291</v>
      </c>
      <c r="B125" s="39">
        <v>3360</v>
      </c>
      <c r="C125" s="73">
        <f t="shared" si="40"/>
        <v>3390</v>
      </c>
      <c r="D125" s="22">
        <f t="shared" si="23"/>
        <v>-8.9285714285714281E-3</v>
      </c>
      <c r="E125" s="24">
        <f t="shared" si="29"/>
        <v>8.9285714285714281E-3</v>
      </c>
      <c r="F125" s="23">
        <f t="shared" si="24"/>
        <v>900</v>
      </c>
      <c r="G125" s="90">
        <f>AVERAGE($B$9:B124)</f>
        <v>2690.0603448275861</v>
      </c>
      <c r="H125" s="22">
        <f t="shared" si="25"/>
        <v>0.19938680213464702</v>
      </c>
      <c r="I125" s="24">
        <f t="shared" si="26"/>
        <v>0.19938680213464702</v>
      </c>
      <c r="J125" s="23">
        <f t="shared" si="27"/>
        <v>448819.14157253288</v>
      </c>
    </row>
    <row r="126" spans="1:10" x14ac:dyDescent="0.3">
      <c r="A126" s="37" t="s">
        <v>292</v>
      </c>
      <c r="B126" s="39">
        <v>3510</v>
      </c>
      <c r="C126" s="73">
        <v>1907</v>
      </c>
      <c r="D126" s="22">
        <f t="shared" si="23"/>
        <v>0.4566951566951567</v>
      </c>
      <c r="E126" s="24">
        <f t="shared" si="29"/>
        <v>0.4566951566951567</v>
      </c>
      <c r="F126" s="23">
        <f t="shared" si="24"/>
        <v>2569609</v>
      </c>
      <c r="G126" s="90">
        <f>AVERAGE($B$9:B125)</f>
        <v>2695.7863247863247</v>
      </c>
      <c r="H126" s="22">
        <f t="shared" si="25"/>
        <v>0.23196970803808412</v>
      </c>
      <c r="I126" s="24">
        <f t="shared" si="26"/>
        <v>0.23196970803808412</v>
      </c>
      <c r="J126" s="23">
        <f t="shared" si="27"/>
        <v>662943.90890496026</v>
      </c>
    </row>
    <row r="127" spans="1:10" x14ac:dyDescent="0.3">
      <c r="A127" s="37" t="s">
        <v>293</v>
      </c>
      <c r="B127" s="39">
        <v>3430</v>
      </c>
      <c r="C127" s="73">
        <f t="shared" ref="C127:C129" si="41">B126</f>
        <v>3510</v>
      </c>
      <c r="D127" s="22">
        <f t="shared" si="23"/>
        <v>-2.3323615160349854E-2</v>
      </c>
      <c r="E127" s="24">
        <f t="shared" si="29"/>
        <v>2.3323615160349854E-2</v>
      </c>
      <c r="F127" s="23">
        <f t="shared" si="24"/>
        <v>6400</v>
      </c>
      <c r="G127" s="90">
        <f>AVERAGE($B$9:B126)</f>
        <v>2702.6864406779659</v>
      </c>
      <c r="H127" s="22">
        <f t="shared" si="25"/>
        <v>0.21204476948164258</v>
      </c>
      <c r="I127" s="24">
        <f t="shared" si="26"/>
        <v>0.21204476948164258</v>
      </c>
      <c r="J127" s="23">
        <f t="shared" si="27"/>
        <v>528985.01357368589</v>
      </c>
    </row>
    <row r="128" spans="1:10" x14ac:dyDescent="0.3">
      <c r="A128" s="37" t="s">
        <v>294</v>
      </c>
      <c r="B128" s="39">
        <v>3470</v>
      </c>
      <c r="C128" s="73">
        <f t="shared" si="41"/>
        <v>3430</v>
      </c>
      <c r="D128" s="22">
        <f t="shared" si="23"/>
        <v>1.1527377521613832E-2</v>
      </c>
      <c r="E128" s="24">
        <f t="shared" si="29"/>
        <v>1.1527377521613832E-2</v>
      </c>
      <c r="F128" s="23">
        <f t="shared" si="24"/>
        <v>1600</v>
      </c>
      <c r="G128" s="90">
        <f>AVERAGE($B$9:B127)</f>
        <v>2708.798319327731</v>
      </c>
      <c r="H128" s="22">
        <f t="shared" si="25"/>
        <v>0.21936647857990463</v>
      </c>
      <c r="I128" s="24">
        <f t="shared" si="26"/>
        <v>0.21936647857990463</v>
      </c>
      <c r="J128" s="23">
        <f t="shared" si="27"/>
        <v>579427.99865828711</v>
      </c>
    </row>
    <row r="129" spans="1:10" x14ac:dyDescent="0.3">
      <c r="A129" s="37" t="s">
        <v>295</v>
      </c>
      <c r="B129" s="39">
        <v>3480</v>
      </c>
      <c r="C129" s="73">
        <f t="shared" si="41"/>
        <v>3470</v>
      </c>
      <c r="D129" s="22">
        <f t="shared" si="23"/>
        <v>2.8735632183908046E-3</v>
      </c>
      <c r="E129" s="24">
        <f t="shared" si="29"/>
        <v>2.8735632183908046E-3</v>
      </c>
      <c r="F129" s="23">
        <f t="shared" si="24"/>
        <v>100</v>
      </c>
      <c r="G129" s="90">
        <f>AVERAGE($B$9:B128)</f>
        <v>2715.1416666666669</v>
      </c>
      <c r="H129" s="22">
        <f t="shared" si="25"/>
        <v>0.21978687739463595</v>
      </c>
      <c r="I129" s="24">
        <f t="shared" si="26"/>
        <v>0.21978687739463595</v>
      </c>
      <c r="J129" s="23">
        <f t="shared" si="27"/>
        <v>585008.27006944409</v>
      </c>
    </row>
    <row r="130" spans="1:10" x14ac:dyDescent="0.3">
      <c r="A130" s="37" t="s">
        <v>296</v>
      </c>
      <c r="B130" s="39">
        <v>3300</v>
      </c>
      <c r="C130" s="73">
        <v>1908</v>
      </c>
      <c r="D130" s="22">
        <f t="shared" si="23"/>
        <v>0.42181818181818181</v>
      </c>
      <c r="E130" s="24">
        <f t="shared" si="29"/>
        <v>0.42181818181818181</v>
      </c>
      <c r="F130" s="23">
        <f t="shared" si="24"/>
        <v>1937664</v>
      </c>
      <c r="G130" s="90">
        <f>AVERAGE($B$9:B129)</f>
        <v>2721.4628099173556</v>
      </c>
      <c r="H130" s="22">
        <f t="shared" si="25"/>
        <v>0.17531430002504378</v>
      </c>
      <c r="I130" s="24">
        <f t="shared" si="26"/>
        <v>0.17531430002504378</v>
      </c>
      <c r="J130" s="23">
        <f t="shared" si="27"/>
        <v>334705.28030872188</v>
      </c>
    </row>
    <row r="131" spans="1:10" x14ac:dyDescent="0.3">
      <c r="A131" s="37" t="s">
        <v>297</v>
      </c>
      <c r="B131" s="39">
        <v>3530</v>
      </c>
      <c r="C131" s="73">
        <f t="shared" ref="C131:C133" si="42">B130</f>
        <v>3300</v>
      </c>
      <c r="D131" s="22">
        <f t="shared" si="23"/>
        <v>6.5155807365439092E-2</v>
      </c>
      <c r="E131" s="24">
        <f t="shared" si="29"/>
        <v>6.5155807365439092E-2</v>
      </c>
      <c r="F131" s="23">
        <f t="shared" si="24"/>
        <v>52900</v>
      </c>
      <c r="G131" s="90">
        <f>AVERAGE($B$9:B130)</f>
        <v>2726.2049180327867</v>
      </c>
      <c r="H131" s="22">
        <f t="shared" si="25"/>
        <v>0.22770398922583945</v>
      </c>
      <c r="I131" s="24">
        <f t="shared" si="26"/>
        <v>0.22770398922583945</v>
      </c>
      <c r="J131" s="23">
        <f t="shared" si="27"/>
        <v>646086.5337946791</v>
      </c>
    </row>
    <row r="132" spans="1:10" x14ac:dyDescent="0.3">
      <c r="A132" s="37" t="s">
        <v>298</v>
      </c>
      <c r="B132" s="39">
        <v>3660</v>
      </c>
      <c r="C132" s="73">
        <f t="shared" si="42"/>
        <v>3530</v>
      </c>
      <c r="D132" s="22">
        <f t="shared" si="23"/>
        <v>3.5519125683060107E-2</v>
      </c>
      <c r="E132" s="24">
        <f t="shared" si="29"/>
        <v>3.5519125683060107E-2</v>
      </c>
      <c r="F132" s="23">
        <f t="shared" si="24"/>
        <v>16900</v>
      </c>
      <c r="G132" s="90">
        <f>AVERAGE($B$9:B131)</f>
        <v>2732.7398373983738</v>
      </c>
      <c r="H132" s="22">
        <f t="shared" si="25"/>
        <v>0.25334977120263014</v>
      </c>
      <c r="I132" s="24">
        <f t="shared" si="26"/>
        <v>0.25334977120263014</v>
      </c>
      <c r="J132" s="23">
        <f t="shared" si="27"/>
        <v>859811.40914799436</v>
      </c>
    </row>
    <row r="133" spans="1:10" x14ac:dyDescent="0.3">
      <c r="A133" s="37" t="s">
        <v>299</v>
      </c>
      <c r="B133" s="39">
        <v>3270</v>
      </c>
      <c r="C133" s="73">
        <f t="shared" si="42"/>
        <v>3660</v>
      </c>
      <c r="D133" s="22">
        <f t="shared" si="23"/>
        <v>-0.11926605504587157</v>
      </c>
      <c r="E133" s="24">
        <f t="shared" si="29"/>
        <v>0.11926605504587157</v>
      </c>
      <c r="F133" s="23">
        <f t="shared" si="24"/>
        <v>152100</v>
      </c>
      <c r="G133" s="90">
        <f>AVERAGE($B$9:B132)</f>
        <v>2740.2177419354839</v>
      </c>
      <c r="H133" s="22">
        <f t="shared" si="25"/>
        <v>0.16201292295550951</v>
      </c>
      <c r="I133" s="24">
        <f t="shared" si="26"/>
        <v>0.16201292295550951</v>
      </c>
      <c r="J133" s="23">
        <f t="shared" si="27"/>
        <v>280669.24095993751</v>
      </c>
    </row>
    <row r="134" spans="1:10" x14ac:dyDescent="0.3">
      <c r="A134" s="37" t="s">
        <v>300</v>
      </c>
      <c r="B134" s="39">
        <v>3290</v>
      </c>
      <c r="C134" s="73">
        <v>1909</v>
      </c>
      <c r="D134" s="22">
        <f t="shared" si="23"/>
        <v>0.41975683890577509</v>
      </c>
      <c r="E134" s="24">
        <f t="shared" si="29"/>
        <v>0.41975683890577509</v>
      </c>
      <c r="F134" s="23">
        <f t="shared" si="24"/>
        <v>1907161</v>
      </c>
      <c r="G134" s="90">
        <f>AVERAGE($B$9:B133)</f>
        <v>2744.4560000000001</v>
      </c>
      <c r="H134" s="22">
        <f t="shared" si="25"/>
        <v>0.1658188449848024</v>
      </c>
      <c r="I134" s="24">
        <f t="shared" si="26"/>
        <v>0.1658188449848024</v>
      </c>
      <c r="J134" s="23">
        <f t="shared" si="27"/>
        <v>297618.25593599986</v>
      </c>
    </row>
    <row r="135" spans="1:10" x14ac:dyDescent="0.3">
      <c r="A135" s="37" t="s">
        <v>301</v>
      </c>
      <c r="B135" s="39">
        <v>3370</v>
      </c>
      <c r="C135" s="73">
        <f t="shared" ref="C135:C137" si="43">B134</f>
        <v>3290</v>
      </c>
      <c r="D135" s="22">
        <f t="shared" si="23"/>
        <v>2.3738872403560832E-2</v>
      </c>
      <c r="E135" s="24">
        <f t="shared" si="29"/>
        <v>2.3738872403560832E-2</v>
      </c>
      <c r="F135" s="23">
        <f t="shared" si="24"/>
        <v>6400</v>
      </c>
      <c r="G135" s="90">
        <f>AVERAGE($B$9:B134)</f>
        <v>2748.7857142857142</v>
      </c>
      <c r="H135" s="22">
        <f t="shared" si="25"/>
        <v>0.18433658329800764</v>
      </c>
      <c r="I135" s="24">
        <f t="shared" si="26"/>
        <v>0.18433658329800764</v>
      </c>
      <c r="J135" s="23">
        <f t="shared" si="27"/>
        <v>385907.18877551029</v>
      </c>
    </row>
    <row r="136" spans="1:10" x14ac:dyDescent="0.3">
      <c r="A136" s="37" t="s">
        <v>302</v>
      </c>
      <c r="B136" s="39">
        <v>3380</v>
      </c>
      <c r="C136" s="73">
        <f t="shared" si="43"/>
        <v>3370</v>
      </c>
      <c r="D136" s="22">
        <f t="shared" si="23"/>
        <v>2.9585798816568047E-3</v>
      </c>
      <c r="E136" s="24">
        <f t="shared" si="29"/>
        <v>2.9585798816568047E-3</v>
      </c>
      <c r="F136" s="23">
        <f t="shared" si="24"/>
        <v>100</v>
      </c>
      <c r="G136" s="90">
        <f>AVERAGE($B$9:B135)</f>
        <v>2753.6771653543306</v>
      </c>
      <c r="H136" s="22">
        <f t="shared" si="25"/>
        <v>0.18530261380049393</v>
      </c>
      <c r="I136" s="24">
        <f t="shared" si="26"/>
        <v>0.18530261380049393</v>
      </c>
      <c r="J136" s="23">
        <f t="shared" si="27"/>
        <v>392280.29319858662</v>
      </c>
    </row>
    <row r="137" spans="1:10" x14ac:dyDescent="0.3">
      <c r="A137" s="37" t="s">
        <v>303</v>
      </c>
      <c r="B137" s="39">
        <v>3320</v>
      </c>
      <c r="C137" s="73">
        <f t="shared" si="43"/>
        <v>3380</v>
      </c>
      <c r="D137" s="22">
        <f t="shared" si="23"/>
        <v>-1.8072289156626505E-2</v>
      </c>
      <c r="E137" s="24">
        <f t="shared" si="29"/>
        <v>1.8072289156626505E-2</v>
      </c>
      <c r="F137" s="23">
        <f t="shared" si="24"/>
        <v>3600</v>
      </c>
      <c r="G137" s="90">
        <f>AVERAGE($B$9:B136)</f>
        <v>2758.5703125</v>
      </c>
      <c r="H137" s="22">
        <f t="shared" si="25"/>
        <v>0.16910532756024096</v>
      </c>
      <c r="I137" s="24">
        <f t="shared" si="26"/>
        <v>0.16910532756024096</v>
      </c>
      <c r="J137" s="23">
        <f t="shared" si="27"/>
        <v>315203.29400634766</v>
      </c>
    </row>
    <row r="138" spans="1:10" x14ac:dyDescent="0.3">
      <c r="A138" s="37" t="s">
        <v>304</v>
      </c>
      <c r="B138" s="39">
        <v>3750</v>
      </c>
      <c r="C138" s="73">
        <v>1910</v>
      </c>
      <c r="D138" s="22">
        <f t="shared" si="23"/>
        <v>0.49066666666666664</v>
      </c>
      <c r="E138" s="24">
        <f t="shared" si="29"/>
        <v>0.49066666666666664</v>
      </c>
      <c r="F138" s="23">
        <f t="shared" si="24"/>
        <v>3385600</v>
      </c>
      <c r="G138" s="90">
        <f>AVERAGE($B$9:B137)</f>
        <v>2762.9224806201551</v>
      </c>
      <c r="H138" s="22">
        <f t="shared" si="25"/>
        <v>0.26322067183462533</v>
      </c>
      <c r="I138" s="24">
        <f t="shared" si="26"/>
        <v>0.26322067183462533</v>
      </c>
      <c r="J138" s="23">
        <f t="shared" si="27"/>
        <v>974322.02926506812</v>
      </c>
    </row>
    <row r="139" spans="1:10" x14ac:dyDescent="0.3">
      <c r="A139" s="37" t="s">
        <v>305</v>
      </c>
      <c r="B139" s="39">
        <v>3740</v>
      </c>
      <c r="C139" s="73">
        <f t="shared" ref="C139:C141" si="44">B138</f>
        <v>3750</v>
      </c>
      <c r="D139" s="22">
        <f t="shared" ref="D139:D202" si="45">(B139-C139)/B139</f>
        <v>-2.6737967914438501E-3</v>
      </c>
      <c r="E139" s="24">
        <f t="shared" si="29"/>
        <v>2.6737967914438501E-3</v>
      </c>
      <c r="F139" s="23">
        <f t="shared" ref="F139:F202" si="46">(B139-C139)^2</f>
        <v>100</v>
      </c>
      <c r="G139" s="90">
        <f>AVERAGE($B$9:B138)</f>
        <v>2770.5153846153844</v>
      </c>
      <c r="H139" s="22">
        <f t="shared" ref="H139:H202" si="47">(B139-G139)/B139</f>
        <v>0.25922048539695602</v>
      </c>
      <c r="I139" s="24">
        <f t="shared" ref="I139:I202" si="48">ABS(H139)</f>
        <v>0.25922048539695602</v>
      </c>
      <c r="J139" s="23">
        <f t="shared" ref="J139:J202" si="49">(B139-G139)^2</f>
        <v>939900.41946745606</v>
      </c>
    </row>
    <row r="140" spans="1:10" x14ac:dyDescent="0.3">
      <c r="A140" s="37" t="s">
        <v>306</v>
      </c>
      <c r="B140" s="39">
        <v>3760</v>
      </c>
      <c r="C140" s="73">
        <f t="shared" si="44"/>
        <v>3740</v>
      </c>
      <c r="D140" s="22">
        <f t="shared" si="45"/>
        <v>5.3191489361702126E-3</v>
      </c>
      <c r="E140" s="24">
        <f t="shared" si="29"/>
        <v>5.3191489361702126E-3</v>
      </c>
      <c r="F140" s="23">
        <f t="shared" si="46"/>
        <v>400</v>
      </c>
      <c r="G140" s="90">
        <f>AVERAGE($B$9:B139)</f>
        <v>2777.9160305343512</v>
      </c>
      <c r="H140" s="22">
        <f t="shared" si="47"/>
        <v>0.26119254507065126</v>
      </c>
      <c r="I140" s="24">
        <f t="shared" si="48"/>
        <v>0.26119254507065126</v>
      </c>
      <c r="J140" s="23">
        <f t="shared" si="49"/>
        <v>964488.92308140546</v>
      </c>
    </row>
    <row r="141" spans="1:10" x14ac:dyDescent="0.3">
      <c r="A141" s="37" t="s">
        <v>307</v>
      </c>
      <c r="B141" s="39">
        <v>3790</v>
      </c>
      <c r="C141" s="73">
        <f t="shared" si="44"/>
        <v>3760</v>
      </c>
      <c r="D141" s="22">
        <f t="shared" si="45"/>
        <v>7.9155672823219003E-3</v>
      </c>
      <c r="E141" s="24">
        <f t="shared" si="29"/>
        <v>7.9155672823219003E-3</v>
      </c>
      <c r="F141" s="23">
        <f t="shared" si="46"/>
        <v>900</v>
      </c>
      <c r="G141" s="90">
        <f>AVERAGE($B$9:B140)</f>
        <v>2785.3560606060605</v>
      </c>
      <c r="H141" s="22">
        <f t="shared" si="47"/>
        <v>0.26507755656832177</v>
      </c>
      <c r="I141" s="24">
        <f t="shared" si="48"/>
        <v>0.26507755656832177</v>
      </c>
      <c r="J141" s="23">
        <f t="shared" si="49"/>
        <v>1009309.4449609736</v>
      </c>
    </row>
    <row r="142" spans="1:10" x14ac:dyDescent="0.3">
      <c r="A142" s="37" t="s">
        <v>308</v>
      </c>
      <c r="B142" s="39">
        <v>3810</v>
      </c>
      <c r="C142" s="73">
        <v>1911</v>
      </c>
      <c r="D142" s="22">
        <f t="shared" si="45"/>
        <v>0.49842519685039371</v>
      </c>
      <c r="E142" s="24">
        <f t="shared" si="29"/>
        <v>0.49842519685039371</v>
      </c>
      <c r="F142" s="23">
        <f t="shared" si="46"/>
        <v>3606201</v>
      </c>
      <c r="G142" s="90">
        <f>AVERAGE($B$9:B141)</f>
        <v>2792.9097744360902</v>
      </c>
      <c r="H142" s="22">
        <f t="shared" si="47"/>
        <v>0.26695281510863778</v>
      </c>
      <c r="I142" s="24">
        <f t="shared" si="48"/>
        <v>0.26695281510863778</v>
      </c>
      <c r="J142" s="23">
        <f t="shared" si="49"/>
        <v>1034472.5269376449</v>
      </c>
    </row>
    <row r="143" spans="1:10" x14ac:dyDescent="0.3">
      <c r="A143" s="37" t="s">
        <v>309</v>
      </c>
      <c r="B143" s="39">
        <v>3700</v>
      </c>
      <c r="C143" s="73">
        <f t="shared" ref="C143:C145" si="50">B142</f>
        <v>3810</v>
      </c>
      <c r="D143" s="22">
        <f t="shared" si="45"/>
        <v>-2.9729729729729731E-2</v>
      </c>
      <c r="E143" s="24">
        <f t="shared" ref="E143:E206" si="51">ABS(D143)</f>
        <v>2.9729729729729731E-2</v>
      </c>
      <c r="F143" s="23">
        <f t="shared" si="46"/>
        <v>12100</v>
      </c>
      <c r="G143" s="90">
        <f>AVERAGE($B$9:B142)</f>
        <v>2800.5</v>
      </c>
      <c r="H143" s="22">
        <f t="shared" si="47"/>
        <v>0.2431081081081081</v>
      </c>
      <c r="I143" s="24">
        <f t="shared" si="48"/>
        <v>0.2431081081081081</v>
      </c>
      <c r="J143" s="23">
        <f t="shared" si="49"/>
        <v>809100.25</v>
      </c>
    </row>
    <row r="144" spans="1:10" x14ac:dyDescent="0.3">
      <c r="A144" s="37" t="s">
        <v>310</v>
      </c>
      <c r="B144" s="39">
        <v>3660</v>
      </c>
      <c r="C144" s="73">
        <f t="shared" si="50"/>
        <v>3700</v>
      </c>
      <c r="D144" s="22">
        <f t="shared" si="45"/>
        <v>-1.092896174863388E-2</v>
      </c>
      <c r="E144" s="24">
        <f t="shared" si="51"/>
        <v>1.092896174863388E-2</v>
      </c>
      <c r="F144" s="23">
        <f t="shared" si="46"/>
        <v>1600</v>
      </c>
      <c r="G144" s="90">
        <f>AVERAGE($B$9:B143)</f>
        <v>2807.1629629629629</v>
      </c>
      <c r="H144" s="22">
        <f t="shared" si="47"/>
        <v>0.23301558388990085</v>
      </c>
      <c r="I144" s="24">
        <f t="shared" si="48"/>
        <v>0.23301558388990085</v>
      </c>
      <c r="J144" s="23">
        <f t="shared" si="49"/>
        <v>727331.01174211269</v>
      </c>
    </row>
    <row r="145" spans="1:10" x14ac:dyDescent="0.3">
      <c r="A145" s="37" t="s">
        <v>311</v>
      </c>
      <c r="B145" s="39">
        <v>3760</v>
      </c>
      <c r="C145" s="73">
        <f t="shared" si="50"/>
        <v>3660</v>
      </c>
      <c r="D145" s="22">
        <f t="shared" si="45"/>
        <v>2.6595744680851064E-2</v>
      </c>
      <c r="E145" s="24">
        <f t="shared" si="51"/>
        <v>2.6595744680851064E-2</v>
      </c>
      <c r="F145" s="23">
        <f t="shared" si="46"/>
        <v>10000</v>
      </c>
      <c r="G145" s="90">
        <f>AVERAGE($B$9:B144)</f>
        <v>2813.4338235294117</v>
      </c>
      <c r="H145" s="22">
        <f t="shared" si="47"/>
        <v>0.25174632352941179</v>
      </c>
      <c r="I145" s="24">
        <f t="shared" si="48"/>
        <v>0.25174632352941179</v>
      </c>
      <c r="J145" s="23">
        <f t="shared" si="49"/>
        <v>895987.52643814893</v>
      </c>
    </row>
    <row r="146" spans="1:10" x14ac:dyDescent="0.3">
      <c r="A146" s="37" t="s">
        <v>312</v>
      </c>
      <c r="B146" s="39">
        <v>3910</v>
      </c>
      <c r="C146" s="73">
        <v>1912</v>
      </c>
      <c r="D146" s="22">
        <f t="shared" si="45"/>
        <v>0.51099744245524292</v>
      </c>
      <c r="E146" s="24">
        <f t="shared" si="51"/>
        <v>0.51099744245524292</v>
      </c>
      <c r="F146" s="23">
        <f t="shared" si="46"/>
        <v>3992004</v>
      </c>
      <c r="G146" s="90">
        <f>AVERAGE($B$9:B145)</f>
        <v>2820.3430656934306</v>
      </c>
      <c r="H146" s="22">
        <f t="shared" si="47"/>
        <v>0.27868463793006892</v>
      </c>
      <c r="I146" s="24">
        <f t="shared" si="48"/>
        <v>0.27868463793006892</v>
      </c>
      <c r="J146" s="23">
        <f t="shared" si="49"/>
        <v>1187352.2344823913</v>
      </c>
    </row>
    <row r="147" spans="1:10" x14ac:dyDescent="0.3">
      <c r="A147" s="37" t="s">
        <v>313</v>
      </c>
      <c r="B147" s="39">
        <v>3790</v>
      </c>
      <c r="C147" s="73">
        <f t="shared" ref="C147:C149" si="52">B146</f>
        <v>3910</v>
      </c>
      <c r="D147" s="22">
        <f t="shared" si="45"/>
        <v>-3.1662269129287601E-2</v>
      </c>
      <c r="E147" s="24">
        <f t="shared" si="51"/>
        <v>3.1662269129287601E-2</v>
      </c>
      <c r="F147" s="23">
        <f t="shared" si="46"/>
        <v>14400</v>
      </c>
      <c r="G147" s="90">
        <f>AVERAGE($B$9:B146)</f>
        <v>2828.2391304347825</v>
      </c>
      <c r="H147" s="22">
        <f t="shared" si="47"/>
        <v>0.25376276241826318</v>
      </c>
      <c r="I147" s="24">
        <f t="shared" si="48"/>
        <v>0.25376276241826318</v>
      </c>
      <c r="J147" s="23">
        <f t="shared" si="49"/>
        <v>924983.97022684326</v>
      </c>
    </row>
    <row r="148" spans="1:10" x14ac:dyDescent="0.3">
      <c r="A148" s="37" t="s">
        <v>314</v>
      </c>
      <c r="B148" s="39">
        <v>3780</v>
      </c>
      <c r="C148" s="73">
        <f t="shared" si="52"/>
        <v>3790</v>
      </c>
      <c r="D148" s="22">
        <f t="shared" si="45"/>
        <v>-2.6455026455026454E-3</v>
      </c>
      <c r="E148" s="24">
        <f t="shared" si="51"/>
        <v>2.6455026455026454E-3</v>
      </c>
      <c r="F148" s="23">
        <f t="shared" si="46"/>
        <v>100</v>
      </c>
      <c r="G148" s="90">
        <f>AVERAGE($B$9:B147)</f>
        <v>2835.1582733812947</v>
      </c>
      <c r="H148" s="22">
        <f t="shared" si="47"/>
        <v>0.2499581287351072</v>
      </c>
      <c r="I148" s="24">
        <f t="shared" si="48"/>
        <v>0.2499581287351072</v>
      </c>
      <c r="J148" s="23">
        <f t="shared" si="49"/>
        <v>892725.88835981616</v>
      </c>
    </row>
    <row r="149" spans="1:10" x14ac:dyDescent="0.3">
      <c r="A149" s="37" t="s">
        <v>315</v>
      </c>
      <c r="B149" s="39">
        <v>3610</v>
      </c>
      <c r="C149" s="73">
        <f t="shared" si="52"/>
        <v>3780</v>
      </c>
      <c r="D149" s="22">
        <f t="shared" si="45"/>
        <v>-4.7091412742382273E-2</v>
      </c>
      <c r="E149" s="24">
        <f t="shared" si="51"/>
        <v>4.7091412742382273E-2</v>
      </c>
      <c r="F149" s="23">
        <f t="shared" si="46"/>
        <v>28900</v>
      </c>
      <c r="G149" s="90">
        <f>AVERAGE($B$9:B148)</f>
        <v>2841.9071428571428</v>
      </c>
      <c r="H149" s="22">
        <f t="shared" si="47"/>
        <v>0.21276810447170558</v>
      </c>
      <c r="I149" s="24">
        <f t="shared" si="48"/>
        <v>0.21276810447170558</v>
      </c>
      <c r="J149" s="23">
        <f t="shared" si="49"/>
        <v>589966.6371938776</v>
      </c>
    </row>
    <row r="150" spans="1:10" x14ac:dyDescent="0.3">
      <c r="A150" s="37" t="s">
        <v>316</v>
      </c>
      <c r="B150" s="39">
        <v>3880</v>
      </c>
      <c r="C150" s="73">
        <v>1913</v>
      </c>
      <c r="D150" s="22">
        <f t="shared" si="45"/>
        <v>0.50695876288659791</v>
      </c>
      <c r="E150" s="24">
        <f t="shared" si="51"/>
        <v>0.50695876288659791</v>
      </c>
      <c r="F150" s="23">
        <f t="shared" si="46"/>
        <v>3869089</v>
      </c>
      <c r="G150" s="90">
        <f>AVERAGE($B$9:B149)</f>
        <v>2847.3546099290779</v>
      </c>
      <c r="H150" s="22">
        <f t="shared" si="47"/>
        <v>0.26614571909044382</v>
      </c>
      <c r="I150" s="24">
        <f t="shared" si="48"/>
        <v>0.26614571909044382</v>
      </c>
      <c r="J150" s="23">
        <f t="shared" si="49"/>
        <v>1066356.5016347268</v>
      </c>
    </row>
    <row r="151" spans="1:10" x14ac:dyDescent="0.3">
      <c r="A151" s="37" t="s">
        <v>317</v>
      </c>
      <c r="B151" s="39">
        <v>4210</v>
      </c>
      <c r="C151" s="73">
        <f t="shared" ref="C151:C153" si="53">B150</f>
        <v>3880</v>
      </c>
      <c r="D151" s="22">
        <f t="shared" si="45"/>
        <v>7.8384798099762468E-2</v>
      </c>
      <c r="E151" s="24">
        <f t="shared" si="51"/>
        <v>7.8384798099762468E-2</v>
      </c>
      <c r="F151" s="23">
        <f t="shared" si="46"/>
        <v>108900</v>
      </c>
      <c r="G151" s="90">
        <f>AVERAGE($B$9:B150)</f>
        <v>2854.6267605633802</v>
      </c>
      <c r="H151" s="22">
        <f t="shared" si="47"/>
        <v>0.32194138703957714</v>
      </c>
      <c r="I151" s="24">
        <f t="shared" si="48"/>
        <v>0.32194138703957714</v>
      </c>
      <c r="J151" s="23">
        <f t="shared" si="49"/>
        <v>1837036.6181809166</v>
      </c>
    </row>
    <row r="152" spans="1:10" x14ac:dyDescent="0.3">
      <c r="A152" s="37" t="s">
        <v>318</v>
      </c>
      <c r="B152" s="39">
        <v>4100</v>
      </c>
      <c r="C152" s="73">
        <f t="shared" si="53"/>
        <v>4210</v>
      </c>
      <c r="D152" s="22">
        <f t="shared" si="45"/>
        <v>-2.6829268292682926E-2</v>
      </c>
      <c r="E152" s="24">
        <f t="shared" si="51"/>
        <v>2.6829268292682926E-2</v>
      </c>
      <c r="F152" s="23">
        <f t="shared" si="46"/>
        <v>12100</v>
      </c>
      <c r="G152" s="90">
        <f>AVERAGE($B$9:B151)</f>
        <v>2864.1048951048951</v>
      </c>
      <c r="H152" s="22">
        <f t="shared" si="47"/>
        <v>0.30143783046222067</v>
      </c>
      <c r="I152" s="24">
        <f t="shared" si="48"/>
        <v>0.30143783046222067</v>
      </c>
      <c r="J152" s="23">
        <f t="shared" si="49"/>
        <v>1527436.7103036821</v>
      </c>
    </row>
    <row r="153" spans="1:10" x14ac:dyDescent="0.3">
      <c r="A153" s="37" t="s">
        <v>319</v>
      </c>
      <c r="B153" s="39">
        <v>4060</v>
      </c>
      <c r="C153" s="73">
        <f t="shared" si="53"/>
        <v>4100</v>
      </c>
      <c r="D153" s="22">
        <f t="shared" si="45"/>
        <v>-9.852216748768473E-3</v>
      </c>
      <c r="E153" s="24">
        <f t="shared" si="51"/>
        <v>9.852216748768473E-3</v>
      </c>
      <c r="F153" s="23">
        <f t="shared" si="46"/>
        <v>1600</v>
      </c>
      <c r="G153" s="90">
        <f>AVERAGE($B$9:B152)</f>
        <v>2872.6875</v>
      </c>
      <c r="H153" s="22">
        <f t="shared" si="47"/>
        <v>0.29244150246305417</v>
      </c>
      <c r="I153" s="24">
        <f t="shared" si="48"/>
        <v>0.29244150246305417</v>
      </c>
      <c r="J153" s="23">
        <f t="shared" si="49"/>
        <v>1409710.97265625</v>
      </c>
    </row>
    <row r="154" spans="1:10" x14ac:dyDescent="0.3">
      <c r="A154" s="37" t="s">
        <v>320</v>
      </c>
      <c r="B154" s="39">
        <v>4360</v>
      </c>
      <c r="C154" s="73">
        <v>1914</v>
      </c>
      <c r="D154" s="22">
        <f t="shared" si="45"/>
        <v>0.56100917431192665</v>
      </c>
      <c r="E154" s="24">
        <f t="shared" si="51"/>
        <v>0.56100917431192665</v>
      </c>
      <c r="F154" s="23">
        <f t="shared" si="46"/>
        <v>5982916</v>
      </c>
      <c r="G154" s="90">
        <f>AVERAGE($B$9:B153)</f>
        <v>2880.8758620689655</v>
      </c>
      <c r="H154" s="22">
        <f t="shared" si="47"/>
        <v>0.33924865548876937</v>
      </c>
      <c r="I154" s="24">
        <f t="shared" si="48"/>
        <v>0.33924865548876937</v>
      </c>
      <c r="J154" s="23">
        <f t="shared" si="49"/>
        <v>2187808.215410226</v>
      </c>
    </row>
    <row r="155" spans="1:10" x14ac:dyDescent="0.3">
      <c r="A155" s="37" t="s">
        <v>321</v>
      </c>
      <c r="B155" s="39">
        <v>4050</v>
      </c>
      <c r="C155" s="73">
        <f t="shared" ref="C155:C157" si="54">B154</f>
        <v>4360</v>
      </c>
      <c r="D155" s="22">
        <f t="shared" si="45"/>
        <v>-7.6543209876543214E-2</v>
      </c>
      <c r="E155" s="24">
        <f t="shared" si="51"/>
        <v>7.6543209876543214E-2</v>
      </c>
      <c r="F155" s="23">
        <f t="shared" si="46"/>
        <v>96100</v>
      </c>
      <c r="G155" s="90">
        <f>AVERAGE($B$9:B154)</f>
        <v>2891.0068493150684</v>
      </c>
      <c r="H155" s="22">
        <f t="shared" si="47"/>
        <v>0.28617114831726709</v>
      </c>
      <c r="I155" s="24">
        <f t="shared" si="48"/>
        <v>0.28617114831726709</v>
      </c>
      <c r="J155" s="23">
        <f t="shared" si="49"/>
        <v>1343265.1233345845</v>
      </c>
    </row>
    <row r="156" spans="1:10" x14ac:dyDescent="0.3">
      <c r="A156" s="37" t="s">
        <v>322</v>
      </c>
      <c r="B156" s="39">
        <v>4140</v>
      </c>
      <c r="C156" s="73">
        <f t="shared" si="54"/>
        <v>4050</v>
      </c>
      <c r="D156" s="22">
        <f t="shared" si="45"/>
        <v>2.1739130434782608E-2</v>
      </c>
      <c r="E156" s="24">
        <f t="shared" si="51"/>
        <v>2.1739130434782608E-2</v>
      </c>
      <c r="F156" s="23">
        <f t="shared" si="46"/>
        <v>8100</v>
      </c>
      <c r="G156" s="90">
        <f>AVERAGE($B$9:B155)</f>
        <v>2898.8911564625851</v>
      </c>
      <c r="H156" s="22">
        <f t="shared" si="47"/>
        <v>0.2997847448158007</v>
      </c>
      <c r="I156" s="24">
        <f t="shared" si="48"/>
        <v>0.2997847448158007</v>
      </c>
      <c r="J156" s="23">
        <f t="shared" si="49"/>
        <v>1540351.1615067795</v>
      </c>
    </row>
    <row r="157" spans="1:10" x14ac:dyDescent="0.3">
      <c r="A157" s="37" t="s">
        <v>323</v>
      </c>
      <c r="B157" s="39">
        <v>4380</v>
      </c>
      <c r="C157" s="73">
        <f t="shared" si="54"/>
        <v>4140</v>
      </c>
      <c r="D157" s="22">
        <f t="shared" si="45"/>
        <v>5.4794520547945202E-2</v>
      </c>
      <c r="E157" s="24">
        <f t="shared" si="51"/>
        <v>5.4794520547945202E-2</v>
      </c>
      <c r="F157" s="23">
        <f t="shared" si="46"/>
        <v>57600</v>
      </c>
      <c r="G157" s="90">
        <f>AVERAGE($B$9:B156)</f>
        <v>2907.2770270270271</v>
      </c>
      <c r="H157" s="22">
        <f t="shared" si="47"/>
        <v>0.33623812168332717</v>
      </c>
      <c r="I157" s="24">
        <f t="shared" si="48"/>
        <v>0.33623812168332717</v>
      </c>
      <c r="J157" s="23">
        <f t="shared" si="49"/>
        <v>2168912.9551223521</v>
      </c>
    </row>
    <row r="158" spans="1:10" x14ac:dyDescent="0.3">
      <c r="A158" s="37" t="s">
        <v>324</v>
      </c>
      <c r="B158" s="39">
        <v>4100</v>
      </c>
      <c r="C158" s="73">
        <v>1915</v>
      </c>
      <c r="D158" s="22">
        <f t="shared" si="45"/>
        <v>0.53292682926829271</v>
      </c>
      <c r="E158" s="24">
        <f t="shared" si="51"/>
        <v>0.53292682926829271</v>
      </c>
      <c r="F158" s="23">
        <f t="shared" si="46"/>
        <v>4774225</v>
      </c>
      <c r="G158" s="90">
        <f>AVERAGE($B$9:B157)</f>
        <v>2917.1610738255035</v>
      </c>
      <c r="H158" s="22">
        <f t="shared" si="47"/>
        <v>0.28849729906695037</v>
      </c>
      <c r="I158" s="24">
        <f t="shared" si="48"/>
        <v>0.28849729906695037</v>
      </c>
      <c r="J158" s="23">
        <f t="shared" si="49"/>
        <v>1399107.9252736359</v>
      </c>
    </row>
    <row r="159" spans="1:10" x14ac:dyDescent="0.3">
      <c r="A159" s="37" t="s">
        <v>325</v>
      </c>
      <c r="B159" s="39">
        <v>4260</v>
      </c>
      <c r="C159" s="73">
        <f t="shared" ref="C159:C161" si="55">B158</f>
        <v>4100</v>
      </c>
      <c r="D159" s="22">
        <f t="shared" si="45"/>
        <v>3.7558685446009391E-2</v>
      </c>
      <c r="E159" s="24">
        <f t="shared" si="51"/>
        <v>3.7558685446009391E-2</v>
      </c>
      <c r="F159" s="23">
        <f t="shared" si="46"/>
        <v>25600</v>
      </c>
      <c r="G159" s="90">
        <f>AVERAGE($B$9:B158)</f>
        <v>2925.0466666666666</v>
      </c>
      <c r="H159" s="22">
        <f t="shared" si="47"/>
        <v>0.31336932707355242</v>
      </c>
      <c r="I159" s="24">
        <f t="shared" si="48"/>
        <v>0.31336932707355242</v>
      </c>
      <c r="J159" s="23">
        <f t="shared" si="49"/>
        <v>1782100.4021777778</v>
      </c>
    </row>
    <row r="160" spans="1:10" x14ac:dyDescent="0.3">
      <c r="A160" s="37" t="s">
        <v>326</v>
      </c>
      <c r="B160" s="39">
        <v>4190</v>
      </c>
      <c r="C160" s="73">
        <f t="shared" si="55"/>
        <v>4260</v>
      </c>
      <c r="D160" s="22">
        <f t="shared" si="45"/>
        <v>-1.6706443914081145E-2</v>
      </c>
      <c r="E160" s="24">
        <f t="shared" si="51"/>
        <v>1.6706443914081145E-2</v>
      </c>
      <c r="F160" s="23">
        <f t="shared" si="46"/>
        <v>4900</v>
      </c>
      <c r="G160" s="90">
        <f>AVERAGE($B$9:B159)</f>
        <v>2933.8874172185429</v>
      </c>
      <c r="H160" s="22">
        <f t="shared" si="47"/>
        <v>0.2997882059144289</v>
      </c>
      <c r="I160" s="24">
        <f t="shared" si="48"/>
        <v>0.2997882059144289</v>
      </c>
      <c r="J160" s="23">
        <f t="shared" si="49"/>
        <v>1577818.8206219031</v>
      </c>
    </row>
    <row r="161" spans="1:10" x14ac:dyDescent="0.3">
      <c r="A161" s="37" t="s">
        <v>327</v>
      </c>
      <c r="B161" s="39">
        <v>4340</v>
      </c>
      <c r="C161" s="73">
        <f t="shared" si="55"/>
        <v>4190</v>
      </c>
      <c r="D161" s="22">
        <f t="shared" si="45"/>
        <v>3.4562211981566823E-2</v>
      </c>
      <c r="E161" s="24">
        <f t="shared" si="51"/>
        <v>3.4562211981566823E-2</v>
      </c>
      <c r="F161" s="23">
        <f t="shared" si="46"/>
        <v>22500</v>
      </c>
      <c r="G161" s="90">
        <f>AVERAGE($B$9:B160)</f>
        <v>2942.1513157894738</v>
      </c>
      <c r="H161" s="22">
        <f t="shared" si="47"/>
        <v>0.32208495027892309</v>
      </c>
      <c r="I161" s="24">
        <f t="shared" si="48"/>
        <v>0.32208495027892309</v>
      </c>
      <c r="J161" s="23">
        <f t="shared" si="49"/>
        <v>1953980.9439490996</v>
      </c>
    </row>
    <row r="162" spans="1:10" x14ac:dyDescent="0.3">
      <c r="A162" s="37" t="s">
        <v>328</v>
      </c>
      <c r="B162" s="39">
        <v>4180</v>
      </c>
      <c r="C162" s="73">
        <v>1916</v>
      </c>
      <c r="D162" s="22">
        <f t="shared" si="45"/>
        <v>0.54162679425837323</v>
      </c>
      <c r="E162" s="24">
        <f t="shared" si="51"/>
        <v>0.54162679425837323</v>
      </c>
      <c r="F162" s="23">
        <f t="shared" si="46"/>
        <v>5125696</v>
      </c>
      <c r="G162" s="90">
        <f>AVERAGE($B$9:B161)</f>
        <v>2951.2875816993464</v>
      </c>
      <c r="H162" s="22">
        <f t="shared" si="47"/>
        <v>0.29395033930637643</v>
      </c>
      <c r="I162" s="24">
        <f t="shared" si="48"/>
        <v>0.29395033930637643</v>
      </c>
      <c r="J162" s="23">
        <f t="shared" si="49"/>
        <v>1509734.2068862403</v>
      </c>
    </row>
    <row r="163" spans="1:10" x14ac:dyDescent="0.3">
      <c r="A163" s="37" t="s">
        <v>329</v>
      </c>
      <c r="B163" s="39">
        <v>4510</v>
      </c>
      <c r="C163" s="73">
        <f t="shared" ref="C163:C165" si="56">B162</f>
        <v>4180</v>
      </c>
      <c r="D163" s="22">
        <f t="shared" si="45"/>
        <v>7.3170731707317069E-2</v>
      </c>
      <c r="E163" s="24">
        <f t="shared" si="51"/>
        <v>7.3170731707317069E-2</v>
      </c>
      <c r="F163" s="23">
        <f t="shared" si="46"/>
        <v>108900</v>
      </c>
      <c r="G163" s="90">
        <f>AVERAGE($B$9:B162)</f>
        <v>2959.2662337662337</v>
      </c>
      <c r="H163" s="22">
        <f t="shared" si="47"/>
        <v>0.34384340714717659</v>
      </c>
      <c r="I163" s="24">
        <f t="shared" si="48"/>
        <v>0.34384340714717659</v>
      </c>
      <c r="J163" s="23">
        <f t="shared" si="49"/>
        <v>2404775.2137375614</v>
      </c>
    </row>
    <row r="164" spans="1:10" x14ac:dyDescent="0.3">
      <c r="A164" s="37" t="s">
        <v>330</v>
      </c>
      <c r="B164" s="39">
        <v>4410</v>
      </c>
      <c r="C164" s="73">
        <f t="shared" si="56"/>
        <v>4510</v>
      </c>
      <c r="D164" s="22">
        <f t="shared" si="45"/>
        <v>-2.2675736961451247E-2</v>
      </c>
      <c r="E164" s="24">
        <f t="shared" si="51"/>
        <v>2.2675736961451247E-2</v>
      </c>
      <c r="F164" s="23">
        <f t="shared" si="46"/>
        <v>10000</v>
      </c>
      <c r="G164" s="90">
        <f>AVERAGE($B$9:B163)</f>
        <v>2969.2709677419357</v>
      </c>
      <c r="H164" s="22">
        <f t="shared" si="47"/>
        <v>0.32669592568210076</v>
      </c>
      <c r="I164" s="24">
        <f t="shared" si="48"/>
        <v>0.32669592568210076</v>
      </c>
      <c r="J164" s="23">
        <f t="shared" si="49"/>
        <v>2075700.1443912585</v>
      </c>
    </row>
    <row r="165" spans="1:10" x14ac:dyDescent="0.3">
      <c r="A165" s="37" t="s">
        <v>331</v>
      </c>
      <c r="B165" s="39">
        <v>4380</v>
      </c>
      <c r="C165" s="73">
        <f t="shared" si="56"/>
        <v>4410</v>
      </c>
      <c r="D165" s="22">
        <f t="shared" si="45"/>
        <v>-6.8493150684931503E-3</v>
      </c>
      <c r="E165" s="24">
        <f t="shared" si="51"/>
        <v>6.8493150684931503E-3</v>
      </c>
      <c r="F165" s="23">
        <f t="shared" si="46"/>
        <v>900</v>
      </c>
      <c r="G165" s="90">
        <f>AVERAGE($B$9:B164)</f>
        <v>2978.5064102564102</v>
      </c>
      <c r="H165" s="22">
        <f t="shared" si="47"/>
        <v>0.31997570542091092</v>
      </c>
      <c r="I165" s="24">
        <f t="shared" si="48"/>
        <v>0.31997570542091092</v>
      </c>
      <c r="J165" s="23">
        <f t="shared" si="49"/>
        <v>1964184.2820923736</v>
      </c>
    </row>
    <row r="166" spans="1:10" x14ac:dyDescent="0.3">
      <c r="A166" s="37" t="s">
        <v>332</v>
      </c>
      <c r="B166" s="39">
        <v>4410</v>
      </c>
      <c r="C166" s="73">
        <v>1917</v>
      </c>
      <c r="D166" s="22">
        <f t="shared" si="45"/>
        <v>0.5653061224489796</v>
      </c>
      <c r="E166" s="24">
        <f t="shared" si="51"/>
        <v>0.5653061224489796</v>
      </c>
      <c r="F166" s="23">
        <f t="shared" si="46"/>
        <v>6215049</v>
      </c>
      <c r="G166" s="90">
        <f>AVERAGE($B$9:B165)</f>
        <v>2987.4331210191081</v>
      </c>
      <c r="H166" s="22">
        <f t="shared" si="47"/>
        <v>0.32257752357843356</v>
      </c>
      <c r="I166" s="24">
        <f t="shared" si="48"/>
        <v>0.32257752357843356</v>
      </c>
      <c r="J166" s="23">
        <f t="shared" si="49"/>
        <v>2023696.5251734357</v>
      </c>
    </row>
    <row r="167" spans="1:10" x14ac:dyDescent="0.3">
      <c r="A167" s="37" t="s">
        <v>333</v>
      </c>
      <c r="B167" s="39">
        <v>4490</v>
      </c>
      <c r="C167" s="73">
        <f t="shared" ref="C167:C169" si="57">B166</f>
        <v>4410</v>
      </c>
      <c r="D167" s="22">
        <f t="shared" si="45"/>
        <v>1.7817371937639197E-2</v>
      </c>
      <c r="E167" s="24">
        <f t="shared" si="51"/>
        <v>1.7817371937639197E-2</v>
      </c>
      <c r="F167" s="23">
        <f t="shared" si="46"/>
        <v>6400</v>
      </c>
      <c r="G167" s="90">
        <f>AVERAGE($B$9:B166)</f>
        <v>2996.4367088607596</v>
      </c>
      <c r="H167" s="22">
        <f t="shared" si="47"/>
        <v>0.33264215838290434</v>
      </c>
      <c r="I167" s="24">
        <f t="shared" si="48"/>
        <v>0.33264215838290434</v>
      </c>
      <c r="J167" s="23">
        <f t="shared" si="49"/>
        <v>2230731.3046386791</v>
      </c>
    </row>
    <row r="168" spans="1:10" x14ac:dyDescent="0.3">
      <c r="A168" s="37" t="s">
        <v>334</v>
      </c>
      <c r="B168" s="39">
        <v>4460</v>
      </c>
      <c r="C168" s="73">
        <f t="shared" si="57"/>
        <v>4490</v>
      </c>
      <c r="D168" s="22">
        <f t="shared" si="45"/>
        <v>-6.7264573991031393E-3</v>
      </c>
      <c r="E168" s="24">
        <f t="shared" si="51"/>
        <v>6.7264573991031393E-3</v>
      </c>
      <c r="F168" s="23">
        <f t="shared" si="46"/>
        <v>900</v>
      </c>
      <c r="G168" s="90">
        <f>AVERAGE($B$9:B167)</f>
        <v>3005.8301886792451</v>
      </c>
      <c r="H168" s="22">
        <f t="shared" si="47"/>
        <v>0.32604704289703024</v>
      </c>
      <c r="I168" s="24">
        <f t="shared" si="48"/>
        <v>0.32604704289703024</v>
      </c>
      <c r="J168" s="23">
        <f t="shared" si="49"/>
        <v>2114609.8401566399</v>
      </c>
    </row>
    <row r="169" spans="1:10" x14ac:dyDescent="0.3">
      <c r="A169" s="37" t="s">
        <v>335</v>
      </c>
      <c r="B169" s="39">
        <v>4650</v>
      </c>
      <c r="C169" s="73">
        <f t="shared" si="57"/>
        <v>4460</v>
      </c>
      <c r="D169" s="22">
        <f t="shared" si="45"/>
        <v>4.0860215053763443E-2</v>
      </c>
      <c r="E169" s="24">
        <f t="shared" si="51"/>
        <v>4.0860215053763443E-2</v>
      </c>
      <c r="F169" s="23">
        <f t="shared" si="46"/>
        <v>36100</v>
      </c>
      <c r="G169" s="90">
        <f>AVERAGE($B$9:B168)</f>
        <v>3014.9187499999998</v>
      </c>
      <c r="H169" s="22">
        <f t="shared" si="47"/>
        <v>0.35163037634408606</v>
      </c>
      <c r="I169" s="24">
        <f t="shared" si="48"/>
        <v>0.35163037634408606</v>
      </c>
      <c r="J169" s="23">
        <f t="shared" si="49"/>
        <v>2673490.6941015632</v>
      </c>
    </row>
    <row r="170" spans="1:10" x14ac:dyDescent="0.3">
      <c r="A170" s="37" t="s">
        <v>336</v>
      </c>
      <c r="B170" s="39">
        <v>4770</v>
      </c>
      <c r="C170" s="73">
        <v>1918</v>
      </c>
      <c r="D170" s="22">
        <f t="shared" si="45"/>
        <v>0.59790356394129984</v>
      </c>
      <c r="E170" s="24">
        <f t="shared" si="51"/>
        <v>0.59790356394129984</v>
      </c>
      <c r="F170" s="23">
        <f t="shared" si="46"/>
        <v>8133904</v>
      </c>
      <c r="G170" s="90">
        <f>AVERAGE($B$9:B169)</f>
        <v>3025.0745341614906</v>
      </c>
      <c r="H170" s="22">
        <f t="shared" si="47"/>
        <v>0.3658124666328112</v>
      </c>
      <c r="I170" s="24">
        <f t="shared" si="48"/>
        <v>0.3658124666328112</v>
      </c>
      <c r="J170" s="23">
        <f t="shared" si="49"/>
        <v>3044764.881331739</v>
      </c>
    </row>
    <row r="171" spans="1:10" x14ac:dyDescent="0.3">
      <c r="A171" s="37" t="s">
        <v>337</v>
      </c>
      <c r="B171" s="39">
        <v>4440</v>
      </c>
      <c r="C171" s="73">
        <f t="shared" ref="C171:C173" si="58">B170</f>
        <v>4770</v>
      </c>
      <c r="D171" s="22">
        <f t="shared" si="45"/>
        <v>-7.4324324324324328E-2</v>
      </c>
      <c r="E171" s="24">
        <f t="shared" si="51"/>
        <v>7.4324324324324328E-2</v>
      </c>
      <c r="F171" s="23">
        <f t="shared" si="46"/>
        <v>108900</v>
      </c>
      <c r="G171" s="90">
        <f>AVERAGE($B$9:B170)</f>
        <v>3035.8456790123455</v>
      </c>
      <c r="H171" s="22">
        <f t="shared" si="47"/>
        <v>0.31625097319541767</v>
      </c>
      <c r="I171" s="24">
        <f t="shared" si="48"/>
        <v>0.31625097319541767</v>
      </c>
      <c r="J171" s="23">
        <f t="shared" si="49"/>
        <v>1971649.3571483011</v>
      </c>
    </row>
    <row r="172" spans="1:10" x14ac:dyDescent="0.3">
      <c r="A172" s="37" t="s">
        <v>338</v>
      </c>
      <c r="B172" s="39">
        <v>4370</v>
      </c>
      <c r="C172" s="73">
        <f t="shared" si="58"/>
        <v>4440</v>
      </c>
      <c r="D172" s="22">
        <f t="shared" si="45"/>
        <v>-1.6018306636155607E-2</v>
      </c>
      <c r="E172" s="24">
        <f t="shared" si="51"/>
        <v>1.6018306636155607E-2</v>
      </c>
      <c r="F172" s="23">
        <f t="shared" si="46"/>
        <v>4900</v>
      </c>
      <c r="G172" s="90">
        <f>AVERAGE($B$9:B171)</f>
        <v>3044.4601226993864</v>
      </c>
      <c r="H172" s="22">
        <f t="shared" si="47"/>
        <v>0.30332720304361865</v>
      </c>
      <c r="I172" s="24">
        <f t="shared" si="48"/>
        <v>0.30332720304361865</v>
      </c>
      <c r="J172" s="23">
        <f t="shared" si="49"/>
        <v>1757055.9663141258</v>
      </c>
    </row>
    <row r="173" spans="1:10" x14ac:dyDescent="0.3">
      <c r="A173" s="37" t="s">
        <v>339</v>
      </c>
      <c r="B173" s="39">
        <v>4540</v>
      </c>
      <c r="C173" s="73">
        <f t="shared" si="58"/>
        <v>4370</v>
      </c>
      <c r="D173" s="22">
        <f t="shared" si="45"/>
        <v>3.7444933920704845E-2</v>
      </c>
      <c r="E173" s="24">
        <f t="shared" si="51"/>
        <v>3.7444933920704845E-2</v>
      </c>
      <c r="F173" s="23">
        <f t="shared" si="46"/>
        <v>28900</v>
      </c>
      <c r="G173" s="90">
        <f>AVERAGE($B$9:B172)</f>
        <v>3052.5426829268295</v>
      </c>
      <c r="H173" s="22">
        <f t="shared" si="47"/>
        <v>0.32763377028043406</v>
      </c>
      <c r="I173" s="24">
        <f t="shared" si="48"/>
        <v>0.32763377028043406</v>
      </c>
      <c r="J173" s="23">
        <f t="shared" si="49"/>
        <v>2212529.2701145145</v>
      </c>
    </row>
    <row r="174" spans="1:10" x14ac:dyDescent="0.3">
      <c r="A174" s="37" t="s">
        <v>340</v>
      </c>
      <c r="B174" s="39">
        <v>4570</v>
      </c>
      <c r="C174" s="73">
        <v>1919</v>
      </c>
      <c r="D174" s="22">
        <f t="shared" si="45"/>
        <v>0.58008752735229763</v>
      </c>
      <c r="E174" s="24">
        <f t="shared" si="51"/>
        <v>0.58008752735229763</v>
      </c>
      <c r="F174" s="23">
        <f t="shared" si="46"/>
        <v>7027801</v>
      </c>
      <c r="G174" s="90">
        <f>AVERAGE($B$9:B173)</f>
        <v>3061.5575757575757</v>
      </c>
      <c r="H174" s="22">
        <f t="shared" si="47"/>
        <v>0.33007492871825478</v>
      </c>
      <c r="I174" s="24">
        <f t="shared" si="48"/>
        <v>0.33007492871825478</v>
      </c>
      <c r="J174" s="23">
        <f t="shared" si="49"/>
        <v>2275398.5472543621</v>
      </c>
    </row>
    <row r="175" spans="1:10" x14ac:dyDescent="0.3">
      <c r="A175" s="37" t="s">
        <v>341</v>
      </c>
      <c r="B175" s="39">
        <v>4400</v>
      </c>
      <c r="C175" s="73">
        <f t="shared" ref="C175:C177" si="59">B174</f>
        <v>4570</v>
      </c>
      <c r="D175" s="22">
        <f t="shared" si="45"/>
        <v>-3.8636363636363635E-2</v>
      </c>
      <c r="E175" s="24">
        <f t="shared" si="51"/>
        <v>3.8636363636363635E-2</v>
      </c>
      <c r="F175" s="23">
        <f t="shared" si="46"/>
        <v>28900</v>
      </c>
      <c r="G175" s="90">
        <f>AVERAGE($B$9:B174)</f>
        <v>3070.6445783132531</v>
      </c>
      <c r="H175" s="22">
        <f t="shared" si="47"/>
        <v>0.3021262322015334</v>
      </c>
      <c r="I175" s="24">
        <f t="shared" si="48"/>
        <v>0.3021262322015334</v>
      </c>
      <c r="J175" s="23">
        <f t="shared" si="49"/>
        <v>1767185.8371679487</v>
      </c>
    </row>
    <row r="176" spans="1:10" x14ac:dyDescent="0.3">
      <c r="A176" s="37" t="s">
        <v>342</v>
      </c>
      <c r="B176" s="39">
        <v>4390</v>
      </c>
      <c r="C176" s="73">
        <f t="shared" si="59"/>
        <v>4400</v>
      </c>
      <c r="D176" s="22">
        <f t="shared" si="45"/>
        <v>-2.2779043280182231E-3</v>
      </c>
      <c r="E176" s="24">
        <f t="shared" si="51"/>
        <v>2.2779043280182231E-3</v>
      </c>
      <c r="F176" s="23">
        <f t="shared" si="46"/>
        <v>100</v>
      </c>
      <c r="G176" s="90">
        <f>AVERAGE($B$9:B175)</f>
        <v>3078.6047904191619</v>
      </c>
      <c r="H176" s="22">
        <f t="shared" si="47"/>
        <v>0.29872328236465562</v>
      </c>
      <c r="I176" s="24">
        <f t="shared" si="48"/>
        <v>0.29872328236465562</v>
      </c>
      <c r="J176" s="23">
        <f t="shared" si="49"/>
        <v>1719757.3957115703</v>
      </c>
    </row>
    <row r="177" spans="1:10" x14ac:dyDescent="0.3">
      <c r="A177" s="37" t="s">
        <v>343</v>
      </c>
      <c r="B177" s="39">
        <v>4350</v>
      </c>
      <c r="C177" s="73">
        <f t="shared" si="59"/>
        <v>4390</v>
      </c>
      <c r="D177" s="22">
        <f t="shared" si="45"/>
        <v>-9.1954022988505746E-3</v>
      </c>
      <c r="E177" s="24">
        <f t="shared" si="51"/>
        <v>9.1954022988505746E-3</v>
      </c>
      <c r="F177" s="23">
        <f t="shared" si="46"/>
        <v>1600</v>
      </c>
      <c r="G177" s="90">
        <f>AVERAGE($B$9:B176)</f>
        <v>3086.4107142857142</v>
      </c>
      <c r="H177" s="22">
        <f t="shared" si="47"/>
        <v>0.29048029556650246</v>
      </c>
      <c r="I177" s="24">
        <f t="shared" si="48"/>
        <v>0.29048029556650246</v>
      </c>
      <c r="J177" s="23">
        <f t="shared" si="49"/>
        <v>1596657.8829719389</v>
      </c>
    </row>
    <row r="178" spans="1:10" x14ac:dyDescent="0.3">
      <c r="A178" s="37" t="s">
        <v>344</v>
      </c>
      <c r="B178" s="39">
        <v>4510</v>
      </c>
      <c r="C178" s="73">
        <v>1920</v>
      </c>
      <c r="D178" s="22">
        <f t="shared" si="45"/>
        <v>0.57427937915742788</v>
      </c>
      <c r="E178" s="24">
        <f t="shared" si="51"/>
        <v>0.57427937915742788</v>
      </c>
      <c r="F178" s="23">
        <f t="shared" si="46"/>
        <v>6708100</v>
      </c>
      <c r="G178" s="90">
        <f>AVERAGE($B$9:B177)</f>
        <v>3093.8875739644968</v>
      </c>
      <c r="H178" s="22">
        <f t="shared" si="47"/>
        <v>0.31399388603891421</v>
      </c>
      <c r="I178" s="24">
        <f t="shared" si="48"/>
        <v>0.31399388603891421</v>
      </c>
      <c r="J178" s="23">
        <f t="shared" si="49"/>
        <v>2005374.4031721584</v>
      </c>
    </row>
    <row r="179" spans="1:10" x14ac:dyDescent="0.3">
      <c r="A179" s="37" t="s">
        <v>345</v>
      </c>
      <c r="B179" s="39">
        <v>4650</v>
      </c>
      <c r="C179" s="73">
        <f t="shared" ref="C179:C181" si="60">B178</f>
        <v>4510</v>
      </c>
      <c r="D179" s="22">
        <f t="shared" si="45"/>
        <v>3.0107526881720432E-2</v>
      </c>
      <c r="E179" s="24">
        <f t="shared" si="51"/>
        <v>3.0107526881720432E-2</v>
      </c>
      <c r="F179" s="23">
        <f t="shared" si="46"/>
        <v>19600</v>
      </c>
      <c r="G179" s="90">
        <f>AVERAGE($B$9:B178)</f>
        <v>3102.2176470588233</v>
      </c>
      <c r="H179" s="22">
        <f t="shared" si="47"/>
        <v>0.33285641998734983</v>
      </c>
      <c r="I179" s="24">
        <f t="shared" si="48"/>
        <v>0.33285641998734983</v>
      </c>
      <c r="J179" s="23">
        <f t="shared" si="49"/>
        <v>2395630.2120761252</v>
      </c>
    </row>
    <row r="180" spans="1:10" x14ac:dyDescent="0.3">
      <c r="A180" s="37" t="s">
        <v>346</v>
      </c>
      <c r="B180" s="39">
        <v>4650</v>
      </c>
      <c r="C180" s="73">
        <f t="shared" si="60"/>
        <v>4650</v>
      </c>
      <c r="D180" s="22">
        <f t="shared" si="45"/>
        <v>0</v>
      </c>
      <c r="E180" s="24">
        <f t="shared" si="51"/>
        <v>0</v>
      </c>
      <c r="F180" s="23">
        <f t="shared" si="46"/>
        <v>0</v>
      </c>
      <c r="G180" s="90">
        <f>AVERAGE($B$9:B179)</f>
        <v>3111.2690058479534</v>
      </c>
      <c r="H180" s="22">
        <f t="shared" si="47"/>
        <v>0.33090989121549391</v>
      </c>
      <c r="I180" s="24">
        <f t="shared" si="48"/>
        <v>0.33090989121549391</v>
      </c>
      <c r="J180" s="23">
        <f t="shared" si="49"/>
        <v>2367693.0723641459</v>
      </c>
    </row>
    <row r="181" spans="1:10" x14ac:dyDescent="0.3">
      <c r="A181" s="37" t="s">
        <v>347</v>
      </c>
      <c r="B181" s="39">
        <v>4800</v>
      </c>
      <c r="C181" s="73">
        <f t="shared" si="60"/>
        <v>4650</v>
      </c>
      <c r="D181" s="22">
        <f t="shared" si="45"/>
        <v>3.125E-2</v>
      </c>
      <c r="E181" s="24">
        <f t="shared" si="51"/>
        <v>3.125E-2</v>
      </c>
      <c r="F181" s="23">
        <f t="shared" si="46"/>
        <v>22500</v>
      </c>
      <c r="G181" s="90">
        <f>AVERAGE($B$9:B180)</f>
        <v>3120.2151162790697</v>
      </c>
      <c r="H181" s="22">
        <f t="shared" si="47"/>
        <v>0.34995518410852716</v>
      </c>
      <c r="I181" s="24">
        <f t="shared" si="48"/>
        <v>0.34995518410852716</v>
      </c>
      <c r="J181" s="23">
        <f t="shared" si="49"/>
        <v>2821677.2555773393</v>
      </c>
    </row>
    <row r="182" spans="1:10" x14ac:dyDescent="0.3">
      <c r="A182" s="37" t="s">
        <v>348</v>
      </c>
      <c r="B182" s="39">
        <v>4580</v>
      </c>
      <c r="C182" s="73">
        <v>1921</v>
      </c>
      <c r="D182" s="22">
        <f t="shared" si="45"/>
        <v>0.58056768558951966</v>
      </c>
      <c r="E182" s="24">
        <f t="shared" si="51"/>
        <v>0.58056768558951966</v>
      </c>
      <c r="F182" s="23">
        <f t="shared" si="46"/>
        <v>7070281</v>
      </c>
      <c r="G182" s="90">
        <f>AVERAGE($B$9:B181)</f>
        <v>3129.9248554913293</v>
      </c>
      <c r="H182" s="22">
        <f t="shared" si="47"/>
        <v>0.31661029356084514</v>
      </c>
      <c r="I182" s="24">
        <f t="shared" si="48"/>
        <v>0.31661029356084514</v>
      </c>
      <c r="J182" s="23">
        <f t="shared" si="49"/>
        <v>2102717.9247218422</v>
      </c>
    </row>
    <row r="183" spans="1:10" x14ac:dyDescent="0.3">
      <c r="A183" s="37" t="s">
        <v>349</v>
      </c>
      <c r="B183" s="39">
        <v>4910</v>
      </c>
      <c r="C183" s="73">
        <f t="shared" ref="C183:C185" si="61">B182</f>
        <v>4580</v>
      </c>
      <c r="D183" s="22">
        <f t="shared" si="45"/>
        <v>6.720977596741344E-2</v>
      </c>
      <c r="E183" s="24">
        <f t="shared" si="51"/>
        <v>6.720977596741344E-2</v>
      </c>
      <c r="F183" s="23">
        <f t="shared" si="46"/>
        <v>108900</v>
      </c>
      <c r="G183" s="90">
        <f>AVERAGE($B$9:B182)</f>
        <v>3138.2586206896553</v>
      </c>
      <c r="H183" s="22">
        <f t="shared" si="47"/>
        <v>0.36084345810801316</v>
      </c>
      <c r="I183" s="24">
        <f t="shared" si="48"/>
        <v>0.36084345810801316</v>
      </c>
      <c r="J183" s="23">
        <f t="shared" si="49"/>
        <v>3139067.5151605224</v>
      </c>
    </row>
    <row r="184" spans="1:10" x14ac:dyDescent="0.3">
      <c r="A184" s="37" t="s">
        <v>350</v>
      </c>
      <c r="B184" s="39">
        <v>4810</v>
      </c>
      <c r="C184" s="73">
        <f t="shared" si="61"/>
        <v>4910</v>
      </c>
      <c r="D184" s="22">
        <f t="shared" si="45"/>
        <v>-2.0790020790020791E-2</v>
      </c>
      <c r="E184" s="24">
        <f t="shared" si="51"/>
        <v>2.0790020790020791E-2</v>
      </c>
      <c r="F184" s="23">
        <f t="shared" si="46"/>
        <v>10000</v>
      </c>
      <c r="G184" s="90">
        <f>AVERAGE($B$9:B183)</f>
        <v>3148.3828571428571</v>
      </c>
      <c r="H184" s="22">
        <f t="shared" si="47"/>
        <v>0.34545054945054948</v>
      </c>
      <c r="I184" s="24">
        <f t="shared" si="48"/>
        <v>0.34545054945054948</v>
      </c>
      <c r="J184" s="23">
        <f t="shared" si="49"/>
        <v>2760971.529436735</v>
      </c>
    </row>
    <row r="185" spans="1:10" x14ac:dyDescent="0.3">
      <c r="A185" s="37" t="s">
        <v>351</v>
      </c>
      <c r="B185" s="39">
        <v>4810</v>
      </c>
      <c r="C185" s="73">
        <f t="shared" si="61"/>
        <v>4810</v>
      </c>
      <c r="D185" s="22">
        <f t="shared" si="45"/>
        <v>0</v>
      </c>
      <c r="E185" s="24">
        <f t="shared" si="51"/>
        <v>0</v>
      </c>
      <c r="F185" s="23">
        <f t="shared" si="46"/>
        <v>0</v>
      </c>
      <c r="G185" s="90">
        <f>AVERAGE($B$9:B184)</f>
        <v>3157.8238636363635</v>
      </c>
      <c r="H185" s="22">
        <f t="shared" si="47"/>
        <v>0.34348776223776228</v>
      </c>
      <c r="I185" s="24">
        <f t="shared" si="48"/>
        <v>0.34348776223776228</v>
      </c>
      <c r="J185" s="23">
        <f t="shared" si="49"/>
        <v>2729685.9855694734</v>
      </c>
    </row>
    <row r="186" spans="1:10" x14ac:dyDescent="0.3">
      <c r="A186" s="37" t="s">
        <v>352</v>
      </c>
      <c r="B186" s="39">
        <v>4970</v>
      </c>
      <c r="C186" s="73">
        <v>1922</v>
      </c>
      <c r="D186" s="22">
        <f t="shared" si="45"/>
        <v>0.61327967806841044</v>
      </c>
      <c r="E186" s="24">
        <f t="shared" si="51"/>
        <v>0.61327967806841044</v>
      </c>
      <c r="F186" s="23">
        <f t="shared" si="46"/>
        <v>9290304</v>
      </c>
      <c r="G186" s="90">
        <f>AVERAGE($B$9:B185)</f>
        <v>3167.1581920903955</v>
      </c>
      <c r="H186" s="22">
        <f t="shared" si="47"/>
        <v>0.36274483056531276</v>
      </c>
      <c r="I186" s="24">
        <f t="shared" si="48"/>
        <v>0.36274483056531276</v>
      </c>
      <c r="J186" s="23">
        <f t="shared" si="49"/>
        <v>3250238.5843467712</v>
      </c>
    </row>
    <row r="187" spans="1:10" x14ac:dyDescent="0.3">
      <c r="A187" s="37" t="s">
        <v>353</v>
      </c>
      <c r="B187" s="39">
        <v>4790</v>
      </c>
      <c r="C187" s="73">
        <f t="shared" ref="C187:C189" si="62">B186</f>
        <v>4970</v>
      </c>
      <c r="D187" s="22">
        <f t="shared" si="45"/>
        <v>-3.7578288100208766E-2</v>
      </c>
      <c r="E187" s="24">
        <f t="shared" si="51"/>
        <v>3.7578288100208766E-2</v>
      </c>
      <c r="F187" s="23">
        <f t="shared" si="46"/>
        <v>32400</v>
      </c>
      <c r="G187" s="90">
        <f>AVERAGE($B$9:B186)</f>
        <v>3177.2865168539324</v>
      </c>
      <c r="H187" s="22">
        <f t="shared" si="47"/>
        <v>0.33668339940418945</v>
      </c>
      <c r="I187" s="24">
        <f t="shared" si="48"/>
        <v>0.33668339940418945</v>
      </c>
      <c r="J187" s="23">
        <f t="shared" si="49"/>
        <v>2600844.7787211216</v>
      </c>
    </row>
    <row r="188" spans="1:10" x14ac:dyDescent="0.3">
      <c r="A188" s="37" t="s">
        <v>354</v>
      </c>
      <c r="B188" s="39">
        <v>4790</v>
      </c>
      <c r="C188" s="73">
        <f t="shared" si="62"/>
        <v>4790</v>
      </c>
      <c r="D188" s="22">
        <f t="shared" si="45"/>
        <v>0</v>
      </c>
      <c r="E188" s="24">
        <f t="shared" si="51"/>
        <v>0</v>
      </c>
      <c r="F188" s="23">
        <f t="shared" si="46"/>
        <v>0</v>
      </c>
      <c r="G188" s="90">
        <f>AVERAGE($B$9:B187)</f>
        <v>3186.2960893854747</v>
      </c>
      <c r="H188" s="22">
        <f t="shared" si="47"/>
        <v>0.33480248655835598</v>
      </c>
      <c r="I188" s="24">
        <f t="shared" si="48"/>
        <v>0.33480248655835598</v>
      </c>
      <c r="J188" s="23">
        <f t="shared" si="49"/>
        <v>2571866.2329203212</v>
      </c>
    </row>
    <row r="189" spans="1:10" x14ac:dyDescent="0.3">
      <c r="A189" s="37" t="s">
        <v>355</v>
      </c>
      <c r="B189" s="39">
        <v>4970</v>
      </c>
      <c r="C189" s="73">
        <f t="shared" si="62"/>
        <v>4790</v>
      </c>
      <c r="D189" s="22">
        <f t="shared" si="45"/>
        <v>3.6217303822937627E-2</v>
      </c>
      <c r="E189" s="24">
        <f t="shared" si="51"/>
        <v>3.6217303822937627E-2</v>
      </c>
      <c r="F189" s="23">
        <f t="shared" si="46"/>
        <v>32400</v>
      </c>
      <c r="G189" s="90">
        <f>AVERAGE($B$9:B188)</f>
        <v>3195.2055555555557</v>
      </c>
      <c r="H189" s="22">
        <f t="shared" si="47"/>
        <v>0.3571014978761457</v>
      </c>
      <c r="I189" s="24">
        <f t="shared" si="48"/>
        <v>0.3571014978761457</v>
      </c>
      <c r="J189" s="23">
        <f t="shared" si="49"/>
        <v>3149895.3200308634</v>
      </c>
    </row>
    <row r="190" spans="1:10" x14ac:dyDescent="0.3">
      <c r="A190" s="37" t="s">
        <v>356</v>
      </c>
      <c r="B190" s="39">
        <v>4810</v>
      </c>
      <c r="C190" s="73">
        <v>1923</v>
      </c>
      <c r="D190" s="22">
        <f t="shared" si="45"/>
        <v>0.60020790020790016</v>
      </c>
      <c r="E190" s="24">
        <f t="shared" si="51"/>
        <v>0.60020790020790016</v>
      </c>
      <c r="F190" s="23">
        <f t="shared" si="46"/>
        <v>8334769</v>
      </c>
      <c r="G190" s="90">
        <f>AVERAGE($B$9:B189)</f>
        <v>3205.011049723757</v>
      </c>
      <c r="H190" s="22">
        <f t="shared" si="47"/>
        <v>0.33367753643996739</v>
      </c>
      <c r="I190" s="24">
        <f t="shared" si="48"/>
        <v>0.33367753643996739</v>
      </c>
      <c r="J190" s="23">
        <f t="shared" si="49"/>
        <v>2575989.5305088367</v>
      </c>
    </row>
    <row r="191" spans="1:10" x14ac:dyDescent="0.3">
      <c r="A191" s="37" t="s">
        <v>357</v>
      </c>
      <c r="B191" s="39">
        <v>4790</v>
      </c>
      <c r="C191" s="73">
        <f t="shared" ref="C191:C193" si="63">B190</f>
        <v>4810</v>
      </c>
      <c r="D191" s="22">
        <f t="shared" si="45"/>
        <v>-4.1753653444676405E-3</v>
      </c>
      <c r="E191" s="24">
        <f t="shared" si="51"/>
        <v>4.1753653444676405E-3</v>
      </c>
      <c r="F191" s="23">
        <f t="shared" si="46"/>
        <v>400</v>
      </c>
      <c r="G191" s="90">
        <f>AVERAGE($B$9:B190)</f>
        <v>3213.8296703296705</v>
      </c>
      <c r="H191" s="22">
        <f t="shared" si="47"/>
        <v>0.32905434857418153</v>
      </c>
      <c r="I191" s="24">
        <f t="shared" si="48"/>
        <v>0.32905434857418153</v>
      </c>
      <c r="J191" s="23">
        <f t="shared" si="49"/>
        <v>2484312.9081330751</v>
      </c>
    </row>
    <row r="192" spans="1:10" x14ac:dyDescent="0.3">
      <c r="A192" s="37" t="s">
        <v>358</v>
      </c>
      <c r="B192" s="39">
        <v>5060</v>
      </c>
      <c r="C192" s="73">
        <f t="shared" si="63"/>
        <v>4790</v>
      </c>
      <c r="D192" s="22">
        <f t="shared" si="45"/>
        <v>5.33596837944664E-2</v>
      </c>
      <c r="E192" s="24">
        <f t="shared" si="51"/>
        <v>5.33596837944664E-2</v>
      </c>
      <c r="F192" s="23">
        <f t="shared" si="46"/>
        <v>72900</v>
      </c>
      <c r="G192" s="90">
        <f>AVERAGE($B$9:B191)</f>
        <v>3222.4426229508199</v>
      </c>
      <c r="H192" s="22">
        <f t="shared" si="47"/>
        <v>0.36315363182790122</v>
      </c>
      <c r="I192" s="24">
        <f t="shared" si="48"/>
        <v>0.36315363182790122</v>
      </c>
      <c r="J192" s="23">
        <f t="shared" si="49"/>
        <v>3376617.1139478628</v>
      </c>
    </row>
    <row r="193" spans="1:10" x14ac:dyDescent="0.3">
      <c r="A193" s="37" t="s">
        <v>359</v>
      </c>
      <c r="B193" s="39">
        <v>4750</v>
      </c>
      <c r="C193" s="73">
        <f t="shared" si="63"/>
        <v>5060</v>
      </c>
      <c r="D193" s="22">
        <f t="shared" si="45"/>
        <v>-6.5263157894736842E-2</v>
      </c>
      <c r="E193" s="24">
        <f t="shared" si="51"/>
        <v>6.5263157894736842E-2</v>
      </c>
      <c r="F193" s="23">
        <f t="shared" si="46"/>
        <v>96100</v>
      </c>
      <c r="G193" s="90">
        <f>AVERAGE($B$9:B192)</f>
        <v>3232.429347826087</v>
      </c>
      <c r="H193" s="22">
        <f t="shared" si="47"/>
        <v>0.31948855835240275</v>
      </c>
      <c r="I193" s="24">
        <f t="shared" si="48"/>
        <v>0.31948855835240275</v>
      </c>
      <c r="J193" s="23">
        <f t="shared" si="49"/>
        <v>2303020.6843395554</v>
      </c>
    </row>
    <row r="194" spans="1:10" x14ac:dyDescent="0.3">
      <c r="A194" s="37" t="s">
        <v>360</v>
      </c>
      <c r="B194" s="39">
        <v>5020</v>
      </c>
      <c r="C194" s="73">
        <v>1924</v>
      </c>
      <c r="D194" s="22">
        <f t="shared" si="45"/>
        <v>0.61673306772908365</v>
      </c>
      <c r="E194" s="24">
        <f t="shared" si="51"/>
        <v>0.61673306772908365</v>
      </c>
      <c r="F194" s="23">
        <f t="shared" si="46"/>
        <v>9585216</v>
      </c>
      <c r="G194" s="90">
        <f>AVERAGE($B$9:B193)</f>
        <v>3240.6324324324323</v>
      </c>
      <c r="H194" s="22">
        <f t="shared" si="47"/>
        <v>0.35445569075051148</v>
      </c>
      <c r="I194" s="24">
        <f t="shared" si="48"/>
        <v>0.35445569075051148</v>
      </c>
      <c r="J194" s="23">
        <f t="shared" si="49"/>
        <v>3166148.9405113226</v>
      </c>
    </row>
    <row r="195" spans="1:10" x14ac:dyDescent="0.3">
      <c r="A195" s="37" t="s">
        <v>361</v>
      </c>
      <c r="B195" s="39">
        <v>4940</v>
      </c>
      <c r="C195" s="73">
        <f t="shared" ref="C195:C197" si="64">B194</f>
        <v>5020</v>
      </c>
      <c r="D195" s="22">
        <f t="shared" si="45"/>
        <v>-1.6194331983805668E-2</v>
      </c>
      <c r="E195" s="24">
        <f t="shared" si="51"/>
        <v>1.6194331983805668E-2</v>
      </c>
      <c r="F195" s="23">
        <f t="shared" si="46"/>
        <v>6400</v>
      </c>
      <c r="G195" s="90">
        <f>AVERAGE($B$9:B194)</f>
        <v>3250.1989247311826</v>
      </c>
      <c r="H195" s="22">
        <f t="shared" si="47"/>
        <v>0.34206499499368775</v>
      </c>
      <c r="I195" s="24">
        <f t="shared" si="48"/>
        <v>0.34206499499368775</v>
      </c>
      <c r="J195" s="23">
        <f t="shared" si="49"/>
        <v>2855427.6739796516</v>
      </c>
    </row>
    <row r="196" spans="1:10" x14ac:dyDescent="0.3">
      <c r="A196" s="37" t="s">
        <v>362</v>
      </c>
      <c r="B196" s="39">
        <v>5070</v>
      </c>
      <c r="C196" s="73">
        <f t="shared" si="64"/>
        <v>4940</v>
      </c>
      <c r="D196" s="22">
        <f t="shared" si="45"/>
        <v>2.564102564102564E-2</v>
      </c>
      <c r="E196" s="24">
        <f t="shared" si="51"/>
        <v>2.564102564102564E-2</v>
      </c>
      <c r="F196" s="23">
        <f t="shared" si="46"/>
        <v>16900</v>
      </c>
      <c r="G196" s="90">
        <f>AVERAGE($B$9:B195)</f>
        <v>3259.2352941176468</v>
      </c>
      <c r="H196" s="22">
        <f t="shared" si="47"/>
        <v>0.35715280194918209</v>
      </c>
      <c r="I196" s="24">
        <f t="shared" si="48"/>
        <v>0.35715280194918209</v>
      </c>
      <c r="J196" s="23">
        <f t="shared" si="49"/>
        <v>3278868.820069205</v>
      </c>
    </row>
    <row r="197" spans="1:10" x14ac:dyDescent="0.3">
      <c r="A197" s="37" t="s">
        <v>363</v>
      </c>
      <c r="B197" s="39">
        <v>4760</v>
      </c>
      <c r="C197" s="73">
        <f t="shared" si="64"/>
        <v>5070</v>
      </c>
      <c r="D197" s="22">
        <f t="shared" si="45"/>
        <v>-6.5126050420168072E-2</v>
      </c>
      <c r="E197" s="24">
        <f t="shared" si="51"/>
        <v>6.5126050420168072E-2</v>
      </c>
      <c r="F197" s="23">
        <f t="shared" si="46"/>
        <v>96100</v>
      </c>
      <c r="G197" s="90">
        <f>AVERAGE($B$9:B196)</f>
        <v>3268.8670212765956</v>
      </c>
      <c r="H197" s="22">
        <f t="shared" si="47"/>
        <v>0.31326323082424462</v>
      </c>
      <c r="I197" s="24">
        <f t="shared" si="48"/>
        <v>0.31326323082424462</v>
      </c>
      <c r="J197" s="23">
        <f t="shared" si="49"/>
        <v>2223477.5602365332</v>
      </c>
    </row>
    <row r="198" spans="1:10" x14ac:dyDescent="0.3">
      <c r="A198" s="37" t="s">
        <v>364</v>
      </c>
      <c r="B198" s="39">
        <v>4640</v>
      </c>
      <c r="C198" s="73">
        <v>1925</v>
      </c>
      <c r="D198" s="22">
        <f t="shared" si="45"/>
        <v>0.58512931034482762</v>
      </c>
      <c r="E198" s="24">
        <f t="shared" si="51"/>
        <v>0.58512931034482762</v>
      </c>
      <c r="F198" s="23">
        <f t="shared" si="46"/>
        <v>7371225</v>
      </c>
      <c r="G198" s="90">
        <f>AVERAGE($B$9:B197)</f>
        <v>3276.7566137566137</v>
      </c>
      <c r="H198" s="22">
        <f t="shared" si="47"/>
        <v>0.2938024539317643</v>
      </c>
      <c r="I198" s="24">
        <f t="shared" si="48"/>
        <v>0.2938024539317643</v>
      </c>
      <c r="J198" s="23">
        <f t="shared" si="49"/>
        <v>1858432.5301363347</v>
      </c>
    </row>
    <row r="199" spans="1:10" x14ac:dyDescent="0.3">
      <c r="A199" s="37" t="s">
        <v>365</v>
      </c>
      <c r="B199" s="39">
        <v>4950</v>
      </c>
      <c r="C199" s="73">
        <f t="shared" ref="C199:C201" si="65">B198</f>
        <v>4640</v>
      </c>
      <c r="D199" s="22">
        <f t="shared" si="45"/>
        <v>6.2626262626262627E-2</v>
      </c>
      <c r="E199" s="24">
        <f t="shared" si="51"/>
        <v>6.2626262626262627E-2</v>
      </c>
      <c r="F199" s="23">
        <f t="shared" si="46"/>
        <v>96100</v>
      </c>
      <c r="G199" s="90">
        <f>AVERAGE($B$9:B198)</f>
        <v>3283.9315789473685</v>
      </c>
      <c r="H199" s="22">
        <f t="shared" si="47"/>
        <v>0.33657947900053159</v>
      </c>
      <c r="I199" s="24">
        <f t="shared" si="48"/>
        <v>0.33657947900053159</v>
      </c>
      <c r="J199" s="23">
        <f t="shared" si="49"/>
        <v>2775783.9836288085</v>
      </c>
    </row>
    <row r="200" spans="1:10" x14ac:dyDescent="0.3">
      <c r="A200" s="37" t="s">
        <v>366</v>
      </c>
      <c r="B200" s="39">
        <v>4600</v>
      </c>
      <c r="C200" s="73">
        <f t="shared" si="65"/>
        <v>4950</v>
      </c>
      <c r="D200" s="22">
        <f t="shared" si="45"/>
        <v>-7.6086956521739135E-2</v>
      </c>
      <c r="E200" s="24">
        <f t="shared" si="51"/>
        <v>7.6086956521739135E-2</v>
      </c>
      <c r="F200" s="23">
        <f t="shared" si="46"/>
        <v>122500</v>
      </c>
      <c r="G200" s="90">
        <f>AVERAGE($B$9:B199)</f>
        <v>3292.6544502617803</v>
      </c>
      <c r="H200" s="22">
        <f t="shared" si="47"/>
        <v>0.28420555429091732</v>
      </c>
      <c r="I200" s="24">
        <f t="shared" si="48"/>
        <v>0.28420555429091732</v>
      </c>
      <c r="J200" s="23">
        <f t="shared" si="49"/>
        <v>1709152.3864203279</v>
      </c>
    </row>
    <row r="201" spans="1:10" x14ac:dyDescent="0.3">
      <c r="A201" s="37" t="s">
        <v>367</v>
      </c>
      <c r="B201" s="39">
        <v>4820</v>
      </c>
      <c r="C201" s="73">
        <f t="shared" si="65"/>
        <v>4600</v>
      </c>
      <c r="D201" s="22">
        <f t="shared" si="45"/>
        <v>4.5643153526970952E-2</v>
      </c>
      <c r="E201" s="24">
        <f t="shared" si="51"/>
        <v>4.5643153526970952E-2</v>
      </c>
      <c r="F201" s="23">
        <f t="shared" si="46"/>
        <v>48400</v>
      </c>
      <c r="G201" s="90">
        <f>AVERAGE($B$9:B200)</f>
        <v>3299.4635416666665</v>
      </c>
      <c r="H201" s="22">
        <f t="shared" si="47"/>
        <v>0.315463995504841</v>
      </c>
      <c r="I201" s="24">
        <f t="shared" si="48"/>
        <v>0.315463995504841</v>
      </c>
      <c r="J201" s="23">
        <f t="shared" si="49"/>
        <v>2312031.1211208771</v>
      </c>
    </row>
    <row r="202" spans="1:10" x14ac:dyDescent="0.3">
      <c r="A202" s="37" t="s">
        <v>368</v>
      </c>
      <c r="B202" s="39">
        <v>4990</v>
      </c>
      <c r="C202" s="73">
        <v>1926</v>
      </c>
      <c r="D202" s="22">
        <f t="shared" si="45"/>
        <v>0.61402805611222444</v>
      </c>
      <c r="E202" s="24">
        <f t="shared" si="51"/>
        <v>0.61402805611222444</v>
      </c>
      <c r="F202" s="23">
        <f t="shared" si="46"/>
        <v>9388096</v>
      </c>
      <c r="G202" s="90">
        <f>AVERAGE($B$9:B201)</f>
        <v>3307.3419689119173</v>
      </c>
      <c r="H202" s="22">
        <f t="shared" si="47"/>
        <v>0.33720601825412477</v>
      </c>
      <c r="I202" s="24">
        <f t="shared" si="48"/>
        <v>0.33720601825412477</v>
      </c>
      <c r="J202" s="23">
        <f t="shared" si="49"/>
        <v>2831338.0495852232</v>
      </c>
    </row>
    <row r="203" spans="1:10" x14ac:dyDescent="0.3">
      <c r="A203" s="37" t="s">
        <v>369</v>
      </c>
      <c r="B203" s="39">
        <v>4900</v>
      </c>
      <c r="C203" s="73">
        <f t="shared" ref="C203:C205" si="66">B202</f>
        <v>4990</v>
      </c>
      <c r="D203" s="22">
        <f t="shared" ref="D203:D266" si="67">(B203-C203)/B203</f>
        <v>-1.8367346938775512E-2</v>
      </c>
      <c r="E203" s="24">
        <f t="shared" si="51"/>
        <v>1.8367346938775512E-2</v>
      </c>
      <c r="F203" s="23">
        <f t="shared" ref="F203:F266" si="68">(B203-C203)^2</f>
        <v>8100</v>
      </c>
      <c r="G203" s="90">
        <f>AVERAGE($B$9:B202)</f>
        <v>3316.0154639175257</v>
      </c>
      <c r="H203" s="22">
        <f t="shared" ref="H203:H266" si="69">(B203-G203)/B203</f>
        <v>0.32326215022091309</v>
      </c>
      <c r="I203" s="24">
        <f t="shared" ref="I203:I266" si="70">ABS(H203)</f>
        <v>0.32326215022091309</v>
      </c>
      <c r="J203" s="23">
        <f t="shared" ref="J203:J266" si="71">(B203-G203)^2</f>
        <v>2509007.0105484114</v>
      </c>
    </row>
    <row r="204" spans="1:10" x14ac:dyDescent="0.3">
      <c r="A204" s="37" t="s">
        <v>370</v>
      </c>
      <c r="B204" s="39">
        <v>4980</v>
      </c>
      <c r="C204" s="73">
        <f t="shared" si="66"/>
        <v>4900</v>
      </c>
      <c r="D204" s="22">
        <f t="shared" si="67"/>
        <v>1.6064257028112448E-2</v>
      </c>
      <c r="E204" s="24">
        <f t="shared" si="51"/>
        <v>1.6064257028112448E-2</v>
      </c>
      <c r="F204" s="23">
        <f t="shared" si="68"/>
        <v>6400</v>
      </c>
      <c r="G204" s="90">
        <f>AVERAGE($B$9:B203)</f>
        <v>3324.1384615384613</v>
      </c>
      <c r="H204" s="22">
        <f t="shared" si="69"/>
        <v>0.33250231696014831</v>
      </c>
      <c r="I204" s="24">
        <f t="shared" si="70"/>
        <v>0.33250231696014831</v>
      </c>
      <c r="J204" s="23">
        <f t="shared" si="71"/>
        <v>2741877.4345562137</v>
      </c>
    </row>
    <row r="205" spans="1:10" x14ac:dyDescent="0.3">
      <c r="A205" s="37" t="s">
        <v>371</v>
      </c>
      <c r="B205" s="39">
        <v>4850</v>
      </c>
      <c r="C205" s="73">
        <f t="shared" si="66"/>
        <v>4980</v>
      </c>
      <c r="D205" s="22">
        <f t="shared" si="67"/>
        <v>-2.6804123711340205E-2</v>
      </c>
      <c r="E205" s="24">
        <f t="shared" si="51"/>
        <v>2.6804123711340205E-2</v>
      </c>
      <c r="F205" s="23">
        <f t="shared" si="68"/>
        <v>16900</v>
      </c>
      <c r="G205" s="90">
        <f>AVERAGE($B$9:B204)</f>
        <v>3332.5867346938776</v>
      </c>
      <c r="H205" s="22">
        <f t="shared" si="69"/>
        <v>0.3128687144961077</v>
      </c>
      <c r="I205" s="24">
        <f t="shared" si="70"/>
        <v>0.3128687144961077</v>
      </c>
      <c r="J205" s="23">
        <f t="shared" si="71"/>
        <v>2302543.0177269885</v>
      </c>
    </row>
    <row r="206" spans="1:10" x14ac:dyDescent="0.3">
      <c r="A206" s="37" t="s">
        <v>372</v>
      </c>
      <c r="B206" s="39">
        <v>4960</v>
      </c>
      <c r="C206" s="73">
        <v>1927</v>
      </c>
      <c r="D206" s="22">
        <f t="shared" si="67"/>
        <v>0.61149193548387093</v>
      </c>
      <c r="E206" s="24">
        <f t="shared" si="51"/>
        <v>0.61149193548387093</v>
      </c>
      <c r="F206" s="23">
        <f t="shared" si="68"/>
        <v>9199089</v>
      </c>
      <c r="G206" s="90">
        <f>AVERAGE($B$9:B205)</f>
        <v>3340.2893401015231</v>
      </c>
      <c r="H206" s="22">
        <f t="shared" si="69"/>
        <v>0.32655456852791875</v>
      </c>
      <c r="I206" s="24">
        <f t="shared" si="70"/>
        <v>0.32655456852791875</v>
      </c>
      <c r="J206" s="23">
        <f t="shared" si="71"/>
        <v>2623462.6217887597</v>
      </c>
    </row>
    <row r="207" spans="1:10" x14ac:dyDescent="0.3">
      <c r="A207" s="37" t="s">
        <v>373</v>
      </c>
      <c r="B207" s="39">
        <v>4870</v>
      </c>
      <c r="C207" s="73">
        <f t="shared" ref="C207:C209" si="72">B206</f>
        <v>4960</v>
      </c>
      <c r="D207" s="22">
        <f t="shared" si="67"/>
        <v>-1.8480492813141684E-2</v>
      </c>
      <c r="E207" s="24">
        <f t="shared" ref="E207:E270" si="73">ABS(D207)</f>
        <v>1.8480492813141684E-2</v>
      </c>
      <c r="F207" s="23">
        <f t="shared" si="68"/>
        <v>8100</v>
      </c>
      <c r="G207" s="90">
        <f>AVERAGE($B$9:B206)</f>
        <v>3348.469696969697</v>
      </c>
      <c r="H207" s="22">
        <f t="shared" si="69"/>
        <v>0.3124292203347645</v>
      </c>
      <c r="I207" s="24">
        <f t="shared" si="70"/>
        <v>0.3124292203347645</v>
      </c>
      <c r="J207" s="23">
        <f t="shared" si="71"/>
        <v>2315054.4630394857</v>
      </c>
    </row>
    <row r="208" spans="1:10" x14ac:dyDescent="0.3">
      <c r="A208" s="37" t="s">
        <v>374</v>
      </c>
      <c r="B208" s="39">
        <v>5000</v>
      </c>
      <c r="C208" s="73">
        <f t="shared" si="72"/>
        <v>4870</v>
      </c>
      <c r="D208" s="22">
        <f t="shared" si="67"/>
        <v>2.5999999999999999E-2</v>
      </c>
      <c r="E208" s="24">
        <f t="shared" si="73"/>
        <v>2.5999999999999999E-2</v>
      </c>
      <c r="F208" s="23">
        <f t="shared" si="68"/>
        <v>16900</v>
      </c>
      <c r="G208" s="90">
        <f>AVERAGE($B$9:B207)</f>
        <v>3356.1155778894472</v>
      </c>
      <c r="H208" s="22">
        <f t="shared" si="69"/>
        <v>0.32877688442211056</v>
      </c>
      <c r="I208" s="24">
        <f t="shared" si="70"/>
        <v>0.32877688442211056</v>
      </c>
      <c r="J208" s="23">
        <f t="shared" si="71"/>
        <v>2702355.9932577461</v>
      </c>
    </row>
    <row r="209" spans="1:10" x14ac:dyDescent="0.3">
      <c r="A209" s="37" t="s">
        <v>375</v>
      </c>
      <c r="B209" s="39">
        <v>4930</v>
      </c>
      <c r="C209" s="73">
        <f t="shared" si="72"/>
        <v>5000</v>
      </c>
      <c r="D209" s="22">
        <f t="shared" si="67"/>
        <v>-1.4198782961460446E-2</v>
      </c>
      <c r="E209" s="24">
        <f t="shared" si="73"/>
        <v>1.4198782961460446E-2</v>
      </c>
      <c r="F209" s="23">
        <f t="shared" si="68"/>
        <v>4900</v>
      </c>
      <c r="G209" s="90">
        <f>AVERAGE($B$9:B208)</f>
        <v>3364.335</v>
      </c>
      <c r="H209" s="22">
        <f t="shared" si="69"/>
        <v>0.31757910750507101</v>
      </c>
      <c r="I209" s="24">
        <f t="shared" si="70"/>
        <v>0.31757910750507101</v>
      </c>
      <c r="J209" s="23">
        <f t="shared" si="71"/>
        <v>2451306.8922250001</v>
      </c>
    </row>
    <row r="210" spans="1:10" x14ac:dyDescent="0.3">
      <c r="A210" s="37" t="s">
        <v>376</v>
      </c>
      <c r="B210" s="39">
        <v>5210</v>
      </c>
      <c r="C210" s="73">
        <v>1928</v>
      </c>
      <c r="D210" s="22">
        <f t="shared" si="67"/>
        <v>0.62994241842610366</v>
      </c>
      <c r="E210" s="24">
        <f t="shared" si="73"/>
        <v>0.62994241842610366</v>
      </c>
      <c r="F210" s="23">
        <f t="shared" si="68"/>
        <v>10771524</v>
      </c>
      <c r="G210" s="90">
        <f>AVERAGE($B$9:B209)</f>
        <v>3372.1243781094527</v>
      </c>
      <c r="H210" s="22">
        <f t="shared" si="69"/>
        <v>0.35275923644732193</v>
      </c>
      <c r="I210" s="24">
        <f t="shared" si="70"/>
        <v>0.35275923644732193</v>
      </c>
      <c r="J210" s="23">
        <f t="shared" si="71"/>
        <v>3377786.8015395659</v>
      </c>
    </row>
    <row r="211" spans="1:10" x14ac:dyDescent="0.3">
      <c r="A211" s="37" t="s">
        <v>377</v>
      </c>
      <c r="B211" s="39">
        <v>4950</v>
      </c>
      <c r="C211" s="73">
        <f t="shared" ref="C211:C213" si="74">B210</f>
        <v>5210</v>
      </c>
      <c r="D211" s="22">
        <f t="shared" si="67"/>
        <v>-5.2525252525252523E-2</v>
      </c>
      <c r="E211" s="24">
        <f t="shared" si="73"/>
        <v>5.2525252525252523E-2</v>
      </c>
      <c r="F211" s="23">
        <f t="shared" si="68"/>
        <v>67600</v>
      </c>
      <c r="G211" s="90">
        <f>AVERAGE($B$9:B210)</f>
        <v>3381.2227722772277</v>
      </c>
      <c r="H211" s="22">
        <f t="shared" si="69"/>
        <v>0.31692469246924693</v>
      </c>
      <c r="I211" s="24">
        <f t="shared" si="70"/>
        <v>0.31692469246924693</v>
      </c>
      <c r="J211" s="23">
        <f t="shared" si="71"/>
        <v>2461061.990221547</v>
      </c>
    </row>
    <row r="212" spans="1:10" x14ac:dyDescent="0.3">
      <c r="A212" s="37" t="s">
        <v>378</v>
      </c>
      <c r="B212" s="39">
        <v>5160</v>
      </c>
      <c r="C212" s="73">
        <f t="shared" si="74"/>
        <v>4950</v>
      </c>
      <c r="D212" s="22">
        <f t="shared" si="67"/>
        <v>4.0697674418604654E-2</v>
      </c>
      <c r="E212" s="24">
        <f t="shared" si="73"/>
        <v>4.0697674418604654E-2</v>
      </c>
      <c r="F212" s="23">
        <f t="shared" si="68"/>
        <v>44100</v>
      </c>
      <c r="G212" s="90">
        <f>AVERAGE($B$9:B211)</f>
        <v>3388.9507389162563</v>
      </c>
      <c r="H212" s="22">
        <f t="shared" si="69"/>
        <v>0.34322660098522162</v>
      </c>
      <c r="I212" s="24">
        <f t="shared" si="70"/>
        <v>0.34322660098522162</v>
      </c>
      <c r="J212" s="23">
        <f t="shared" si="71"/>
        <v>3136615.4851852744</v>
      </c>
    </row>
    <row r="213" spans="1:10" x14ac:dyDescent="0.3">
      <c r="A213" s="37" t="s">
        <v>379</v>
      </c>
      <c r="B213" s="39">
        <v>4970</v>
      </c>
      <c r="C213" s="73">
        <f t="shared" si="74"/>
        <v>5160</v>
      </c>
      <c r="D213" s="22">
        <f t="shared" si="67"/>
        <v>-3.8229376257545272E-2</v>
      </c>
      <c r="E213" s="24">
        <f t="shared" si="73"/>
        <v>3.8229376257545272E-2</v>
      </c>
      <c r="F213" s="23">
        <f t="shared" si="68"/>
        <v>36100</v>
      </c>
      <c r="G213" s="90">
        <f>AVERAGE($B$9:B212)</f>
        <v>3397.6323529411766</v>
      </c>
      <c r="H213" s="22">
        <f t="shared" si="69"/>
        <v>0.31637175997159422</v>
      </c>
      <c r="I213" s="24">
        <f t="shared" si="70"/>
        <v>0.31637175997159422</v>
      </c>
      <c r="J213" s="23">
        <f t="shared" si="71"/>
        <v>2472340.0175173008</v>
      </c>
    </row>
    <row r="214" spans="1:10" x14ac:dyDescent="0.3">
      <c r="A214" s="37" t="s">
        <v>380</v>
      </c>
      <c r="B214" s="39">
        <v>5170</v>
      </c>
      <c r="C214" s="73">
        <v>1929</v>
      </c>
      <c r="D214" s="22">
        <f t="shared" si="67"/>
        <v>0.62688588007736945</v>
      </c>
      <c r="E214" s="24">
        <f t="shared" si="73"/>
        <v>0.62688588007736945</v>
      </c>
      <c r="F214" s="23">
        <f t="shared" si="68"/>
        <v>10504081</v>
      </c>
      <c r="G214" s="90">
        <f>AVERAGE($B$9:B213)</f>
        <v>3405.3024390243904</v>
      </c>
      <c r="H214" s="22">
        <f t="shared" si="69"/>
        <v>0.34133415105911208</v>
      </c>
      <c r="I214" s="24">
        <f t="shared" si="70"/>
        <v>0.34133415105911208</v>
      </c>
      <c r="J214" s="23">
        <f t="shared" si="71"/>
        <v>3114157.4817132652</v>
      </c>
    </row>
    <row r="215" spans="1:10" x14ac:dyDescent="0.3">
      <c r="A215" s="37" t="s">
        <v>381</v>
      </c>
      <c r="B215" s="39">
        <v>5160</v>
      </c>
      <c r="C215" s="73">
        <f t="shared" ref="C215:C217" si="75">B214</f>
        <v>5170</v>
      </c>
      <c r="D215" s="22">
        <f t="shared" si="67"/>
        <v>-1.937984496124031E-3</v>
      </c>
      <c r="E215" s="24">
        <f t="shared" si="73"/>
        <v>1.937984496124031E-3</v>
      </c>
      <c r="F215" s="23">
        <f t="shared" si="68"/>
        <v>100</v>
      </c>
      <c r="G215" s="90">
        <f>AVERAGE($B$9:B214)</f>
        <v>3413.8689320388348</v>
      </c>
      <c r="H215" s="22">
        <f t="shared" si="69"/>
        <v>0.33839749379092349</v>
      </c>
      <c r="I215" s="24">
        <f t="shared" si="70"/>
        <v>0.33839749379092349</v>
      </c>
      <c r="J215" s="23">
        <f t="shared" si="71"/>
        <v>3048973.7064991994</v>
      </c>
    </row>
    <row r="216" spans="1:10" x14ac:dyDescent="0.3">
      <c r="A216" s="37" t="s">
        <v>382</v>
      </c>
      <c r="B216" s="39">
        <v>4900</v>
      </c>
      <c r="C216" s="73">
        <f t="shared" si="75"/>
        <v>5160</v>
      </c>
      <c r="D216" s="22">
        <f t="shared" si="67"/>
        <v>-5.3061224489795916E-2</v>
      </c>
      <c r="E216" s="24">
        <f t="shared" si="73"/>
        <v>5.3061224489795916E-2</v>
      </c>
      <c r="F216" s="23">
        <f t="shared" si="68"/>
        <v>67600</v>
      </c>
      <c r="G216" s="90">
        <f>AVERAGE($B$9:B215)</f>
        <v>3422.304347826087</v>
      </c>
      <c r="H216" s="22">
        <f t="shared" si="69"/>
        <v>0.30157054125998223</v>
      </c>
      <c r="I216" s="24">
        <f t="shared" si="70"/>
        <v>0.30157054125998223</v>
      </c>
      <c r="J216" s="23">
        <f t="shared" si="71"/>
        <v>2183584.4404536863</v>
      </c>
    </row>
    <row r="217" spans="1:10" x14ac:dyDescent="0.3">
      <c r="A217" s="37" t="s">
        <v>383</v>
      </c>
      <c r="B217" s="39">
        <v>5410</v>
      </c>
      <c r="C217" s="73">
        <f t="shared" si="75"/>
        <v>4900</v>
      </c>
      <c r="D217" s="22">
        <f t="shared" si="67"/>
        <v>9.4269870609981515E-2</v>
      </c>
      <c r="E217" s="24">
        <f t="shared" si="73"/>
        <v>9.4269870609981515E-2</v>
      </c>
      <c r="F217" s="23">
        <f t="shared" si="68"/>
        <v>260100</v>
      </c>
      <c r="G217" s="90">
        <f>AVERAGE($B$9:B216)</f>
        <v>3429.4086538461538</v>
      </c>
      <c r="H217" s="22">
        <f t="shared" si="69"/>
        <v>0.36609821555523958</v>
      </c>
      <c r="I217" s="24">
        <f t="shared" si="70"/>
        <v>0.36609821555523958</v>
      </c>
      <c r="J217" s="23">
        <f t="shared" si="71"/>
        <v>3922742.0804595044</v>
      </c>
    </row>
    <row r="218" spans="1:10" x14ac:dyDescent="0.3">
      <c r="A218" s="37" t="s">
        <v>384</v>
      </c>
      <c r="B218" s="39">
        <v>5020</v>
      </c>
      <c r="C218" s="73">
        <v>1930</v>
      </c>
      <c r="D218" s="22">
        <f t="shared" si="67"/>
        <v>0.6155378486055777</v>
      </c>
      <c r="E218" s="24">
        <f t="shared" si="73"/>
        <v>0.6155378486055777</v>
      </c>
      <c r="F218" s="23">
        <f t="shared" si="68"/>
        <v>9548100</v>
      </c>
      <c r="G218" s="90">
        <f>AVERAGE($B$9:B217)</f>
        <v>3438.8851674641151</v>
      </c>
      <c r="H218" s="22">
        <f t="shared" si="69"/>
        <v>0.3149631140509731</v>
      </c>
      <c r="I218" s="24">
        <f t="shared" si="70"/>
        <v>0.3149631140509731</v>
      </c>
      <c r="J218" s="23">
        <f t="shared" si="71"/>
        <v>2499924.1136649796</v>
      </c>
    </row>
    <row r="219" spans="1:10" x14ac:dyDescent="0.3">
      <c r="A219" s="37" t="s">
        <v>385</v>
      </c>
      <c r="B219" s="39">
        <v>5280</v>
      </c>
      <c r="C219" s="73">
        <f t="shared" ref="C219:C221" si="76">B218</f>
        <v>5020</v>
      </c>
      <c r="D219" s="22">
        <f t="shared" si="67"/>
        <v>4.924242424242424E-2</v>
      </c>
      <c r="E219" s="24">
        <f t="shared" si="73"/>
        <v>4.924242424242424E-2</v>
      </c>
      <c r="F219" s="23">
        <f t="shared" si="68"/>
        <v>67600</v>
      </c>
      <c r="G219" s="90">
        <f>AVERAGE($B$9:B218)</f>
        <v>3446.4142857142856</v>
      </c>
      <c r="H219" s="22">
        <f t="shared" si="69"/>
        <v>0.34727002164502169</v>
      </c>
      <c r="I219" s="24">
        <f t="shared" si="70"/>
        <v>0.34727002164502169</v>
      </c>
      <c r="J219" s="23">
        <f t="shared" si="71"/>
        <v>3362036.5716326535</v>
      </c>
    </row>
    <row r="220" spans="1:10" x14ac:dyDescent="0.3">
      <c r="A220" s="37" t="s">
        <v>386</v>
      </c>
      <c r="B220" s="39">
        <v>5200</v>
      </c>
      <c r="C220" s="73">
        <f t="shared" si="76"/>
        <v>5280</v>
      </c>
      <c r="D220" s="22">
        <f t="shared" si="67"/>
        <v>-1.5384615384615385E-2</v>
      </c>
      <c r="E220" s="24">
        <f t="shared" si="73"/>
        <v>1.5384615384615385E-2</v>
      </c>
      <c r="F220" s="23">
        <f t="shared" si="68"/>
        <v>6400</v>
      </c>
      <c r="G220" s="90">
        <f>AVERAGE($B$9:B219)</f>
        <v>3455.1042654028438</v>
      </c>
      <c r="H220" s="22">
        <f t="shared" si="69"/>
        <v>0.33555687203791468</v>
      </c>
      <c r="I220" s="24">
        <f t="shared" si="70"/>
        <v>0.33555687203791468</v>
      </c>
      <c r="J220" s="23">
        <f t="shared" si="71"/>
        <v>3044661.1246153493</v>
      </c>
    </row>
    <row r="221" spans="1:10" x14ac:dyDescent="0.3">
      <c r="A221" s="37" t="s">
        <v>387</v>
      </c>
      <c r="B221" s="39">
        <v>4880</v>
      </c>
      <c r="C221" s="73">
        <f t="shared" si="76"/>
        <v>5200</v>
      </c>
      <c r="D221" s="22">
        <f t="shared" si="67"/>
        <v>-6.5573770491803282E-2</v>
      </c>
      <c r="E221" s="24">
        <f t="shared" si="73"/>
        <v>6.5573770491803282E-2</v>
      </c>
      <c r="F221" s="23">
        <f t="shared" si="68"/>
        <v>102400</v>
      </c>
      <c r="G221" s="90">
        <f>AVERAGE($B$9:B220)</f>
        <v>3463.3349056603774</v>
      </c>
      <c r="H221" s="22">
        <f t="shared" si="69"/>
        <v>0.29030022424992263</v>
      </c>
      <c r="I221" s="24">
        <f t="shared" si="70"/>
        <v>0.29030022424992263</v>
      </c>
      <c r="J221" s="23">
        <f t="shared" si="71"/>
        <v>2006939.9895202916</v>
      </c>
    </row>
    <row r="222" spans="1:10" x14ac:dyDescent="0.3">
      <c r="A222" s="37" t="s">
        <v>388</v>
      </c>
      <c r="B222" s="39">
        <v>5000</v>
      </c>
      <c r="C222" s="73">
        <v>1931</v>
      </c>
      <c r="D222" s="22">
        <f t="shared" si="67"/>
        <v>0.61380000000000001</v>
      </c>
      <c r="E222" s="24">
        <f t="shared" si="73"/>
        <v>0.61380000000000001</v>
      </c>
      <c r="F222" s="23">
        <f t="shared" si="68"/>
        <v>9418761</v>
      </c>
      <c r="G222" s="90">
        <f>AVERAGE($B$9:B221)</f>
        <v>3469.9859154929577</v>
      </c>
      <c r="H222" s="22">
        <f t="shared" si="69"/>
        <v>0.30600281690140846</v>
      </c>
      <c r="I222" s="24">
        <f t="shared" si="70"/>
        <v>0.30600281690140846</v>
      </c>
      <c r="J222" s="23">
        <f t="shared" si="71"/>
        <v>2340943.0987899229</v>
      </c>
    </row>
    <row r="223" spans="1:10" x14ac:dyDescent="0.3">
      <c r="A223" s="37" t="s">
        <v>389</v>
      </c>
      <c r="B223" s="39">
        <v>5130</v>
      </c>
      <c r="C223" s="73">
        <f t="shared" ref="C223:C225" si="77">B222</f>
        <v>5000</v>
      </c>
      <c r="D223" s="22">
        <f t="shared" si="67"/>
        <v>2.5341130604288498E-2</v>
      </c>
      <c r="E223" s="24">
        <f t="shared" si="73"/>
        <v>2.5341130604288498E-2</v>
      </c>
      <c r="F223" s="23">
        <f t="shared" si="68"/>
        <v>16900</v>
      </c>
      <c r="G223" s="90">
        <f>AVERAGE($B$9:B222)</f>
        <v>3477.1355140186915</v>
      </c>
      <c r="H223" s="22">
        <f t="shared" si="69"/>
        <v>0.32219580623417321</v>
      </c>
      <c r="I223" s="24">
        <f t="shared" si="70"/>
        <v>0.32219580623417321</v>
      </c>
      <c r="J223" s="23">
        <f t="shared" si="71"/>
        <v>2731961.0090182549</v>
      </c>
    </row>
    <row r="224" spans="1:10" x14ac:dyDescent="0.3">
      <c r="A224" s="37" t="s">
        <v>390</v>
      </c>
      <c r="B224" s="39">
        <v>5320</v>
      </c>
      <c r="C224" s="73">
        <f t="shared" si="77"/>
        <v>5130</v>
      </c>
      <c r="D224" s="22">
        <f t="shared" si="67"/>
        <v>3.5714285714285712E-2</v>
      </c>
      <c r="E224" s="24">
        <f t="shared" si="73"/>
        <v>3.5714285714285712E-2</v>
      </c>
      <c r="F224" s="23">
        <f t="shared" si="68"/>
        <v>36100</v>
      </c>
      <c r="G224" s="90">
        <f>AVERAGE($B$9:B223)</f>
        <v>3484.8232558139534</v>
      </c>
      <c r="H224" s="22">
        <f t="shared" si="69"/>
        <v>0.34495803462143731</v>
      </c>
      <c r="I224" s="24">
        <f t="shared" si="70"/>
        <v>0.34495803462143731</v>
      </c>
      <c r="J224" s="23">
        <f t="shared" si="71"/>
        <v>3367873.6824012981</v>
      </c>
    </row>
    <row r="225" spans="1:10" x14ac:dyDescent="0.3">
      <c r="A225" s="37" t="s">
        <v>391</v>
      </c>
      <c r="B225" s="39">
        <v>5190</v>
      </c>
      <c r="C225" s="73">
        <f t="shared" si="77"/>
        <v>5320</v>
      </c>
      <c r="D225" s="22">
        <f t="shared" si="67"/>
        <v>-2.5048169556840076E-2</v>
      </c>
      <c r="E225" s="24">
        <f t="shared" si="73"/>
        <v>2.5048169556840076E-2</v>
      </c>
      <c r="F225" s="23">
        <f t="shared" si="68"/>
        <v>16900</v>
      </c>
      <c r="G225" s="90">
        <f>AVERAGE($B$9:B224)</f>
        <v>3493.3194444444443</v>
      </c>
      <c r="H225" s="22">
        <f t="shared" si="69"/>
        <v>0.32691340184114753</v>
      </c>
      <c r="I225" s="24">
        <f t="shared" si="70"/>
        <v>0.32691340184114753</v>
      </c>
      <c r="J225" s="23">
        <f t="shared" si="71"/>
        <v>2878724.9076003088</v>
      </c>
    </row>
    <row r="226" spans="1:10" x14ac:dyDescent="0.3">
      <c r="A226" s="37" t="s">
        <v>392</v>
      </c>
      <c r="B226" s="39">
        <v>5170</v>
      </c>
      <c r="C226" s="73">
        <v>1932</v>
      </c>
      <c r="D226" s="22">
        <f t="shared" si="67"/>
        <v>0.62630560928433265</v>
      </c>
      <c r="E226" s="24">
        <f t="shared" si="73"/>
        <v>0.62630560928433265</v>
      </c>
      <c r="F226" s="23">
        <f t="shared" si="68"/>
        <v>10484644</v>
      </c>
      <c r="G226" s="90">
        <f>AVERAGE($B$9:B225)</f>
        <v>3501.1382488479262</v>
      </c>
      <c r="H226" s="22">
        <f t="shared" si="69"/>
        <v>0.32279724393657133</v>
      </c>
      <c r="I226" s="24">
        <f t="shared" si="70"/>
        <v>0.32279724393657133</v>
      </c>
      <c r="J226" s="23">
        <f t="shared" si="71"/>
        <v>2785099.5444583665</v>
      </c>
    </row>
    <row r="227" spans="1:10" x14ac:dyDescent="0.3">
      <c r="A227" s="37" t="s">
        <v>393</v>
      </c>
      <c r="B227" s="39">
        <v>4960</v>
      </c>
      <c r="C227" s="73">
        <f t="shared" ref="C227:C229" si="78">B226</f>
        <v>5170</v>
      </c>
      <c r="D227" s="22">
        <f t="shared" si="67"/>
        <v>-4.2338709677419352E-2</v>
      </c>
      <c r="E227" s="24">
        <f t="shared" si="73"/>
        <v>4.2338709677419352E-2</v>
      </c>
      <c r="F227" s="23">
        <f t="shared" si="68"/>
        <v>44100</v>
      </c>
      <c r="G227" s="90">
        <f>AVERAGE($B$9:B226)</f>
        <v>3508.7935779816512</v>
      </c>
      <c r="H227" s="22">
        <f t="shared" si="69"/>
        <v>0.2925819399230542</v>
      </c>
      <c r="I227" s="24">
        <f t="shared" si="70"/>
        <v>0.2925819399230542</v>
      </c>
      <c r="J227" s="23">
        <f t="shared" si="71"/>
        <v>2106000.0793072977</v>
      </c>
    </row>
    <row r="228" spans="1:10" x14ac:dyDescent="0.3">
      <c r="A228" s="37" t="s">
        <v>394</v>
      </c>
      <c r="B228" s="39">
        <v>5310</v>
      </c>
      <c r="C228" s="73">
        <f t="shared" si="78"/>
        <v>4960</v>
      </c>
      <c r="D228" s="22">
        <f t="shared" si="67"/>
        <v>6.5913370998116755E-2</v>
      </c>
      <c r="E228" s="24">
        <f t="shared" si="73"/>
        <v>6.5913370998116755E-2</v>
      </c>
      <c r="F228" s="23">
        <f t="shared" si="68"/>
        <v>122500</v>
      </c>
      <c r="G228" s="90">
        <f>AVERAGE($B$9:B227)</f>
        <v>3515.4200913242007</v>
      </c>
      <c r="H228" s="22">
        <f t="shared" si="69"/>
        <v>0.33796231801804127</v>
      </c>
      <c r="I228" s="24">
        <f t="shared" si="70"/>
        <v>0.33796231801804127</v>
      </c>
      <c r="J228" s="23">
        <f t="shared" si="71"/>
        <v>3220517.0486228401</v>
      </c>
    </row>
    <row r="229" spans="1:10" x14ac:dyDescent="0.3">
      <c r="A229" s="37" t="s">
        <v>395</v>
      </c>
      <c r="B229" s="39">
        <v>5300</v>
      </c>
      <c r="C229" s="73">
        <f t="shared" si="78"/>
        <v>5310</v>
      </c>
      <c r="D229" s="22">
        <f t="shared" si="67"/>
        <v>-1.8867924528301887E-3</v>
      </c>
      <c r="E229" s="24">
        <f t="shared" si="73"/>
        <v>1.8867924528301887E-3</v>
      </c>
      <c r="F229" s="23">
        <f t="shared" si="68"/>
        <v>100</v>
      </c>
      <c r="G229" s="90">
        <f>AVERAGE($B$9:B228)</f>
        <v>3523.5772727272729</v>
      </c>
      <c r="H229" s="22">
        <f t="shared" si="69"/>
        <v>0.33517409948542021</v>
      </c>
      <c r="I229" s="24">
        <f t="shared" si="70"/>
        <v>0.33517409948542021</v>
      </c>
      <c r="J229" s="23">
        <f t="shared" si="71"/>
        <v>3155677.7059710738</v>
      </c>
    </row>
    <row r="230" spans="1:10" x14ac:dyDescent="0.3">
      <c r="A230" s="37" t="s">
        <v>396</v>
      </c>
      <c r="B230" s="39">
        <v>5460</v>
      </c>
      <c r="C230" s="73">
        <v>1933</v>
      </c>
      <c r="D230" s="22">
        <f t="shared" si="67"/>
        <v>0.64597069597069601</v>
      </c>
      <c r="E230" s="24">
        <f t="shared" si="73"/>
        <v>0.64597069597069601</v>
      </c>
      <c r="F230" s="23">
        <f t="shared" si="68"/>
        <v>12439729</v>
      </c>
      <c r="G230" s="90">
        <f>AVERAGE($B$9:B229)</f>
        <v>3531.6153846153848</v>
      </c>
      <c r="H230" s="22">
        <f t="shared" si="69"/>
        <v>0.35318399549168777</v>
      </c>
      <c r="I230" s="24">
        <f t="shared" si="70"/>
        <v>0.35318399549168777</v>
      </c>
      <c r="J230" s="23">
        <f t="shared" si="71"/>
        <v>3718667.2248520707</v>
      </c>
    </row>
    <row r="231" spans="1:10" x14ac:dyDescent="0.3">
      <c r="A231" s="37" t="s">
        <v>397</v>
      </c>
      <c r="B231" s="39">
        <v>5360</v>
      </c>
      <c r="C231" s="73">
        <f t="shared" ref="C231:C233" si="79">B230</f>
        <v>5460</v>
      </c>
      <c r="D231" s="22">
        <f t="shared" si="67"/>
        <v>-1.8656716417910446E-2</v>
      </c>
      <c r="E231" s="24">
        <f t="shared" si="73"/>
        <v>1.8656716417910446E-2</v>
      </c>
      <c r="F231" s="23">
        <f t="shared" si="68"/>
        <v>10000</v>
      </c>
      <c r="G231" s="90">
        <f>AVERAGE($B$9:B230)</f>
        <v>3540.301801801802</v>
      </c>
      <c r="H231" s="22">
        <f t="shared" si="69"/>
        <v>0.33949593249966381</v>
      </c>
      <c r="I231" s="24">
        <f t="shared" si="70"/>
        <v>0.33949593249966381</v>
      </c>
      <c r="J231" s="23">
        <f t="shared" si="71"/>
        <v>3311301.5325257685</v>
      </c>
    </row>
    <row r="232" spans="1:10" x14ac:dyDescent="0.3">
      <c r="A232" s="37" t="s">
        <v>398</v>
      </c>
      <c r="B232" s="39">
        <v>5490</v>
      </c>
      <c r="C232" s="73">
        <f t="shared" si="79"/>
        <v>5360</v>
      </c>
      <c r="D232" s="22">
        <f t="shared" si="67"/>
        <v>2.3679417122040074E-2</v>
      </c>
      <c r="E232" s="24">
        <f t="shared" si="73"/>
        <v>2.3679417122040074E-2</v>
      </c>
      <c r="F232" s="23">
        <f t="shared" si="68"/>
        <v>16900</v>
      </c>
      <c r="G232" s="90">
        <f>AVERAGE($B$9:B231)</f>
        <v>3548.4618834080716</v>
      </c>
      <c r="H232" s="22">
        <f t="shared" si="69"/>
        <v>0.35364993016246421</v>
      </c>
      <c r="I232" s="24">
        <f t="shared" si="70"/>
        <v>0.35364993016246421</v>
      </c>
      <c r="J232" s="23">
        <f t="shared" si="71"/>
        <v>3769570.2581793326</v>
      </c>
    </row>
    <row r="233" spans="1:10" x14ac:dyDescent="0.3">
      <c r="A233" s="37" t="s">
        <v>399</v>
      </c>
      <c r="B233" s="39">
        <v>5300</v>
      </c>
      <c r="C233" s="73">
        <f t="shared" si="79"/>
        <v>5490</v>
      </c>
      <c r="D233" s="22">
        <f t="shared" si="67"/>
        <v>-3.5849056603773584E-2</v>
      </c>
      <c r="E233" s="24">
        <f t="shared" si="73"/>
        <v>3.5849056603773584E-2</v>
      </c>
      <c r="F233" s="23">
        <f t="shared" si="68"/>
        <v>36100</v>
      </c>
      <c r="G233" s="90">
        <f>AVERAGE($B$9:B232)</f>
        <v>3557.1294642857142</v>
      </c>
      <c r="H233" s="22">
        <f t="shared" si="69"/>
        <v>0.32884349730458223</v>
      </c>
      <c r="I233" s="24">
        <f t="shared" si="70"/>
        <v>0.32884349730458223</v>
      </c>
      <c r="J233" s="23">
        <f t="shared" si="71"/>
        <v>3037597.7042610017</v>
      </c>
    </row>
    <row r="234" spans="1:10" x14ac:dyDescent="0.3">
      <c r="A234" s="37" t="s">
        <v>400</v>
      </c>
      <c r="B234" s="39">
        <v>5360</v>
      </c>
      <c r="C234" s="73">
        <v>1934</v>
      </c>
      <c r="D234" s="22">
        <f t="shared" si="67"/>
        <v>0.63917910447761195</v>
      </c>
      <c r="E234" s="24">
        <f t="shared" si="73"/>
        <v>0.63917910447761195</v>
      </c>
      <c r="F234" s="23">
        <f t="shared" si="68"/>
        <v>11737476</v>
      </c>
      <c r="G234" s="90">
        <f>AVERAGE($B$9:B233)</f>
        <v>3564.8755555555554</v>
      </c>
      <c r="H234" s="22">
        <f t="shared" si="69"/>
        <v>0.33491127694859041</v>
      </c>
      <c r="I234" s="24">
        <f t="shared" si="70"/>
        <v>0.33491127694859041</v>
      </c>
      <c r="J234" s="23">
        <f t="shared" si="71"/>
        <v>3222471.7710419758</v>
      </c>
    </row>
    <row r="235" spans="1:10" x14ac:dyDescent="0.3">
      <c r="A235" s="37" t="s">
        <v>401</v>
      </c>
      <c r="B235" s="39">
        <v>5550</v>
      </c>
      <c r="C235" s="73">
        <f t="shared" ref="C235:C237" si="80">B234</f>
        <v>5360</v>
      </c>
      <c r="D235" s="22">
        <f t="shared" si="67"/>
        <v>3.4234234234234232E-2</v>
      </c>
      <c r="E235" s="24">
        <f t="shared" si="73"/>
        <v>3.4234234234234232E-2</v>
      </c>
      <c r="F235" s="23">
        <f t="shared" si="68"/>
        <v>36100</v>
      </c>
      <c r="G235" s="90">
        <f>AVERAGE($B$9:B234)</f>
        <v>3572.8185840707965</v>
      </c>
      <c r="H235" s="22">
        <f t="shared" si="69"/>
        <v>0.35624890377102764</v>
      </c>
      <c r="I235" s="24">
        <f t="shared" si="70"/>
        <v>0.35624890377102764</v>
      </c>
      <c r="J235" s="23">
        <f t="shared" si="71"/>
        <v>3909246.3514958099</v>
      </c>
    </row>
    <row r="236" spans="1:10" x14ac:dyDescent="0.3">
      <c r="A236" s="37" t="s">
        <v>402</v>
      </c>
      <c r="B236" s="39">
        <v>5590</v>
      </c>
      <c r="C236" s="73">
        <f t="shared" si="80"/>
        <v>5550</v>
      </c>
      <c r="D236" s="22">
        <f t="shared" si="67"/>
        <v>7.1556350626118068E-3</v>
      </c>
      <c r="E236" s="24">
        <f t="shared" si="73"/>
        <v>7.1556350626118068E-3</v>
      </c>
      <c r="F236" s="23">
        <f t="shared" si="68"/>
        <v>1600</v>
      </c>
      <c r="G236" s="90">
        <f>AVERAGE($B$9:B235)</f>
        <v>3581.5286343612333</v>
      </c>
      <c r="H236" s="22">
        <f t="shared" si="69"/>
        <v>0.35929720315541441</v>
      </c>
      <c r="I236" s="24">
        <f t="shared" si="70"/>
        <v>0.35929720315541441</v>
      </c>
      <c r="J236" s="23">
        <f t="shared" si="71"/>
        <v>4033957.2265908523</v>
      </c>
    </row>
    <row r="237" spans="1:10" x14ac:dyDescent="0.3">
      <c r="A237" s="37" t="s">
        <v>403</v>
      </c>
      <c r="B237" s="39">
        <v>5590</v>
      </c>
      <c r="C237" s="73">
        <f t="shared" si="80"/>
        <v>5590</v>
      </c>
      <c r="D237" s="22">
        <f t="shared" si="67"/>
        <v>0</v>
      </c>
      <c r="E237" s="24">
        <f t="shared" si="73"/>
        <v>0</v>
      </c>
      <c r="F237" s="23">
        <f t="shared" si="68"/>
        <v>0</v>
      </c>
      <c r="G237" s="90">
        <f>AVERAGE($B$9:B236)</f>
        <v>3590.3377192982457</v>
      </c>
      <c r="H237" s="22">
        <f t="shared" si="69"/>
        <v>0.35772133822929414</v>
      </c>
      <c r="I237" s="24">
        <f t="shared" si="70"/>
        <v>0.35772133822929414</v>
      </c>
      <c r="J237" s="23">
        <f t="shared" si="71"/>
        <v>3998649.2368613416</v>
      </c>
    </row>
    <row r="238" spans="1:10" x14ac:dyDescent="0.3">
      <c r="A238" s="37" t="s">
        <v>404</v>
      </c>
      <c r="B238" s="39">
        <v>5530</v>
      </c>
      <c r="C238" s="73">
        <v>1935</v>
      </c>
      <c r="D238" s="22">
        <f t="shared" si="67"/>
        <v>0.65009041591320071</v>
      </c>
      <c r="E238" s="24">
        <f t="shared" si="73"/>
        <v>0.65009041591320071</v>
      </c>
      <c r="F238" s="23">
        <f t="shared" si="68"/>
        <v>12924025</v>
      </c>
      <c r="G238" s="90">
        <f>AVERAGE($B$9:B237)</f>
        <v>3599.069868995633</v>
      </c>
      <c r="H238" s="22">
        <f t="shared" si="69"/>
        <v>0.34917362224310433</v>
      </c>
      <c r="I238" s="24">
        <f t="shared" si="70"/>
        <v>0.34917362224310433</v>
      </c>
      <c r="J238" s="23">
        <f t="shared" si="71"/>
        <v>3728491.1708205421</v>
      </c>
    </row>
    <row r="239" spans="1:10" x14ac:dyDescent="0.3">
      <c r="A239" s="37" t="s">
        <v>405</v>
      </c>
      <c r="B239" s="39">
        <v>5610</v>
      </c>
      <c r="C239" s="73">
        <f t="shared" ref="C239:C241" si="81">B238</f>
        <v>5530</v>
      </c>
      <c r="D239" s="22">
        <f t="shared" si="67"/>
        <v>1.4260249554367201E-2</v>
      </c>
      <c r="E239" s="24">
        <f t="shared" si="73"/>
        <v>1.4260249554367201E-2</v>
      </c>
      <c r="F239" s="23">
        <f t="shared" si="68"/>
        <v>6400</v>
      </c>
      <c r="G239" s="90">
        <f>AVERAGE($B$9:B238)</f>
        <v>3607.4652173913041</v>
      </c>
      <c r="H239" s="22">
        <f t="shared" si="69"/>
        <v>0.35695807176625594</v>
      </c>
      <c r="I239" s="24">
        <f t="shared" si="70"/>
        <v>0.35695807176625594</v>
      </c>
      <c r="J239" s="23">
        <f t="shared" si="71"/>
        <v>4010145.555557657</v>
      </c>
    </row>
    <row r="240" spans="1:10" x14ac:dyDescent="0.3">
      <c r="A240" s="37" t="s">
        <v>406</v>
      </c>
      <c r="B240" s="39">
        <v>5390</v>
      </c>
      <c r="C240" s="73">
        <f t="shared" si="81"/>
        <v>5610</v>
      </c>
      <c r="D240" s="22">
        <f t="shared" si="67"/>
        <v>-4.0816326530612242E-2</v>
      </c>
      <c r="E240" s="24">
        <f t="shared" si="73"/>
        <v>4.0816326530612242E-2</v>
      </c>
      <c r="F240" s="23">
        <f t="shared" si="68"/>
        <v>48400</v>
      </c>
      <c r="G240" s="90">
        <f>AVERAGE($B$9:B239)</f>
        <v>3616.1341991341992</v>
      </c>
      <c r="H240" s="22">
        <f t="shared" si="69"/>
        <v>0.32910311704374784</v>
      </c>
      <c r="I240" s="24">
        <f t="shared" si="70"/>
        <v>0.32910311704374784</v>
      </c>
      <c r="J240" s="23">
        <f t="shared" si="71"/>
        <v>3146599.879481269</v>
      </c>
    </row>
    <row r="241" spans="1:10" x14ac:dyDescent="0.3">
      <c r="A241" s="37" t="s">
        <v>407</v>
      </c>
      <c r="B241" s="39">
        <v>5610</v>
      </c>
      <c r="C241" s="73">
        <f t="shared" si="81"/>
        <v>5390</v>
      </c>
      <c r="D241" s="22">
        <f t="shared" si="67"/>
        <v>3.9215686274509803E-2</v>
      </c>
      <c r="E241" s="24">
        <f t="shared" si="73"/>
        <v>3.9215686274509803E-2</v>
      </c>
      <c r="F241" s="23">
        <f t="shared" si="68"/>
        <v>48400</v>
      </c>
      <c r="G241" s="90">
        <f>AVERAGE($B$9:B240)</f>
        <v>3623.780172413793</v>
      </c>
      <c r="H241" s="22">
        <f t="shared" si="69"/>
        <v>0.35404988014014382</v>
      </c>
      <c r="I241" s="24">
        <f t="shared" si="70"/>
        <v>0.35404988014014382</v>
      </c>
      <c r="J241" s="23">
        <f t="shared" si="71"/>
        <v>3945069.2034965819</v>
      </c>
    </row>
    <row r="242" spans="1:10" x14ac:dyDescent="0.3">
      <c r="A242" s="37" t="s">
        <v>408</v>
      </c>
      <c r="B242" s="39">
        <v>5500</v>
      </c>
      <c r="C242" s="73">
        <v>1936</v>
      </c>
      <c r="D242" s="22">
        <f t="shared" si="67"/>
        <v>0.64800000000000002</v>
      </c>
      <c r="E242" s="24">
        <f t="shared" si="73"/>
        <v>0.64800000000000002</v>
      </c>
      <c r="F242" s="23">
        <f t="shared" si="68"/>
        <v>12702096</v>
      </c>
      <c r="G242" s="90">
        <f>AVERAGE($B$9:B241)</f>
        <v>3632.3047210300429</v>
      </c>
      <c r="H242" s="22">
        <f t="shared" si="69"/>
        <v>0.33958095981271946</v>
      </c>
      <c r="I242" s="24">
        <f t="shared" si="70"/>
        <v>0.33958095981271946</v>
      </c>
      <c r="J242" s="23">
        <f t="shared" si="71"/>
        <v>3488285.6550866659</v>
      </c>
    </row>
    <row r="243" spans="1:10" x14ac:dyDescent="0.3">
      <c r="A243" s="37" t="s">
        <v>409</v>
      </c>
      <c r="B243" s="39">
        <v>5410</v>
      </c>
      <c r="C243" s="73">
        <f t="shared" ref="C243:C245" si="82">B242</f>
        <v>5500</v>
      </c>
      <c r="D243" s="22">
        <f t="shared" si="67"/>
        <v>-1.6635859519408502E-2</v>
      </c>
      <c r="E243" s="24">
        <f t="shared" si="73"/>
        <v>1.6635859519408502E-2</v>
      </c>
      <c r="F243" s="23">
        <f t="shared" si="68"/>
        <v>8100</v>
      </c>
      <c r="G243" s="90">
        <f>AVERAGE($B$9:B242)</f>
        <v>3640.2863247863247</v>
      </c>
      <c r="H243" s="22">
        <f t="shared" si="69"/>
        <v>0.32711897878256474</v>
      </c>
      <c r="I243" s="24">
        <f t="shared" si="70"/>
        <v>0.32711897878256474</v>
      </c>
      <c r="J243" s="23">
        <f t="shared" si="71"/>
        <v>3131886.4922382939</v>
      </c>
    </row>
    <row r="244" spans="1:10" x14ac:dyDescent="0.3">
      <c r="A244" s="37" t="s">
        <v>410</v>
      </c>
      <c r="B244" s="39">
        <v>5500</v>
      </c>
      <c r="C244" s="73">
        <f t="shared" si="82"/>
        <v>5410</v>
      </c>
      <c r="D244" s="22">
        <f t="shared" si="67"/>
        <v>1.6363636363636365E-2</v>
      </c>
      <c r="E244" s="24">
        <f t="shared" si="73"/>
        <v>1.6363636363636365E-2</v>
      </c>
      <c r="F244" s="23">
        <f t="shared" si="68"/>
        <v>8100</v>
      </c>
      <c r="G244" s="90">
        <f>AVERAGE($B$9:B243)</f>
        <v>3647.8170212765958</v>
      </c>
      <c r="H244" s="22">
        <f t="shared" si="69"/>
        <v>0.33676054158607349</v>
      </c>
      <c r="I244" s="24">
        <f t="shared" si="70"/>
        <v>0.33676054158607349</v>
      </c>
      <c r="J244" s="23">
        <f t="shared" si="71"/>
        <v>3430581.7866727021</v>
      </c>
    </row>
    <row r="245" spans="1:10" x14ac:dyDescent="0.3">
      <c r="A245" s="37" t="s">
        <v>411</v>
      </c>
      <c r="B245" s="39">
        <v>5630</v>
      </c>
      <c r="C245" s="73">
        <f t="shared" si="82"/>
        <v>5500</v>
      </c>
      <c r="D245" s="22">
        <f t="shared" si="67"/>
        <v>2.3090586145648313E-2</v>
      </c>
      <c r="E245" s="24">
        <f t="shared" si="73"/>
        <v>2.3090586145648313E-2</v>
      </c>
      <c r="F245" s="23">
        <f t="shared" si="68"/>
        <v>16900</v>
      </c>
      <c r="G245" s="90">
        <f>AVERAGE($B$9:B244)</f>
        <v>3655.6652542372881</v>
      </c>
      <c r="H245" s="22">
        <f t="shared" si="69"/>
        <v>0.35068112713369659</v>
      </c>
      <c r="I245" s="24">
        <f t="shared" si="70"/>
        <v>0.35068112713369659</v>
      </c>
      <c r="J245" s="23">
        <f t="shared" si="71"/>
        <v>3897997.6883259122</v>
      </c>
    </row>
    <row r="246" spans="1:10" x14ac:dyDescent="0.3">
      <c r="A246" s="37" t="s">
        <v>412</v>
      </c>
      <c r="B246" s="39">
        <v>5710</v>
      </c>
      <c r="C246" s="73">
        <v>1937</v>
      </c>
      <c r="D246" s="22">
        <f t="shared" si="67"/>
        <v>0.66077057793345007</v>
      </c>
      <c r="E246" s="24">
        <f t="shared" si="73"/>
        <v>0.66077057793345007</v>
      </c>
      <c r="F246" s="23">
        <f t="shared" si="68"/>
        <v>14235529</v>
      </c>
      <c r="G246" s="90">
        <f>AVERAGE($B$9:B245)</f>
        <v>3663.9957805907175</v>
      </c>
      <c r="H246" s="22">
        <f t="shared" si="69"/>
        <v>0.35831947800512831</v>
      </c>
      <c r="I246" s="24">
        <f t="shared" si="70"/>
        <v>0.35831947800512831</v>
      </c>
      <c r="J246" s="23">
        <f t="shared" si="71"/>
        <v>4186133.2658405877</v>
      </c>
    </row>
    <row r="247" spans="1:10" x14ac:dyDescent="0.3">
      <c r="A247" s="37" t="s">
        <v>413</v>
      </c>
      <c r="B247" s="39">
        <v>5610</v>
      </c>
      <c r="C247" s="73">
        <f t="shared" ref="C247:C249" si="83">B246</f>
        <v>5710</v>
      </c>
      <c r="D247" s="22">
        <f t="shared" si="67"/>
        <v>-1.7825311942959002E-2</v>
      </c>
      <c r="E247" s="24">
        <f t="shared" si="73"/>
        <v>1.7825311942959002E-2</v>
      </c>
      <c r="F247" s="23">
        <f t="shared" si="68"/>
        <v>10000</v>
      </c>
      <c r="G247" s="90">
        <f>AVERAGE($B$9:B246)</f>
        <v>3672.59243697479</v>
      </c>
      <c r="H247" s="22">
        <f t="shared" si="69"/>
        <v>0.34534894171572372</v>
      </c>
      <c r="I247" s="24">
        <f t="shared" si="70"/>
        <v>0.34534894171572372</v>
      </c>
      <c r="J247" s="23">
        <f t="shared" si="71"/>
        <v>3753548.065267283</v>
      </c>
    </row>
    <row r="248" spans="1:10" x14ac:dyDescent="0.3">
      <c r="A248" s="37" t="s">
        <v>414</v>
      </c>
      <c r="B248" s="39">
        <v>5470</v>
      </c>
      <c r="C248" s="73">
        <f t="shared" si="83"/>
        <v>5610</v>
      </c>
      <c r="D248" s="22">
        <f t="shared" si="67"/>
        <v>-2.5594149908592323E-2</v>
      </c>
      <c r="E248" s="24">
        <f t="shared" si="73"/>
        <v>2.5594149908592323E-2</v>
      </c>
      <c r="F248" s="23">
        <f t="shared" si="68"/>
        <v>19600</v>
      </c>
      <c r="G248" s="90">
        <f>AVERAGE($B$9:B247)</f>
        <v>3680.6987447698743</v>
      </c>
      <c r="H248" s="22">
        <f t="shared" si="69"/>
        <v>0.32711174684280175</v>
      </c>
      <c r="I248" s="24">
        <f t="shared" si="70"/>
        <v>0.32711174684280175</v>
      </c>
      <c r="J248" s="23">
        <f t="shared" si="71"/>
        <v>3201598.9819681034</v>
      </c>
    </row>
    <row r="249" spans="1:10" x14ac:dyDescent="0.3">
      <c r="A249" s="37" t="s">
        <v>415</v>
      </c>
      <c r="B249" s="39">
        <v>5700</v>
      </c>
      <c r="C249" s="73">
        <f t="shared" si="83"/>
        <v>5470</v>
      </c>
      <c r="D249" s="22">
        <f t="shared" si="67"/>
        <v>4.0350877192982457E-2</v>
      </c>
      <c r="E249" s="24">
        <f t="shared" si="73"/>
        <v>4.0350877192982457E-2</v>
      </c>
      <c r="F249" s="23">
        <f t="shared" si="68"/>
        <v>52900</v>
      </c>
      <c r="G249" s="90">
        <f>AVERAGE($B$9:B248)</f>
        <v>3688.1541666666667</v>
      </c>
      <c r="H249" s="22">
        <f t="shared" si="69"/>
        <v>0.35295540935672515</v>
      </c>
      <c r="I249" s="24">
        <f t="shared" si="70"/>
        <v>0.35295540935672515</v>
      </c>
      <c r="J249" s="23">
        <f t="shared" si="71"/>
        <v>4047523.6571006943</v>
      </c>
    </row>
    <row r="250" spans="1:10" x14ac:dyDescent="0.3">
      <c r="A250" s="37" t="s">
        <v>416</v>
      </c>
      <c r="B250" s="39">
        <v>5740</v>
      </c>
      <c r="C250" s="73">
        <v>1938</v>
      </c>
      <c r="D250" s="22">
        <f t="shared" si="67"/>
        <v>0.66236933797909403</v>
      </c>
      <c r="E250" s="24">
        <f t="shared" si="73"/>
        <v>0.66236933797909403</v>
      </c>
      <c r="F250" s="23">
        <f t="shared" si="68"/>
        <v>14455204</v>
      </c>
      <c r="G250" s="90">
        <f>AVERAGE($B$9:B249)</f>
        <v>3696.5020746887967</v>
      </c>
      <c r="H250" s="22">
        <f t="shared" si="69"/>
        <v>0.35601009151763124</v>
      </c>
      <c r="I250" s="24">
        <f t="shared" si="70"/>
        <v>0.35601009151763124</v>
      </c>
      <c r="J250" s="23">
        <f t="shared" si="71"/>
        <v>4175883.7707511922</v>
      </c>
    </row>
    <row r="251" spans="1:10" x14ac:dyDescent="0.3">
      <c r="A251" s="37" t="s">
        <v>417</v>
      </c>
      <c r="B251" s="39">
        <v>5590</v>
      </c>
      <c r="C251" s="73">
        <f t="shared" ref="C251:C253" si="84">B250</f>
        <v>5740</v>
      </c>
      <c r="D251" s="22">
        <f t="shared" si="67"/>
        <v>-2.6833631484794274E-2</v>
      </c>
      <c r="E251" s="24">
        <f t="shared" si="73"/>
        <v>2.6833631484794274E-2</v>
      </c>
      <c r="F251" s="23">
        <f t="shared" si="68"/>
        <v>22500</v>
      </c>
      <c r="G251" s="90">
        <f>AVERAGE($B$9:B250)</f>
        <v>3704.9462809917354</v>
      </c>
      <c r="H251" s="22">
        <f t="shared" si="69"/>
        <v>0.33721891216605804</v>
      </c>
      <c r="I251" s="24">
        <f t="shared" si="70"/>
        <v>0.33721891216605804</v>
      </c>
      <c r="J251" s="23">
        <f t="shared" si="71"/>
        <v>3553427.5235468894</v>
      </c>
    </row>
    <row r="252" spans="1:10" x14ac:dyDescent="0.3">
      <c r="A252" s="37" t="s">
        <v>418</v>
      </c>
      <c r="B252" s="39">
        <v>5950</v>
      </c>
      <c r="C252" s="73">
        <f t="shared" si="84"/>
        <v>5590</v>
      </c>
      <c r="D252" s="22">
        <f t="shared" si="67"/>
        <v>6.0504201680672269E-2</v>
      </c>
      <c r="E252" s="24">
        <f t="shared" si="73"/>
        <v>6.0504201680672269E-2</v>
      </c>
      <c r="F252" s="23">
        <f t="shared" si="68"/>
        <v>129600</v>
      </c>
      <c r="G252" s="90">
        <f>AVERAGE($B$9:B251)</f>
        <v>3712.7037037037039</v>
      </c>
      <c r="H252" s="22">
        <f t="shared" si="69"/>
        <v>0.37601618425147831</v>
      </c>
      <c r="I252" s="24">
        <f t="shared" si="70"/>
        <v>0.37601618425147831</v>
      </c>
      <c r="J252" s="23">
        <f t="shared" si="71"/>
        <v>5005494.7174211238</v>
      </c>
    </row>
    <row r="253" spans="1:10" x14ac:dyDescent="0.3">
      <c r="A253" s="37" t="s">
        <v>419</v>
      </c>
      <c r="B253" s="39">
        <v>5990</v>
      </c>
      <c r="C253" s="73">
        <f t="shared" si="84"/>
        <v>5950</v>
      </c>
      <c r="D253" s="22">
        <f t="shared" si="67"/>
        <v>6.6777963272120202E-3</v>
      </c>
      <c r="E253" s="24">
        <f t="shared" si="73"/>
        <v>6.6777963272120202E-3</v>
      </c>
      <c r="F253" s="23">
        <f t="shared" si="68"/>
        <v>1600</v>
      </c>
      <c r="G253" s="90">
        <f>AVERAGE($B$9:B252)</f>
        <v>3721.872950819672</v>
      </c>
      <c r="H253" s="22">
        <f t="shared" si="69"/>
        <v>0.37865226196666579</v>
      </c>
      <c r="I253" s="24">
        <f t="shared" si="70"/>
        <v>0.37865226196666579</v>
      </c>
      <c r="J253" s="23">
        <f t="shared" si="71"/>
        <v>5144400.3112234622</v>
      </c>
    </row>
    <row r="254" spans="1:10" x14ac:dyDescent="0.3">
      <c r="A254" s="37" t="s">
        <v>420</v>
      </c>
      <c r="B254" s="39">
        <v>5820</v>
      </c>
      <c r="C254" s="73">
        <v>1939</v>
      </c>
      <c r="D254" s="22">
        <f t="shared" si="67"/>
        <v>0.66683848797250855</v>
      </c>
      <c r="E254" s="24">
        <f t="shared" si="73"/>
        <v>0.66683848797250855</v>
      </c>
      <c r="F254" s="23">
        <f t="shared" si="68"/>
        <v>15062161</v>
      </c>
      <c r="G254" s="90">
        <f>AVERAGE($B$9:B253)</f>
        <v>3731.1306122448977</v>
      </c>
      <c r="H254" s="22">
        <f t="shared" si="69"/>
        <v>0.3589122659373028</v>
      </c>
      <c r="I254" s="24">
        <f t="shared" si="70"/>
        <v>0.3589122659373028</v>
      </c>
      <c r="J254" s="23">
        <f t="shared" si="71"/>
        <v>4363375.3191003753</v>
      </c>
    </row>
    <row r="255" spans="1:10" x14ac:dyDescent="0.3">
      <c r="A255" s="37" t="s">
        <v>421</v>
      </c>
      <c r="B255" s="39">
        <v>5700</v>
      </c>
      <c r="C255" s="73">
        <f t="shared" ref="C255:C257" si="85">B254</f>
        <v>5820</v>
      </c>
      <c r="D255" s="22">
        <f t="shared" si="67"/>
        <v>-2.1052631578947368E-2</v>
      </c>
      <c r="E255" s="24">
        <f t="shared" si="73"/>
        <v>2.1052631578947368E-2</v>
      </c>
      <c r="F255" s="23">
        <f t="shared" si="68"/>
        <v>14400</v>
      </c>
      <c r="G255" s="90">
        <f>AVERAGE($B$9:B254)</f>
        <v>3739.6219512195121</v>
      </c>
      <c r="H255" s="22">
        <f t="shared" si="69"/>
        <v>0.34392597347026105</v>
      </c>
      <c r="I255" s="24">
        <f t="shared" si="70"/>
        <v>0.34392597347026105</v>
      </c>
      <c r="J255" s="23">
        <f t="shared" si="71"/>
        <v>3843082.0941403932</v>
      </c>
    </row>
    <row r="256" spans="1:10" x14ac:dyDescent="0.3">
      <c r="A256" s="37" t="s">
        <v>422</v>
      </c>
      <c r="B256" s="39">
        <v>5720</v>
      </c>
      <c r="C256" s="73">
        <f t="shared" si="85"/>
        <v>5700</v>
      </c>
      <c r="D256" s="22">
        <f t="shared" si="67"/>
        <v>3.4965034965034965E-3</v>
      </c>
      <c r="E256" s="24">
        <f t="shared" si="73"/>
        <v>3.4965034965034965E-3</v>
      </c>
      <c r="F256" s="23">
        <f t="shared" si="68"/>
        <v>400</v>
      </c>
      <c r="G256" s="90">
        <f>AVERAGE($B$9:B255)</f>
        <v>3747.5587044534414</v>
      </c>
      <c r="H256" s="22">
        <f t="shared" si="69"/>
        <v>0.34483239432632146</v>
      </c>
      <c r="I256" s="24">
        <f t="shared" si="70"/>
        <v>0.34483239432632146</v>
      </c>
      <c r="J256" s="23">
        <f t="shared" si="71"/>
        <v>3890524.6643773867</v>
      </c>
    </row>
    <row r="257" spans="1:10" x14ac:dyDescent="0.3">
      <c r="A257" s="37" t="s">
        <v>423</v>
      </c>
      <c r="B257" s="39">
        <v>5640</v>
      </c>
      <c r="C257" s="73">
        <f t="shared" si="85"/>
        <v>5720</v>
      </c>
      <c r="D257" s="22">
        <f t="shared" si="67"/>
        <v>-1.4184397163120567E-2</v>
      </c>
      <c r="E257" s="24">
        <f t="shared" si="73"/>
        <v>1.4184397163120567E-2</v>
      </c>
      <c r="F257" s="23">
        <f t="shared" si="68"/>
        <v>6400</v>
      </c>
      <c r="G257" s="90">
        <f>AVERAGE($B$9:B256)</f>
        <v>3755.5120967741937</v>
      </c>
      <c r="H257" s="22">
        <f t="shared" si="69"/>
        <v>0.33412906085563943</v>
      </c>
      <c r="I257" s="24">
        <f t="shared" si="70"/>
        <v>0.33412906085563943</v>
      </c>
      <c r="J257" s="23">
        <f t="shared" si="71"/>
        <v>3551294.6574043962</v>
      </c>
    </row>
    <row r="258" spans="1:10" x14ac:dyDescent="0.3">
      <c r="A258" s="37" t="s">
        <v>424</v>
      </c>
      <c r="B258" s="39">
        <v>5940</v>
      </c>
      <c r="C258" s="73">
        <v>1940</v>
      </c>
      <c r="D258" s="22">
        <f t="shared" si="67"/>
        <v>0.67340067340067344</v>
      </c>
      <c r="E258" s="24">
        <f t="shared" si="73"/>
        <v>0.67340067340067344</v>
      </c>
      <c r="F258" s="23">
        <f t="shared" si="68"/>
        <v>16000000</v>
      </c>
      <c r="G258" s="90">
        <f>AVERAGE($B$9:B257)</f>
        <v>3763.0803212851406</v>
      </c>
      <c r="H258" s="22">
        <f t="shared" si="69"/>
        <v>0.36648479439644099</v>
      </c>
      <c r="I258" s="24">
        <f t="shared" si="70"/>
        <v>0.36648479439644099</v>
      </c>
      <c r="J258" s="23">
        <f t="shared" si="71"/>
        <v>4738979.2875760067</v>
      </c>
    </row>
    <row r="259" spans="1:10" x14ac:dyDescent="0.3">
      <c r="A259" s="37" t="s">
        <v>425</v>
      </c>
      <c r="B259" s="39">
        <v>5870</v>
      </c>
      <c r="C259" s="73">
        <f t="shared" ref="C259:C261" si="86">B258</f>
        <v>5940</v>
      </c>
      <c r="D259" s="22">
        <f t="shared" si="67"/>
        <v>-1.192504258943782E-2</v>
      </c>
      <c r="E259" s="24">
        <f t="shared" si="73"/>
        <v>1.192504258943782E-2</v>
      </c>
      <c r="F259" s="23">
        <f t="shared" si="68"/>
        <v>4900</v>
      </c>
      <c r="G259" s="90">
        <f>AVERAGE($B$9:B258)</f>
        <v>3771.788</v>
      </c>
      <c r="H259" s="22">
        <f t="shared" si="69"/>
        <v>0.35744667802385011</v>
      </c>
      <c r="I259" s="24">
        <f t="shared" si="70"/>
        <v>0.35744667802385011</v>
      </c>
      <c r="J259" s="23">
        <f t="shared" si="71"/>
        <v>4402493.5969439996</v>
      </c>
    </row>
    <row r="260" spans="1:10" x14ac:dyDescent="0.3">
      <c r="A260" s="37" t="s">
        <v>426</v>
      </c>
      <c r="B260" s="39">
        <v>5890</v>
      </c>
      <c r="C260" s="73">
        <f t="shared" si="86"/>
        <v>5870</v>
      </c>
      <c r="D260" s="22">
        <f t="shared" si="67"/>
        <v>3.3955857385398981E-3</v>
      </c>
      <c r="E260" s="24">
        <f t="shared" si="73"/>
        <v>3.3955857385398981E-3</v>
      </c>
      <c r="F260" s="23">
        <f t="shared" si="68"/>
        <v>400</v>
      </c>
      <c r="G260" s="90">
        <f>AVERAGE($B$9:B259)</f>
        <v>3780.1474103585656</v>
      </c>
      <c r="H260" s="22">
        <f t="shared" si="69"/>
        <v>0.35820926819039633</v>
      </c>
      <c r="I260" s="24">
        <f t="shared" si="70"/>
        <v>0.35820926819039633</v>
      </c>
      <c r="J260" s="23">
        <f t="shared" si="71"/>
        <v>4451477.9500166671</v>
      </c>
    </row>
    <row r="261" spans="1:10" x14ac:dyDescent="0.3">
      <c r="A261" s="37" t="s">
        <v>427</v>
      </c>
      <c r="B261" s="39">
        <v>5790</v>
      </c>
      <c r="C261" s="73">
        <f t="shared" si="86"/>
        <v>5890</v>
      </c>
      <c r="D261" s="22">
        <f t="shared" si="67"/>
        <v>-1.7271157167530225E-2</v>
      </c>
      <c r="E261" s="24">
        <f t="shared" si="73"/>
        <v>1.7271157167530225E-2</v>
      </c>
      <c r="F261" s="23">
        <f t="shared" si="68"/>
        <v>10000</v>
      </c>
      <c r="G261" s="90">
        <f>AVERAGE($B$9:B260)</f>
        <v>3788.5198412698414</v>
      </c>
      <c r="H261" s="22">
        <f t="shared" si="69"/>
        <v>0.34567878389121909</v>
      </c>
      <c r="I261" s="24">
        <f t="shared" si="70"/>
        <v>0.34567878389121909</v>
      </c>
      <c r="J261" s="23">
        <f t="shared" si="71"/>
        <v>4005922.8257905007</v>
      </c>
    </row>
    <row r="262" spans="1:10" x14ac:dyDescent="0.3">
      <c r="A262" s="37" t="s">
        <v>428</v>
      </c>
      <c r="B262" s="39">
        <v>5780</v>
      </c>
      <c r="C262" s="73">
        <v>1941</v>
      </c>
      <c r="D262" s="22">
        <f t="shared" si="67"/>
        <v>0.66418685121107268</v>
      </c>
      <c r="E262" s="24">
        <f t="shared" si="73"/>
        <v>0.66418685121107268</v>
      </c>
      <c r="F262" s="23">
        <f t="shared" si="68"/>
        <v>14737921</v>
      </c>
      <c r="G262" s="90">
        <f>AVERAGE($B$9:B261)</f>
        <v>3796.4308300395255</v>
      </c>
      <c r="H262" s="22">
        <f t="shared" si="69"/>
        <v>0.34317805708658727</v>
      </c>
      <c r="I262" s="24">
        <f t="shared" si="70"/>
        <v>0.34317805708658727</v>
      </c>
      <c r="J262" s="23">
        <f t="shared" si="71"/>
        <v>3934546.6520176856</v>
      </c>
    </row>
    <row r="263" spans="1:10" x14ac:dyDescent="0.3">
      <c r="A263" s="37" t="s">
        <v>429</v>
      </c>
      <c r="B263" s="39">
        <v>5940</v>
      </c>
      <c r="C263" s="73">
        <f t="shared" ref="C263:C265" si="87">B262</f>
        <v>5780</v>
      </c>
      <c r="D263" s="22">
        <f t="shared" si="67"/>
        <v>2.6936026936026935E-2</v>
      </c>
      <c r="E263" s="24">
        <f t="shared" si="73"/>
        <v>2.6936026936026935E-2</v>
      </c>
      <c r="F263" s="23">
        <f t="shared" si="68"/>
        <v>25600</v>
      </c>
      <c r="G263" s="90">
        <f>AVERAGE($B$9:B262)</f>
        <v>3804.2401574803148</v>
      </c>
      <c r="H263" s="22">
        <f t="shared" si="69"/>
        <v>0.35955552904371807</v>
      </c>
      <c r="I263" s="24">
        <f t="shared" si="70"/>
        <v>0.35955552904371807</v>
      </c>
      <c r="J263" s="23">
        <f t="shared" si="71"/>
        <v>4561470.1049197102</v>
      </c>
    </row>
    <row r="264" spans="1:10" x14ac:dyDescent="0.3">
      <c r="A264" s="37" t="s">
        <v>430</v>
      </c>
      <c r="B264" s="39">
        <v>5800</v>
      </c>
      <c r="C264" s="73">
        <f t="shared" si="87"/>
        <v>5940</v>
      </c>
      <c r="D264" s="22">
        <f t="shared" si="67"/>
        <v>-2.4137931034482758E-2</v>
      </c>
      <c r="E264" s="24">
        <f t="shared" si="73"/>
        <v>2.4137931034482758E-2</v>
      </c>
      <c r="F264" s="23">
        <f t="shared" si="68"/>
        <v>19600</v>
      </c>
      <c r="G264" s="90">
        <f>AVERAGE($B$9:B263)</f>
        <v>3812.6156862745097</v>
      </c>
      <c r="H264" s="22">
        <f t="shared" si="69"/>
        <v>0.34265246788370524</v>
      </c>
      <c r="I264" s="24">
        <f t="shared" si="70"/>
        <v>0.34265246788370524</v>
      </c>
      <c r="J264" s="23">
        <f t="shared" si="71"/>
        <v>3949696.4104421381</v>
      </c>
    </row>
    <row r="265" spans="1:10" x14ac:dyDescent="0.3">
      <c r="A265" s="37" t="s">
        <v>431</v>
      </c>
      <c r="B265" s="39">
        <v>5630</v>
      </c>
      <c r="C265" s="73">
        <f t="shared" si="87"/>
        <v>5800</v>
      </c>
      <c r="D265" s="22">
        <f t="shared" si="67"/>
        <v>-3.0195381882770871E-2</v>
      </c>
      <c r="E265" s="24">
        <f t="shared" si="73"/>
        <v>3.0195381882770871E-2</v>
      </c>
      <c r="F265" s="23">
        <f t="shared" si="68"/>
        <v>28900</v>
      </c>
      <c r="G265" s="90">
        <f>AVERAGE($B$9:B264)</f>
        <v>3820.37890625</v>
      </c>
      <c r="H265" s="22">
        <f t="shared" si="69"/>
        <v>0.32142470581705151</v>
      </c>
      <c r="I265" s="24">
        <f t="shared" si="70"/>
        <v>0.32142470581705151</v>
      </c>
      <c r="J265" s="23">
        <f t="shared" si="71"/>
        <v>3274728.5029449463</v>
      </c>
    </row>
    <row r="266" spans="1:10" x14ac:dyDescent="0.3">
      <c r="A266" s="37" t="s">
        <v>432</v>
      </c>
      <c r="B266" s="39">
        <v>5510</v>
      </c>
      <c r="C266" s="73">
        <v>1942</v>
      </c>
      <c r="D266" s="22">
        <f t="shared" si="67"/>
        <v>0.64754990925589839</v>
      </c>
      <c r="E266" s="24">
        <f t="shared" si="73"/>
        <v>0.64754990925589839</v>
      </c>
      <c r="F266" s="23">
        <f t="shared" si="68"/>
        <v>12730624</v>
      </c>
      <c r="G266" s="90">
        <f>AVERAGE($B$9:B265)</f>
        <v>3827.4202334630349</v>
      </c>
      <c r="H266" s="22">
        <f t="shared" si="69"/>
        <v>0.30536837868184485</v>
      </c>
      <c r="I266" s="24">
        <f t="shared" si="70"/>
        <v>0.30536837868184485</v>
      </c>
      <c r="J266" s="23">
        <f t="shared" si="71"/>
        <v>2831074.670759588</v>
      </c>
    </row>
    <row r="267" spans="1:10" x14ac:dyDescent="0.3">
      <c r="A267" s="37" t="s">
        <v>433</v>
      </c>
      <c r="B267" s="39">
        <v>5800</v>
      </c>
      <c r="C267" s="73">
        <f t="shared" ref="C267:C269" si="88">B266</f>
        <v>5510</v>
      </c>
      <c r="D267" s="22">
        <f t="shared" ref="D267:D330" si="89">(B267-C267)/B267</f>
        <v>0.05</v>
      </c>
      <c r="E267" s="24">
        <f t="shared" si="73"/>
        <v>0.05</v>
      </c>
      <c r="F267" s="23">
        <f t="shared" ref="F267:F330" si="90">(B267-C267)^2</f>
        <v>84100</v>
      </c>
      <c r="G267" s="90">
        <f>AVERAGE($B$9:B266)</f>
        <v>3833.9418604651164</v>
      </c>
      <c r="H267" s="22">
        <f t="shared" ref="H267:H330" si="91">(B267-G267)/B267</f>
        <v>0.33897554129911789</v>
      </c>
      <c r="I267" s="24">
        <f t="shared" ref="I267:I330" si="92">ABS(H267)</f>
        <v>0.33897554129911789</v>
      </c>
      <c r="J267" s="23">
        <f t="shared" ref="J267:J330" si="93">(B267-G267)^2</f>
        <v>3865384.6080313679</v>
      </c>
    </row>
    <row r="268" spans="1:10" x14ac:dyDescent="0.3">
      <c r="A268" s="37" t="s">
        <v>434</v>
      </c>
      <c r="B268" s="39">
        <v>5900</v>
      </c>
      <c r="C268" s="73">
        <f t="shared" si="88"/>
        <v>5800</v>
      </c>
      <c r="D268" s="22">
        <f t="shared" si="89"/>
        <v>1.6949152542372881E-2</v>
      </c>
      <c r="E268" s="24">
        <f t="shared" si="73"/>
        <v>1.6949152542372881E-2</v>
      </c>
      <c r="F268" s="23">
        <f t="shared" si="90"/>
        <v>10000</v>
      </c>
      <c r="G268" s="90">
        <f>AVERAGE($B$9:B267)</f>
        <v>3841.5328185328185</v>
      </c>
      <c r="H268" s="22">
        <f t="shared" si="91"/>
        <v>0.34889274262155617</v>
      </c>
      <c r="I268" s="24">
        <f t="shared" si="92"/>
        <v>0.34889274262155617</v>
      </c>
      <c r="J268" s="23">
        <f t="shared" si="93"/>
        <v>4237287.1371774422</v>
      </c>
    </row>
    <row r="269" spans="1:10" x14ac:dyDescent="0.3">
      <c r="A269" s="37" t="s">
        <v>435</v>
      </c>
      <c r="B269" s="39">
        <v>5860</v>
      </c>
      <c r="C269" s="73">
        <f t="shared" si="88"/>
        <v>5900</v>
      </c>
      <c r="D269" s="22">
        <f t="shared" si="89"/>
        <v>-6.8259385665529011E-3</v>
      </c>
      <c r="E269" s="24">
        <f t="shared" si="73"/>
        <v>6.8259385665529011E-3</v>
      </c>
      <c r="F269" s="23">
        <f t="shared" si="90"/>
        <v>1600</v>
      </c>
      <c r="G269" s="90">
        <f>AVERAGE($B$9:B268)</f>
        <v>3849.45</v>
      </c>
      <c r="H269" s="22">
        <f t="shared" si="91"/>
        <v>0.34309726962457343</v>
      </c>
      <c r="I269" s="24">
        <f t="shared" si="92"/>
        <v>0.34309726962457343</v>
      </c>
      <c r="J269" s="23">
        <f t="shared" si="93"/>
        <v>4042311.3025000007</v>
      </c>
    </row>
    <row r="270" spans="1:10" x14ac:dyDescent="0.3">
      <c r="A270" s="37" t="s">
        <v>436</v>
      </c>
      <c r="B270" s="39">
        <v>5980</v>
      </c>
      <c r="C270" s="73">
        <v>1943</v>
      </c>
      <c r="D270" s="22">
        <f t="shared" si="89"/>
        <v>0.67508361204013378</v>
      </c>
      <c r="E270" s="24">
        <f t="shared" si="73"/>
        <v>0.67508361204013378</v>
      </c>
      <c r="F270" s="23">
        <f t="shared" si="90"/>
        <v>16297369</v>
      </c>
      <c r="G270" s="90">
        <f>AVERAGE($B$9:B269)</f>
        <v>3857.1532567049808</v>
      </c>
      <c r="H270" s="22">
        <f t="shared" si="91"/>
        <v>0.3549910941964915</v>
      </c>
      <c r="I270" s="24">
        <f t="shared" si="92"/>
        <v>0.3549910941964915</v>
      </c>
      <c r="J270" s="23">
        <f t="shared" si="93"/>
        <v>4506478.2955182688</v>
      </c>
    </row>
    <row r="271" spans="1:10" x14ac:dyDescent="0.3">
      <c r="A271" s="37" t="s">
        <v>437</v>
      </c>
      <c r="B271" s="39">
        <v>5620</v>
      </c>
      <c r="C271" s="73">
        <f t="shared" ref="C271:C273" si="94">B270</f>
        <v>5980</v>
      </c>
      <c r="D271" s="22">
        <f t="shared" si="89"/>
        <v>-6.4056939501779361E-2</v>
      </c>
      <c r="E271" s="24">
        <f t="shared" ref="E271:E334" si="95">ABS(D271)</f>
        <v>6.4056939501779361E-2</v>
      </c>
      <c r="F271" s="23">
        <f t="shared" si="90"/>
        <v>129600</v>
      </c>
      <c r="G271" s="90">
        <f>AVERAGE($B$9:B270)</f>
        <v>3865.2557251908397</v>
      </c>
      <c r="H271" s="22">
        <f t="shared" si="91"/>
        <v>0.31223207736817798</v>
      </c>
      <c r="I271" s="24">
        <f t="shared" si="92"/>
        <v>0.31223207736817798</v>
      </c>
      <c r="J271" s="23">
        <f t="shared" si="93"/>
        <v>3079127.469975526</v>
      </c>
    </row>
    <row r="272" spans="1:10" x14ac:dyDescent="0.3">
      <c r="A272" s="37" t="s">
        <v>438</v>
      </c>
      <c r="B272" s="39">
        <v>5900</v>
      </c>
      <c r="C272" s="73">
        <f t="shared" si="94"/>
        <v>5620</v>
      </c>
      <c r="D272" s="22">
        <f t="shared" si="89"/>
        <v>4.7457627118644069E-2</v>
      </c>
      <c r="E272" s="24">
        <f t="shared" si="95"/>
        <v>4.7457627118644069E-2</v>
      </c>
      <c r="F272" s="23">
        <f t="shared" si="90"/>
        <v>78400</v>
      </c>
      <c r="G272" s="90">
        <f>AVERAGE($B$9:B271)</f>
        <v>3871.9277566539922</v>
      </c>
      <c r="H272" s="22">
        <f t="shared" si="91"/>
        <v>0.34374105819423861</v>
      </c>
      <c r="I272" s="24">
        <f t="shared" si="92"/>
        <v>0.34374105819423861</v>
      </c>
      <c r="J272" s="23">
        <f t="shared" si="93"/>
        <v>4113077.0242305086</v>
      </c>
    </row>
    <row r="273" spans="1:10" x14ac:dyDescent="0.3">
      <c r="A273" s="37" t="s">
        <v>439</v>
      </c>
      <c r="B273" s="39">
        <v>6100</v>
      </c>
      <c r="C273" s="73">
        <f t="shared" si="94"/>
        <v>5900</v>
      </c>
      <c r="D273" s="22">
        <f t="shared" si="89"/>
        <v>3.2786885245901641E-2</v>
      </c>
      <c r="E273" s="24">
        <f t="shared" si="95"/>
        <v>3.2786885245901641E-2</v>
      </c>
      <c r="F273" s="23">
        <f t="shared" si="90"/>
        <v>40000</v>
      </c>
      <c r="G273" s="90">
        <f>AVERAGE($B$9:B272)</f>
        <v>3879.6098484848485</v>
      </c>
      <c r="H273" s="22">
        <f t="shared" si="91"/>
        <v>0.36399838549428715</v>
      </c>
      <c r="I273" s="24">
        <f t="shared" si="92"/>
        <v>0.36399838549428715</v>
      </c>
      <c r="J273" s="23">
        <f t="shared" si="93"/>
        <v>4930132.4249454774</v>
      </c>
    </row>
    <row r="274" spans="1:10" x14ac:dyDescent="0.3">
      <c r="A274" s="37" t="s">
        <v>440</v>
      </c>
      <c r="B274" s="39">
        <v>5930</v>
      </c>
      <c r="C274" s="73">
        <v>1944</v>
      </c>
      <c r="D274" s="22">
        <f t="shared" si="89"/>
        <v>0.67217537942664418</v>
      </c>
      <c r="E274" s="24">
        <f t="shared" si="95"/>
        <v>0.67217537942664418</v>
      </c>
      <c r="F274" s="23">
        <f t="shared" si="90"/>
        <v>15888196</v>
      </c>
      <c r="G274" s="90">
        <f>AVERAGE($B$9:B273)</f>
        <v>3887.988679245283</v>
      </c>
      <c r="H274" s="22">
        <f t="shared" si="91"/>
        <v>0.34435266791816477</v>
      </c>
      <c r="I274" s="24">
        <f t="shared" si="92"/>
        <v>0.34435266791816477</v>
      </c>
      <c r="J274" s="23">
        <f t="shared" si="93"/>
        <v>4169810.2340904237</v>
      </c>
    </row>
    <row r="275" spans="1:10" x14ac:dyDescent="0.3">
      <c r="A275" s="37" t="s">
        <v>441</v>
      </c>
      <c r="B275" s="39">
        <v>6130</v>
      </c>
      <c r="C275" s="73">
        <f t="shared" ref="C275:C277" si="96">B274</f>
        <v>5930</v>
      </c>
      <c r="D275" s="22">
        <f t="shared" si="89"/>
        <v>3.2626427406199018E-2</v>
      </c>
      <c r="E275" s="24">
        <f t="shared" si="95"/>
        <v>3.2626427406199018E-2</v>
      </c>
      <c r="F275" s="23">
        <f t="shared" si="90"/>
        <v>40000</v>
      </c>
      <c r="G275" s="90">
        <f>AVERAGE($B$9:B274)</f>
        <v>3895.6654135338345</v>
      </c>
      <c r="H275" s="22">
        <f t="shared" si="91"/>
        <v>0.36449177593249033</v>
      </c>
      <c r="I275" s="24">
        <f t="shared" si="92"/>
        <v>0.36449177593249033</v>
      </c>
      <c r="J275" s="23">
        <f t="shared" si="93"/>
        <v>4992251.0442789309</v>
      </c>
    </row>
    <row r="276" spans="1:10" x14ac:dyDescent="0.3">
      <c r="A276" s="37" t="s">
        <v>442</v>
      </c>
      <c r="B276" s="39">
        <v>5740</v>
      </c>
      <c r="C276" s="73">
        <f t="shared" si="96"/>
        <v>6130</v>
      </c>
      <c r="D276" s="22">
        <f t="shared" si="89"/>
        <v>-6.7944250871080136E-2</v>
      </c>
      <c r="E276" s="24">
        <f t="shared" si="95"/>
        <v>6.7944250871080136E-2</v>
      </c>
      <c r="F276" s="23">
        <f t="shared" si="90"/>
        <v>152100</v>
      </c>
      <c r="G276" s="90">
        <f>AVERAGE($B$9:B275)</f>
        <v>3904.0337078651687</v>
      </c>
      <c r="H276" s="22">
        <f t="shared" si="91"/>
        <v>0.3198547547273225</v>
      </c>
      <c r="I276" s="24">
        <f t="shared" si="92"/>
        <v>0.3198547547273225</v>
      </c>
      <c r="J276" s="23">
        <f t="shared" si="93"/>
        <v>3370772.2258553207</v>
      </c>
    </row>
    <row r="277" spans="1:10" x14ac:dyDescent="0.3">
      <c r="A277" s="37" t="s">
        <v>443</v>
      </c>
      <c r="B277" s="39">
        <v>5860</v>
      </c>
      <c r="C277" s="73">
        <f t="shared" si="96"/>
        <v>5740</v>
      </c>
      <c r="D277" s="22">
        <f t="shared" si="89"/>
        <v>2.0477815699658702E-2</v>
      </c>
      <c r="E277" s="24">
        <f t="shared" si="95"/>
        <v>2.0477815699658702E-2</v>
      </c>
      <c r="F277" s="23">
        <f t="shared" si="90"/>
        <v>14400</v>
      </c>
      <c r="G277" s="90">
        <f>AVERAGE($B$9:B276)</f>
        <v>3910.8843283582091</v>
      </c>
      <c r="H277" s="22">
        <f t="shared" si="91"/>
        <v>0.33261359584330902</v>
      </c>
      <c r="I277" s="24">
        <f t="shared" si="92"/>
        <v>0.33261359584330902</v>
      </c>
      <c r="J277" s="23">
        <f t="shared" si="93"/>
        <v>3799051.9014396295</v>
      </c>
    </row>
    <row r="278" spans="1:10" x14ac:dyDescent="0.3">
      <c r="A278" s="37" t="s">
        <v>444</v>
      </c>
      <c r="B278" s="39">
        <v>5900</v>
      </c>
      <c r="C278" s="73">
        <v>1945</v>
      </c>
      <c r="D278" s="22">
        <f t="shared" si="89"/>
        <v>0.67033898305084749</v>
      </c>
      <c r="E278" s="24">
        <f t="shared" si="95"/>
        <v>0.67033898305084749</v>
      </c>
      <c r="F278" s="23">
        <f t="shared" si="90"/>
        <v>15642025</v>
      </c>
      <c r="G278" s="90">
        <f>AVERAGE($B$9:B277)</f>
        <v>3918.1301115241636</v>
      </c>
      <c r="H278" s="22">
        <f t="shared" si="91"/>
        <v>0.33591015058912482</v>
      </c>
      <c r="I278" s="24">
        <f t="shared" si="92"/>
        <v>0.33591015058912482</v>
      </c>
      <c r="J278" s="23">
        <f t="shared" si="93"/>
        <v>3927808.2548472243</v>
      </c>
    </row>
    <row r="279" spans="1:10" x14ac:dyDescent="0.3">
      <c r="A279" s="37" t="s">
        <v>445</v>
      </c>
      <c r="B279" s="39">
        <v>5870</v>
      </c>
      <c r="C279" s="73">
        <f t="shared" ref="C279:C281" si="97">B278</f>
        <v>5900</v>
      </c>
      <c r="D279" s="22">
        <f t="shared" si="89"/>
        <v>-5.1107325383304937E-3</v>
      </c>
      <c r="E279" s="24">
        <f t="shared" si="95"/>
        <v>5.1107325383304937E-3</v>
      </c>
      <c r="F279" s="23">
        <f t="shared" si="90"/>
        <v>900</v>
      </c>
      <c r="G279" s="90">
        <f>AVERAGE($B$9:B278)</f>
        <v>3925.4703703703703</v>
      </c>
      <c r="H279" s="22">
        <f t="shared" si="91"/>
        <v>0.33126569499652975</v>
      </c>
      <c r="I279" s="24">
        <f t="shared" si="92"/>
        <v>0.33126569499652975</v>
      </c>
      <c r="J279" s="23">
        <f t="shared" si="93"/>
        <v>3781195.4805075447</v>
      </c>
    </row>
    <row r="280" spans="1:10" x14ac:dyDescent="0.3">
      <c r="A280" s="37" t="s">
        <v>446</v>
      </c>
      <c r="B280" s="39">
        <v>5590</v>
      </c>
      <c r="C280" s="73">
        <f t="shared" si="97"/>
        <v>5870</v>
      </c>
      <c r="D280" s="22">
        <f t="shared" si="89"/>
        <v>-5.008944543828265E-2</v>
      </c>
      <c r="E280" s="24">
        <f t="shared" si="95"/>
        <v>5.008944543828265E-2</v>
      </c>
      <c r="F280" s="23">
        <f t="shared" si="90"/>
        <v>78400</v>
      </c>
      <c r="G280" s="90">
        <f>AVERAGE($B$9:B279)</f>
        <v>3932.6457564575644</v>
      </c>
      <c r="H280" s="22">
        <f t="shared" si="91"/>
        <v>0.296485553406518</v>
      </c>
      <c r="I280" s="24">
        <f t="shared" si="92"/>
        <v>0.296485553406518</v>
      </c>
      <c r="J280" s="23">
        <f t="shared" si="93"/>
        <v>2746823.088588119</v>
      </c>
    </row>
    <row r="281" spans="1:10" x14ac:dyDescent="0.3">
      <c r="A281" s="37" t="s">
        <v>447</v>
      </c>
      <c r="B281" s="39">
        <v>5510</v>
      </c>
      <c r="C281" s="73">
        <f t="shared" si="97"/>
        <v>5590</v>
      </c>
      <c r="D281" s="22">
        <f t="shared" si="89"/>
        <v>-1.4519056261343012E-2</v>
      </c>
      <c r="E281" s="24">
        <f t="shared" si="95"/>
        <v>1.4519056261343012E-2</v>
      </c>
      <c r="F281" s="23">
        <f t="shared" si="90"/>
        <v>6400</v>
      </c>
      <c r="G281" s="90">
        <f>AVERAGE($B$9:B280)</f>
        <v>3938.7389705882351</v>
      </c>
      <c r="H281" s="22">
        <f t="shared" si="91"/>
        <v>0.28516534109106439</v>
      </c>
      <c r="I281" s="24">
        <f t="shared" si="92"/>
        <v>0.28516534109106439</v>
      </c>
      <c r="J281" s="23">
        <f t="shared" si="93"/>
        <v>2468861.2225481188</v>
      </c>
    </row>
    <row r="282" spans="1:10" x14ac:dyDescent="0.3">
      <c r="A282" s="37" t="s">
        <v>448</v>
      </c>
      <c r="B282" s="39">
        <v>5220</v>
      </c>
      <c r="C282" s="73">
        <v>1946</v>
      </c>
      <c r="D282" s="22">
        <f t="shared" si="89"/>
        <v>0.62720306513409962</v>
      </c>
      <c r="E282" s="24">
        <f t="shared" si="95"/>
        <v>0.62720306513409962</v>
      </c>
      <c r="F282" s="23">
        <f t="shared" si="90"/>
        <v>10719076</v>
      </c>
      <c r="G282" s="90">
        <f>AVERAGE($B$9:B281)</f>
        <v>3944.4945054945056</v>
      </c>
      <c r="H282" s="22">
        <f t="shared" si="91"/>
        <v>0.2443497115910909</v>
      </c>
      <c r="I282" s="24">
        <f t="shared" si="92"/>
        <v>0.2443497115910909</v>
      </c>
      <c r="J282" s="23">
        <f t="shared" si="93"/>
        <v>1626914.266513706</v>
      </c>
    </row>
    <row r="283" spans="1:10" x14ac:dyDescent="0.3">
      <c r="A283" s="37" t="s">
        <v>449</v>
      </c>
      <c r="B283" s="39">
        <v>5460</v>
      </c>
      <c r="C283" s="73">
        <f t="shared" ref="C283:C285" si="98">B282</f>
        <v>5220</v>
      </c>
      <c r="D283" s="22">
        <f t="shared" si="89"/>
        <v>4.3956043956043959E-2</v>
      </c>
      <c r="E283" s="24">
        <f t="shared" si="95"/>
        <v>4.3956043956043959E-2</v>
      </c>
      <c r="F283" s="23">
        <f t="shared" si="90"/>
        <v>57600</v>
      </c>
      <c r="G283" s="90">
        <f>AVERAGE($B$9:B282)</f>
        <v>3949.1496350364964</v>
      </c>
      <c r="H283" s="22">
        <f t="shared" si="91"/>
        <v>0.27671252105558675</v>
      </c>
      <c r="I283" s="24">
        <f t="shared" si="92"/>
        <v>0.27671252105558675</v>
      </c>
      <c r="J283" s="23">
        <f t="shared" si="93"/>
        <v>2282668.8253103518</v>
      </c>
    </row>
    <row r="284" spans="1:10" x14ac:dyDescent="0.3">
      <c r="A284" s="37" t="s">
        <v>450</v>
      </c>
      <c r="B284" s="39">
        <v>5480</v>
      </c>
      <c r="C284" s="73">
        <f t="shared" si="98"/>
        <v>5460</v>
      </c>
      <c r="D284" s="22">
        <f t="shared" si="89"/>
        <v>3.6496350364963502E-3</v>
      </c>
      <c r="E284" s="24">
        <f t="shared" si="95"/>
        <v>3.6496350364963502E-3</v>
      </c>
      <c r="F284" s="23">
        <f t="shared" si="90"/>
        <v>400</v>
      </c>
      <c r="G284" s="90">
        <f>AVERAGE($B$9:B283)</f>
        <v>3954.6436363636362</v>
      </c>
      <c r="H284" s="22">
        <f t="shared" si="91"/>
        <v>0.27834970139349702</v>
      </c>
      <c r="I284" s="24">
        <f t="shared" si="92"/>
        <v>0.27834970139349702</v>
      </c>
      <c r="J284" s="23">
        <f t="shared" si="93"/>
        <v>2326712.0360859507</v>
      </c>
    </row>
    <row r="285" spans="1:10" x14ac:dyDescent="0.3">
      <c r="A285" s="37" t="s">
        <v>451</v>
      </c>
      <c r="B285" s="39">
        <v>5440</v>
      </c>
      <c r="C285" s="73">
        <f t="shared" si="98"/>
        <v>5480</v>
      </c>
      <c r="D285" s="22">
        <f t="shared" si="89"/>
        <v>-7.3529411764705881E-3</v>
      </c>
      <c r="E285" s="24">
        <f t="shared" si="95"/>
        <v>7.3529411764705881E-3</v>
      </c>
      <c r="F285" s="23">
        <f t="shared" si="90"/>
        <v>1600</v>
      </c>
      <c r="G285" s="90">
        <f>AVERAGE($B$9:B284)</f>
        <v>3960.1702898550725</v>
      </c>
      <c r="H285" s="22">
        <f t="shared" si="91"/>
        <v>0.27202752024722932</v>
      </c>
      <c r="I285" s="24">
        <f t="shared" si="92"/>
        <v>0.27202752024722932</v>
      </c>
      <c r="J285" s="23">
        <f t="shared" si="93"/>
        <v>2189895.9710276201</v>
      </c>
    </row>
    <row r="286" spans="1:10" x14ac:dyDescent="0.3">
      <c r="A286" s="37" t="s">
        <v>452</v>
      </c>
      <c r="B286" s="39">
        <v>5250</v>
      </c>
      <c r="C286" s="73">
        <v>1947</v>
      </c>
      <c r="D286" s="22">
        <f t="shared" si="89"/>
        <v>0.62914285714285711</v>
      </c>
      <c r="E286" s="24">
        <f t="shared" si="95"/>
        <v>0.62914285714285711</v>
      </c>
      <c r="F286" s="23">
        <f t="shared" si="90"/>
        <v>10909809</v>
      </c>
      <c r="G286" s="90">
        <f>AVERAGE($B$9:B285)</f>
        <v>3965.5126353790615</v>
      </c>
      <c r="H286" s="22">
        <f t="shared" si="91"/>
        <v>0.24466425992779781</v>
      </c>
      <c r="I286" s="24">
        <f t="shared" si="92"/>
        <v>0.24466425992779781</v>
      </c>
      <c r="J286" s="23">
        <f t="shared" si="93"/>
        <v>1649907.7898708438</v>
      </c>
    </row>
    <row r="287" spans="1:10" x14ac:dyDescent="0.3">
      <c r="A287" s="37" t="s">
        <v>453</v>
      </c>
      <c r="B287" s="39">
        <v>5140</v>
      </c>
      <c r="C287" s="73">
        <f t="shared" ref="C287:C289" si="99">B286</f>
        <v>5250</v>
      </c>
      <c r="D287" s="22">
        <f t="shared" si="89"/>
        <v>-2.1400778210116732E-2</v>
      </c>
      <c r="E287" s="24">
        <f t="shared" si="95"/>
        <v>2.1400778210116732E-2</v>
      </c>
      <c r="F287" s="23">
        <f t="shared" si="90"/>
        <v>12100</v>
      </c>
      <c r="G287" s="90">
        <f>AVERAGE($B$9:B286)</f>
        <v>3970.1330935251799</v>
      </c>
      <c r="H287" s="22">
        <f t="shared" si="91"/>
        <v>0.22760056546202725</v>
      </c>
      <c r="I287" s="24">
        <f t="shared" si="92"/>
        <v>0.22760056546202725</v>
      </c>
      <c r="J287" s="23">
        <f t="shared" si="93"/>
        <v>1368588.5788649656</v>
      </c>
    </row>
    <row r="288" spans="1:10" x14ac:dyDescent="0.3">
      <c r="A288" s="37" t="s">
        <v>454</v>
      </c>
      <c r="B288" s="39">
        <v>5600</v>
      </c>
      <c r="C288" s="73">
        <f t="shared" si="99"/>
        <v>5140</v>
      </c>
      <c r="D288" s="22">
        <f t="shared" si="89"/>
        <v>8.2142857142857142E-2</v>
      </c>
      <c r="E288" s="24">
        <f t="shared" si="95"/>
        <v>8.2142857142857142E-2</v>
      </c>
      <c r="F288" s="23">
        <f t="shared" si="90"/>
        <v>211600</v>
      </c>
      <c r="G288" s="90">
        <f>AVERAGE($B$9:B287)</f>
        <v>3974.326164874552</v>
      </c>
      <c r="H288" s="22">
        <f t="shared" si="91"/>
        <v>0.29029889912954426</v>
      </c>
      <c r="I288" s="24">
        <f t="shared" si="92"/>
        <v>0.29029889912954426</v>
      </c>
      <c r="J288" s="23">
        <f t="shared" si="93"/>
        <v>2642815.4182114825</v>
      </c>
    </row>
    <row r="289" spans="1:10" x14ac:dyDescent="0.3">
      <c r="A289" s="37" t="s">
        <v>455</v>
      </c>
      <c r="B289" s="39">
        <v>5300</v>
      </c>
      <c r="C289" s="73">
        <f t="shared" si="99"/>
        <v>5600</v>
      </c>
      <c r="D289" s="22">
        <f t="shared" si="89"/>
        <v>-5.6603773584905662E-2</v>
      </c>
      <c r="E289" s="24">
        <f t="shared" si="95"/>
        <v>5.6603773584905662E-2</v>
      </c>
      <c r="F289" s="23">
        <f t="shared" si="90"/>
        <v>90000</v>
      </c>
      <c r="G289" s="90">
        <f>AVERAGE($B$9:B288)</f>
        <v>3980.1321428571428</v>
      </c>
      <c r="H289" s="22">
        <f t="shared" si="91"/>
        <v>0.24903167115902966</v>
      </c>
      <c r="I289" s="24">
        <f t="shared" si="92"/>
        <v>0.24903167115902966</v>
      </c>
      <c r="J289" s="23">
        <f t="shared" si="93"/>
        <v>1742051.1603188778</v>
      </c>
    </row>
    <row r="290" spans="1:10" x14ac:dyDescent="0.3">
      <c r="A290" s="37" t="s">
        <v>456</v>
      </c>
      <c r="B290" s="39">
        <v>5180</v>
      </c>
      <c r="C290" s="73">
        <v>1948</v>
      </c>
      <c r="D290" s="22">
        <f t="shared" si="89"/>
        <v>0.62393822393822396</v>
      </c>
      <c r="E290" s="24">
        <f t="shared" si="95"/>
        <v>0.62393822393822396</v>
      </c>
      <c r="F290" s="23">
        <f t="shared" si="90"/>
        <v>10445824</v>
      </c>
      <c r="G290" s="90">
        <f>AVERAGE($B$9:B289)</f>
        <v>3984.829181494662</v>
      </c>
      <c r="H290" s="22">
        <f t="shared" si="91"/>
        <v>0.23072795724041276</v>
      </c>
      <c r="I290" s="24">
        <f t="shared" si="92"/>
        <v>0.23072795724041276</v>
      </c>
      <c r="J290" s="23">
        <f t="shared" si="93"/>
        <v>1428433.2854067197</v>
      </c>
    </row>
    <row r="291" spans="1:10" x14ac:dyDescent="0.3">
      <c r="A291" s="37" t="s">
        <v>457</v>
      </c>
      <c r="B291" s="39">
        <v>5340</v>
      </c>
      <c r="C291" s="73">
        <f t="shared" ref="C291:C293" si="100">B290</f>
        <v>5180</v>
      </c>
      <c r="D291" s="22">
        <f t="shared" si="89"/>
        <v>2.9962546816479401E-2</v>
      </c>
      <c r="E291" s="24">
        <f t="shared" si="95"/>
        <v>2.9962546816479401E-2</v>
      </c>
      <c r="F291" s="23">
        <f t="shared" si="90"/>
        <v>25600</v>
      </c>
      <c r="G291" s="90">
        <f>AVERAGE($B$9:B290)</f>
        <v>3989.067375886525</v>
      </c>
      <c r="H291" s="22">
        <f t="shared" si="91"/>
        <v>0.25298363747443353</v>
      </c>
      <c r="I291" s="24">
        <f t="shared" si="92"/>
        <v>0.25298363747443353</v>
      </c>
      <c r="J291" s="23">
        <f t="shared" si="93"/>
        <v>1825018.9548941194</v>
      </c>
    </row>
    <row r="292" spans="1:10" x14ac:dyDescent="0.3">
      <c r="A292" s="37" t="s">
        <v>458</v>
      </c>
      <c r="B292" s="39">
        <v>4790</v>
      </c>
      <c r="C292" s="73">
        <f t="shared" si="100"/>
        <v>5340</v>
      </c>
      <c r="D292" s="22">
        <f t="shared" si="89"/>
        <v>-0.11482254697286012</v>
      </c>
      <c r="E292" s="24">
        <f t="shared" si="95"/>
        <v>0.11482254697286012</v>
      </c>
      <c r="F292" s="23">
        <f t="shared" si="90"/>
        <v>302500</v>
      </c>
      <c r="G292" s="90">
        <f>AVERAGE($B$9:B291)</f>
        <v>3993.8409893992934</v>
      </c>
      <c r="H292" s="22">
        <f t="shared" si="91"/>
        <v>0.16621273707739176</v>
      </c>
      <c r="I292" s="24">
        <f t="shared" si="92"/>
        <v>0.16621273707739176</v>
      </c>
      <c r="J292" s="23">
        <f t="shared" si="93"/>
        <v>633869.17016069591</v>
      </c>
    </row>
    <row r="293" spans="1:10" x14ac:dyDescent="0.3">
      <c r="A293" s="37" t="s">
        <v>459</v>
      </c>
      <c r="B293" s="39">
        <v>5680</v>
      </c>
      <c r="C293" s="73">
        <f t="shared" si="100"/>
        <v>4790</v>
      </c>
      <c r="D293" s="22">
        <f t="shared" si="89"/>
        <v>0.15669014084507044</v>
      </c>
      <c r="E293" s="24">
        <f t="shared" si="95"/>
        <v>0.15669014084507044</v>
      </c>
      <c r="F293" s="23">
        <f t="shared" si="90"/>
        <v>792100</v>
      </c>
      <c r="G293" s="90">
        <f>AVERAGE($B$9:B292)</f>
        <v>3996.644366197183</v>
      </c>
      <c r="H293" s="22">
        <f t="shared" si="91"/>
        <v>0.29636542848641145</v>
      </c>
      <c r="I293" s="24">
        <f t="shared" si="92"/>
        <v>0.29636542848641145</v>
      </c>
      <c r="J293" s="23">
        <f t="shared" si="93"/>
        <v>2833686.1898556836</v>
      </c>
    </row>
    <row r="294" spans="1:10" x14ac:dyDescent="0.3">
      <c r="A294" s="37" t="s">
        <v>460</v>
      </c>
      <c r="B294" s="39">
        <v>5140</v>
      </c>
      <c r="C294" s="73">
        <v>1949</v>
      </c>
      <c r="D294" s="22">
        <f t="shared" si="89"/>
        <v>0.62081712062256811</v>
      </c>
      <c r="E294" s="24">
        <f t="shared" si="95"/>
        <v>0.62081712062256811</v>
      </c>
      <c r="F294" s="23">
        <f t="shared" si="90"/>
        <v>10182481</v>
      </c>
      <c r="G294" s="90">
        <f>AVERAGE($B$9:B293)</f>
        <v>4002.5508771929826</v>
      </c>
      <c r="H294" s="22">
        <f t="shared" si="91"/>
        <v>0.22129360365895279</v>
      </c>
      <c r="I294" s="24">
        <f t="shared" si="92"/>
        <v>0.22129360365895279</v>
      </c>
      <c r="J294" s="23">
        <f t="shared" si="93"/>
        <v>1293790.5069744533</v>
      </c>
    </row>
    <row r="295" spans="1:10" x14ac:dyDescent="0.3">
      <c r="A295" s="37" t="s">
        <v>461</v>
      </c>
      <c r="B295" s="39">
        <v>5280</v>
      </c>
      <c r="C295" s="73">
        <f t="shared" ref="C295:C297" si="101">B294</f>
        <v>5140</v>
      </c>
      <c r="D295" s="22">
        <f t="shared" si="89"/>
        <v>2.6515151515151516E-2</v>
      </c>
      <c r="E295" s="24">
        <f t="shared" si="95"/>
        <v>2.6515151515151516E-2</v>
      </c>
      <c r="F295" s="23">
        <f t="shared" si="90"/>
        <v>19600</v>
      </c>
      <c r="G295" s="90">
        <f>AVERAGE($B$9:B294)</f>
        <v>4006.5279720279718</v>
      </c>
      <c r="H295" s="22">
        <f t="shared" si="91"/>
        <v>0.2411878840856114</v>
      </c>
      <c r="I295" s="24">
        <f t="shared" si="92"/>
        <v>0.2411878840856114</v>
      </c>
      <c r="J295" s="23">
        <f t="shared" si="93"/>
        <v>1621731.00602719</v>
      </c>
    </row>
    <row r="296" spans="1:10" x14ac:dyDescent="0.3">
      <c r="A296" s="37" t="s">
        <v>462</v>
      </c>
      <c r="B296" s="39">
        <v>5480</v>
      </c>
      <c r="C296" s="73">
        <f t="shared" si="101"/>
        <v>5280</v>
      </c>
      <c r="D296" s="22">
        <f t="shared" si="89"/>
        <v>3.6496350364963501E-2</v>
      </c>
      <c r="E296" s="24">
        <f t="shared" si="95"/>
        <v>3.6496350364963501E-2</v>
      </c>
      <c r="F296" s="23">
        <f t="shared" si="90"/>
        <v>40000</v>
      </c>
      <c r="G296" s="90">
        <f>AVERAGE($B$9:B295)</f>
        <v>4010.9651567944252</v>
      </c>
      <c r="H296" s="22">
        <f t="shared" si="91"/>
        <v>0.26807205167984943</v>
      </c>
      <c r="I296" s="24">
        <f t="shared" si="92"/>
        <v>0.26807205167984943</v>
      </c>
      <c r="J296" s="23">
        <f t="shared" si="93"/>
        <v>2158063.3705520276</v>
      </c>
    </row>
    <row r="297" spans="1:10" x14ac:dyDescent="0.3">
      <c r="A297" s="37" t="s">
        <v>463</v>
      </c>
      <c r="B297" s="39">
        <v>5210</v>
      </c>
      <c r="C297" s="73">
        <f t="shared" si="101"/>
        <v>5480</v>
      </c>
      <c r="D297" s="22">
        <f t="shared" si="89"/>
        <v>-5.1823416506717852E-2</v>
      </c>
      <c r="E297" s="24">
        <f t="shared" si="95"/>
        <v>5.1823416506717852E-2</v>
      </c>
      <c r="F297" s="23">
        <f t="shared" si="90"/>
        <v>72900</v>
      </c>
      <c r="G297" s="90">
        <f>AVERAGE($B$9:B296)</f>
        <v>4016.0659722222222</v>
      </c>
      <c r="H297" s="22">
        <f t="shared" si="91"/>
        <v>0.22916200149285562</v>
      </c>
      <c r="I297" s="24">
        <f t="shared" si="92"/>
        <v>0.22916200149285562</v>
      </c>
      <c r="J297" s="23">
        <f t="shared" si="93"/>
        <v>1425478.4626856674</v>
      </c>
    </row>
    <row r="298" spans="1:10" x14ac:dyDescent="0.3">
      <c r="A298" s="37" t="s">
        <v>464</v>
      </c>
      <c r="B298" s="39">
        <v>5460</v>
      </c>
      <c r="C298" s="73">
        <v>1950</v>
      </c>
      <c r="D298" s="22">
        <f t="shared" si="89"/>
        <v>0.6428571428571429</v>
      </c>
      <c r="E298" s="24">
        <f t="shared" si="95"/>
        <v>0.6428571428571429</v>
      </c>
      <c r="F298" s="23">
        <f t="shared" si="90"/>
        <v>12320100</v>
      </c>
      <c r="G298" s="90">
        <f>AVERAGE($B$9:B297)</f>
        <v>4020.1972318339099</v>
      </c>
      <c r="H298" s="22">
        <f t="shared" si="91"/>
        <v>0.26370014068976011</v>
      </c>
      <c r="I298" s="24">
        <f t="shared" si="92"/>
        <v>0.26370014068976011</v>
      </c>
      <c r="J298" s="23">
        <f t="shared" si="93"/>
        <v>2073032.0112187359</v>
      </c>
    </row>
    <row r="299" spans="1:10" x14ac:dyDescent="0.3">
      <c r="A299" s="37" t="s">
        <v>465</v>
      </c>
      <c r="B299" s="39">
        <v>5430</v>
      </c>
      <c r="C299" s="73">
        <f t="shared" ref="C299:C301" si="102">B298</f>
        <v>5460</v>
      </c>
      <c r="D299" s="22">
        <f t="shared" si="89"/>
        <v>-5.5248618784530384E-3</v>
      </c>
      <c r="E299" s="24">
        <f t="shared" si="95"/>
        <v>5.5248618784530384E-3</v>
      </c>
      <c r="F299" s="23">
        <f t="shared" si="90"/>
        <v>900</v>
      </c>
      <c r="G299" s="90">
        <f>AVERAGE($B$9:B298)</f>
        <v>4025.1620689655174</v>
      </c>
      <c r="H299" s="22">
        <f t="shared" si="91"/>
        <v>0.25871785101924172</v>
      </c>
      <c r="I299" s="24">
        <f t="shared" si="92"/>
        <v>0.25871785101924172</v>
      </c>
      <c r="J299" s="23">
        <f t="shared" si="93"/>
        <v>1973569.6124732457</v>
      </c>
    </row>
    <row r="300" spans="1:10" x14ac:dyDescent="0.3">
      <c r="A300" s="37" t="s">
        <v>466</v>
      </c>
      <c r="B300" s="39">
        <v>5030</v>
      </c>
      <c r="C300" s="73">
        <f t="shared" si="102"/>
        <v>5430</v>
      </c>
      <c r="D300" s="22">
        <f t="shared" si="89"/>
        <v>-7.9522862823061632E-2</v>
      </c>
      <c r="E300" s="24">
        <f t="shared" si="95"/>
        <v>7.9522862823061632E-2</v>
      </c>
      <c r="F300" s="23">
        <f t="shared" si="90"/>
        <v>160000</v>
      </c>
      <c r="G300" s="90">
        <f>AVERAGE($B$9:B299)</f>
        <v>4029.9896907216494</v>
      </c>
      <c r="H300" s="22">
        <f t="shared" si="91"/>
        <v>0.19880920661597429</v>
      </c>
      <c r="I300" s="24">
        <f t="shared" si="92"/>
        <v>0.19880920661597429</v>
      </c>
      <c r="J300" s="23">
        <f t="shared" si="93"/>
        <v>1000020.6186629825</v>
      </c>
    </row>
    <row r="301" spans="1:10" x14ac:dyDescent="0.3">
      <c r="A301" s="37" t="s">
        <v>467</v>
      </c>
      <c r="B301" s="39">
        <v>5430</v>
      </c>
      <c r="C301" s="73">
        <f t="shared" si="102"/>
        <v>5030</v>
      </c>
      <c r="D301" s="22">
        <f t="shared" si="89"/>
        <v>7.3664825046040522E-2</v>
      </c>
      <c r="E301" s="24">
        <f t="shared" si="95"/>
        <v>7.3664825046040522E-2</v>
      </c>
      <c r="F301" s="23">
        <f t="shared" si="90"/>
        <v>160000</v>
      </c>
      <c r="G301" s="90">
        <f>AVERAGE($B$9:B300)</f>
        <v>4033.4143835616437</v>
      </c>
      <c r="H301" s="22">
        <f t="shared" si="91"/>
        <v>0.25719808774187042</v>
      </c>
      <c r="I301" s="24">
        <f t="shared" si="92"/>
        <v>0.25719808774187042</v>
      </c>
      <c r="J301" s="23">
        <f t="shared" si="93"/>
        <v>1950451.3840425035</v>
      </c>
    </row>
    <row r="302" spans="1:10" x14ac:dyDescent="0.3">
      <c r="A302" s="37" t="s">
        <v>468</v>
      </c>
      <c r="B302" s="39">
        <v>5400</v>
      </c>
      <c r="C302" s="73">
        <v>1951</v>
      </c>
      <c r="D302" s="22">
        <f t="shared" si="89"/>
        <v>0.63870370370370366</v>
      </c>
      <c r="E302" s="24">
        <f t="shared" si="95"/>
        <v>0.63870370370370366</v>
      </c>
      <c r="F302" s="23">
        <f t="shared" si="90"/>
        <v>11895601</v>
      </c>
      <c r="G302" s="90">
        <f>AVERAGE($B$9:B301)</f>
        <v>4038.1808873720138</v>
      </c>
      <c r="H302" s="22">
        <f t="shared" si="91"/>
        <v>0.25218872456073821</v>
      </c>
      <c r="I302" s="24">
        <f t="shared" si="92"/>
        <v>0.25218872456073821</v>
      </c>
      <c r="J302" s="23">
        <f t="shared" si="93"/>
        <v>1854551.2955188758</v>
      </c>
    </row>
    <row r="303" spans="1:10" x14ac:dyDescent="0.3">
      <c r="A303" s="37" t="s">
        <v>469</v>
      </c>
      <c r="B303" s="39">
        <v>5680</v>
      </c>
      <c r="C303" s="73">
        <f t="shared" ref="C303:C305" si="103">B302</f>
        <v>5400</v>
      </c>
      <c r="D303" s="22">
        <f t="shared" si="89"/>
        <v>4.9295774647887321E-2</v>
      </c>
      <c r="E303" s="24">
        <f t="shared" si="95"/>
        <v>4.9295774647887321E-2</v>
      </c>
      <c r="F303" s="23">
        <f t="shared" si="90"/>
        <v>78400</v>
      </c>
      <c r="G303" s="90">
        <f>AVERAGE($B$9:B302)</f>
        <v>4042.812925170068</v>
      </c>
      <c r="H303" s="22">
        <f t="shared" si="91"/>
        <v>0.28823716106160774</v>
      </c>
      <c r="I303" s="24">
        <f t="shared" si="92"/>
        <v>0.28823716106160774</v>
      </c>
      <c r="J303" s="23">
        <f t="shared" si="93"/>
        <v>2680381.5179901896</v>
      </c>
    </row>
    <row r="304" spans="1:10" x14ac:dyDescent="0.3">
      <c r="A304" s="37" t="s">
        <v>470</v>
      </c>
      <c r="B304" s="39">
        <v>5720</v>
      </c>
      <c r="C304" s="73">
        <f t="shared" si="103"/>
        <v>5680</v>
      </c>
      <c r="D304" s="22">
        <f t="shared" si="89"/>
        <v>6.993006993006993E-3</v>
      </c>
      <c r="E304" s="24">
        <f t="shared" si="95"/>
        <v>6.993006993006993E-3</v>
      </c>
      <c r="F304" s="23">
        <f t="shared" si="90"/>
        <v>1600</v>
      </c>
      <c r="G304" s="90">
        <f>AVERAGE($B$9:B303)</f>
        <v>4048.3627118644067</v>
      </c>
      <c r="H304" s="22">
        <f t="shared" si="91"/>
        <v>0.29224428114258622</v>
      </c>
      <c r="I304" s="24">
        <f t="shared" si="92"/>
        <v>0.29224428114258622</v>
      </c>
      <c r="J304" s="23">
        <f t="shared" si="93"/>
        <v>2794371.2230853206</v>
      </c>
    </row>
    <row r="305" spans="1:10" x14ac:dyDescent="0.3">
      <c r="A305" s="37" t="s">
        <v>471</v>
      </c>
      <c r="B305" s="39">
        <v>5180</v>
      </c>
      <c r="C305" s="73">
        <f t="shared" si="103"/>
        <v>5720</v>
      </c>
      <c r="D305" s="22">
        <f t="shared" si="89"/>
        <v>-0.10424710424710425</v>
      </c>
      <c r="E305" s="24">
        <f t="shared" si="95"/>
        <v>0.10424710424710425</v>
      </c>
      <c r="F305" s="23">
        <f t="shared" si="90"/>
        <v>291600</v>
      </c>
      <c r="G305" s="90">
        <f>AVERAGE($B$9:B304)</f>
        <v>4054.010135135135</v>
      </c>
      <c r="H305" s="22">
        <f t="shared" si="91"/>
        <v>0.21737256078472297</v>
      </c>
      <c r="I305" s="24">
        <f t="shared" si="92"/>
        <v>0.21737256078472297</v>
      </c>
      <c r="J305" s="23">
        <f t="shared" si="93"/>
        <v>1267853.1757783969</v>
      </c>
    </row>
    <row r="306" spans="1:10" x14ac:dyDescent="0.3">
      <c r="A306" s="37" t="s">
        <v>472</v>
      </c>
      <c r="B306" s="39">
        <v>5540</v>
      </c>
      <c r="C306" s="73">
        <v>1952</v>
      </c>
      <c r="D306" s="22">
        <f t="shared" si="89"/>
        <v>0.64765342960288808</v>
      </c>
      <c r="E306" s="24">
        <f t="shared" si="95"/>
        <v>0.64765342960288808</v>
      </c>
      <c r="F306" s="23">
        <f t="shared" si="90"/>
        <v>12873744</v>
      </c>
      <c r="G306" s="90">
        <f>AVERAGE($B$9:B305)</f>
        <v>4057.8013468013469</v>
      </c>
      <c r="H306" s="22">
        <f t="shared" si="91"/>
        <v>0.26754488324885434</v>
      </c>
      <c r="I306" s="24">
        <f t="shared" si="92"/>
        <v>0.26754488324885434</v>
      </c>
      <c r="J306" s="23">
        <f t="shared" si="93"/>
        <v>2196912.8475439013</v>
      </c>
    </row>
    <row r="307" spans="1:10" x14ac:dyDescent="0.3">
      <c r="A307" s="37" t="s">
        <v>473</v>
      </c>
      <c r="B307" s="39">
        <v>5490</v>
      </c>
      <c r="C307" s="73">
        <f t="shared" ref="C307:C309" si="104">B306</f>
        <v>5540</v>
      </c>
      <c r="D307" s="22">
        <f t="shared" si="89"/>
        <v>-9.1074681238615673E-3</v>
      </c>
      <c r="E307" s="24">
        <f t="shared" si="95"/>
        <v>9.1074681238615673E-3</v>
      </c>
      <c r="F307" s="23">
        <f t="shared" si="90"/>
        <v>2500</v>
      </c>
      <c r="G307" s="90">
        <f>AVERAGE($B$9:B306)</f>
        <v>4062.7751677852348</v>
      </c>
      <c r="H307" s="22">
        <f t="shared" si="91"/>
        <v>0.25996809329959292</v>
      </c>
      <c r="I307" s="24">
        <f t="shared" si="92"/>
        <v>0.25996809329959292</v>
      </c>
      <c r="J307" s="23">
        <f t="shared" si="93"/>
        <v>2036970.7216904648</v>
      </c>
    </row>
    <row r="308" spans="1:10" x14ac:dyDescent="0.3">
      <c r="A308" s="37" t="s">
        <v>474</v>
      </c>
      <c r="B308" s="39">
        <v>5040</v>
      </c>
      <c r="C308" s="73">
        <f t="shared" si="104"/>
        <v>5490</v>
      </c>
      <c r="D308" s="22">
        <f t="shared" si="89"/>
        <v>-8.9285714285714288E-2</v>
      </c>
      <c r="E308" s="24">
        <f t="shared" si="95"/>
        <v>8.9285714285714288E-2</v>
      </c>
      <c r="F308" s="23">
        <f t="shared" si="90"/>
        <v>202500</v>
      </c>
      <c r="G308" s="90">
        <f>AVERAGE($B$9:B307)</f>
        <v>4067.5484949832776</v>
      </c>
      <c r="H308" s="22">
        <f t="shared" si="91"/>
        <v>0.19294672718585762</v>
      </c>
      <c r="I308" s="24">
        <f t="shared" si="92"/>
        <v>0.19294672718585762</v>
      </c>
      <c r="J308" s="23">
        <f t="shared" si="93"/>
        <v>945661.92960928846</v>
      </c>
    </row>
    <row r="309" spans="1:10" x14ac:dyDescent="0.3">
      <c r="A309" s="37" t="s">
        <v>475</v>
      </c>
      <c r="B309" s="39">
        <v>5440</v>
      </c>
      <c r="C309" s="73">
        <f t="shared" si="104"/>
        <v>5040</v>
      </c>
      <c r="D309" s="22">
        <f t="shared" si="89"/>
        <v>7.3529411764705885E-2</v>
      </c>
      <c r="E309" s="24">
        <f t="shared" si="95"/>
        <v>7.3529411764705885E-2</v>
      </c>
      <c r="F309" s="23">
        <f t="shared" si="90"/>
        <v>160000</v>
      </c>
      <c r="G309" s="90">
        <f>AVERAGE($B$9:B308)</f>
        <v>4070.79</v>
      </c>
      <c r="H309" s="22">
        <f t="shared" si="91"/>
        <v>0.25169301470588235</v>
      </c>
      <c r="I309" s="24">
        <f t="shared" si="92"/>
        <v>0.25169301470588235</v>
      </c>
      <c r="J309" s="23">
        <f t="shared" si="93"/>
        <v>1874736.0241</v>
      </c>
    </row>
    <row r="310" spans="1:10" x14ac:dyDescent="0.3">
      <c r="A310" s="37" t="s">
        <v>476</v>
      </c>
      <c r="B310" s="39">
        <v>5470</v>
      </c>
      <c r="C310" s="73">
        <v>1953</v>
      </c>
      <c r="D310" s="22">
        <f t="shared" si="89"/>
        <v>0.64296160877513708</v>
      </c>
      <c r="E310" s="24">
        <f t="shared" si="95"/>
        <v>0.64296160877513708</v>
      </c>
      <c r="F310" s="23">
        <f t="shared" si="90"/>
        <v>12369289</v>
      </c>
      <c r="G310" s="90">
        <f>AVERAGE($B$9:B309)</f>
        <v>4075.3388704318936</v>
      </c>
      <c r="H310" s="22">
        <f t="shared" si="91"/>
        <v>0.25496547158466298</v>
      </c>
      <c r="I310" s="24">
        <f t="shared" si="92"/>
        <v>0.25496547158466298</v>
      </c>
      <c r="J310" s="23">
        <f t="shared" si="93"/>
        <v>1945079.6663281864</v>
      </c>
    </row>
    <row r="311" spans="1:10" x14ac:dyDescent="0.3">
      <c r="A311" s="37" t="s">
        <v>477</v>
      </c>
      <c r="B311" s="39">
        <v>5530</v>
      </c>
      <c r="C311" s="73">
        <f t="shared" ref="C311:C313" si="105">B310</f>
        <v>5470</v>
      </c>
      <c r="D311" s="22">
        <f t="shared" si="89"/>
        <v>1.0849909584086799E-2</v>
      </c>
      <c r="E311" s="24">
        <f t="shared" si="95"/>
        <v>1.0849909584086799E-2</v>
      </c>
      <c r="F311" s="23">
        <f t="shared" si="90"/>
        <v>3600</v>
      </c>
      <c r="G311" s="90">
        <f>AVERAGE($B$9:B310)</f>
        <v>4079.9569536423842</v>
      </c>
      <c r="H311" s="22">
        <f t="shared" si="91"/>
        <v>0.26221393243356522</v>
      </c>
      <c r="I311" s="24">
        <f t="shared" si="92"/>
        <v>0.26221393243356522</v>
      </c>
      <c r="J311" s="23">
        <f t="shared" si="93"/>
        <v>2102624.836290075</v>
      </c>
    </row>
    <row r="312" spans="1:10" x14ac:dyDescent="0.3">
      <c r="A312" s="37" t="s">
        <v>478</v>
      </c>
      <c r="B312" s="39">
        <v>5640</v>
      </c>
      <c r="C312" s="73">
        <f t="shared" si="105"/>
        <v>5530</v>
      </c>
      <c r="D312" s="22">
        <f t="shared" si="89"/>
        <v>1.9503546099290781E-2</v>
      </c>
      <c r="E312" s="24">
        <f t="shared" si="95"/>
        <v>1.9503546099290781E-2</v>
      </c>
      <c r="F312" s="23">
        <f t="shared" si="90"/>
        <v>12100</v>
      </c>
      <c r="G312" s="90">
        <f>AVERAGE($B$9:B311)</f>
        <v>4084.7425742574255</v>
      </c>
      <c r="H312" s="22">
        <f t="shared" si="91"/>
        <v>0.27575486272031463</v>
      </c>
      <c r="I312" s="24">
        <f t="shared" si="92"/>
        <v>0.27575486272031463</v>
      </c>
      <c r="J312" s="23">
        <f t="shared" si="93"/>
        <v>2418825.6603274196</v>
      </c>
    </row>
    <row r="313" spans="1:10" x14ac:dyDescent="0.3">
      <c r="A313" s="37" t="s">
        <v>479</v>
      </c>
      <c r="B313" s="39">
        <v>6170</v>
      </c>
      <c r="C313" s="73">
        <f t="shared" si="105"/>
        <v>5640</v>
      </c>
      <c r="D313" s="22">
        <f t="shared" si="89"/>
        <v>8.5899513776337116E-2</v>
      </c>
      <c r="E313" s="24">
        <f t="shared" si="95"/>
        <v>8.5899513776337116E-2</v>
      </c>
      <c r="F313" s="23">
        <f t="shared" si="90"/>
        <v>280900</v>
      </c>
      <c r="G313" s="90">
        <f>AVERAGE($B$9:B312)</f>
        <v>4089.8585526315787</v>
      </c>
      <c r="H313" s="22">
        <f t="shared" si="91"/>
        <v>0.33713799795274252</v>
      </c>
      <c r="I313" s="24">
        <f t="shared" si="92"/>
        <v>0.33713799795274252</v>
      </c>
      <c r="J313" s="23">
        <f t="shared" si="93"/>
        <v>4326988.4410599908</v>
      </c>
    </row>
    <row r="314" spans="1:10" x14ac:dyDescent="0.3">
      <c r="A314" s="37" t="s">
        <v>480</v>
      </c>
      <c r="B314" s="39">
        <v>5510</v>
      </c>
      <c r="C314" s="73">
        <v>1954</v>
      </c>
      <c r="D314" s="22">
        <f t="shared" si="89"/>
        <v>0.64537205081669691</v>
      </c>
      <c r="E314" s="24">
        <f t="shared" si="95"/>
        <v>0.64537205081669691</v>
      </c>
      <c r="F314" s="23">
        <f t="shared" si="90"/>
        <v>12645136</v>
      </c>
      <c r="G314" s="90">
        <f>AVERAGE($B$9:B313)</f>
        <v>4096.6786885245901</v>
      </c>
      <c r="H314" s="22">
        <f t="shared" si="91"/>
        <v>0.25650114545833208</v>
      </c>
      <c r="I314" s="24">
        <f t="shared" si="92"/>
        <v>0.25650114545833208</v>
      </c>
      <c r="J314" s="23">
        <f t="shared" si="93"/>
        <v>1997477.1294705726</v>
      </c>
    </row>
    <row r="315" spans="1:10" x14ac:dyDescent="0.3">
      <c r="A315" s="37" t="s">
        <v>481</v>
      </c>
      <c r="B315" s="39">
        <v>5570</v>
      </c>
      <c r="C315" s="73">
        <f t="shared" ref="C315:C317" si="106">B314</f>
        <v>5510</v>
      </c>
      <c r="D315" s="22">
        <f t="shared" si="89"/>
        <v>1.0771992818671455E-2</v>
      </c>
      <c r="E315" s="24">
        <f t="shared" si="95"/>
        <v>1.0771992818671455E-2</v>
      </c>
      <c r="F315" s="23">
        <f t="shared" si="90"/>
        <v>3600</v>
      </c>
      <c r="G315" s="90">
        <f>AVERAGE($B$9:B314)</f>
        <v>4101.2973856209146</v>
      </c>
      <c r="H315" s="22">
        <f t="shared" si="91"/>
        <v>0.26368090024759161</v>
      </c>
      <c r="I315" s="24">
        <f t="shared" si="92"/>
        <v>0.26368090024759161</v>
      </c>
      <c r="J315" s="23">
        <f t="shared" si="93"/>
        <v>2157087.3694839603</v>
      </c>
    </row>
    <row r="316" spans="1:10" x14ac:dyDescent="0.3">
      <c r="A316" s="37" t="s">
        <v>482</v>
      </c>
      <c r="B316" s="39">
        <v>5680</v>
      </c>
      <c r="C316" s="73">
        <f t="shared" si="106"/>
        <v>5570</v>
      </c>
      <c r="D316" s="22">
        <f t="shared" si="89"/>
        <v>1.936619718309859E-2</v>
      </c>
      <c r="E316" s="24">
        <f t="shared" si="95"/>
        <v>1.936619718309859E-2</v>
      </c>
      <c r="F316" s="23">
        <f t="shared" si="90"/>
        <v>12100</v>
      </c>
      <c r="G316" s="90">
        <f>AVERAGE($B$9:B315)</f>
        <v>4106.0814332247555</v>
      </c>
      <c r="H316" s="22">
        <f t="shared" si="91"/>
        <v>0.27709833922099375</v>
      </c>
      <c r="I316" s="24">
        <f t="shared" si="92"/>
        <v>0.27709833922099375</v>
      </c>
      <c r="J316" s="23">
        <f t="shared" si="93"/>
        <v>2477219.6548398398</v>
      </c>
    </row>
    <row r="317" spans="1:10" x14ac:dyDescent="0.3">
      <c r="A317" s="37" t="s">
        <v>483</v>
      </c>
      <c r="B317" s="39">
        <v>5640</v>
      </c>
      <c r="C317" s="73">
        <f t="shared" si="106"/>
        <v>5680</v>
      </c>
      <c r="D317" s="22">
        <f t="shared" si="89"/>
        <v>-7.0921985815602835E-3</v>
      </c>
      <c r="E317" s="24">
        <f t="shared" si="95"/>
        <v>7.0921985815602835E-3</v>
      </c>
      <c r="F317" s="23">
        <f t="shared" si="90"/>
        <v>1600</v>
      </c>
      <c r="G317" s="90">
        <f>AVERAGE($B$9:B316)</f>
        <v>4111.1915584415583</v>
      </c>
      <c r="H317" s="22">
        <f t="shared" si="91"/>
        <v>0.27106532651745419</v>
      </c>
      <c r="I317" s="24">
        <f t="shared" si="92"/>
        <v>0.27106532651745419</v>
      </c>
      <c r="J317" s="23">
        <f t="shared" si="93"/>
        <v>2337255.2509803511</v>
      </c>
    </row>
    <row r="318" spans="1:10" x14ac:dyDescent="0.3">
      <c r="A318" s="37" t="s">
        <v>484</v>
      </c>
      <c r="B318" s="39">
        <v>5680</v>
      </c>
      <c r="C318" s="73">
        <v>1955</v>
      </c>
      <c r="D318" s="22">
        <f t="shared" si="89"/>
        <v>0.65580985915492962</v>
      </c>
      <c r="E318" s="24">
        <f t="shared" si="95"/>
        <v>0.65580985915492962</v>
      </c>
      <c r="F318" s="23">
        <f t="shared" si="90"/>
        <v>13875625</v>
      </c>
      <c r="G318" s="90">
        <f>AVERAGE($B$9:B317)</f>
        <v>4116.1391585760521</v>
      </c>
      <c r="H318" s="22">
        <f t="shared" si="91"/>
        <v>0.2753276129267514</v>
      </c>
      <c r="I318" s="24">
        <f t="shared" si="92"/>
        <v>0.2753276129267514</v>
      </c>
      <c r="J318" s="23">
        <f t="shared" si="93"/>
        <v>2445660.7313392186</v>
      </c>
    </row>
    <row r="319" spans="1:10" x14ac:dyDescent="0.3">
      <c r="A319" s="37" t="s">
        <v>485</v>
      </c>
      <c r="B319" s="39">
        <v>5540</v>
      </c>
      <c r="C319" s="73">
        <f t="shared" ref="C319:C321" si="107">B318</f>
        <v>5680</v>
      </c>
      <c r="D319" s="22">
        <f t="shared" si="89"/>
        <v>-2.5270758122743681E-2</v>
      </c>
      <c r="E319" s="24">
        <f t="shared" si="95"/>
        <v>2.5270758122743681E-2</v>
      </c>
      <c r="F319" s="23">
        <f t="shared" si="90"/>
        <v>19600</v>
      </c>
      <c r="G319" s="90">
        <f>AVERAGE($B$9:B318)</f>
        <v>4121.1838709677422</v>
      </c>
      <c r="H319" s="22">
        <f t="shared" si="91"/>
        <v>0.25610399441015486</v>
      </c>
      <c r="I319" s="24">
        <f t="shared" si="92"/>
        <v>0.25610399441015486</v>
      </c>
      <c r="J319" s="23">
        <f t="shared" si="93"/>
        <v>2013039.2080020804</v>
      </c>
    </row>
    <row r="320" spans="1:10" x14ac:dyDescent="0.3">
      <c r="A320" s="37" t="s">
        <v>486</v>
      </c>
      <c r="B320" s="39">
        <v>5630</v>
      </c>
      <c r="C320" s="73">
        <f t="shared" si="107"/>
        <v>5540</v>
      </c>
      <c r="D320" s="22">
        <f t="shared" si="89"/>
        <v>1.5985790408525755E-2</v>
      </c>
      <c r="E320" s="24">
        <f t="shared" si="95"/>
        <v>1.5985790408525755E-2</v>
      </c>
      <c r="F320" s="23">
        <f t="shared" si="90"/>
        <v>8100</v>
      </c>
      <c r="G320" s="90">
        <f>AVERAGE($B$9:B319)</f>
        <v>4125.7459807073956</v>
      </c>
      <c r="H320" s="22">
        <f t="shared" si="91"/>
        <v>0.26718543859548927</v>
      </c>
      <c r="I320" s="24">
        <f t="shared" si="92"/>
        <v>0.26718543859548927</v>
      </c>
      <c r="J320" s="23">
        <f t="shared" si="93"/>
        <v>2262780.154557955</v>
      </c>
    </row>
    <row r="321" spans="1:10" x14ac:dyDescent="0.3">
      <c r="A321" s="37" t="s">
        <v>487</v>
      </c>
      <c r="B321" s="39">
        <v>5360</v>
      </c>
      <c r="C321" s="73">
        <f t="shared" si="107"/>
        <v>5630</v>
      </c>
      <c r="D321" s="22">
        <f t="shared" si="89"/>
        <v>-5.0373134328358209E-2</v>
      </c>
      <c r="E321" s="24">
        <f t="shared" si="95"/>
        <v>5.0373134328358209E-2</v>
      </c>
      <c r="F321" s="23">
        <f t="shared" si="90"/>
        <v>72900</v>
      </c>
      <c r="G321" s="90">
        <f>AVERAGE($B$9:B320)</f>
        <v>4130.5673076923076</v>
      </c>
      <c r="H321" s="22">
        <f t="shared" si="91"/>
        <v>0.22937177095292768</v>
      </c>
      <c r="I321" s="24">
        <f t="shared" si="92"/>
        <v>0.22937177095292768</v>
      </c>
      <c r="J321" s="23">
        <f t="shared" si="93"/>
        <v>1511504.744914941</v>
      </c>
    </row>
    <row r="322" spans="1:10" x14ac:dyDescent="0.3">
      <c r="A322" s="37" t="s">
        <v>488</v>
      </c>
      <c r="B322" s="39">
        <v>5550</v>
      </c>
      <c r="C322" s="73">
        <v>1956</v>
      </c>
      <c r="D322" s="22">
        <f t="shared" si="89"/>
        <v>0.64756756756756761</v>
      </c>
      <c r="E322" s="24">
        <f t="shared" si="95"/>
        <v>0.64756756756756761</v>
      </c>
      <c r="F322" s="23">
        <f t="shared" si="90"/>
        <v>12916836</v>
      </c>
      <c r="G322" s="90">
        <f>AVERAGE($B$9:B321)</f>
        <v>4134.4952076677318</v>
      </c>
      <c r="H322" s="22">
        <f t="shared" si="91"/>
        <v>0.25504590852833658</v>
      </c>
      <c r="I322" s="24">
        <f t="shared" si="92"/>
        <v>0.25504590852833658</v>
      </c>
      <c r="J322" s="23">
        <f t="shared" si="93"/>
        <v>2003653.8171156177</v>
      </c>
    </row>
    <row r="323" spans="1:10" x14ac:dyDescent="0.3">
      <c r="A323" s="37" t="s">
        <v>489</v>
      </c>
      <c r="B323" s="39">
        <v>5680</v>
      </c>
      <c r="C323" s="73">
        <f t="shared" ref="C323:C325" si="108">B322</f>
        <v>5550</v>
      </c>
      <c r="D323" s="22">
        <f t="shared" si="89"/>
        <v>2.2887323943661973E-2</v>
      </c>
      <c r="E323" s="24">
        <f t="shared" si="95"/>
        <v>2.2887323943661973E-2</v>
      </c>
      <c r="F323" s="23">
        <f t="shared" si="90"/>
        <v>16900</v>
      </c>
      <c r="G323" s="90">
        <f>AVERAGE($B$9:B322)</f>
        <v>4139.003184713376</v>
      </c>
      <c r="H323" s="22">
        <f t="shared" si="91"/>
        <v>0.27130225621243381</v>
      </c>
      <c r="I323" s="24">
        <f t="shared" si="92"/>
        <v>0.27130225621243381</v>
      </c>
      <c r="J323" s="23">
        <f t="shared" si="93"/>
        <v>2374671.1847235179</v>
      </c>
    </row>
    <row r="324" spans="1:10" x14ac:dyDescent="0.3">
      <c r="A324" s="37" t="s">
        <v>490</v>
      </c>
      <c r="B324" s="39">
        <v>5590</v>
      </c>
      <c r="C324" s="73">
        <f t="shared" si="108"/>
        <v>5680</v>
      </c>
      <c r="D324" s="22">
        <f t="shared" si="89"/>
        <v>-1.6100178890876567E-2</v>
      </c>
      <c r="E324" s="24">
        <f t="shared" si="95"/>
        <v>1.6100178890876567E-2</v>
      </c>
      <c r="F324" s="23">
        <f t="shared" si="90"/>
        <v>8100</v>
      </c>
      <c r="G324" s="90">
        <f>AVERAGE($B$9:B323)</f>
        <v>4143.8952380952378</v>
      </c>
      <c r="H324" s="22">
        <f t="shared" si="91"/>
        <v>0.25869494846239038</v>
      </c>
      <c r="I324" s="24">
        <f t="shared" si="92"/>
        <v>0.25869494846239038</v>
      </c>
      <c r="J324" s="23">
        <f t="shared" si="93"/>
        <v>2091218.982403629</v>
      </c>
    </row>
    <row r="325" spans="1:10" x14ac:dyDescent="0.3">
      <c r="A325" s="37" t="s">
        <v>491</v>
      </c>
      <c r="B325" s="39">
        <v>5330</v>
      </c>
      <c r="C325" s="73">
        <f t="shared" si="108"/>
        <v>5590</v>
      </c>
      <c r="D325" s="22">
        <f t="shared" si="89"/>
        <v>-4.878048780487805E-2</v>
      </c>
      <c r="E325" s="24">
        <f t="shared" si="95"/>
        <v>4.878048780487805E-2</v>
      </c>
      <c r="F325" s="23">
        <f t="shared" si="90"/>
        <v>67600</v>
      </c>
      <c r="G325" s="90">
        <f>AVERAGE($B$9:B324)</f>
        <v>4148.4715189873414</v>
      </c>
      <c r="H325" s="22">
        <f t="shared" si="91"/>
        <v>0.22167513715059262</v>
      </c>
      <c r="I325" s="24">
        <f t="shared" si="92"/>
        <v>0.22167513715059262</v>
      </c>
      <c r="J325" s="23">
        <f t="shared" si="93"/>
        <v>1396009.5514440804</v>
      </c>
    </row>
    <row r="326" spans="1:10" x14ac:dyDescent="0.3">
      <c r="A326" s="37" t="s">
        <v>492</v>
      </c>
      <c r="B326" s="39">
        <v>5850</v>
      </c>
      <c r="C326" s="73">
        <v>1957</v>
      </c>
      <c r="D326" s="22">
        <f t="shared" si="89"/>
        <v>0.66547008547008546</v>
      </c>
      <c r="E326" s="24">
        <f t="shared" si="95"/>
        <v>0.66547008547008546</v>
      </c>
      <c r="F326" s="23">
        <f t="shared" si="90"/>
        <v>15155449</v>
      </c>
      <c r="G326" s="90">
        <f>AVERAGE($B$9:B325)</f>
        <v>4152.1987381703466</v>
      </c>
      <c r="H326" s="22">
        <f t="shared" si="91"/>
        <v>0.2902224379195989</v>
      </c>
      <c r="I326" s="24">
        <f t="shared" si="92"/>
        <v>0.2902224379195989</v>
      </c>
      <c r="J326" s="23">
        <f t="shared" si="93"/>
        <v>2882529.1246703635</v>
      </c>
    </row>
    <row r="327" spans="1:10" x14ac:dyDescent="0.3">
      <c r="A327" s="37" t="s">
        <v>493</v>
      </c>
      <c r="B327" s="39">
        <v>5440</v>
      </c>
      <c r="C327" s="73">
        <f t="shared" ref="C327:C329" si="109">B326</f>
        <v>5850</v>
      </c>
      <c r="D327" s="22">
        <f t="shared" si="89"/>
        <v>-7.5367647058823525E-2</v>
      </c>
      <c r="E327" s="24">
        <f t="shared" si="95"/>
        <v>7.5367647058823525E-2</v>
      </c>
      <c r="F327" s="23">
        <f t="shared" si="90"/>
        <v>168100</v>
      </c>
      <c r="G327" s="90">
        <f>AVERAGE($B$9:B326)</f>
        <v>4157.5377358490568</v>
      </c>
      <c r="H327" s="22">
        <f t="shared" si="91"/>
        <v>0.23574673973362925</v>
      </c>
      <c r="I327" s="24">
        <f t="shared" si="92"/>
        <v>0.23574673973362925</v>
      </c>
      <c r="J327" s="23">
        <f t="shared" si="93"/>
        <v>1644709.4589711635</v>
      </c>
    </row>
    <row r="328" spans="1:10" x14ac:dyDescent="0.3">
      <c r="A328" s="37" t="s">
        <v>494</v>
      </c>
      <c r="B328" s="39">
        <v>5270</v>
      </c>
      <c r="C328" s="73">
        <f t="shared" si="109"/>
        <v>5440</v>
      </c>
      <c r="D328" s="22">
        <f t="shared" si="89"/>
        <v>-3.2258064516129031E-2</v>
      </c>
      <c r="E328" s="24">
        <f t="shared" si="95"/>
        <v>3.2258064516129031E-2</v>
      </c>
      <c r="F328" s="23">
        <f t="shared" si="90"/>
        <v>28900</v>
      </c>
      <c r="G328" s="90">
        <f>AVERAGE($B$9:B327)</f>
        <v>4161.5579937304074</v>
      </c>
      <c r="H328" s="22">
        <f t="shared" si="91"/>
        <v>0.21033055147430602</v>
      </c>
      <c r="I328" s="24">
        <f t="shared" si="92"/>
        <v>0.21033055147430602</v>
      </c>
      <c r="J328" s="23">
        <f t="shared" si="93"/>
        <v>1228643.6812629597</v>
      </c>
    </row>
    <row r="329" spans="1:10" x14ac:dyDescent="0.3">
      <c r="A329" s="37" t="s">
        <v>495</v>
      </c>
      <c r="B329" s="39">
        <v>5720</v>
      </c>
      <c r="C329" s="73">
        <f t="shared" si="109"/>
        <v>5270</v>
      </c>
      <c r="D329" s="22">
        <f t="shared" si="89"/>
        <v>7.8671328671328672E-2</v>
      </c>
      <c r="E329" s="24">
        <f t="shared" si="95"/>
        <v>7.8671328671328672E-2</v>
      </c>
      <c r="F329" s="23">
        <f t="shared" si="90"/>
        <v>202500</v>
      </c>
      <c r="G329" s="90">
        <f>AVERAGE($B$9:B328)</f>
        <v>4165.0218750000004</v>
      </c>
      <c r="H329" s="22">
        <f t="shared" si="91"/>
        <v>0.27184932255244748</v>
      </c>
      <c r="I329" s="24">
        <f t="shared" si="92"/>
        <v>0.27184932255244748</v>
      </c>
      <c r="J329" s="23">
        <f t="shared" si="93"/>
        <v>2417956.9692285145</v>
      </c>
    </row>
    <row r="330" spans="1:10" x14ac:dyDescent="0.3">
      <c r="A330" s="37" t="s">
        <v>496</v>
      </c>
      <c r="B330" s="39">
        <v>5660</v>
      </c>
      <c r="C330" s="73">
        <v>1958</v>
      </c>
      <c r="D330" s="22">
        <f t="shared" si="89"/>
        <v>0.65406360424028265</v>
      </c>
      <c r="E330" s="24">
        <f t="shared" si="95"/>
        <v>0.65406360424028265</v>
      </c>
      <c r="F330" s="23">
        <f t="shared" si="90"/>
        <v>13704804</v>
      </c>
      <c r="G330" s="90">
        <f>AVERAGE($B$9:B329)</f>
        <v>4169.866043613707</v>
      </c>
      <c r="H330" s="22">
        <f t="shared" si="91"/>
        <v>0.26327455059828497</v>
      </c>
      <c r="I330" s="24">
        <f t="shared" si="92"/>
        <v>0.26327455059828497</v>
      </c>
      <c r="J330" s="23">
        <f t="shared" si="93"/>
        <v>2220499.2079754667</v>
      </c>
    </row>
    <row r="331" spans="1:10" x14ac:dyDescent="0.3">
      <c r="A331" s="37" t="s">
        <v>497</v>
      </c>
      <c r="B331" s="39">
        <v>5630</v>
      </c>
      <c r="C331" s="73">
        <f t="shared" ref="C331:C333" si="110">B330</f>
        <v>5660</v>
      </c>
      <c r="D331" s="22">
        <f t="shared" ref="D331:D394" si="111">(B331-C331)/B331</f>
        <v>-5.3285968028419185E-3</v>
      </c>
      <c r="E331" s="24">
        <f t="shared" si="95"/>
        <v>5.3285968028419185E-3</v>
      </c>
      <c r="F331" s="23">
        <f t="shared" ref="F331:F394" si="112">(B331-C331)^2</f>
        <v>900</v>
      </c>
      <c r="G331" s="90">
        <f>AVERAGE($B$9:B330)</f>
        <v>4174.4937888198756</v>
      </c>
      <c r="H331" s="22">
        <f t="shared" ref="H331:H394" si="113">(B331-G331)/B331</f>
        <v>0.25852685811369885</v>
      </c>
      <c r="I331" s="24">
        <f t="shared" ref="I331:I394" si="114">ABS(H331)</f>
        <v>0.25852685811369885</v>
      </c>
      <c r="J331" s="23">
        <f t="shared" ref="J331:J394" si="115">(B331-G331)^2</f>
        <v>2118498.3307839208</v>
      </c>
    </row>
    <row r="332" spans="1:10" x14ac:dyDescent="0.3">
      <c r="A332" s="37" t="s">
        <v>498</v>
      </c>
      <c r="B332" s="39">
        <v>5580</v>
      </c>
      <c r="C332" s="73">
        <f t="shared" si="110"/>
        <v>5630</v>
      </c>
      <c r="D332" s="22">
        <f t="shared" si="111"/>
        <v>-8.9605734767025085E-3</v>
      </c>
      <c r="E332" s="24">
        <f t="shared" si="95"/>
        <v>8.9605734767025085E-3</v>
      </c>
      <c r="F332" s="23">
        <f t="shared" si="112"/>
        <v>2500</v>
      </c>
      <c r="G332" s="90">
        <f>AVERAGE($B$9:B331)</f>
        <v>4179</v>
      </c>
      <c r="H332" s="22">
        <f t="shared" si="113"/>
        <v>0.25107526881720432</v>
      </c>
      <c r="I332" s="24">
        <f t="shared" si="114"/>
        <v>0.25107526881720432</v>
      </c>
      <c r="J332" s="23">
        <f t="shared" si="115"/>
        <v>1962801</v>
      </c>
    </row>
    <row r="333" spans="1:10" x14ac:dyDescent="0.3">
      <c r="A333" s="37" t="s">
        <v>499</v>
      </c>
      <c r="B333" s="39">
        <v>5820</v>
      </c>
      <c r="C333" s="73">
        <f t="shared" si="110"/>
        <v>5580</v>
      </c>
      <c r="D333" s="22">
        <f t="shared" si="111"/>
        <v>4.1237113402061855E-2</v>
      </c>
      <c r="E333" s="24">
        <f t="shared" si="95"/>
        <v>4.1237113402061855E-2</v>
      </c>
      <c r="F333" s="23">
        <f t="shared" si="112"/>
        <v>57600</v>
      </c>
      <c r="G333" s="90">
        <f>AVERAGE($B$9:B332)</f>
        <v>4183.3240740740739</v>
      </c>
      <c r="H333" s="22">
        <f t="shared" si="113"/>
        <v>0.28121579483263337</v>
      </c>
      <c r="I333" s="24">
        <f t="shared" si="114"/>
        <v>0.28121579483263337</v>
      </c>
      <c r="J333" s="23">
        <f t="shared" si="115"/>
        <v>2678708.0865054876</v>
      </c>
    </row>
    <row r="334" spans="1:10" x14ac:dyDescent="0.3">
      <c r="A334" s="37" t="s">
        <v>500</v>
      </c>
      <c r="B334" s="39">
        <v>5770</v>
      </c>
      <c r="C334" s="73">
        <v>1959</v>
      </c>
      <c r="D334" s="22">
        <f t="shared" si="111"/>
        <v>0.66048526863084922</v>
      </c>
      <c r="E334" s="24">
        <f t="shared" si="95"/>
        <v>0.66048526863084922</v>
      </c>
      <c r="F334" s="23">
        <f t="shared" si="112"/>
        <v>14523721</v>
      </c>
      <c r="G334" s="90">
        <f>AVERAGE($B$9:B333)</f>
        <v>4188.3599999999997</v>
      </c>
      <c r="H334" s="22">
        <f t="shared" si="113"/>
        <v>0.27411438474870026</v>
      </c>
      <c r="I334" s="24">
        <f t="shared" si="114"/>
        <v>0.27411438474870026</v>
      </c>
      <c r="J334" s="23">
        <f t="shared" si="115"/>
        <v>2501585.089600001</v>
      </c>
    </row>
    <row r="335" spans="1:10" x14ac:dyDescent="0.3">
      <c r="A335" s="37" t="s">
        <v>501</v>
      </c>
      <c r="B335" s="39">
        <v>5560</v>
      </c>
      <c r="C335" s="73">
        <f t="shared" ref="C335:C337" si="116">B334</f>
        <v>5770</v>
      </c>
      <c r="D335" s="22">
        <f t="shared" si="111"/>
        <v>-3.7769784172661872E-2</v>
      </c>
      <c r="E335" s="24">
        <f t="shared" ref="E335:E398" si="117">ABS(D335)</f>
        <v>3.7769784172661872E-2</v>
      </c>
      <c r="F335" s="23">
        <f t="shared" si="112"/>
        <v>44100</v>
      </c>
      <c r="G335" s="90">
        <f>AVERAGE($B$9:B334)</f>
        <v>4193.2116564417174</v>
      </c>
      <c r="H335" s="22">
        <f t="shared" si="113"/>
        <v>0.24582524164717312</v>
      </c>
      <c r="I335" s="24">
        <f t="shared" si="114"/>
        <v>0.24582524164717312</v>
      </c>
      <c r="J335" s="23">
        <f t="shared" si="115"/>
        <v>1868110.3760867938</v>
      </c>
    </row>
    <row r="336" spans="1:10" x14ac:dyDescent="0.3">
      <c r="A336" s="37" t="s">
        <v>502</v>
      </c>
      <c r="B336" s="39">
        <v>5740</v>
      </c>
      <c r="C336" s="73">
        <f t="shared" si="116"/>
        <v>5560</v>
      </c>
      <c r="D336" s="22">
        <f t="shared" si="111"/>
        <v>3.1358885017421602E-2</v>
      </c>
      <c r="E336" s="24">
        <f t="shared" si="117"/>
        <v>3.1358885017421602E-2</v>
      </c>
      <c r="F336" s="23">
        <f t="shared" si="112"/>
        <v>32400</v>
      </c>
      <c r="G336" s="90">
        <f>AVERAGE($B$9:B335)</f>
        <v>4197.3914373088683</v>
      </c>
      <c r="H336" s="22">
        <f t="shared" si="113"/>
        <v>0.26874713635734004</v>
      </c>
      <c r="I336" s="24">
        <f t="shared" si="114"/>
        <v>0.26874713635734004</v>
      </c>
      <c r="J336" s="23">
        <f t="shared" si="115"/>
        <v>2379641.1776879993</v>
      </c>
    </row>
    <row r="337" spans="1:10" x14ac:dyDescent="0.3">
      <c r="A337" s="37" t="s">
        <v>503</v>
      </c>
      <c r="B337" s="39">
        <v>5740</v>
      </c>
      <c r="C337" s="73">
        <f t="shared" si="116"/>
        <v>5740</v>
      </c>
      <c r="D337" s="22">
        <f t="shared" si="111"/>
        <v>0</v>
      </c>
      <c r="E337" s="24">
        <f t="shared" si="117"/>
        <v>0</v>
      </c>
      <c r="F337" s="23">
        <f t="shared" si="112"/>
        <v>0</v>
      </c>
      <c r="G337" s="90">
        <f>AVERAGE($B$9:B336)</f>
        <v>4202.0945121951218</v>
      </c>
      <c r="H337" s="22">
        <f t="shared" si="113"/>
        <v>0.26792778533186035</v>
      </c>
      <c r="I337" s="24">
        <f t="shared" si="114"/>
        <v>0.26792778533186035</v>
      </c>
      <c r="J337" s="23">
        <f t="shared" si="115"/>
        <v>2365153.2894203607</v>
      </c>
    </row>
    <row r="338" spans="1:10" x14ac:dyDescent="0.3">
      <c r="A338" s="37" t="s">
        <v>504</v>
      </c>
      <c r="B338" s="39">
        <v>5720</v>
      </c>
      <c r="C338" s="73">
        <v>1960</v>
      </c>
      <c r="D338" s="22">
        <f t="shared" si="111"/>
        <v>0.65734265734265729</v>
      </c>
      <c r="E338" s="24">
        <f t="shared" si="117"/>
        <v>0.65734265734265729</v>
      </c>
      <c r="F338" s="23">
        <f t="shared" si="112"/>
        <v>14137600</v>
      </c>
      <c r="G338" s="90">
        <f>AVERAGE($B$9:B337)</f>
        <v>4206.7689969604862</v>
      </c>
      <c r="H338" s="22">
        <f t="shared" si="113"/>
        <v>0.26455087465725763</v>
      </c>
      <c r="I338" s="24">
        <f t="shared" si="114"/>
        <v>0.26455087465725763</v>
      </c>
      <c r="J338" s="23">
        <f t="shared" si="115"/>
        <v>2289868.068559973</v>
      </c>
    </row>
    <row r="339" spans="1:10" x14ac:dyDescent="0.3">
      <c r="A339" s="37" t="s">
        <v>505</v>
      </c>
      <c r="B339" s="39">
        <v>5820</v>
      </c>
      <c r="C339" s="73">
        <f t="shared" ref="C339:C341" si="118">B338</f>
        <v>5720</v>
      </c>
      <c r="D339" s="22">
        <f t="shared" si="111"/>
        <v>1.7182130584192441E-2</v>
      </c>
      <c r="E339" s="24">
        <f t="shared" si="117"/>
        <v>1.7182130584192441E-2</v>
      </c>
      <c r="F339" s="23">
        <f t="shared" si="112"/>
        <v>10000</v>
      </c>
      <c r="G339" s="90">
        <f>AVERAGE($B$9:B338)</f>
        <v>4211.3545454545456</v>
      </c>
      <c r="H339" s="22">
        <f t="shared" si="113"/>
        <v>0.27639956263667603</v>
      </c>
      <c r="I339" s="24">
        <f t="shared" si="114"/>
        <v>0.27639956263667603</v>
      </c>
      <c r="J339" s="23">
        <f t="shared" si="115"/>
        <v>2587740.1984297517</v>
      </c>
    </row>
    <row r="340" spans="1:10" x14ac:dyDescent="0.3">
      <c r="A340" s="37" t="s">
        <v>506</v>
      </c>
      <c r="B340" s="39">
        <v>5810</v>
      </c>
      <c r="C340" s="73">
        <f t="shared" si="118"/>
        <v>5820</v>
      </c>
      <c r="D340" s="22">
        <f t="shared" si="111"/>
        <v>-1.7211703958691911E-3</v>
      </c>
      <c r="E340" s="24">
        <f t="shared" si="117"/>
        <v>1.7211703958691911E-3</v>
      </c>
      <c r="F340" s="23">
        <f t="shared" si="112"/>
        <v>100</v>
      </c>
      <c r="G340" s="90">
        <f>AVERAGE($B$9:B339)</f>
        <v>4216.2145015105743</v>
      </c>
      <c r="H340" s="22">
        <f t="shared" si="113"/>
        <v>0.27431764173656209</v>
      </c>
      <c r="I340" s="24">
        <f t="shared" si="114"/>
        <v>0.27431764173656209</v>
      </c>
      <c r="J340" s="23">
        <f t="shared" si="115"/>
        <v>2540152.2151951869</v>
      </c>
    </row>
    <row r="341" spans="1:10" x14ac:dyDescent="0.3">
      <c r="A341" s="37" t="s">
        <v>507</v>
      </c>
      <c r="B341" s="39">
        <v>5720</v>
      </c>
      <c r="C341" s="73">
        <f t="shared" si="118"/>
        <v>5810</v>
      </c>
      <c r="D341" s="22">
        <f t="shared" si="111"/>
        <v>-1.5734265734265736E-2</v>
      </c>
      <c r="E341" s="24">
        <f t="shared" si="117"/>
        <v>1.5734265734265736E-2</v>
      </c>
      <c r="F341" s="23">
        <f t="shared" si="112"/>
        <v>8100</v>
      </c>
      <c r="G341" s="90">
        <f>AVERAGE($B$9:B340)</f>
        <v>4221.015060240964</v>
      </c>
      <c r="H341" s="22">
        <f t="shared" si="113"/>
        <v>0.26206030415367765</v>
      </c>
      <c r="I341" s="24">
        <f t="shared" si="114"/>
        <v>0.26206030415367765</v>
      </c>
      <c r="J341" s="23">
        <f t="shared" si="115"/>
        <v>2246955.849624401</v>
      </c>
    </row>
    <row r="342" spans="1:10" x14ac:dyDescent="0.3">
      <c r="A342" s="37" t="s">
        <v>508</v>
      </c>
      <c r="B342" s="39">
        <v>5470</v>
      </c>
      <c r="C342" s="73">
        <v>1961</v>
      </c>
      <c r="D342" s="22">
        <f t="shared" si="111"/>
        <v>0.64149908592321758</v>
      </c>
      <c r="E342" s="24">
        <f t="shared" si="117"/>
        <v>0.64149908592321758</v>
      </c>
      <c r="F342" s="23">
        <f t="shared" si="112"/>
        <v>12313081</v>
      </c>
      <c r="G342" s="90">
        <f>AVERAGE($B$9:B341)</f>
        <v>4225.5165165165163</v>
      </c>
      <c r="H342" s="22">
        <f t="shared" si="113"/>
        <v>0.22751069167888185</v>
      </c>
      <c r="I342" s="24">
        <f t="shared" si="114"/>
        <v>0.22751069167888185</v>
      </c>
      <c r="J342" s="23">
        <f t="shared" si="115"/>
        <v>1548739.1406631863</v>
      </c>
    </row>
    <row r="343" spans="1:10" x14ac:dyDescent="0.3">
      <c r="A343" s="37" t="s">
        <v>509</v>
      </c>
      <c r="B343" s="39">
        <v>5950</v>
      </c>
      <c r="C343" s="73">
        <f t="shared" ref="C343:C345" si="119">B342</f>
        <v>5470</v>
      </c>
      <c r="D343" s="22">
        <f t="shared" si="111"/>
        <v>8.067226890756303E-2</v>
      </c>
      <c r="E343" s="24">
        <f t="shared" si="117"/>
        <v>8.067226890756303E-2</v>
      </c>
      <c r="F343" s="23">
        <f t="shared" si="112"/>
        <v>230400</v>
      </c>
      <c r="G343" s="90">
        <f>AVERAGE($B$9:B342)</f>
        <v>4229.2425149700603</v>
      </c>
      <c r="H343" s="22">
        <f t="shared" si="113"/>
        <v>0.28920293866049407</v>
      </c>
      <c r="I343" s="24">
        <f t="shared" si="114"/>
        <v>0.28920293866049407</v>
      </c>
      <c r="J343" s="23">
        <f t="shared" si="115"/>
        <v>2961006.3222865635</v>
      </c>
    </row>
    <row r="344" spans="1:10" x14ac:dyDescent="0.3">
      <c r="A344" s="37" t="s">
        <v>510</v>
      </c>
      <c r="B344" s="39">
        <v>5850</v>
      </c>
      <c r="C344" s="73">
        <f t="shared" si="119"/>
        <v>5950</v>
      </c>
      <c r="D344" s="22">
        <f t="shared" si="111"/>
        <v>-1.7094017094017096E-2</v>
      </c>
      <c r="E344" s="24">
        <f t="shared" si="117"/>
        <v>1.7094017094017096E-2</v>
      </c>
      <c r="F344" s="23">
        <f t="shared" si="112"/>
        <v>10000</v>
      </c>
      <c r="G344" s="90">
        <f>AVERAGE($B$9:B343)</f>
        <v>4234.3791044776117</v>
      </c>
      <c r="H344" s="22">
        <f t="shared" si="113"/>
        <v>0.27617451205510912</v>
      </c>
      <c r="I344" s="24">
        <f t="shared" si="114"/>
        <v>0.27617451205510912</v>
      </c>
      <c r="J344" s="23">
        <f t="shared" si="115"/>
        <v>2610230.8780485638</v>
      </c>
    </row>
    <row r="345" spans="1:10" x14ac:dyDescent="0.3">
      <c r="A345" s="37" t="s">
        <v>511</v>
      </c>
      <c r="B345" s="39">
        <v>5940</v>
      </c>
      <c r="C345" s="73">
        <f t="shared" si="119"/>
        <v>5850</v>
      </c>
      <c r="D345" s="22">
        <f t="shared" si="111"/>
        <v>1.5151515151515152E-2</v>
      </c>
      <c r="E345" s="24">
        <f t="shared" si="117"/>
        <v>1.5151515151515152E-2</v>
      </c>
      <c r="F345" s="23">
        <f t="shared" si="112"/>
        <v>8100</v>
      </c>
      <c r="G345" s="90">
        <f>AVERAGE($B$9:B344)</f>
        <v>4239.1875</v>
      </c>
      <c r="H345" s="22">
        <f t="shared" si="113"/>
        <v>0.28633207070707073</v>
      </c>
      <c r="I345" s="24">
        <f t="shared" si="114"/>
        <v>0.28633207070707073</v>
      </c>
      <c r="J345" s="23">
        <f t="shared" si="115"/>
        <v>2892763.16015625</v>
      </c>
    </row>
    <row r="346" spans="1:10" x14ac:dyDescent="0.3">
      <c r="A346" s="37" t="s">
        <v>512</v>
      </c>
      <c r="B346" s="39">
        <v>5910</v>
      </c>
      <c r="C346" s="73">
        <v>1962</v>
      </c>
      <c r="D346" s="22">
        <f t="shared" si="111"/>
        <v>0.6680203045685279</v>
      </c>
      <c r="E346" s="24">
        <f t="shared" si="117"/>
        <v>0.6680203045685279</v>
      </c>
      <c r="F346" s="23">
        <f t="shared" si="112"/>
        <v>15586704</v>
      </c>
      <c r="G346" s="90">
        <f>AVERAGE($B$9:B345)</f>
        <v>4244.2344213649849</v>
      </c>
      <c r="H346" s="22">
        <f t="shared" si="113"/>
        <v>0.28185542785702455</v>
      </c>
      <c r="I346" s="24">
        <f t="shared" si="114"/>
        <v>0.28185542785702455</v>
      </c>
      <c r="J346" s="23">
        <f t="shared" si="115"/>
        <v>2774774.9629652468</v>
      </c>
    </row>
    <row r="347" spans="1:10" x14ac:dyDescent="0.3">
      <c r="A347" s="37" t="s">
        <v>513</v>
      </c>
      <c r="B347" s="39">
        <v>5580</v>
      </c>
      <c r="C347" s="73">
        <f t="shared" ref="C347:C349" si="120">B346</f>
        <v>5910</v>
      </c>
      <c r="D347" s="22">
        <f t="shared" si="111"/>
        <v>-5.9139784946236562E-2</v>
      </c>
      <c r="E347" s="24">
        <f t="shared" si="117"/>
        <v>5.9139784946236562E-2</v>
      </c>
      <c r="F347" s="23">
        <f t="shared" si="112"/>
        <v>108900</v>
      </c>
      <c r="G347" s="90">
        <f>AVERAGE($B$9:B346)</f>
        <v>4249.1627218934909</v>
      </c>
      <c r="H347" s="22">
        <f t="shared" si="113"/>
        <v>0.23850130432016292</v>
      </c>
      <c r="I347" s="24">
        <f t="shared" si="114"/>
        <v>0.23850130432016292</v>
      </c>
      <c r="J347" s="23">
        <f t="shared" si="115"/>
        <v>1771127.8607979417</v>
      </c>
    </row>
    <row r="348" spans="1:10" x14ac:dyDescent="0.3">
      <c r="A348" s="37" t="s">
        <v>514</v>
      </c>
      <c r="B348" s="39">
        <v>5790</v>
      </c>
      <c r="C348" s="73">
        <f t="shared" si="120"/>
        <v>5580</v>
      </c>
      <c r="D348" s="22">
        <f t="shared" si="111"/>
        <v>3.6269430051813469E-2</v>
      </c>
      <c r="E348" s="24">
        <f t="shared" si="117"/>
        <v>3.6269430051813469E-2</v>
      </c>
      <c r="F348" s="23">
        <f t="shared" si="112"/>
        <v>44100</v>
      </c>
      <c r="G348" s="90">
        <f>AVERAGE($B$9:B347)</f>
        <v>4253.0884955752208</v>
      </c>
      <c r="H348" s="22">
        <f t="shared" si="113"/>
        <v>0.26544240145505688</v>
      </c>
      <c r="I348" s="24">
        <f t="shared" si="114"/>
        <v>0.26544240145505688</v>
      </c>
      <c r="J348" s="23">
        <f t="shared" si="115"/>
        <v>2362096.9724332383</v>
      </c>
    </row>
    <row r="349" spans="1:10" x14ac:dyDescent="0.3">
      <c r="A349" s="37" t="s">
        <v>515</v>
      </c>
      <c r="B349" s="39">
        <v>6350</v>
      </c>
      <c r="C349" s="73">
        <f t="shared" si="120"/>
        <v>5790</v>
      </c>
      <c r="D349" s="22">
        <f t="shared" si="111"/>
        <v>8.8188976377952755E-2</v>
      </c>
      <c r="E349" s="24">
        <f t="shared" si="117"/>
        <v>8.8188976377952755E-2</v>
      </c>
      <c r="F349" s="23">
        <f t="shared" si="112"/>
        <v>313600</v>
      </c>
      <c r="G349" s="90">
        <f>AVERAGE($B$9:B348)</f>
        <v>4257.6088235294119</v>
      </c>
      <c r="H349" s="22">
        <f t="shared" si="113"/>
        <v>0.32951042149143117</v>
      </c>
      <c r="I349" s="24">
        <f t="shared" si="114"/>
        <v>0.32951042149143117</v>
      </c>
      <c r="J349" s="23">
        <f t="shared" si="115"/>
        <v>4378100.8353719721</v>
      </c>
    </row>
    <row r="350" spans="1:10" x14ac:dyDescent="0.3">
      <c r="A350" s="37" t="s">
        <v>516</v>
      </c>
      <c r="B350" s="39">
        <v>5950</v>
      </c>
      <c r="C350" s="73">
        <v>1963</v>
      </c>
      <c r="D350" s="22">
        <f t="shared" si="111"/>
        <v>0.67008403361344537</v>
      </c>
      <c r="E350" s="24">
        <f t="shared" si="117"/>
        <v>0.67008403361344537</v>
      </c>
      <c r="F350" s="23">
        <f t="shared" si="112"/>
        <v>15896169</v>
      </c>
      <c r="G350" s="90">
        <f>AVERAGE($B$9:B349)</f>
        <v>4263.7448680351908</v>
      </c>
      <c r="H350" s="22">
        <f t="shared" si="113"/>
        <v>0.28340422385963177</v>
      </c>
      <c r="I350" s="24">
        <f t="shared" si="114"/>
        <v>0.28340422385963177</v>
      </c>
      <c r="J350" s="23">
        <f t="shared" si="115"/>
        <v>2843456.3700776561</v>
      </c>
    </row>
    <row r="351" spans="1:10" x14ac:dyDescent="0.3">
      <c r="A351" s="37" t="s">
        <v>517</v>
      </c>
      <c r="B351" s="39">
        <v>6040</v>
      </c>
      <c r="C351" s="73">
        <f t="shared" ref="C351:C353" si="121">B350</f>
        <v>5950</v>
      </c>
      <c r="D351" s="22">
        <f t="shared" si="111"/>
        <v>1.4900662251655629E-2</v>
      </c>
      <c r="E351" s="24">
        <f t="shared" si="117"/>
        <v>1.4900662251655629E-2</v>
      </c>
      <c r="F351" s="23">
        <f t="shared" si="112"/>
        <v>8100</v>
      </c>
      <c r="G351" s="90">
        <f>AVERAGE($B$9:B350)</f>
        <v>4268.6754385964914</v>
      </c>
      <c r="H351" s="22">
        <f t="shared" si="113"/>
        <v>0.29326565586150805</v>
      </c>
      <c r="I351" s="24">
        <f t="shared" si="114"/>
        <v>0.29326565586150805</v>
      </c>
      <c r="J351" s="23">
        <f t="shared" si="115"/>
        <v>3137590.7018313319</v>
      </c>
    </row>
    <row r="352" spans="1:10" x14ac:dyDescent="0.3">
      <c r="A352" s="37" t="s">
        <v>518</v>
      </c>
      <c r="B352" s="39">
        <v>6070</v>
      </c>
      <c r="C352" s="73">
        <f t="shared" si="121"/>
        <v>6040</v>
      </c>
      <c r="D352" s="22">
        <f t="shared" si="111"/>
        <v>4.9423393739703456E-3</v>
      </c>
      <c r="E352" s="24">
        <f t="shared" si="117"/>
        <v>4.9423393739703456E-3</v>
      </c>
      <c r="F352" s="23">
        <f t="shared" si="112"/>
        <v>900</v>
      </c>
      <c r="G352" s="90">
        <f>AVERAGE($B$9:B351)</f>
        <v>4273.8396501457728</v>
      </c>
      <c r="H352" s="22">
        <f t="shared" si="113"/>
        <v>0.2959078006349633</v>
      </c>
      <c r="I352" s="24">
        <f t="shared" si="114"/>
        <v>0.2959078006349633</v>
      </c>
      <c r="J352" s="23">
        <f t="shared" si="115"/>
        <v>3226192.0023884601</v>
      </c>
    </row>
    <row r="353" spans="1:10" x14ac:dyDescent="0.3">
      <c r="A353" s="37" t="s">
        <v>519</v>
      </c>
      <c r="B353" s="39">
        <v>5990</v>
      </c>
      <c r="C353" s="73">
        <f t="shared" si="121"/>
        <v>6070</v>
      </c>
      <c r="D353" s="22">
        <f t="shared" si="111"/>
        <v>-1.335559265442404E-2</v>
      </c>
      <c r="E353" s="24">
        <f t="shared" si="117"/>
        <v>1.335559265442404E-2</v>
      </c>
      <c r="F353" s="23">
        <f t="shared" si="112"/>
        <v>6400</v>
      </c>
      <c r="G353" s="90">
        <f>AVERAGE($B$9:B352)</f>
        <v>4279.0610465116279</v>
      </c>
      <c r="H353" s="22">
        <f t="shared" si="113"/>
        <v>0.2856325464922157</v>
      </c>
      <c r="I353" s="24">
        <f t="shared" si="114"/>
        <v>0.2856325464922157</v>
      </c>
      <c r="J353" s="23">
        <f t="shared" si="115"/>
        <v>2927312.102563886</v>
      </c>
    </row>
    <row r="354" spans="1:10" x14ac:dyDescent="0.3">
      <c r="A354" s="37" t="s">
        <v>520</v>
      </c>
      <c r="B354" s="39">
        <v>6120</v>
      </c>
      <c r="C354" s="73">
        <v>1964</v>
      </c>
      <c r="D354" s="22">
        <f t="shared" si="111"/>
        <v>0.67908496732026147</v>
      </c>
      <c r="E354" s="24">
        <f t="shared" si="117"/>
        <v>0.67908496732026147</v>
      </c>
      <c r="F354" s="23">
        <f t="shared" si="112"/>
        <v>17272336</v>
      </c>
      <c r="G354" s="90">
        <f>AVERAGE($B$9:B353)</f>
        <v>4284.0202898550724</v>
      </c>
      <c r="H354" s="22">
        <f t="shared" si="113"/>
        <v>0.29999668466420387</v>
      </c>
      <c r="I354" s="24">
        <f t="shared" si="114"/>
        <v>0.29999668466420387</v>
      </c>
      <c r="J354" s="23">
        <f t="shared" si="115"/>
        <v>3370821.4960638522</v>
      </c>
    </row>
    <row r="355" spans="1:10" x14ac:dyDescent="0.3">
      <c r="A355" s="37" t="s">
        <v>521</v>
      </c>
      <c r="B355" s="39">
        <v>6330</v>
      </c>
      <c r="C355" s="73">
        <f t="shared" ref="C355:C357" si="122">B354</f>
        <v>6120</v>
      </c>
      <c r="D355" s="22">
        <f t="shared" si="111"/>
        <v>3.3175355450236969E-2</v>
      </c>
      <c r="E355" s="24">
        <f t="shared" si="117"/>
        <v>3.3175355450236969E-2</v>
      </c>
      <c r="F355" s="23">
        <f t="shared" si="112"/>
        <v>44100</v>
      </c>
      <c r="G355" s="90">
        <f>AVERAGE($B$9:B354)</f>
        <v>4289.3265895953755</v>
      </c>
      <c r="H355" s="22">
        <f t="shared" si="113"/>
        <v>0.32238126546676532</v>
      </c>
      <c r="I355" s="24">
        <f t="shared" si="114"/>
        <v>0.32238126546676532</v>
      </c>
      <c r="J355" s="23">
        <f t="shared" si="115"/>
        <v>4164347.9679324413</v>
      </c>
    </row>
    <row r="356" spans="1:10" x14ac:dyDescent="0.3">
      <c r="A356" s="37" t="s">
        <v>522</v>
      </c>
      <c r="B356" s="39">
        <v>6170</v>
      </c>
      <c r="C356" s="73">
        <f t="shared" si="122"/>
        <v>6330</v>
      </c>
      <c r="D356" s="22">
        <f t="shared" si="111"/>
        <v>-2.5931928687196109E-2</v>
      </c>
      <c r="E356" s="24">
        <f t="shared" si="117"/>
        <v>2.5931928687196109E-2</v>
      </c>
      <c r="F356" s="23">
        <f t="shared" si="112"/>
        <v>25600</v>
      </c>
      <c r="G356" s="90">
        <f>AVERAGE($B$9:B355)</f>
        <v>4295.207492795389</v>
      </c>
      <c r="H356" s="22">
        <f t="shared" si="113"/>
        <v>0.30385616000074733</v>
      </c>
      <c r="I356" s="24">
        <f t="shared" si="114"/>
        <v>0.30385616000074733</v>
      </c>
      <c r="J356" s="23">
        <f t="shared" si="115"/>
        <v>3514846.9450705512</v>
      </c>
    </row>
    <row r="357" spans="1:10" x14ac:dyDescent="0.3">
      <c r="A357" s="37" t="s">
        <v>523</v>
      </c>
      <c r="B357" s="39">
        <v>6200</v>
      </c>
      <c r="C357" s="73">
        <f t="shared" si="122"/>
        <v>6170</v>
      </c>
      <c r="D357" s="22">
        <f t="shared" si="111"/>
        <v>4.8387096774193551E-3</v>
      </c>
      <c r="E357" s="24">
        <f t="shared" si="117"/>
        <v>4.8387096774193551E-3</v>
      </c>
      <c r="F357" s="23">
        <f t="shared" si="112"/>
        <v>900</v>
      </c>
      <c r="G357" s="90">
        <f>AVERAGE($B$9:B356)</f>
        <v>4300.5948275862065</v>
      </c>
      <c r="H357" s="22">
        <f t="shared" si="113"/>
        <v>0.30635567296996669</v>
      </c>
      <c r="I357" s="24">
        <f t="shared" si="114"/>
        <v>0.30635567296996669</v>
      </c>
      <c r="J357" s="23">
        <f t="shared" si="115"/>
        <v>3607740.0089922724</v>
      </c>
    </row>
    <row r="358" spans="1:10" x14ac:dyDescent="0.3">
      <c r="A358" s="37" t="s">
        <v>524</v>
      </c>
      <c r="B358" s="39">
        <v>6090</v>
      </c>
      <c r="C358" s="73">
        <v>1965</v>
      </c>
      <c r="D358" s="22">
        <f t="shared" si="111"/>
        <v>0.67733990147783252</v>
      </c>
      <c r="E358" s="24">
        <f t="shared" si="117"/>
        <v>0.67733990147783252</v>
      </c>
      <c r="F358" s="23">
        <f t="shared" si="112"/>
        <v>17015625</v>
      </c>
      <c r="G358" s="90">
        <f>AVERAGE($B$9:B357)</f>
        <v>4306.0372492836677</v>
      </c>
      <c r="H358" s="22">
        <f t="shared" si="113"/>
        <v>0.29293312819644207</v>
      </c>
      <c r="I358" s="24">
        <f t="shared" si="114"/>
        <v>0.29293312819644207</v>
      </c>
      <c r="J358" s="23">
        <f t="shared" si="115"/>
        <v>3182523.0959433825</v>
      </c>
    </row>
    <row r="359" spans="1:10" x14ac:dyDescent="0.3">
      <c r="A359" s="37" t="s">
        <v>525</v>
      </c>
      <c r="B359" s="39">
        <v>6460</v>
      </c>
      <c r="C359" s="73">
        <f t="shared" ref="C359:C361" si="123">B358</f>
        <v>6090</v>
      </c>
      <c r="D359" s="22">
        <f t="shared" si="111"/>
        <v>5.7275541795665637E-2</v>
      </c>
      <c r="E359" s="24">
        <f t="shared" si="117"/>
        <v>5.7275541795665637E-2</v>
      </c>
      <c r="F359" s="23">
        <f t="shared" si="112"/>
        <v>136900</v>
      </c>
      <c r="G359" s="90">
        <f>AVERAGE($B$9:B358)</f>
        <v>4311.1342857142854</v>
      </c>
      <c r="H359" s="22">
        <f t="shared" si="113"/>
        <v>0.33264175143741714</v>
      </c>
      <c r="I359" s="24">
        <f t="shared" si="114"/>
        <v>0.33264175143741714</v>
      </c>
      <c r="J359" s="23">
        <f t="shared" si="115"/>
        <v>4617623.858032654</v>
      </c>
    </row>
    <row r="360" spans="1:10" x14ac:dyDescent="0.3">
      <c r="A360" s="37" t="s">
        <v>526</v>
      </c>
      <c r="B360" s="39">
        <v>6330</v>
      </c>
      <c r="C360" s="73">
        <f t="shared" si="123"/>
        <v>6460</v>
      </c>
      <c r="D360" s="22">
        <f t="shared" si="111"/>
        <v>-2.0537124802527645E-2</v>
      </c>
      <c r="E360" s="24">
        <f t="shared" si="117"/>
        <v>2.0537124802527645E-2</v>
      </c>
      <c r="F360" s="23">
        <f t="shared" si="112"/>
        <v>16900</v>
      </c>
      <c r="G360" s="90">
        <f>AVERAGE($B$9:B359)</f>
        <v>4317.2564102564102</v>
      </c>
      <c r="H360" s="22">
        <f t="shared" si="113"/>
        <v>0.31796897152347392</v>
      </c>
      <c r="I360" s="24">
        <f t="shared" si="114"/>
        <v>0.31796897152347392</v>
      </c>
      <c r="J360" s="23">
        <f t="shared" si="115"/>
        <v>4051136.7580539123</v>
      </c>
    </row>
    <row r="361" spans="1:10" x14ac:dyDescent="0.3">
      <c r="A361" s="37" t="s">
        <v>527</v>
      </c>
      <c r="B361" s="39">
        <v>6570</v>
      </c>
      <c r="C361" s="73">
        <f t="shared" si="123"/>
        <v>6330</v>
      </c>
      <c r="D361" s="22">
        <f t="shared" si="111"/>
        <v>3.6529680365296802E-2</v>
      </c>
      <c r="E361" s="24">
        <f t="shared" si="117"/>
        <v>3.6529680365296802E-2</v>
      </c>
      <c r="F361" s="23">
        <f t="shared" si="112"/>
        <v>57600</v>
      </c>
      <c r="G361" s="90">
        <f>AVERAGE($B$9:B360)</f>
        <v>4322.974431818182</v>
      </c>
      <c r="H361" s="22">
        <f t="shared" si="113"/>
        <v>0.34201302407638023</v>
      </c>
      <c r="I361" s="24">
        <f t="shared" si="114"/>
        <v>0.34201302407638023</v>
      </c>
      <c r="J361" s="23">
        <f t="shared" si="115"/>
        <v>5049123.9040628225</v>
      </c>
    </row>
    <row r="362" spans="1:10" x14ac:dyDescent="0.3">
      <c r="A362" s="37" t="s">
        <v>528</v>
      </c>
      <c r="B362" s="39">
        <v>6390</v>
      </c>
      <c r="C362" s="73">
        <v>1966</v>
      </c>
      <c r="D362" s="22">
        <f t="shared" si="111"/>
        <v>0.69233176838810639</v>
      </c>
      <c r="E362" s="24">
        <f t="shared" si="117"/>
        <v>0.69233176838810639</v>
      </c>
      <c r="F362" s="23">
        <f t="shared" si="112"/>
        <v>19571776</v>
      </c>
      <c r="G362" s="90">
        <f>AVERAGE($B$9:B361)</f>
        <v>4329.3399433427758</v>
      </c>
      <c r="H362" s="22">
        <f t="shared" si="113"/>
        <v>0.32248201199643572</v>
      </c>
      <c r="I362" s="24">
        <f t="shared" si="114"/>
        <v>0.32248201199643572</v>
      </c>
      <c r="J362" s="23">
        <f t="shared" si="115"/>
        <v>4246319.8691025544</v>
      </c>
    </row>
    <row r="363" spans="1:10" x14ac:dyDescent="0.3">
      <c r="A363" s="37" t="s">
        <v>529</v>
      </c>
      <c r="B363" s="39">
        <v>6800</v>
      </c>
      <c r="C363" s="73">
        <f t="shared" ref="C363:C365" si="124">B362</f>
        <v>6390</v>
      </c>
      <c r="D363" s="22">
        <f t="shared" si="111"/>
        <v>6.0294117647058824E-2</v>
      </c>
      <c r="E363" s="24">
        <f t="shared" si="117"/>
        <v>6.0294117647058824E-2</v>
      </c>
      <c r="F363" s="23">
        <f t="shared" si="112"/>
        <v>168100</v>
      </c>
      <c r="G363" s="90">
        <f>AVERAGE($B$9:B362)</f>
        <v>4335.1610169491523</v>
      </c>
      <c r="H363" s="22">
        <f t="shared" si="113"/>
        <v>0.36247632103688937</v>
      </c>
      <c r="I363" s="24">
        <f t="shared" si="114"/>
        <v>0.36247632103688937</v>
      </c>
      <c r="J363" s="23">
        <f t="shared" si="115"/>
        <v>6075431.212367137</v>
      </c>
    </row>
    <row r="364" spans="1:10" x14ac:dyDescent="0.3">
      <c r="A364" s="37" t="s">
        <v>530</v>
      </c>
      <c r="B364" s="39">
        <v>6520</v>
      </c>
      <c r="C364" s="73">
        <f t="shared" si="124"/>
        <v>6800</v>
      </c>
      <c r="D364" s="22">
        <f t="shared" si="111"/>
        <v>-4.2944785276073622E-2</v>
      </c>
      <c r="E364" s="24">
        <f t="shared" si="117"/>
        <v>4.2944785276073622E-2</v>
      </c>
      <c r="F364" s="23">
        <f t="shared" si="112"/>
        <v>78400</v>
      </c>
      <c r="G364" s="90">
        <f>AVERAGE($B$9:B363)</f>
        <v>4342.1042253521127</v>
      </c>
      <c r="H364" s="22">
        <f t="shared" si="113"/>
        <v>0.33403309427114836</v>
      </c>
      <c r="I364" s="24">
        <f t="shared" si="114"/>
        <v>0.33403309427114836</v>
      </c>
      <c r="J364" s="23">
        <f t="shared" si="115"/>
        <v>4743230.0052291211</v>
      </c>
    </row>
    <row r="365" spans="1:10" x14ac:dyDescent="0.3">
      <c r="A365" s="37" t="s">
        <v>531</v>
      </c>
      <c r="B365" s="39">
        <v>6450</v>
      </c>
      <c r="C365" s="73">
        <f t="shared" si="124"/>
        <v>6520</v>
      </c>
      <c r="D365" s="22">
        <f t="shared" si="111"/>
        <v>-1.0852713178294573E-2</v>
      </c>
      <c r="E365" s="24">
        <f t="shared" si="117"/>
        <v>1.0852713178294573E-2</v>
      </c>
      <c r="F365" s="23">
        <f t="shared" si="112"/>
        <v>4900</v>
      </c>
      <c r="G365" s="90">
        <f>AVERAGE($B$9:B364)</f>
        <v>4348.2219101123592</v>
      </c>
      <c r="H365" s="22">
        <f t="shared" si="113"/>
        <v>0.32585706819963423</v>
      </c>
      <c r="I365" s="24">
        <f t="shared" si="114"/>
        <v>0.32585706819963423</v>
      </c>
      <c r="J365" s="23">
        <f t="shared" si="115"/>
        <v>4417471.1391317397</v>
      </c>
    </row>
    <row r="366" spans="1:10" x14ac:dyDescent="0.3">
      <c r="A366" s="37" t="s">
        <v>532</v>
      </c>
      <c r="B366" s="39">
        <v>6500</v>
      </c>
      <c r="C366" s="73">
        <v>1967</v>
      </c>
      <c r="D366" s="22">
        <f t="shared" si="111"/>
        <v>0.69738461538461538</v>
      </c>
      <c r="E366" s="24">
        <f t="shared" si="117"/>
        <v>0.69738461538461538</v>
      </c>
      <c r="F366" s="23">
        <f t="shared" si="112"/>
        <v>20548089</v>
      </c>
      <c r="G366" s="90">
        <f>AVERAGE($B$9:B365)</f>
        <v>4354.1092436974786</v>
      </c>
      <c r="H366" s="22">
        <f t="shared" si="113"/>
        <v>0.33013703943115713</v>
      </c>
      <c r="I366" s="24">
        <f t="shared" si="114"/>
        <v>0.33013703943115713</v>
      </c>
      <c r="J366" s="23">
        <f t="shared" si="115"/>
        <v>4604847.1379846074</v>
      </c>
    </row>
    <row r="367" spans="1:10" x14ac:dyDescent="0.3">
      <c r="A367" s="37" t="s">
        <v>533</v>
      </c>
      <c r="B367" s="39">
        <v>6640</v>
      </c>
      <c r="C367" s="73">
        <f t="shared" ref="C367:C369" si="125">B366</f>
        <v>6500</v>
      </c>
      <c r="D367" s="22">
        <f t="shared" si="111"/>
        <v>2.1084337349397589E-2</v>
      </c>
      <c r="E367" s="24">
        <f t="shared" si="117"/>
        <v>2.1084337349397589E-2</v>
      </c>
      <c r="F367" s="23">
        <f t="shared" si="112"/>
        <v>19600</v>
      </c>
      <c r="G367" s="90">
        <f>AVERAGE($B$9:B366)</f>
        <v>4360.1033519553075</v>
      </c>
      <c r="H367" s="22">
        <f t="shared" si="113"/>
        <v>0.34335792892239347</v>
      </c>
      <c r="I367" s="24">
        <f t="shared" si="114"/>
        <v>0.34335792892239347</v>
      </c>
      <c r="J367" s="23">
        <f t="shared" si="115"/>
        <v>5197928.7257654248</v>
      </c>
    </row>
    <row r="368" spans="1:10" x14ac:dyDescent="0.3">
      <c r="A368" s="37" t="s">
        <v>534</v>
      </c>
      <c r="B368" s="39">
        <v>6770</v>
      </c>
      <c r="C368" s="73">
        <f t="shared" si="125"/>
        <v>6640</v>
      </c>
      <c r="D368" s="22">
        <f t="shared" si="111"/>
        <v>1.9202363367799114E-2</v>
      </c>
      <c r="E368" s="24">
        <f t="shared" si="117"/>
        <v>1.9202363367799114E-2</v>
      </c>
      <c r="F368" s="23">
        <f t="shared" si="112"/>
        <v>16900</v>
      </c>
      <c r="G368" s="90">
        <f>AVERAGE($B$9:B367)</f>
        <v>4366.4540389972144</v>
      </c>
      <c r="H368" s="22">
        <f t="shared" si="113"/>
        <v>0.35502894549524161</v>
      </c>
      <c r="I368" s="24">
        <f t="shared" si="114"/>
        <v>0.35502894549524161</v>
      </c>
      <c r="J368" s="23">
        <f t="shared" si="115"/>
        <v>5777033.1866528038</v>
      </c>
    </row>
    <row r="369" spans="1:10" x14ac:dyDescent="0.3">
      <c r="A369" s="37" t="s">
        <v>535</v>
      </c>
      <c r="B369" s="39">
        <v>6350</v>
      </c>
      <c r="C369" s="73">
        <f t="shared" si="125"/>
        <v>6770</v>
      </c>
      <c r="D369" s="22">
        <f t="shared" si="111"/>
        <v>-6.6141732283464566E-2</v>
      </c>
      <c r="E369" s="24">
        <f t="shared" si="117"/>
        <v>6.6141732283464566E-2</v>
      </c>
      <c r="F369" s="23">
        <f t="shared" si="112"/>
        <v>176400</v>
      </c>
      <c r="G369" s="90">
        <f>AVERAGE($B$9:B368)</f>
        <v>4373.1305555555555</v>
      </c>
      <c r="H369" s="22">
        <f t="shared" si="113"/>
        <v>0.31131802274715664</v>
      </c>
      <c r="I369" s="24">
        <f t="shared" si="114"/>
        <v>0.31131802274715664</v>
      </c>
      <c r="J369" s="23">
        <f t="shared" si="115"/>
        <v>3908012.8003780865</v>
      </c>
    </row>
    <row r="370" spans="1:10" x14ac:dyDescent="0.3">
      <c r="A370" s="37" t="s">
        <v>536</v>
      </c>
      <c r="B370" s="39">
        <v>6760</v>
      </c>
      <c r="C370" s="73">
        <v>1968</v>
      </c>
      <c r="D370" s="22">
        <f t="shared" si="111"/>
        <v>0.70887573964497042</v>
      </c>
      <c r="E370" s="24">
        <f t="shared" si="117"/>
        <v>0.70887573964497042</v>
      </c>
      <c r="F370" s="23">
        <f t="shared" si="112"/>
        <v>22963264</v>
      </c>
      <c r="G370" s="90">
        <f>AVERAGE($B$9:B369)</f>
        <v>4378.6066481994458</v>
      </c>
      <c r="H370" s="22">
        <f t="shared" si="113"/>
        <v>0.35227712304741926</v>
      </c>
      <c r="I370" s="24">
        <f t="shared" si="114"/>
        <v>0.35227712304741926</v>
      </c>
      <c r="J370" s="23">
        <f t="shared" si="115"/>
        <v>5671034.2959998781</v>
      </c>
    </row>
    <row r="371" spans="1:10" x14ac:dyDescent="0.3">
      <c r="A371" s="37" t="s">
        <v>537</v>
      </c>
      <c r="B371" s="39">
        <v>6770</v>
      </c>
      <c r="C371" s="73">
        <f t="shared" ref="C371:C373" si="126">B370</f>
        <v>6760</v>
      </c>
      <c r="D371" s="22">
        <f t="shared" si="111"/>
        <v>1.4771048744460858E-3</v>
      </c>
      <c r="E371" s="24">
        <f t="shared" si="117"/>
        <v>1.4771048744460858E-3</v>
      </c>
      <c r="F371" s="23">
        <f t="shared" si="112"/>
        <v>100</v>
      </c>
      <c r="G371" s="90">
        <f>AVERAGE($B$9:B370)</f>
        <v>4385.1850828729284</v>
      </c>
      <c r="H371" s="22">
        <f t="shared" si="113"/>
        <v>0.35226217387401354</v>
      </c>
      <c r="I371" s="24">
        <f t="shared" si="114"/>
        <v>0.35226217387401354</v>
      </c>
      <c r="J371" s="23">
        <f t="shared" si="115"/>
        <v>5687342.1889518015</v>
      </c>
    </row>
    <row r="372" spans="1:10" x14ac:dyDescent="0.3">
      <c r="A372" s="37" t="s">
        <v>538</v>
      </c>
      <c r="B372" s="39">
        <v>6670</v>
      </c>
      <c r="C372" s="73">
        <f t="shared" si="126"/>
        <v>6770</v>
      </c>
      <c r="D372" s="22">
        <f t="shared" si="111"/>
        <v>-1.4992503748125937E-2</v>
      </c>
      <c r="E372" s="24">
        <f t="shared" si="117"/>
        <v>1.4992503748125937E-2</v>
      </c>
      <c r="F372" s="23">
        <f t="shared" si="112"/>
        <v>10000</v>
      </c>
      <c r="G372" s="90">
        <f>AVERAGE($B$9:B371)</f>
        <v>4391.7548209366387</v>
      </c>
      <c r="H372" s="22">
        <f t="shared" si="113"/>
        <v>0.34156599386257291</v>
      </c>
      <c r="I372" s="24">
        <f t="shared" si="114"/>
        <v>0.34156599386257291</v>
      </c>
      <c r="J372" s="23">
        <f t="shared" si="115"/>
        <v>5190401.0959254475</v>
      </c>
    </row>
    <row r="373" spans="1:10" x14ac:dyDescent="0.3">
      <c r="A373" s="37" t="s">
        <v>539</v>
      </c>
      <c r="B373" s="39">
        <v>6880</v>
      </c>
      <c r="C373" s="73">
        <f t="shared" si="126"/>
        <v>6670</v>
      </c>
      <c r="D373" s="22">
        <f t="shared" si="111"/>
        <v>3.0523255813953487E-2</v>
      </c>
      <c r="E373" s="24">
        <f t="shared" si="117"/>
        <v>3.0523255813953487E-2</v>
      </c>
      <c r="F373" s="23">
        <f t="shared" si="112"/>
        <v>44100</v>
      </c>
      <c r="G373" s="90">
        <f>AVERAGE($B$9:B372)</f>
        <v>4398.0137362637361</v>
      </c>
      <c r="H373" s="22">
        <f t="shared" si="113"/>
        <v>0.36075381740352674</v>
      </c>
      <c r="I373" s="24">
        <f t="shared" si="114"/>
        <v>0.36075381740352674</v>
      </c>
      <c r="J373" s="23">
        <f t="shared" si="115"/>
        <v>6160255.8133754991</v>
      </c>
    </row>
    <row r="374" spans="1:10" x14ac:dyDescent="0.3">
      <c r="A374" s="37" t="s">
        <v>540</v>
      </c>
      <c r="B374" s="39">
        <v>6690</v>
      </c>
      <c r="C374" s="73">
        <v>1969</v>
      </c>
      <c r="D374" s="22">
        <f t="shared" si="111"/>
        <v>0.70568011958146493</v>
      </c>
      <c r="E374" s="24">
        <f t="shared" si="117"/>
        <v>0.70568011958146493</v>
      </c>
      <c r="F374" s="23">
        <f t="shared" si="112"/>
        <v>22287841</v>
      </c>
      <c r="G374" s="90">
        <f>AVERAGE($B$9:B373)</f>
        <v>4404.813698630137</v>
      </c>
      <c r="H374" s="22">
        <f t="shared" si="113"/>
        <v>0.34158240678174334</v>
      </c>
      <c r="I374" s="24">
        <f t="shared" si="114"/>
        <v>0.34158240678174334</v>
      </c>
      <c r="J374" s="23">
        <f t="shared" si="115"/>
        <v>5222076.4319684748</v>
      </c>
    </row>
    <row r="375" spans="1:10" x14ac:dyDescent="0.3">
      <c r="A375" s="37" t="s">
        <v>541</v>
      </c>
      <c r="B375" s="39">
        <v>6750</v>
      </c>
      <c r="C375" s="73">
        <f t="shared" ref="C375:C377" si="127">B374</f>
        <v>6690</v>
      </c>
      <c r="D375" s="22">
        <f t="shared" si="111"/>
        <v>8.8888888888888889E-3</v>
      </c>
      <c r="E375" s="24">
        <f t="shared" si="117"/>
        <v>8.8888888888888889E-3</v>
      </c>
      <c r="F375" s="23">
        <f t="shared" si="112"/>
        <v>3600</v>
      </c>
      <c r="G375" s="90">
        <f>AVERAGE($B$9:B374)</f>
        <v>4411.0573770491801</v>
      </c>
      <c r="H375" s="22">
        <f t="shared" si="113"/>
        <v>0.34651001821493627</v>
      </c>
      <c r="I375" s="24">
        <f t="shared" si="114"/>
        <v>0.34651001821493627</v>
      </c>
      <c r="J375" s="23">
        <f t="shared" si="115"/>
        <v>5470652.5934560616</v>
      </c>
    </row>
    <row r="376" spans="1:10" x14ac:dyDescent="0.3">
      <c r="A376" s="37" t="s">
        <v>542</v>
      </c>
      <c r="B376" s="39">
        <v>6960</v>
      </c>
      <c r="C376" s="73">
        <f t="shared" si="127"/>
        <v>6750</v>
      </c>
      <c r="D376" s="22">
        <f t="shared" si="111"/>
        <v>3.017241379310345E-2</v>
      </c>
      <c r="E376" s="24">
        <f t="shared" si="117"/>
        <v>3.017241379310345E-2</v>
      </c>
      <c r="F376" s="23">
        <f t="shared" si="112"/>
        <v>44100</v>
      </c>
      <c r="G376" s="90">
        <f>AVERAGE($B$9:B375)</f>
        <v>4417.4305177111719</v>
      </c>
      <c r="H376" s="22">
        <f t="shared" si="113"/>
        <v>0.36531170722540635</v>
      </c>
      <c r="I376" s="24">
        <f t="shared" si="114"/>
        <v>0.36531170722540635</v>
      </c>
      <c r="J376" s="23">
        <f t="shared" si="115"/>
        <v>6464659.572266479</v>
      </c>
    </row>
    <row r="377" spans="1:10" x14ac:dyDescent="0.3">
      <c r="A377" s="37" t="s">
        <v>543</v>
      </c>
      <c r="B377" s="39">
        <v>7050</v>
      </c>
      <c r="C377" s="73">
        <f t="shared" si="127"/>
        <v>6960</v>
      </c>
      <c r="D377" s="22">
        <f t="shared" si="111"/>
        <v>1.276595744680851E-2</v>
      </c>
      <c r="E377" s="24">
        <f t="shared" si="117"/>
        <v>1.276595744680851E-2</v>
      </c>
      <c r="F377" s="23">
        <f t="shared" si="112"/>
        <v>8100</v>
      </c>
      <c r="G377" s="90">
        <f>AVERAGE($B$9:B376)</f>
        <v>4424.339673913043</v>
      </c>
      <c r="H377" s="22">
        <f t="shared" si="113"/>
        <v>0.37243408880666057</v>
      </c>
      <c r="I377" s="24">
        <f t="shared" si="114"/>
        <v>0.37243408880666057</v>
      </c>
      <c r="J377" s="23">
        <f t="shared" si="115"/>
        <v>6894092.1479870649</v>
      </c>
    </row>
    <row r="378" spans="1:10" x14ac:dyDescent="0.3">
      <c r="A378" s="37" t="s">
        <v>544</v>
      </c>
      <c r="B378" s="39">
        <v>6870</v>
      </c>
      <c r="C378" s="73">
        <v>1970</v>
      </c>
      <c r="D378" s="22">
        <f t="shared" si="111"/>
        <v>0.71324599708879188</v>
      </c>
      <c r="E378" s="24">
        <f t="shared" si="117"/>
        <v>0.71324599708879188</v>
      </c>
      <c r="F378" s="23">
        <f t="shared" si="112"/>
        <v>24010000</v>
      </c>
      <c r="G378" s="90">
        <f>AVERAGE($B$9:B377)</f>
        <v>4431.4552845528451</v>
      </c>
      <c r="H378" s="22">
        <f t="shared" si="113"/>
        <v>0.35495556265606332</v>
      </c>
      <c r="I378" s="24">
        <f t="shared" si="114"/>
        <v>0.35495556265606332</v>
      </c>
      <c r="J378" s="23">
        <f t="shared" si="115"/>
        <v>5946500.3292352455</v>
      </c>
    </row>
    <row r="379" spans="1:10" x14ac:dyDescent="0.3">
      <c r="A379" s="37" t="s">
        <v>545</v>
      </c>
      <c r="B379" s="39">
        <v>6870</v>
      </c>
      <c r="C379" s="73">
        <f t="shared" ref="C379:C381" si="128">B378</f>
        <v>6870</v>
      </c>
      <c r="D379" s="22">
        <f t="shared" si="111"/>
        <v>0</v>
      </c>
      <c r="E379" s="24">
        <f t="shared" si="117"/>
        <v>0</v>
      </c>
      <c r="F379" s="23">
        <f t="shared" si="112"/>
        <v>0</v>
      </c>
      <c r="G379" s="90">
        <f>AVERAGE($B$9:B378)</f>
        <v>4438.0459459459462</v>
      </c>
      <c r="H379" s="22">
        <f t="shared" si="113"/>
        <v>0.35399622329753333</v>
      </c>
      <c r="I379" s="24">
        <f t="shared" si="114"/>
        <v>0.35399622329753333</v>
      </c>
      <c r="J379" s="23">
        <f t="shared" si="115"/>
        <v>5914400.5210299473</v>
      </c>
    </row>
    <row r="380" spans="1:10" x14ac:dyDescent="0.3">
      <c r="A380" s="37" t="s">
        <v>546</v>
      </c>
      <c r="B380" s="39">
        <v>6830</v>
      </c>
      <c r="C380" s="73">
        <f t="shared" si="128"/>
        <v>6870</v>
      </c>
      <c r="D380" s="22">
        <f t="shared" si="111"/>
        <v>-5.8565153733528552E-3</v>
      </c>
      <c r="E380" s="24">
        <f t="shared" si="117"/>
        <v>5.8565153733528552E-3</v>
      </c>
      <c r="F380" s="23">
        <f t="shared" si="112"/>
        <v>1600</v>
      </c>
      <c r="G380" s="90">
        <f>AVERAGE($B$9:B379)</f>
        <v>4444.6010781671157</v>
      </c>
      <c r="H380" s="22">
        <f t="shared" si="113"/>
        <v>0.34925313643234029</v>
      </c>
      <c r="I380" s="24">
        <f t="shared" si="114"/>
        <v>0.34925313643234029</v>
      </c>
      <c r="J380" s="23">
        <f t="shared" si="115"/>
        <v>5690128.0162814865</v>
      </c>
    </row>
    <row r="381" spans="1:10" x14ac:dyDescent="0.3">
      <c r="A381" s="37" t="s">
        <v>547</v>
      </c>
      <c r="B381" s="39">
        <v>6990</v>
      </c>
      <c r="C381" s="73">
        <f t="shared" si="128"/>
        <v>6830</v>
      </c>
      <c r="D381" s="22">
        <f t="shared" si="111"/>
        <v>2.2889842632331903E-2</v>
      </c>
      <c r="E381" s="24">
        <f t="shared" si="117"/>
        <v>2.2889842632331903E-2</v>
      </c>
      <c r="F381" s="23">
        <f t="shared" si="112"/>
        <v>25600</v>
      </c>
      <c r="G381" s="90">
        <f>AVERAGE($B$9:B380)</f>
        <v>4451.0134408602153</v>
      </c>
      <c r="H381" s="22">
        <f t="shared" si="113"/>
        <v>0.36323126740197209</v>
      </c>
      <c r="I381" s="24">
        <f t="shared" si="114"/>
        <v>0.36323126740197209</v>
      </c>
      <c r="J381" s="23">
        <f t="shared" si="115"/>
        <v>6446452.7474924838</v>
      </c>
    </row>
    <row r="382" spans="1:10" x14ac:dyDescent="0.3">
      <c r="A382" s="37" t="s">
        <v>548</v>
      </c>
      <c r="B382" s="39">
        <v>7090</v>
      </c>
      <c r="C382" s="73">
        <v>1971</v>
      </c>
      <c r="D382" s="22">
        <f t="shared" si="111"/>
        <v>0.7220028208744711</v>
      </c>
      <c r="E382" s="24">
        <f t="shared" si="117"/>
        <v>0.7220028208744711</v>
      </c>
      <c r="F382" s="23">
        <f t="shared" si="112"/>
        <v>26204161</v>
      </c>
      <c r="G382" s="90">
        <f>AVERAGE($B$9:B381)</f>
        <v>4457.8203753351208</v>
      </c>
      <c r="H382" s="22">
        <f t="shared" si="113"/>
        <v>0.37125241532649916</v>
      </c>
      <c r="I382" s="24">
        <f t="shared" si="114"/>
        <v>0.37125241532649916</v>
      </c>
      <c r="J382" s="23">
        <f t="shared" si="115"/>
        <v>6928369.5765009439</v>
      </c>
    </row>
    <row r="383" spans="1:10" x14ac:dyDescent="0.3">
      <c r="A383" s="37" t="s">
        <v>549</v>
      </c>
      <c r="B383" s="39">
        <v>7250</v>
      </c>
      <c r="C383" s="73">
        <f t="shared" ref="C383:C385" si="129">B382</f>
        <v>7090</v>
      </c>
      <c r="D383" s="22">
        <f t="shared" si="111"/>
        <v>2.2068965517241378E-2</v>
      </c>
      <c r="E383" s="24">
        <f t="shared" si="117"/>
        <v>2.2068965517241378E-2</v>
      </c>
      <c r="F383" s="23">
        <f t="shared" si="112"/>
        <v>25600</v>
      </c>
      <c r="G383" s="90">
        <f>AVERAGE($B$9:B382)</f>
        <v>4464.8582887700532</v>
      </c>
      <c r="H383" s="22">
        <f t="shared" si="113"/>
        <v>0.38415747741102713</v>
      </c>
      <c r="I383" s="24">
        <f t="shared" si="114"/>
        <v>0.38415747741102713</v>
      </c>
      <c r="J383" s="23">
        <f t="shared" si="115"/>
        <v>7757014.3516328763</v>
      </c>
    </row>
    <row r="384" spans="1:10" x14ac:dyDescent="0.3">
      <c r="A384" s="37" t="s">
        <v>550</v>
      </c>
      <c r="B384" s="39">
        <v>7280</v>
      </c>
      <c r="C384" s="73">
        <f t="shared" si="129"/>
        <v>7250</v>
      </c>
      <c r="D384" s="22">
        <f t="shared" si="111"/>
        <v>4.120879120879121E-3</v>
      </c>
      <c r="E384" s="24">
        <f t="shared" si="117"/>
        <v>4.120879120879121E-3</v>
      </c>
      <c r="F384" s="23">
        <f t="shared" si="112"/>
        <v>900</v>
      </c>
      <c r="G384" s="90">
        <f>AVERAGE($B$9:B383)</f>
        <v>4472.2853333333333</v>
      </c>
      <c r="H384" s="22">
        <f t="shared" si="113"/>
        <v>0.38567509157509161</v>
      </c>
      <c r="I384" s="24">
        <f t="shared" si="114"/>
        <v>0.38567509157509161</v>
      </c>
      <c r="J384" s="23">
        <f t="shared" si="115"/>
        <v>7883261.6494151112</v>
      </c>
    </row>
    <row r="385" spans="1:10" x14ac:dyDescent="0.3">
      <c r="A385" s="37" t="s">
        <v>551</v>
      </c>
      <c r="B385" s="39">
        <v>7050</v>
      </c>
      <c r="C385" s="73">
        <f t="shared" si="129"/>
        <v>7280</v>
      </c>
      <c r="D385" s="22">
        <f t="shared" si="111"/>
        <v>-3.2624113475177303E-2</v>
      </c>
      <c r="E385" s="24">
        <f t="shared" si="117"/>
        <v>3.2624113475177303E-2</v>
      </c>
      <c r="F385" s="23">
        <f t="shared" si="112"/>
        <v>52900</v>
      </c>
      <c r="G385" s="90">
        <f>AVERAGE($B$9:B384)</f>
        <v>4479.7526595744685</v>
      </c>
      <c r="H385" s="22">
        <f t="shared" si="113"/>
        <v>0.36457409084050091</v>
      </c>
      <c r="I385" s="24">
        <f t="shared" si="114"/>
        <v>0.36457409084050091</v>
      </c>
      <c r="J385" s="23">
        <f t="shared" si="115"/>
        <v>6606171.3909645183</v>
      </c>
    </row>
    <row r="386" spans="1:10" x14ac:dyDescent="0.3">
      <c r="A386" s="37" t="s">
        <v>552</v>
      </c>
      <c r="B386" s="39">
        <v>7770</v>
      </c>
      <c r="C386" s="73">
        <v>1972</v>
      </c>
      <c r="D386" s="22">
        <f t="shared" si="111"/>
        <v>0.74620334620334616</v>
      </c>
      <c r="E386" s="24">
        <f t="shared" si="117"/>
        <v>0.74620334620334616</v>
      </c>
      <c r="F386" s="23">
        <f t="shared" si="112"/>
        <v>33616804</v>
      </c>
      <c r="G386" s="90">
        <f>AVERAGE($B$9:B385)</f>
        <v>4486.5702917771887</v>
      </c>
      <c r="H386" s="22">
        <f t="shared" si="113"/>
        <v>0.42257782602610183</v>
      </c>
      <c r="I386" s="24">
        <f t="shared" si="114"/>
        <v>0.42257782602610183</v>
      </c>
      <c r="J386" s="23">
        <f t="shared" si="115"/>
        <v>10780910.648840135</v>
      </c>
    </row>
    <row r="387" spans="1:10" x14ac:dyDescent="0.3">
      <c r="A387" s="37" t="s">
        <v>553</v>
      </c>
      <c r="B387" s="39">
        <v>7200</v>
      </c>
      <c r="C387" s="73">
        <f t="shared" ref="C387:C389" si="130">B386</f>
        <v>7770</v>
      </c>
      <c r="D387" s="22">
        <f t="shared" si="111"/>
        <v>-7.9166666666666663E-2</v>
      </c>
      <c r="E387" s="24">
        <f t="shared" si="117"/>
        <v>7.9166666666666663E-2</v>
      </c>
      <c r="F387" s="23">
        <f t="shared" si="112"/>
        <v>324900</v>
      </c>
      <c r="G387" s="90">
        <f>AVERAGE($B$9:B386)</f>
        <v>4495.2566137566137</v>
      </c>
      <c r="H387" s="22">
        <f t="shared" si="113"/>
        <v>0.37565880364491477</v>
      </c>
      <c r="I387" s="24">
        <f t="shared" si="114"/>
        <v>0.37565880364491477</v>
      </c>
      <c r="J387" s="23">
        <f t="shared" si="115"/>
        <v>7315636.7854273403</v>
      </c>
    </row>
    <row r="388" spans="1:10" x14ac:dyDescent="0.3">
      <c r="A388" s="37" t="s">
        <v>554</v>
      </c>
      <c r="B388" s="39">
        <v>7210</v>
      </c>
      <c r="C388" s="73">
        <f t="shared" si="130"/>
        <v>7200</v>
      </c>
      <c r="D388" s="22">
        <f t="shared" si="111"/>
        <v>1.3869625520110957E-3</v>
      </c>
      <c r="E388" s="24">
        <f t="shared" si="117"/>
        <v>1.3869625520110957E-3</v>
      </c>
      <c r="F388" s="23">
        <f t="shared" si="112"/>
        <v>100</v>
      </c>
      <c r="G388" s="90">
        <f>AVERAGE($B$9:B387)</f>
        <v>4502.3931398416889</v>
      </c>
      <c r="H388" s="22">
        <f t="shared" si="113"/>
        <v>0.37553493206079208</v>
      </c>
      <c r="I388" s="24">
        <f t="shared" si="114"/>
        <v>0.37553493206079208</v>
      </c>
      <c r="J388" s="23">
        <f t="shared" si="115"/>
        <v>7331134.9091763478</v>
      </c>
    </row>
    <row r="389" spans="1:10" x14ac:dyDescent="0.3">
      <c r="A389" s="37" t="s">
        <v>555</v>
      </c>
      <c r="B389" s="39">
        <v>7420</v>
      </c>
      <c r="C389" s="73">
        <f t="shared" si="130"/>
        <v>7210</v>
      </c>
      <c r="D389" s="22">
        <f t="shared" si="111"/>
        <v>2.8301886792452831E-2</v>
      </c>
      <c r="E389" s="24">
        <f t="shared" si="117"/>
        <v>2.8301886792452831E-2</v>
      </c>
      <c r="F389" s="23">
        <f t="shared" si="112"/>
        <v>44100</v>
      </c>
      <c r="G389" s="90">
        <f>AVERAGE($B$9:B388)</f>
        <v>4509.5184210526313</v>
      </c>
      <c r="H389" s="22">
        <f t="shared" si="113"/>
        <v>0.39224819123279903</v>
      </c>
      <c r="I389" s="24">
        <f t="shared" si="114"/>
        <v>0.39224819123279903</v>
      </c>
      <c r="J389" s="23">
        <f t="shared" si="115"/>
        <v>8470903.0213919692</v>
      </c>
    </row>
    <row r="390" spans="1:10" x14ac:dyDescent="0.3">
      <c r="A390" s="37" t="s">
        <v>556</v>
      </c>
      <c r="B390" s="39">
        <v>7380</v>
      </c>
      <c r="C390" s="73">
        <v>1973</v>
      </c>
      <c r="D390" s="22">
        <f t="shared" si="111"/>
        <v>0.73265582655826555</v>
      </c>
      <c r="E390" s="24">
        <f t="shared" si="117"/>
        <v>0.73265582655826555</v>
      </c>
      <c r="F390" s="23">
        <f t="shared" si="112"/>
        <v>29235649</v>
      </c>
      <c r="G390" s="90">
        <f>AVERAGE($B$9:B389)</f>
        <v>4517.1574803149606</v>
      </c>
      <c r="H390" s="22">
        <f t="shared" si="113"/>
        <v>0.38791904060772892</v>
      </c>
      <c r="I390" s="24">
        <f t="shared" si="114"/>
        <v>0.38791904060772892</v>
      </c>
      <c r="J390" s="23">
        <f t="shared" si="115"/>
        <v>8195867.2925165854</v>
      </c>
    </row>
    <row r="391" spans="1:10" x14ac:dyDescent="0.3">
      <c r="A391" s="37" t="s">
        <v>557</v>
      </c>
      <c r="B391" s="39">
        <v>7350</v>
      </c>
      <c r="C391" s="73">
        <f t="shared" ref="C391:C393" si="131">B390</f>
        <v>7380</v>
      </c>
      <c r="D391" s="22">
        <f t="shared" si="111"/>
        <v>-4.0816326530612249E-3</v>
      </c>
      <c r="E391" s="24">
        <f t="shared" si="117"/>
        <v>4.0816326530612249E-3</v>
      </c>
      <c r="F391" s="23">
        <f t="shared" si="112"/>
        <v>900</v>
      </c>
      <c r="G391" s="90">
        <f>AVERAGE($B$9:B390)</f>
        <v>4524.6518324607332</v>
      </c>
      <c r="H391" s="22">
        <f t="shared" si="113"/>
        <v>0.38440111122983223</v>
      </c>
      <c r="I391" s="24">
        <f t="shared" si="114"/>
        <v>0.38440111122983223</v>
      </c>
      <c r="J391" s="23">
        <f t="shared" si="115"/>
        <v>7982592.2678174926</v>
      </c>
    </row>
    <row r="392" spans="1:10" x14ac:dyDescent="0.3">
      <c r="A392" s="37" t="s">
        <v>558</v>
      </c>
      <c r="B392" s="39">
        <v>7260</v>
      </c>
      <c r="C392" s="73">
        <f t="shared" si="131"/>
        <v>7350</v>
      </c>
      <c r="D392" s="22">
        <f t="shared" si="111"/>
        <v>-1.2396694214876033E-2</v>
      </c>
      <c r="E392" s="24">
        <f t="shared" si="117"/>
        <v>1.2396694214876033E-2</v>
      </c>
      <c r="F392" s="23">
        <f t="shared" si="112"/>
        <v>8100</v>
      </c>
      <c r="G392" s="90">
        <f>AVERAGE($B$9:B391)</f>
        <v>4532.0287206266321</v>
      </c>
      <c r="H392" s="22">
        <f t="shared" si="113"/>
        <v>0.37575361974839777</v>
      </c>
      <c r="I392" s="24">
        <f t="shared" si="114"/>
        <v>0.37575361974839777</v>
      </c>
      <c r="J392" s="23">
        <f t="shared" si="115"/>
        <v>7441827.3010859694</v>
      </c>
    </row>
    <row r="393" spans="1:10" x14ac:dyDescent="0.3">
      <c r="A393" s="37" t="s">
        <v>559</v>
      </c>
      <c r="B393" s="39">
        <v>7450</v>
      </c>
      <c r="C393" s="73">
        <f t="shared" si="131"/>
        <v>7260</v>
      </c>
      <c r="D393" s="22">
        <f t="shared" si="111"/>
        <v>2.5503355704697986E-2</v>
      </c>
      <c r="E393" s="24">
        <f t="shared" si="117"/>
        <v>2.5503355704697986E-2</v>
      </c>
      <c r="F393" s="23">
        <f t="shared" si="112"/>
        <v>36100</v>
      </c>
      <c r="G393" s="90">
        <f>AVERAGE($B$9:B392)</f>
        <v>4539.1328125</v>
      </c>
      <c r="H393" s="22">
        <f t="shared" si="113"/>
        <v>0.39072042785234901</v>
      </c>
      <c r="I393" s="24">
        <f t="shared" si="114"/>
        <v>0.39072042785234901</v>
      </c>
      <c r="J393" s="23">
        <f t="shared" si="115"/>
        <v>8473147.7832641602</v>
      </c>
    </row>
    <row r="394" spans="1:10" x14ac:dyDescent="0.3">
      <c r="A394" s="37" t="s">
        <v>560</v>
      </c>
      <c r="B394" s="39">
        <v>7250</v>
      </c>
      <c r="C394" s="73">
        <v>1974</v>
      </c>
      <c r="D394" s="22">
        <f t="shared" si="111"/>
        <v>0.72772413793103452</v>
      </c>
      <c r="E394" s="24">
        <f t="shared" si="117"/>
        <v>0.72772413793103452</v>
      </c>
      <c r="F394" s="23">
        <f t="shared" si="112"/>
        <v>27836176</v>
      </c>
      <c r="G394" s="90">
        <f>AVERAGE($B$9:B393)</f>
        <v>4546.6935064935069</v>
      </c>
      <c r="H394" s="22">
        <f t="shared" si="113"/>
        <v>0.37286986117330939</v>
      </c>
      <c r="I394" s="24">
        <f t="shared" si="114"/>
        <v>0.37286986117330939</v>
      </c>
      <c r="J394" s="23">
        <f t="shared" si="115"/>
        <v>7307865.9978343714</v>
      </c>
    </row>
    <row r="395" spans="1:10" x14ac:dyDescent="0.3">
      <c r="A395" s="37" t="s">
        <v>561</v>
      </c>
      <c r="B395" s="39">
        <v>7600</v>
      </c>
      <c r="C395" s="73">
        <f t="shared" ref="C395:C397" si="132">B394</f>
        <v>7250</v>
      </c>
      <c r="D395" s="22">
        <f t="shared" ref="D395:D419" si="133">(B395-C395)/B395</f>
        <v>4.6052631578947366E-2</v>
      </c>
      <c r="E395" s="24">
        <f t="shared" si="117"/>
        <v>4.6052631578947366E-2</v>
      </c>
      <c r="F395" s="23">
        <f t="shared" ref="F395:F419" si="134">(B395-C395)^2</f>
        <v>122500</v>
      </c>
      <c r="G395" s="90">
        <f>AVERAGE($B$9:B394)</f>
        <v>4553.6968911917102</v>
      </c>
      <c r="H395" s="22">
        <f t="shared" ref="H395:H419" si="135">(B395-G395)/B395</f>
        <v>0.4008293564221434</v>
      </c>
      <c r="I395" s="24">
        <f t="shared" ref="I395:I418" si="136">ABS(H395)</f>
        <v>0.4008293564221434</v>
      </c>
      <c r="J395" s="23">
        <f t="shared" ref="J395:J419" si="137">(B395-G395)^2</f>
        <v>9279962.6307350509</v>
      </c>
    </row>
    <row r="396" spans="1:10" x14ac:dyDescent="0.3">
      <c r="A396" s="37" t="s">
        <v>562</v>
      </c>
      <c r="B396" s="39">
        <v>7650</v>
      </c>
      <c r="C396" s="73">
        <f t="shared" si="132"/>
        <v>7600</v>
      </c>
      <c r="D396" s="22">
        <f t="shared" si="133"/>
        <v>6.5359477124183009E-3</v>
      </c>
      <c r="E396" s="24">
        <f t="shared" si="117"/>
        <v>6.5359477124183009E-3</v>
      </c>
      <c r="F396" s="23">
        <f t="shared" si="134"/>
        <v>2500</v>
      </c>
      <c r="G396" s="90">
        <f>AVERAGE($B$9:B395)</f>
        <v>4561.5684754521963</v>
      </c>
      <c r="H396" s="22">
        <f t="shared" si="135"/>
        <v>0.40371653915657563</v>
      </c>
      <c r="I396" s="24">
        <f t="shared" si="136"/>
        <v>0.40371653915657563</v>
      </c>
      <c r="J396" s="23">
        <f t="shared" si="137"/>
        <v>9538409.2818206716</v>
      </c>
    </row>
    <row r="397" spans="1:10" x14ac:dyDescent="0.3">
      <c r="A397" s="37" t="s">
        <v>563</v>
      </c>
      <c r="B397" s="39">
        <v>7520</v>
      </c>
      <c r="C397" s="73">
        <f t="shared" si="132"/>
        <v>7650</v>
      </c>
      <c r="D397" s="22">
        <f t="shared" si="133"/>
        <v>-1.7287234042553192E-2</v>
      </c>
      <c r="E397" s="24">
        <f t="shared" si="117"/>
        <v>1.7287234042553192E-2</v>
      </c>
      <c r="F397" s="23">
        <f t="shared" si="134"/>
        <v>16900</v>
      </c>
      <c r="G397" s="90">
        <f>AVERAGE($B$9:B396)</f>
        <v>4569.5283505154639</v>
      </c>
      <c r="H397" s="22">
        <f t="shared" si="135"/>
        <v>0.39234995338890105</v>
      </c>
      <c r="I397" s="24">
        <f t="shared" si="136"/>
        <v>0.39234995338890105</v>
      </c>
      <c r="J397" s="23">
        <f t="shared" si="137"/>
        <v>8705282.9544119984</v>
      </c>
    </row>
    <row r="398" spans="1:10" x14ac:dyDescent="0.3">
      <c r="A398" s="37" t="s">
        <v>564</v>
      </c>
      <c r="B398" s="39">
        <v>7690</v>
      </c>
      <c r="C398" s="73">
        <v>1975</v>
      </c>
      <c r="D398" s="22">
        <f t="shared" si="133"/>
        <v>0.74317295188556565</v>
      </c>
      <c r="E398" s="24">
        <f t="shared" si="117"/>
        <v>0.74317295188556565</v>
      </c>
      <c r="F398" s="23">
        <f t="shared" si="134"/>
        <v>32661225</v>
      </c>
      <c r="G398" s="90">
        <f>AVERAGE($B$9:B397)</f>
        <v>4577.1131105398454</v>
      </c>
      <c r="H398" s="22">
        <f t="shared" si="135"/>
        <v>0.40479673465021515</v>
      </c>
      <c r="I398" s="24">
        <f t="shared" si="136"/>
        <v>0.40479673465021515</v>
      </c>
      <c r="J398" s="23">
        <f t="shared" si="137"/>
        <v>9690064.7865729164</v>
      </c>
    </row>
    <row r="399" spans="1:10" x14ac:dyDescent="0.3">
      <c r="A399" s="37" t="s">
        <v>565</v>
      </c>
      <c r="B399" s="39">
        <v>7670</v>
      </c>
      <c r="C399" s="73">
        <f t="shared" ref="C399:C401" si="138">B398</f>
        <v>7690</v>
      </c>
      <c r="D399" s="22">
        <f t="shared" si="133"/>
        <v>-2.6075619295958278E-3</v>
      </c>
      <c r="E399" s="24">
        <f t="shared" ref="E399:E418" si="139">ABS(D399)</f>
        <v>2.6075619295958278E-3</v>
      </c>
      <c r="F399" s="23">
        <f t="shared" si="134"/>
        <v>400</v>
      </c>
      <c r="G399" s="90">
        <f>AVERAGE($B$9:B398)</f>
        <v>4585.0948717948722</v>
      </c>
      <c r="H399" s="22">
        <f t="shared" si="135"/>
        <v>0.40220405843613138</v>
      </c>
      <c r="I399" s="24">
        <f t="shared" si="136"/>
        <v>0.40220405843613138</v>
      </c>
      <c r="J399" s="23">
        <f t="shared" si="137"/>
        <v>9516639.6500262953</v>
      </c>
    </row>
    <row r="400" spans="1:10" x14ac:dyDescent="0.3">
      <c r="A400" s="37" t="s">
        <v>566</v>
      </c>
      <c r="B400" s="39">
        <v>7790</v>
      </c>
      <c r="C400" s="73">
        <f t="shared" si="138"/>
        <v>7670</v>
      </c>
      <c r="D400" s="22">
        <f t="shared" si="133"/>
        <v>1.540436456996149E-2</v>
      </c>
      <c r="E400" s="24">
        <f t="shared" si="139"/>
        <v>1.540436456996149E-2</v>
      </c>
      <c r="F400" s="23">
        <f t="shared" si="134"/>
        <v>14400</v>
      </c>
      <c r="G400" s="90">
        <f>AVERAGE($B$9:B399)</f>
        <v>4592.9846547314582</v>
      </c>
      <c r="H400" s="22">
        <f t="shared" si="135"/>
        <v>0.41039991595231601</v>
      </c>
      <c r="I400" s="24">
        <f t="shared" si="136"/>
        <v>0.41039991595231601</v>
      </c>
      <c r="J400" s="23">
        <f t="shared" si="137"/>
        <v>10220907.117882533</v>
      </c>
    </row>
    <row r="401" spans="1:10" x14ac:dyDescent="0.3">
      <c r="A401" s="37" t="s">
        <v>567</v>
      </c>
      <c r="B401" s="39">
        <v>7430</v>
      </c>
      <c r="C401" s="73">
        <f t="shared" si="138"/>
        <v>7790</v>
      </c>
      <c r="D401" s="22">
        <f t="shared" si="133"/>
        <v>-4.8452220726783311E-2</v>
      </c>
      <c r="E401" s="24">
        <f t="shared" si="139"/>
        <v>4.8452220726783311E-2</v>
      </c>
      <c r="F401" s="23">
        <f t="shared" si="134"/>
        <v>129600</v>
      </c>
      <c r="G401" s="90">
        <f>AVERAGE($B$9:B400)</f>
        <v>4601.1403061224491</v>
      </c>
      <c r="H401" s="22">
        <f t="shared" si="135"/>
        <v>0.38073481748015492</v>
      </c>
      <c r="I401" s="24">
        <f t="shared" si="136"/>
        <v>0.38073481748015492</v>
      </c>
      <c r="J401" s="23">
        <f t="shared" si="137"/>
        <v>8002447.1676449906</v>
      </c>
    </row>
    <row r="402" spans="1:10" x14ac:dyDescent="0.3">
      <c r="A402" s="37" t="s">
        <v>568</v>
      </c>
      <c r="B402" s="39">
        <v>7720</v>
      </c>
      <c r="C402" s="73">
        <v>1976</v>
      </c>
      <c r="D402" s="22">
        <f t="shared" si="133"/>
        <v>0.74404145077720207</v>
      </c>
      <c r="E402" s="24">
        <f t="shared" si="139"/>
        <v>0.74404145077720207</v>
      </c>
      <c r="F402" s="23">
        <f t="shared" si="134"/>
        <v>32993536</v>
      </c>
      <c r="G402" s="90">
        <f>AVERAGE($B$9:B401)</f>
        <v>4608.3384223918574</v>
      </c>
      <c r="H402" s="22">
        <f t="shared" si="135"/>
        <v>0.40306497119276458</v>
      </c>
      <c r="I402" s="24">
        <f t="shared" si="136"/>
        <v>0.40306497119276458</v>
      </c>
      <c r="J402" s="23">
        <f t="shared" si="137"/>
        <v>9682437.7735627946</v>
      </c>
    </row>
    <row r="403" spans="1:10" x14ac:dyDescent="0.3">
      <c r="A403" s="37" t="s">
        <v>569</v>
      </c>
      <c r="B403" s="39">
        <v>7540</v>
      </c>
      <c r="C403" s="73">
        <f t="shared" ref="C403:C405" si="140">B402</f>
        <v>7720</v>
      </c>
      <c r="D403" s="22">
        <f t="shared" si="133"/>
        <v>-2.3872679045092837E-2</v>
      </c>
      <c r="E403" s="24">
        <f t="shared" si="139"/>
        <v>2.3872679045092837E-2</v>
      </c>
      <c r="F403" s="23">
        <f t="shared" si="134"/>
        <v>32400</v>
      </c>
      <c r="G403" s="90">
        <f>AVERAGE($B$9:B402)</f>
        <v>4616.2360406091375</v>
      </c>
      <c r="H403" s="22">
        <f t="shared" si="135"/>
        <v>0.38776710336748837</v>
      </c>
      <c r="I403" s="24">
        <f t="shared" si="136"/>
        <v>0.38776710336748837</v>
      </c>
      <c r="J403" s="23">
        <f t="shared" si="137"/>
        <v>8548395.6902329326</v>
      </c>
    </row>
    <row r="404" spans="1:10" x14ac:dyDescent="0.3">
      <c r="A404" s="37" t="s">
        <v>570</v>
      </c>
      <c r="B404" s="39">
        <v>7330</v>
      </c>
      <c r="C404" s="73">
        <f t="shared" si="140"/>
        <v>7540</v>
      </c>
      <c r="D404" s="22">
        <f t="shared" si="133"/>
        <v>-2.8649386084583901E-2</v>
      </c>
      <c r="E404" s="24">
        <f t="shared" si="139"/>
        <v>2.8649386084583901E-2</v>
      </c>
      <c r="F404" s="23">
        <f t="shared" si="134"/>
        <v>44100</v>
      </c>
      <c r="G404" s="90">
        <f>AVERAGE($B$9:B403)</f>
        <v>4623.6379746835446</v>
      </c>
      <c r="H404" s="22">
        <f t="shared" si="135"/>
        <v>0.36921719308546458</v>
      </c>
      <c r="I404" s="24">
        <f t="shared" si="136"/>
        <v>0.36921719308546458</v>
      </c>
      <c r="J404" s="23">
        <f t="shared" si="137"/>
        <v>7324395.4120749868</v>
      </c>
    </row>
    <row r="405" spans="1:10" x14ac:dyDescent="0.3">
      <c r="A405" s="37" t="s">
        <v>571</v>
      </c>
      <c r="B405" s="39">
        <v>7830</v>
      </c>
      <c r="C405" s="73">
        <f t="shared" si="140"/>
        <v>7330</v>
      </c>
      <c r="D405" s="22">
        <f t="shared" si="133"/>
        <v>6.3856960408684549E-2</v>
      </c>
      <c r="E405" s="24">
        <f t="shared" si="139"/>
        <v>6.3856960408684549E-2</v>
      </c>
      <c r="F405" s="23">
        <f t="shared" si="134"/>
        <v>250000</v>
      </c>
      <c r="G405" s="90">
        <f>AVERAGE($B$9:B404)</f>
        <v>4630.4722222222226</v>
      </c>
      <c r="H405" s="22">
        <f t="shared" si="135"/>
        <v>0.40862423726408398</v>
      </c>
      <c r="I405" s="24">
        <f t="shared" si="136"/>
        <v>0.40862423726408398</v>
      </c>
      <c r="J405" s="23">
        <f t="shared" si="137"/>
        <v>10236978.000771603</v>
      </c>
    </row>
    <row r="406" spans="1:10" x14ac:dyDescent="0.3">
      <c r="A406" s="37" t="s">
        <v>572</v>
      </c>
      <c r="B406" s="39">
        <v>7680</v>
      </c>
      <c r="C406" s="73">
        <v>1977</v>
      </c>
      <c r="D406" s="22">
        <f t="shared" si="133"/>
        <v>0.74257812499999998</v>
      </c>
      <c r="E406" s="24">
        <f t="shared" si="139"/>
        <v>0.74257812499999998</v>
      </c>
      <c r="F406" s="23">
        <f t="shared" si="134"/>
        <v>32524209</v>
      </c>
      <c r="G406" s="90">
        <f>AVERAGE($B$9:B405)</f>
        <v>4638.5314861460956</v>
      </c>
      <c r="H406" s="22">
        <f t="shared" si="135"/>
        <v>0.39602454607472715</v>
      </c>
      <c r="I406" s="24">
        <f t="shared" si="136"/>
        <v>0.39602454607472715</v>
      </c>
      <c r="J406" s="23">
        <f t="shared" si="137"/>
        <v>9250530.720764678</v>
      </c>
    </row>
    <row r="407" spans="1:10" x14ac:dyDescent="0.3">
      <c r="A407" s="37" t="s">
        <v>573</v>
      </c>
      <c r="B407" s="39">
        <v>8300</v>
      </c>
      <c r="C407" s="73">
        <f t="shared" ref="C407:C409" si="141">B406</f>
        <v>7680</v>
      </c>
      <c r="D407" s="22">
        <f t="shared" si="133"/>
        <v>7.4698795180722893E-2</v>
      </c>
      <c r="E407" s="24">
        <f t="shared" si="139"/>
        <v>7.4698795180722893E-2</v>
      </c>
      <c r="F407" s="23">
        <f t="shared" si="134"/>
        <v>384400</v>
      </c>
      <c r="G407" s="90">
        <f>AVERAGE($B$9:B406)</f>
        <v>4646.1733668341712</v>
      </c>
      <c r="H407" s="22">
        <f t="shared" si="135"/>
        <v>0.44022007628503962</v>
      </c>
      <c r="I407" s="24">
        <f t="shared" si="136"/>
        <v>0.44022007628503962</v>
      </c>
      <c r="J407" s="23">
        <f t="shared" si="137"/>
        <v>13350449.065231936</v>
      </c>
    </row>
    <row r="408" spans="1:10" x14ac:dyDescent="0.3">
      <c r="A408" s="37" t="s">
        <v>574</v>
      </c>
      <c r="B408" s="39">
        <v>8010</v>
      </c>
      <c r="C408" s="73">
        <f t="shared" si="141"/>
        <v>8300</v>
      </c>
      <c r="D408" s="22">
        <f t="shared" si="133"/>
        <v>-3.6204744069912607E-2</v>
      </c>
      <c r="E408" s="24">
        <f t="shared" si="139"/>
        <v>3.6204744069912607E-2</v>
      </c>
      <c r="F408" s="23">
        <f t="shared" si="134"/>
        <v>84100</v>
      </c>
      <c r="G408" s="90">
        <f>AVERAGE($B$9:B407)</f>
        <v>4655.3308270676689</v>
      </c>
      <c r="H408" s="22">
        <f t="shared" si="135"/>
        <v>0.41881013394910499</v>
      </c>
      <c r="I408" s="24">
        <f t="shared" si="136"/>
        <v>0.41881013394910499</v>
      </c>
      <c r="J408" s="23">
        <f t="shared" si="137"/>
        <v>11253805.25982249</v>
      </c>
    </row>
    <row r="409" spans="1:10" x14ac:dyDescent="0.3">
      <c r="A409" s="37" t="s">
        <v>575</v>
      </c>
      <c r="B409" s="39">
        <v>8120</v>
      </c>
      <c r="C409" s="73">
        <f t="shared" si="141"/>
        <v>8010</v>
      </c>
      <c r="D409" s="22">
        <f t="shared" si="133"/>
        <v>1.3546798029556651E-2</v>
      </c>
      <c r="E409" s="24">
        <f t="shared" si="139"/>
        <v>1.3546798029556651E-2</v>
      </c>
      <c r="F409" s="23">
        <f t="shared" si="134"/>
        <v>12100</v>
      </c>
      <c r="G409" s="90">
        <f>AVERAGE($B$9:B408)</f>
        <v>4663.7174999999997</v>
      </c>
      <c r="H409" s="22">
        <f t="shared" si="135"/>
        <v>0.42565055418719216</v>
      </c>
      <c r="I409" s="24">
        <f t="shared" si="136"/>
        <v>0.42565055418719216</v>
      </c>
      <c r="J409" s="23">
        <f t="shared" si="137"/>
        <v>11945888.719806252</v>
      </c>
    </row>
    <row r="410" spans="1:10" x14ac:dyDescent="0.3">
      <c r="A410" s="37" t="s">
        <v>576</v>
      </c>
      <c r="B410" s="39">
        <v>7760</v>
      </c>
      <c r="C410" s="73">
        <v>1978</v>
      </c>
      <c r="D410" s="22">
        <f t="shared" si="133"/>
        <v>0.74510309278350517</v>
      </c>
      <c r="E410" s="24">
        <f t="shared" si="139"/>
        <v>0.74510309278350517</v>
      </c>
      <c r="F410" s="23">
        <f t="shared" si="134"/>
        <v>33431524</v>
      </c>
      <c r="G410" s="90">
        <f>AVERAGE($B$9:B409)</f>
        <v>4672.3366583541147</v>
      </c>
      <c r="H410" s="22">
        <f t="shared" si="135"/>
        <v>0.39789476052137696</v>
      </c>
      <c r="I410" s="24">
        <f t="shared" si="136"/>
        <v>0.39789476052137696</v>
      </c>
      <c r="J410" s="23">
        <f t="shared" si="137"/>
        <v>9533664.9113438353</v>
      </c>
    </row>
    <row r="411" spans="1:10" x14ac:dyDescent="0.3">
      <c r="A411" s="37" t="s">
        <v>577</v>
      </c>
      <c r="B411" s="39">
        <v>7690</v>
      </c>
      <c r="C411" s="73">
        <f t="shared" ref="C411:C413" si="142">B410</f>
        <v>7760</v>
      </c>
      <c r="D411" s="22">
        <f t="shared" si="133"/>
        <v>-9.1027308192457735E-3</v>
      </c>
      <c r="E411" s="24">
        <f t="shared" si="139"/>
        <v>9.1027308192457735E-3</v>
      </c>
      <c r="F411" s="23">
        <f t="shared" si="134"/>
        <v>4900</v>
      </c>
      <c r="G411" s="90">
        <f>AVERAGE($B$9:B410)</f>
        <v>4680.0174129353236</v>
      </c>
      <c r="H411" s="22">
        <f t="shared" si="135"/>
        <v>0.39141516086666794</v>
      </c>
      <c r="I411" s="24">
        <f t="shared" si="136"/>
        <v>0.39141516086666794</v>
      </c>
      <c r="J411" s="23">
        <f t="shared" si="137"/>
        <v>9059995.1744325627</v>
      </c>
    </row>
    <row r="412" spans="1:10" x14ac:dyDescent="0.3">
      <c r="A412" s="37" t="s">
        <v>578</v>
      </c>
      <c r="B412" s="39">
        <v>7780</v>
      </c>
      <c r="C412" s="73">
        <f t="shared" si="142"/>
        <v>7690</v>
      </c>
      <c r="D412" s="22">
        <f t="shared" si="133"/>
        <v>1.1568123393316195E-2</v>
      </c>
      <c r="E412" s="24">
        <f t="shared" si="139"/>
        <v>1.1568123393316195E-2</v>
      </c>
      <c r="F412" s="23">
        <f t="shared" si="134"/>
        <v>8100</v>
      </c>
      <c r="G412" s="90">
        <f>AVERAGE($B$9:B411)</f>
        <v>4687.4863523573204</v>
      </c>
      <c r="H412" s="22">
        <f t="shared" si="135"/>
        <v>0.39749532746049865</v>
      </c>
      <c r="I412" s="24">
        <f t="shared" si="136"/>
        <v>0.39749532746049865</v>
      </c>
      <c r="J412" s="23">
        <f t="shared" si="137"/>
        <v>9563640.660856232</v>
      </c>
    </row>
    <row r="413" spans="1:10" x14ac:dyDescent="0.3">
      <c r="A413" s="37" t="s">
        <v>579</v>
      </c>
      <c r="B413" s="39">
        <v>7620</v>
      </c>
      <c r="C413" s="73">
        <f t="shared" si="142"/>
        <v>7780</v>
      </c>
      <c r="D413" s="22">
        <f t="shared" si="133"/>
        <v>-2.0997375328083989E-2</v>
      </c>
      <c r="E413" s="24">
        <f t="shared" si="139"/>
        <v>2.0997375328083989E-2</v>
      </c>
      <c r="F413" s="23">
        <f t="shared" si="134"/>
        <v>25600</v>
      </c>
      <c r="G413" s="90">
        <f>AVERAGE($B$9:B412)</f>
        <v>4695.1410891089108</v>
      </c>
      <c r="H413" s="22">
        <f t="shared" si="135"/>
        <v>0.3838397520854448</v>
      </c>
      <c r="I413" s="24">
        <f t="shared" si="136"/>
        <v>0.3838397520854448</v>
      </c>
      <c r="J413" s="23">
        <f t="shared" si="137"/>
        <v>8554799.6486190092</v>
      </c>
    </row>
    <row r="414" spans="1:10" x14ac:dyDescent="0.3">
      <c r="A414" s="37" t="s">
        <v>580</v>
      </c>
      <c r="B414" s="39">
        <v>7520</v>
      </c>
      <c r="C414" s="73">
        <v>1979</v>
      </c>
      <c r="D414" s="22">
        <f t="shared" si="133"/>
        <v>0.73683510638297878</v>
      </c>
      <c r="E414" s="24">
        <f t="shared" si="139"/>
        <v>0.73683510638297878</v>
      </c>
      <c r="F414" s="23">
        <f t="shared" si="134"/>
        <v>30702681</v>
      </c>
      <c r="G414" s="90">
        <f>AVERAGE($B$9:B413)</f>
        <v>4702.3629629629631</v>
      </c>
      <c r="H414" s="22">
        <f t="shared" si="135"/>
        <v>0.3746857762017336</v>
      </c>
      <c r="I414" s="24">
        <f t="shared" si="136"/>
        <v>0.3746857762017336</v>
      </c>
      <c r="J414" s="23">
        <f t="shared" si="137"/>
        <v>7939078.4724828526</v>
      </c>
    </row>
    <row r="415" spans="1:10" x14ac:dyDescent="0.3">
      <c r="A415" s="37" t="s">
        <v>581</v>
      </c>
      <c r="B415" s="39">
        <v>7440</v>
      </c>
      <c r="C415" s="73">
        <f t="shared" ref="C415:C417" si="143">B414</f>
        <v>7520</v>
      </c>
      <c r="D415" s="22">
        <f t="shared" si="133"/>
        <v>-1.0752688172043012E-2</v>
      </c>
      <c r="E415" s="24">
        <f t="shared" si="139"/>
        <v>1.0752688172043012E-2</v>
      </c>
      <c r="F415" s="23">
        <f t="shared" si="134"/>
        <v>6400</v>
      </c>
      <c r="G415" s="90">
        <f>AVERAGE($B$9:B414)</f>
        <v>4709.3029556650245</v>
      </c>
      <c r="H415" s="22">
        <f t="shared" si="135"/>
        <v>0.36702917262566875</v>
      </c>
      <c r="I415" s="24">
        <f t="shared" si="136"/>
        <v>0.36702917262566875</v>
      </c>
      <c r="J415" s="23">
        <f t="shared" si="137"/>
        <v>7456706.3479397716</v>
      </c>
    </row>
    <row r="416" spans="1:10" x14ac:dyDescent="0.3">
      <c r="A416" s="37" t="s">
        <v>582</v>
      </c>
      <c r="B416" s="39">
        <v>7370</v>
      </c>
      <c r="C416" s="73">
        <f t="shared" si="143"/>
        <v>7440</v>
      </c>
      <c r="D416" s="22">
        <f t="shared" si="133"/>
        <v>-9.497964721845319E-3</v>
      </c>
      <c r="E416" s="24">
        <f t="shared" si="139"/>
        <v>9.497964721845319E-3</v>
      </c>
      <c r="F416" s="23">
        <f t="shared" si="134"/>
        <v>4900</v>
      </c>
      <c r="G416" s="90">
        <f>AVERAGE($B$9:B415)</f>
        <v>4716.0122850122852</v>
      </c>
      <c r="H416" s="22">
        <f t="shared" si="135"/>
        <v>0.36010688127377405</v>
      </c>
      <c r="I416" s="24">
        <f t="shared" si="136"/>
        <v>0.36010688127377405</v>
      </c>
      <c r="J416" s="23">
        <f t="shared" si="137"/>
        <v>7043650.7913057115</v>
      </c>
    </row>
    <row r="417" spans="1:10" x14ac:dyDescent="0.3">
      <c r="A417" s="37" t="s">
        <v>583</v>
      </c>
      <c r="B417" s="39">
        <v>7050</v>
      </c>
      <c r="C417" s="73">
        <f t="shared" si="143"/>
        <v>7370</v>
      </c>
      <c r="D417" s="22">
        <f t="shared" si="133"/>
        <v>-4.5390070921985819E-2</v>
      </c>
      <c r="E417" s="24">
        <f t="shared" si="139"/>
        <v>4.5390070921985819E-2</v>
      </c>
      <c r="F417" s="23">
        <f t="shared" si="134"/>
        <v>102400</v>
      </c>
      <c r="G417" s="90">
        <f>AVERAGE($B$9:B416)</f>
        <v>4722.5171568627447</v>
      </c>
      <c r="H417" s="22">
        <f t="shared" si="135"/>
        <v>0.33013941037407873</v>
      </c>
      <c r="I417" s="24">
        <f t="shared" si="136"/>
        <v>0.33013941037407873</v>
      </c>
      <c r="J417" s="23">
        <f t="shared" si="137"/>
        <v>5417176.3850982813</v>
      </c>
    </row>
    <row r="418" spans="1:10" x14ac:dyDescent="0.3">
      <c r="A418" s="37" t="s">
        <v>584</v>
      </c>
      <c r="B418" s="39">
        <v>7090</v>
      </c>
      <c r="C418" s="73">
        <v>1980</v>
      </c>
      <c r="D418" s="22">
        <f t="shared" si="133"/>
        <v>0.72073342736248236</v>
      </c>
      <c r="E418" s="24">
        <f t="shared" si="139"/>
        <v>0.72073342736248236</v>
      </c>
      <c r="F418" s="23">
        <f t="shared" si="134"/>
        <v>26112100</v>
      </c>
      <c r="G418" s="90">
        <f>AVERAGE($B$9:B417)</f>
        <v>4728.20782396088</v>
      </c>
      <c r="H418" s="22">
        <f t="shared" si="135"/>
        <v>0.33311596276997463</v>
      </c>
      <c r="I418" s="24">
        <f t="shared" si="136"/>
        <v>0.33311596276997463</v>
      </c>
      <c r="J418" s="23">
        <f t="shared" si="137"/>
        <v>5578062.2827996016</v>
      </c>
    </row>
    <row r="419" spans="1:10" x14ac:dyDescent="0.3">
      <c r="A419" s="37" t="s">
        <v>585</v>
      </c>
      <c r="B419" s="39">
        <v>5240</v>
      </c>
      <c r="C419" s="73">
        <f t="shared" ref="C419:C420" si="144">B418</f>
        <v>7090</v>
      </c>
      <c r="D419" s="22">
        <f t="shared" si="133"/>
        <v>-0.35305343511450382</v>
      </c>
      <c r="E419" s="24">
        <f>ABS(D419)</f>
        <v>0.35305343511450382</v>
      </c>
      <c r="F419" s="23">
        <f t="shared" si="134"/>
        <v>3422500</v>
      </c>
      <c r="G419" s="90">
        <f>AVERAGE($B$9:B418)</f>
        <v>4733.9682926829264</v>
      </c>
      <c r="H419" s="22">
        <f t="shared" si="135"/>
        <v>9.6570936510891908E-2</v>
      </c>
      <c r="I419" s="24">
        <f>ABS(H419)</f>
        <v>9.6570936510891908E-2</v>
      </c>
      <c r="J419" s="23">
        <f t="shared" si="137"/>
        <v>256068.08881023244</v>
      </c>
    </row>
    <row r="420" spans="1:10" x14ac:dyDescent="0.3">
      <c r="A420" s="38" t="s">
        <v>603</v>
      </c>
      <c r="B420" s="40"/>
      <c r="C420" s="74">
        <f t="shared" si="144"/>
        <v>5240</v>
      </c>
      <c r="D420" s="48"/>
      <c r="E420" s="48"/>
      <c r="F420" s="66"/>
      <c r="G420" s="91">
        <f>AVERAGE($B$9:B419)</f>
        <v>4735.1995133819955</v>
      </c>
      <c r="H420" s="48"/>
      <c r="I420" s="48"/>
      <c r="J420" s="66"/>
    </row>
    <row r="421" spans="1:10" x14ac:dyDescent="0.3">
      <c r="A421" s="38" t="s">
        <v>604</v>
      </c>
      <c r="B421" s="40"/>
      <c r="C421" s="72"/>
      <c r="D421" s="48"/>
      <c r="E421" s="48"/>
      <c r="F421" s="66"/>
      <c r="G421" s="72"/>
      <c r="H421" s="48"/>
      <c r="I421" s="48"/>
      <c r="J421" s="66"/>
    </row>
    <row r="422" spans="1:10" x14ac:dyDescent="0.3">
      <c r="A422" s="38" t="s">
        <v>605</v>
      </c>
      <c r="B422" s="40"/>
      <c r="C422" s="72"/>
      <c r="D422" s="48"/>
      <c r="E422" s="48"/>
      <c r="F422" s="66"/>
      <c r="G422" s="72"/>
      <c r="H422" s="48"/>
      <c r="I422" s="48"/>
      <c r="J422" s="66"/>
    </row>
    <row r="423" spans="1:10" x14ac:dyDescent="0.3">
      <c r="A423" s="38" t="s">
        <v>606</v>
      </c>
      <c r="B423" s="40"/>
      <c r="C423" s="72"/>
      <c r="D423" s="48"/>
      <c r="E423" s="48"/>
      <c r="F423" s="66"/>
      <c r="G423" s="72"/>
      <c r="H423" s="48"/>
      <c r="I423" s="48"/>
      <c r="J423" s="66"/>
    </row>
    <row r="424" spans="1:10" x14ac:dyDescent="0.3">
      <c r="A424" s="38" t="s">
        <v>607</v>
      </c>
      <c r="B424" s="40"/>
      <c r="C424" s="72"/>
      <c r="D424" s="48"/>
      <c r="E424" s="48"/>
      <c r="F424" s="66"/>
      <c r="G424" s="72"/>
      <c r="H424" s="48"/>
      <c r="I424" s="48"/>
      <c r="J424" s="66"/>
    </row>
    <row r="425" spans="1:10" x14ac:dyDescent="0.3">
      <c r="A425" s="38" t="s">
        <v>608</v>
      </c>
      <c r="B425" s="40"/>
      <c r="C425" s="72"/>
      <c r="D425" s="48"/>
      <c r="E425" s="48"/>
      <c r="F425" s="66"/>
      <c r="G425" s="72"/>
      <c r="H425" s="48"/>
      <c r="I425" s="48"/>
      <c r="J425" s="66"/>
    </row>
    <row r="426" spans="1:10" x14ac:dyDescent="0.3">
      <c r="A426" s="38" t="s">
        <v>609</v>
      </c>
      <c r="B426" s="40"/>
      <c r="C426" s="72"/>
      <c r="D426" s="48"/>
      <c r="E426" s="48"/>
      <c r="F426" s="66"/>
      <c r="G426" s="72"/>
      <c r="H426" s="48"/>
      <c r="I426" s="48"/>
      <c r="J426" s="66"/>
    </row>
    <row r="427" spans="1:10" x14ac:dyDescent="0.3">
      <c r="A427" s="38" t="s">
        <v>610</v>
      </c>
      <c r="B427" s="40"/>
      <c r="C427" s="72"/>
      <c r="D427" s="48"/>
      <c r="E427" s="48"/>
      <c r="F427" s="66"/>
      <c r="G427" s="72"/>
      <c r="H427" s="48"/>
      <c r="I427" s="48"/>
      <c r="J427" s="66"/>
    </row>
    <row r="428" spans="1:10" ht="15" thickBot="1" x14ac:dyDescent="0.35">
      <c r="A428" s="38" t="s">
        <v>611</v>
      </c>
      <c r="B428" s="40"/>
      <c r="C428" s="75"/>
      <c r="D428" s="60"/>
      <c r="E428" s="60"/>
      <c r="F428" s="68"/>
      <c r="G428" s="75"/>
      <c r="H428" s="60"/>
      <c r="I428" s="60"/>
      <c r="J428" s="68"/>
    </row>
  </sheetData>
  <mergeCells count="2">
    <mergeCell ref="G5:J5"/>
    <mergeCell ref="C5:F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D6EED-AF98-4673-AFAE-72857F88C97F}">
  <dimension ref="A1"/>
  <sheetViews>
    <sheetView zoomScale="10" zoomScaleNormal="10" workbookViewId="0">
      <selection activeCell="AA40" sqref="AA40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Raw_Data</vt:lpstr>
      <vt:lpstr>MA</vt:lpstr>
      <vt:lpstr>ES</vt:lpstr>
      <vt:lpstr>NAIV &amp; MEAN</vt:lpstr>
      <vt:lpstr>Grafik_Perbandingan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Andira Yulianengtias</dc:creator>
  <cp:lastModifiedBy>Andira Yulianengtias</cp:lastModifiedBy>
  <dcterms:created xsi:type="dcterms:W3CDTF">2023-10-19T14:15:44Z</dcterms:created>
  <dcterms:modified xsi:type="dcterms:W3CDTF">2023-10-20T08:40:01Z</dcterms:modified>
</cp:coreProperties>
</file>