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skripsi\Saw_penilaian_kinerja\"/>
    </mc:Choice>
  </mc:AlternateContent>
  <bookViews>
    <workbookView xWindow="0" yWindow="0" windowWidth="9585" windowHeight="6600" activeTab="1"/>
  </bookViews>
  <sheets>
    <sheet name="Rumus-SAW" sheetId="1" r:id="rId1"/>
    <sheet name="contoh-saw-penilaian-kinerja" sheetId="2" r:id="rId2"/>
  </sheets>
  <calcPr calcId="162913"/>
</workbook>
</file>

<file path=xl/calcChain.xml><?xml version="1.0" encoding="utf-8"?>
<calcChain xmlns="http://schemas.openxmlformats.org/spreadsheetml/2006/main">
  <c r="B24" i="2" l="1"/>
  <c r="B25" i="2"/>
  <c r="B26" i="2"/>
  <c r="B27" i="2"/>
  <c r="B2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2" i="2"/>
  <c r="J12" i="1"/>
  <c r="D11" i="1"/>
  <c r="C11" i="1"/>
  <c r="P5" i="2" l="1"/>
  <c r="C12" i="1"/>
  <c r="D12" i="1"/>
  <c r="H15" i="1" l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H11" i="1"/>
  <c r="G11" i="1"/>
  <c r="F11" i="1"/>
  <c r="E11" i="1"/>
  <c r="I5" i="1"/>
  <c r="D20" i="2" l="1"/>
  <c r="J15" i="1"/>
  <c r="J13" i="1"/>
  <c r="J14" i="1"/>
  <c r="L9" i="1" s="1"/>
</calcChain>
</file>

<file path=xl/sharedStrings.xml><?xml version="1.0" encoding="utf-8"?>
<sst xmlns="http://schemas.openxmlformats.org/spreadsheetml/2006/main" count="75" uniqueCount="40">
  <si>
    <t>Rumus Perhitungan SPK Menggunakan Metode SAW</t>
  </si>
  <si>
    <t>cost benefit</t>
  </si>
  <si>
    <t>cost</t>
  </si>
  <si>
    <t>benefit</t>
  </si>
  <si>
    <t>ALTERNATIF/KRITERIA</t>
  </si>
  <si>
    <t>Pembagi</t>
  </si>
  <si>
    <t>Hasil</t>
  </si>
  <si>
    <t>Normalisasi</t>
  </si>
  <si>
    <t>Kepentingan</t>
  </si>
  <si>
    <t>Alternatif Terbaik:</t>
  </si>
  <si>
    <t>Post By :</t>
  </si>
  <si>
    <t>https://www.kodingbuton.com</t>
  </si>
  <si>
    <t>rahmat</t>
  </si>
  <si>
    <t>fatur</t>
  </si>
  <si>
    <t>andito</t>
  </si>
  <si>
    <t>ardi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</si>
  <si>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</si>
  <si>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</si>
  <si>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</si>
  <si>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</si>
  <si>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</si>
  <si>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</si>
  <si>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</si>
  <si>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</si>
  <si>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</si>
  <si>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</si>
  <si>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</si>
  <si>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</si>
  <si>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</si>
  <si>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</si>
  <si>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LSK001</t>
  </si>
  <si>
    <t>LSK002</t>
  </si>
  <si>
    <t>LSK003</t>
  </si>
  <si>
    <t>LSK004</t>
  </si>
  <si>
    <t>LSK005</t>
  </si>
  <si>
    <t>Rosmiati</t>
  </si>
  <si>
    <t>Sappara</t>
  </si>
  <si>
    <t>Muh. Jusfikar S.Sos</t>
  </si>
  <si>
    <t>Khaidir PH, S.Sos</t>
  </si>
  <si>
    <t>Andi Sukmasari,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</si>
</sst>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entury Gothic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4EE"/>
        <bgColor indexed="64"/>
      </patternFill>
    </fill>
    <fill>
      <patternFill patternType="solid">
        <fgColor rgb="FFFF0066"/>
        <bgColor indexed="64"/>
      </patternFill>
    </fill>
  </fills>
  <borders count="22">
    <border>
      <left/>
      <right/>
      <top/>
      <bottom/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/>
      <bottom style="dashed">
        <color rgb="FFFF0066"/>
      </bottom>
      <diagonal/>
    </border>
    <border>
      <left/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/>
      <top style="dotted">
        <color rgb="FFFF0066"/>
      </top>
      <bottom style="dotted">
        <color rgb="FFFF0066"/>
      </bottom>
      <diagonal/>
    </border>
    <border>
      <left style="dashDotDot">
        <color rgb="FFFF0066"/>
      </left>
      <right/>
      <top style="dashDotDot">
        <color rgb="FFFF0066"/>
      </top>
      <bottom style="dashDotDot">
        <color rgb="FFFF0066"/>
      </bottom>
      <diagonal/>
    </border>
    <border>
      <left/>
      <right/>
      <top style="dashDotDot">
        <color rgb="FFFF0066"/>
      </top>
      <bottom style="dashDotDot">
        <color rgb="FFFF0066"/>
      </bottom>
      <diagonal/>
    </border>
    <border>
      <left/>
      <right style="dashDotDot">
        <color rgb="FFFF0066"/>
      </right>
      <top style="dashDotDot">
        <color rgb="FFFF0066"/>
      </top>
      <bottom style="dashDotDot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6" fillId="0" borderId="0" xfId="1" applyFont="1" applyBorder="1" applyAlignment="1" applyProtection="1">
      <alignment horizontal="left"/>
    </xf>
    <xf numFmtId="0" fontId="1" fillId="0" borderId="21" xfId="0" applyFont="1" applyBorder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odingbut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zoomScale="110" zoomScaleNormal="110" workbookViewId="0">
      <selection activeCell="J13" sqref="J13"/>
    </sheetView>
  </sheetViews>
  <sheetFormatPr defaultRowHeight="16.5" x14ac:dyDescent="0.3"/>
  <cols>
    <col min="1" max="1" width="3.42578125" style="1" customWidth="1"/>
    <col min="2" max="2" width="22.28515625" style="1" customWidth="1"/>
    <col min="3" max="3" width="22.42578125" style="1" customWidth="1"/>
    <col min="4" max="4" width="23.85546875" style="1" customWidth="1"/>
    <col min="5" max="5" width="15.5703125" style="1" customWidth="1"/>
    <col min="6" max="6" width="12.28515625" style="1" customWidth="1"/>
    <col min="7" max="7" width="9.140625" style="1" customWidth="1"/>
    <col min="8" max="8" width="23.85546875" style="1" customWidth="1"/>
    <col min="9" max="9" width="3.7109375" style="1" customWidth="1"/>
    <col min="10" max="10" width="18" style="1" customWidth="1"/>
    <col min="11" max="11" width="9.5703125" style="1" customWidth="1"/>
    <col min="12" max="12" width="15.7109375" style="1" customWidth="1"/>
    <col min="13" max="13" width="9.140625" style="1" customWidth="1"/>
    <col min="14" max="16384" width="9.140625" style="1"/>
  </cols>
  <sheetData>
    <row r="1" spans="2:12" ht="18.75" x14ac:dyDescent="0.3">
      <c r="B1" s="31" t="s">
        <v>0</v>
      </c>
      <c r="C1" s="31"/>
      <c r="D1" s="31"/>
      <c r="E1" s="31"/>
      <c r="F1" s="31"/>
      <c r="G1" s="31"/>
      <c r="H1" s="31"/>
    </row>
    <row r="2" spans="2:12" ht="18.75" x14ac:dyDescent="0.3">
      <c r="B2" s="31"/>
      <c r="C2" s="31"/>
      <c r="D2" s="31"/>
      <c r="E2" s="31"/>
      <c r="F2" s="31"/>
      <c r="G2" s="31"/>
      <c r="H2" s="31"/>
    </row>
    <row r="4" spans="2:12" x14ac:dyDescent="0.3">
      <c r="B4" s="18" t="s">
        <v>1</v>
      </c>
      <c r="C4" s="19" t="s">
        <v>2</v>
      </c>
      <c r="D4" s="19" t="s">
        <v>3</v>
      </c>
      <c r="E4" s="19" t="s">
        <v>3</v>
      </c>
      <c r="F4" s="19" t="s">
        <v>3</v>
      </c>
      <c r="G4" s="19" t="s">
        <v>3</v>
      </c>
      <c r="H4" s="20" t="s">
        <v>3</v>
      </c>
      <c r="I4" s="17"/>
    </row>
    <row r="5" spans="2:12" x14ac:dyDescent="0.3">
      <c r="B5" s="21" t="s">
        <v>8</v>
      </c>
      <c r="C5" s="22">
        <v>0.2</v>
      </c>
      <c r="D5" s="22">
        <v>0.25</v>
      </c>
      <c r="E5" s="22">
        <v>0.2</v>
      </c>
      <c r="F5" s="22">
        <v>0.125</v>
      </c>
      <c r="G5" s="22">
        <v>0.125</v>
      </c>
      <c r="H5" s="23">
        <v>0.1</v>
      </c>
      <c r="I5" s="29">
        <f>SUM(C5:H5)</f>
        <v>1</v>
      </c>
    </row>
    <row r="6" spans="2:12" x14ac:dyDescent="0.3">
      <c r="B6" s="14" t="s">
        <v>4</v>
      </c>
      <c r="C6" s="15" t="s">
        <v>16</v>
      </c>
      <c r="D6" s="15" t="s">
        <v>17</v>
      </c>
      <c r="E6" s="15" t="s">
        <v>18</v>
      </c>
      <c r="F6" s="15" t="s">
        <v>19</v>
      </c>
      <c r="G6" s="15" t="s">
        <v>20</v>
      </c>
      <c r="H6" s="16" t="s">
        <v>21</v>
      </c>
    </row>
    <row r="7" spans="2:12" x14ac:dyDescent="0.3">
      <c r="B7" s="2" t="s">
        <v>14</v>
      </c>
      <c r="C7" s="3">
        <v>8000</v>
      </c>
      <c r="D7" s="3">
        <v>70</v>
      </c>
      <c r="E7" s="3">
        <v>10</v>
      </c>
      <c r="F7" s="3">
        <v>8</v>
      </c>
      <c r="G7" s="3">
        <v>3000</v>
      </c>
      <c r="H7" s="4">
        <v>36</v>
      </c>
    </row>
    <row r="8" spans="2:12" x14ac:dyDescent="0.3">
      <c r="B8" s="2" t="s">
        <v>12</v>
      </c>
      <c r="C8" s="3">
        <v>4500</v>
      </c>
      <c r="D8" s="3">
        <v>90</v>
      </c>
      <c r="E8" s="3">
        <v>10</v>
      </c>
      <c r="F8" s="3">
        <v>6</v>
      </c>
      <c r="G8" s="3">
        <v>2500</v>
      </c>
      <c r="H8" s="4">
        <v>48</v>
      </c>
    </row>
    <row r="9" spans="2:12" x14ac:dyDescent="0.3">
      <c r="B9" s="2" t="s">
        <v>13</v>
      </c>
      <c r="C9" s="3">
        <v>4000</v>
      </c>
      <c r="D9" s="3">
        <v>80</v>
      </c>
      <c r="E9" s="3">
        <v>9</v>
      </c>
      <c r="F9" s="3">
        <v>9</v>
      </c>
      <c r="G9" s="3">
        <v>2000</v>
      </c>
      <c r="H9" s="4">
        <v>48</v>
      </c>
      <c r="J9" s="24" t="s">
        <v>9</v>
      </c>
      <c r="K9" s="25"/>
      <c r="L9" s="26">
        <f>MAX(J12:J15)</f>
        <v>0.89527777777777784</v>
      </c>
    </row>
    <row r="10" spans="2:12" x14ac:dyDescent="0.3">
      <c r="B10" s="2" t="s">
        <v>15</v>
      </c>
      <c r="C10" s="3">
        <v>4000</v>
      </c>
      <c r="D10" s="3">
        <v>70</v>
      </c>
      <c r="E10" s="3">
        <v>8</v>
      </c>
      <c r="F10" s="3">
        <v>5</v>
      </c>
      <c r="G10" s="3">
        <v>1500</v>
      </c>
      <c r="H10" s="4">
        <v>60</v>
      </c>
    </row>
    <row r="11" spans="2:12" x14ac:dyDescent="0.3">
      <c r="B11" s="9" t="s">
        <v>5</v>
      </c>
      <c r="C11" s="10">
        <f>IF(C$4="cost",MIN(C$7:C$10),MAX(C$7:C$10))</f>
        <v>4000</v>
      </c>
      <c r="D11" s="10">
        <f>IF(D$4="cost",MIN(D$7:D$10),MAX(D$7:D$10))</f>
        <v>90</v>
      </c>
      <c r="E11" s="10">
        <f t="shared" ref="C11:H11" si="0">IF(E$4="cost",MIN(E$7:E$10),MAX(E$7:E$10))</f>
        <v>10</v>
      </c>
      <c r="F11" s="10">
        <f t="shared" si="0"/>
        <v>9</v>
      </c>
      <c r="G11" s="10">
        <f t="shared" si="0"/>
        <v>3000</v>
      </c>
      <c r="H11" s="11">
        <f t="shared" si="0"/>
        <v>60</v>
      </c>
      <c r="J11" s="30" t="s">
        <v>6</v>
      </c>
      <c r="K11" s="30"/>
    </row>
    <row r="12" spans="2:12" x14ac:dyDescent="0.3">
      <c r="B12" s="32" t="s">
        <v>7</v>
      </c>
      <c r="C12" s="5">
        <f>IF(C$4="cost",MIN(C$7:C$10)/C7,C7/MAX(C$7:C$10))</f>
        <v>0.5</v>
      </c>
      <c r="D12" s="5">
        <f>IF(D$4="cost",MIN(D$7:D$10)/D7,D7/MAX(D$7:D$10))</f>
        <v>0.77777777777777779</v>
      </c>
      <c r="E12" s="5">
        <f t="shared" ref="C12:H15" si="1">IF(E$4="cost",MIN(E$7:E$10)/E7,E7/MAX(E$7:E$10))</f>
        <v>1</v>
      </c>
      <c r="F12" s="5">
        <f t="shared" si="1"/>
        <v>0.88888888888888884</v>
      </c>
      <c r="G12" s="5">
        <f t="shared" si="1"/>
        <v>1</v>
      </c>
      <c r="H12" s="6">
        <f t="shared" si="1"/>
        <v>0.6</v>
      </c>
      <c r="J12" s="12">
        <f>(C$5*C12)+(D$5*D12)+(E$5*E12)+(F$5*F12)+(G$5*G12)+(H$5*H12)</f>
        <v>0.79055555555555568</v>
      </c>
      <c r="K12" s="2" t="s">
        <v>14</v>
      </c>
    </row>
    <row r="13" spans="2:12" x14ac:dyDescent="0.3">
      <c r="B13" s="33"/>
      <c r="C13" s="5">
        <f t="shared" si="1"/>
        <v>0.88888888888888884</v>
      </c>
      <c r="D13" s="5">
        <f t="shared" si="1"/>
        <v>1</v>
      </c>
      <c r="E13" s="5">
        <f t="shared" si="1"/>
        <v>1</v>
      </c>
      <c r="F13" s="5">
        <f t="shared" si="1"/>
        <v>0.66666666666666663</v>
      </c>
      <c r="G13" s="5">
        <f t="shared" si="1"/>
        <v>0.83333333333333337</v>
      </c>
      <c r="H13" s="6">
        <f t="shared" si="1"/>
        <v>0.8</v>
      </c>
      <c r="J13" s="12">
        <f>(C$5*C13)+(D$5*D13)+(E$5*E13)+(F$5*F13)+(G$5*G13)+(H$5*H13)</f>
        <v>0.89527777777777784</v>
      </c>
      <c r="K13" s="2" t="s">
        <v>12</v>
      </c>
    </row>
    <row r="14" spans="2:12" x14ac:dyDescent="0.3">
      <c r="B14" s="33"/>
      <c r="C14" s="5">
        <f t="shared" si="1"/>
        <v>1</v>
      </c>
      <c r="D14" s="5">
        <f t="shared" si="1"/>
        <v>0.88888888888888884</v>
      </c>
      <c r="E14" s="5">
        <f t="shared" si="1"/>
        <v>0.9</v>
      </c>
      <c r="F14" s="5">
        <f t="shared" si="1"/>
        <v>1</v>
      </c>
      <c r="G14" s="5">
        <f t="shared" si="1"/>
        <v>0.66666666666666663</v>
      </c>
      <c r="H14" s="6">
        <f t="shared" si="1"/>
        <v>0.8</v>
      </c>
      <c r="J14" s="12">
        <f>(C$5*C14)+(D$5*D14)+(E$5*E14)+(F$5*F14)+(G$5*G14)+(H$5*H14)</f>
        <v>0.89055555555555554</v>
      </c>
      <c r="K14" s="2" t="s">
        <v>13</v>
      </c>
    </row>
    <row r="15" spans="2:12" ht="17.25" thickBot="1" x14ac:dyDescent="0.35">
      <c r="B15" s="34"/>
      <c r="C15" s="7">
        <f t="shared" si="1"/>
        <v>1</v>
      </c>
      <c r="D15" s="7">
        <f t="shared" si="1"/>
        <v>0.77777777777777779</v>
      </c>
      <c r="E15" s="7">
        <f t="shared" si="1"/>
        <v>0.8</v>
      </c>
      <c r="F15" s="7">
        <f t="shared" si="1"/>
        <v>0.55555555555555558</v>
      </c>
      <c r="G15" s="7">
        <f t="shared" si="1"/>
        <v>0.5</v>
      </c>
      <c r="H15" s="8">
        <f t="shared" si="1"/>
        <v>1</v>
      </c>
      <c r="J15" s="13">
        <f>(C$5*C15)+(D$5*D15)+(E$5*E15)+(F$5*F15)+(G$5*G15)+(H$5*H15)</f>
        <v>0.78638888888888892</v>
      </c>
      <c r="K15" s="2" t="s">
        <v>15</v>
      </c>
    </row>
    <row r="16" spans="2:12" ht="17.25" thickTop="1" x14ac:dyDescent="0.3">
      <c r="B16" s="27" t="s">
        <v>10</v>
      </c>
      <c r="C16" s="28" t="s">
        <v>11</v>
      </c>
      <c r="D16" s="28"/>
      <c r="E16" s="28"/>
    </row>
  </sheetData>
  <mergeCells count="4">
    <mergeCell ref="J11:K11"/>
    <mergeCell ref="B1:H1"/>
    <mergeCell ref="B2:H2"/>
    <mergeCell ref="B12:B15"/>
  </mergeCells>
  <hyperlinks>
    <hyperlink ref="C16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7"/>
  <sheetViews>
    <sheetView tabSelected="1" zoomScale="115" zoomScaleNormal="115" workbookViewId="0">
      <selection activeCell="I25" sqref="I25"/>
    </sheetView>
  </sheetViews>
  <sheetFormatPr defaultRowHeight="15" x14ac:dyDescent="0.25"/>
  <cols>
    <col min="1" max="1" width="22.7109375" bestFit="1" customWidth="1"/>
    <col min="2" max="2" width="8.7109375" customWidth="1"/>
    <col min="3" max="3" width="8.42578125" customWidth="1"/>
    <col min="4" max="4" width="10.42578125" customWidth="1"/>
    <col min="5" max="5" width="7.5703125" customWidth="1"/>
    <col min="6" max="6" width="6.85546875" customWidth="1"/>
    <col min="7" max="7" width="7" customWidth="1"/>
    <col min="8" max="8" width="7.140625" customWidth="1"/>
    <col min="9" max="9" width="6.42578125" customWidth="1"/>
    <col min="10" max="10" width="6.5703125" customWidth="1"/>
    <col min="11" max="11" width="6.85546875" customWidth="1"/>
    <col min="12" max="12" width="7.140625" customWidth="1"/>
    <col min="13" max="13" width="6.140625" customWidth="1"/>
    <col min="14" max="14" width="7.28515625" customWidth="1"/>
    <col min="15" max="15" width="6.42578125" customWidth="1"/>
  </cols>
  <sheetData>
    <row r="4" spans="1:16" x14ac:dyDescent="0.25">
      <c r="A4" s="18" t="s">
        <v>1</v>
      </c>
      <c r="B4" s="19" t="s">
        <v>3</v>
      </c>
      <c r="C4" s="19" t="s">
        <v>3</v>
      </c>
      <c r="D4" s="19" t="s">
        <v>3</v>
      </c>
      <c r="E4" s="19" t="s">
        <v>3</v>
      </c>
      <c r="F4" s="19" t="s">
        <v>3</v>
      </c>
      <c r="G4" s="20" t="s">
        <v>3</v>
      </c>
      <c r="H4" s="20" t="s">
        <v>3</v>
      </c>
      <c r="I4" s="20" t="s">
        <v>3</v>
      </c>
      <c r="J4" s="20" t="s">
        <v>3</v>
      </c>
      <c r="K4" s="20" t="s">
        <v>3</v>
      </c>
      <c r="L4" s="20" t="s">
        <v>3</v>
      </c>
      <c r="M4" s="20" t="s">
        <v>3</v>
      </c>
      <c r="N4" s="20" t="s">
        <v>3</v>
      </c>
      <c r="O4" s="20" t="s">
        <v>3</v>
      </c>
    </row>
    <row r="5" spans="1:16" ht="16.5" x14ac:dyDescent="0.3">
      <c r="A5" s="21" t="s">
        <v>8</v>
      </c>
      <c r="B5" s="22">
        <v>0.04</v>
      </c>
      <c r="C5" s="22">
        <v>0.05</v>
      </c>
      <c r="D5" s="22">
        <v>3.5000000000000003E-2</v>
      </c>
      <c r="E5" s="22">
        <v>0.06</v>
      </c>
      <c r="F5" s="22">
        <v>0.08</v>
      </c>
      <c r="G5" s="23">
        <v>9.5000000000000001E-2</v>
      </c>
      <c r="H5" s="23">
        <v>0.05</v>
      </c>
      <c r="I5" s="23">
        <v>0.04</v>
      </c>
      <c r="J5" s="23">
        <v>3.5000000000000003E-2</v>
      </c>
      <c r="K5" s="23">
        <v>3.5000000000000003E-2</v>
      </c>
      <c r="L5" s="23">
        <v>0.03</v>
      </c>
      <c r="M5" s="23">
        <v>0.25</v>
      </c>
      <c r="N5" s="23">
        <v>0.1</v>
      </c>
      <c r="O5" s="23">
        <v>0.1</v>
      </c>
      <c r="P5" s="29">
        <f>SUM(B5:O5)</f>
        <v>1</v>
      </c>
    </row>
    <row r="6" spans="1:16" ht="16.5" x14ac:dyDescent="0.3">
      <c r="A6" s="14" t="s">
        <v>4</v>
      </c>
      <c r="B6" s="15" t="s">
        <v>16</v>
      </c>
      <c r="C6" s="15" t="s">
        <v>17</v>
      </c>
      <c r="D6" s="15" t="s">
        <v>18</v>
      </c>
      <c r="E6" s="15" t="s">
        <v>19</v>
      </c>
      <c r="F6" s="15" t="s">
        <v>20</v>
      </c>
      <c r="G6" s="16" t="s">
        <v>21</v>
      </c>
      <c r="H6" s="16" t="s">
        <v>22</v>
      </c>
      <c r="I6" s="16" t="s">
        <v>23</v>
      </c>
      <c r="J6" s="16" t="s">
        <v>24</v>
      </c>
      <c r="K6" s="16" t="s">
        <v>25</v>
      </c>
      <c r="L6" s="16" t="s">
        <v>26</v>
      </c>
      <c r="M6" s="16" t="s">
        <v>27</v>
      </c>
      <c r="N6" s="16" t="s">
        <v>28</v>
      </c>
      <c r="O6" s="16" t="s">
        <v>29</v>
      </c>
    </row>
    <row r="7" spans="1:16" ht="16.5" x14ac:dyDescent="0.3">
      <c r="A7" s="2" t="s">
        <v>30</v>
      </c>
      <c r="B7" s="3">
        <v>89</v>
      </c>
      <c r="C7" s="3">
        <v>88</v>
      </c>
      <c r="D7" s="3">
        <v>78</v>
      </c>
      <c r="E7" s="3">
        <v>85</v>
      </c>
      <c r="F7" s="3">
        <v>90</v>
      </c>
      <c r="G7" s="4">
        <v>94</v>
      </c>
      <c r="H7" s="4">
        <v>96</v>
      </c>
      <c r="I7" s="4">
        <v>92</v>
      </c>
      <c r="J7" s="4">
        <v>84</v>
      </c>
      <c r="K7" s="4">
        <v>88</v>
      </c>
      <c r="L7" s="4">
        <v>78</v>
      </c>
      <c r="M7" s="4">
        <v>70</v>
      </c>
      <c r="N7" s="4">
        <v>91</v>
      </c>
      <c r="O7" s="4">
        <v>90</v>
      </c>
    </row>
    <row r="8" spans="1:16" ht="16.5" x14ac:dyDescent="0.3">
      <c r="A8" s="2" t="s">
        <v>31</v>
      </c>
      <c r="B8" s="3">
        <v>90</v>
      </c>
      <c r="C8" s="3">
        <v>95</v>
      </c>
      <c r="D8" s="3">
        <v>90</v>
      </c>
      <c r="E8" s="3">
        <v>87</v>
      </c>
      <c r="F8" s="3">
        <v>90</v>
      </c>
      <c r="G8" s="4">
        <v>97</v>
      </c>
      <c r="H8" s="4">
        <v>92</v>
      </c>
      <c r="I8" s="4">
        <v>94</v>
      </c>
      <c r="J8" s="4">
        <v>96</v>
      </c>
      <c r="K8" s="4">
        <v>90</v>
      </c>
      <c r="L8" s="4">
        <v>99</v>
      </c>
      <c r="M8" s="4">
        <v>89</v>
      </c>
      <c r="N8" s="4">
        <v>87</v>
      </c>
      <c r="O8" s="4">
        <v>67</v>
      </c>
    </row>
    <row r="9" spans="1:16" ht="16.5" x14ac:dyDescent="0.3">
      <c r="A9" s="2" t="s">
        <v>32</v>
      </c>
      <c r="B9" s="3">
        <v>98</v>
      </c>
      <c r="C9" s="3">
        <v>88</v>
      </c>
      <c r="D9" s="3">
        <v>96</v>
      </c>
      <c r="E9" s="3">
        <v>78</v>
      </c>
      <c r="F9" s="3">
        <v>88</v>
      </c>
      <c r="G9" s="4">
        <v>90</v>
      </c>
      <c r="H9" s="4">
        <v>85</v>
      </c>
      <c r="I9" s="4">
        <v>82</v>
      </c>
      <c r="J9" s="4">
        <v>91</v>
      </c>
      <c r="K9" s="4">
        <v>90</v>
      </c>
      <c r="L9" s="4">
        <v>97</v>
      </c>
      <c r="M9" s="4">
        <v>87</v>
      </c>
      <c r="N9" s="4">
        <v>99</v>
      </c>
      <c r="O9" s="4">
        <v>90</v>
      </c>
    </row>
    <row r="10" spans="1:16" ht="16.5" x14ac:dyDescent="0.3">
      <c r="A10" s="2" t="s">
        <v>33</v>
      </c>
      <c r="B10" s="3">
        <v>80</v>
      </c>
      <c r="C10" s="3">
        <v>97</v>
      </c>
      <c r="D10" s="3">
        <v>94</v>
      </c>
      <c r="E10" s="3">
        <v>78</v>
      </c>
      <c r="F10" s="3">
        <v>88</v>
      </c>
      <c r="G10" s="4">
        <v>98</v>
      </c>
      <c r="H10" s="4">
        <v>84</v>
      </c>
      <c r="I10" s="4">
        <v>89</v>
      </c>
      <c r="J10" s="4">
        <v>90</v>
      </c>
      <c r="K10" s="4">
        <v>98</v>
      </c>
      <c r="L10" s="4">
        <v>99</v>
      </c>
      <c r="M10" s="4">
        <v>93</v>
      </c>
      <c r="N10" s="4">
        <v>78</v>
      </c>
      <c r="O10" s="4">
        <v>89</v>
      </c>
    </row>
    <row r="11" spans="1:16" ht="16.5" x14ac:dyDescent="0.3">
      <c r="A11" s="2" t="s">
        <v>34</v>
      </c>
      <c r="B11" s="3">
        <v>87</v>
      </c>
      <c r="C11" s="3">
        <v>81</v>
      </c>
      <c r="D11" s="3">
        <v>76</v>
      </c>
      <c r="E11" s="3">
        <v>80</v>
      </c>
      <c r="F11" s="3">
        <v>93</v>
      </c>
      <c r="G11" s="4">
        <v>95</v>
      </c>
      <c r="H11" s="4">
        <v>95</v>
      </c>
      <c r="I11" s="4">
        <v>94</v>
      </c>
      <c r="J11" s="4">
        <v>98</v>
      </c>
      <c r="K11" s="4">
        <v>89</v>
      </c>
      <c r="L11" s="4">
        <v>99</v>
      </c>
      <c r="M11" s="4">
        <v>95</v>
      </c>
      <c r="N11" s="4">
        <v>80</v>
      </c>
      <c r="O11" s="4">
        <v>80</v>
      </c>
    </row>
    <row r="12" spans="1:16" x14ac:dyDescent="0.25">
      <c r="A12" s="9" t="s">
        <v>5</v>
      </c>
      <c r="B12" s="10">
        <f>IF(B$4="cost",MIN(B$7:B$11),MAX(B$7:B$11))</f>
        <v>98</v>
      </c>
      <c r="C12" s="10">
        <f t="shared" ref="C12:O12" si="0">IF(C$4="cost",MIN(C$7:C$11),MAX(C$7:C$11))</f>
        <v>97</v>
      </c>
      <c r="D12" s="10">
        <f t="shared" si="0"/>
        <v>96</v>
      </c>
      <c r="E12" s="10">
        <f t="shared" si="0"/>
        <v>87</v>
      </c>
      <c r="F12" s="10">
        <f t="shared" si="0"/>
        <v>93</v>
      </c>
      <c r="G12" s="10">
        <f t="shared" si="0"/>
        <v>98</v>
      </c>
      <c r="H12" s="10">
        <f t="shared" si="0"/>
        <v>96</v>
      </c>
      <c r="I12" s="10">
        <f t="shared" si="0"/>
        <v>94</v>
      </c>
      <c r="J12" s="10">
        <f t="shared" si="0"/>
        <v>98</v>
      </c>
      <c r="K12" s="10">
        <f t="shared" si="0"/>
        <v>98</v>
      </c>
      <c r="L12" s="10">
        <f t="shared" si="0"/>
        <v>99</v>
      </c>
      <c r="M12" s="10">
        <f t="shared" si="0"/>
        <v>95</v>
      </c>
      <c r="N12" s="10">
        <f t="shared" si="0"/>
        <v>99</v>
      </c>
      <c r="O12" s="10">
        <f t="shared" si="0"/>
        <v>90</v>
      </c>
    </row>
    <row r="13" spans="1:16" ht="16.5" x14ac:dyDescent="0.3">
      <c r="A13" s="32" t="s">
        <v>7</v>
      </c>
      <c r="B13" s="5">
        <f>IF(B$4="cost",MIN(B$7:B$11)/B7,B7/MAX(B$7:B$11))</f>
        <v>0.90816326530612246</v>
      </c>
      <c r="C13" s="5">
        <f t="shared" ref="C13:O13" si="1">IF(C$4="cost",MIN(C$7:C$11)/C7,C7/MAX(C$7:C$11))</f>
        <v>0.90721649484536082</v>
      </c>
      <c r="D13" s="5">
        <f t="shared" si="1"/>
        <v>0.8125</v>
      </c>
      <c r="E13" s="5">
        <f t="shared" si="1"/>
        <v>0.97701149425287359</v>
      </c>
      <c r="F13" s="5">
        <f t="shared" si="1"/>
        <v>0.967741935483871</v>
      </c>
      <c r="G13" s="5">
        <f t="shared" si="1"/>
        <v>0.95918367346938771</v>
      </c>
      <c r="H13" s="5">
        <f t="shared" si="1"/>
        <v>1</v>
      </c>
      <c r="I13" s="5">
        <f t="shared" si="1"/>
        <v>0.97872340425531912</v>
      </c>
      <c r="J13" s="5">
        <f t="shared" si="1"/>
        <v>0.8571428571428571</v>
      </c>
      <c r="K13" s="5">
        <f t="shared" si="1"/>
        <v>0.89795918367346939</v>
      </c>
      <c r="L13" s="5">
        <f t="shared" si="1"/>
        <v>0.78787878787878785</v>
      </c>
      <c r="M13" s="5">
        <f t="shared" si="1"/>
        <v>0.73684210526315785</v>
      </c>
      <c r="N13" s="5">
        <f t="shared" si="1"/>
        <v>0.91919191919191923</v>
      </c>
      <c r="O13" s="5">
        <f t="shared" si="1"/>
        <v>1</v>
      </c>
    </row>
    <row r="14" spans="1:16" ht="16.5" x14ac:dyDescent="0.3">
      <c r="A14" s="33"/>
      <c r="B14" s="5">
        <f t="shared" ref="B14:O14" si="2">IF(B$4="cost",MIN(B$7:B$11)/B8,B8/MAX(B$7:B$11))</f>
        <v>0.91836734693877553</v>
      </c>
      <c r="C14" s="5">
        <f t="shared" si="2"/>
        <v>0.97938144329896903</v>
      </c>
      <c r="D14" s="5">
        <f t="shared" si="2"/>
        <v>0.9375</v>
      </c>
      <c r="E14" s="5">
        <f t="shared" si="2"/>
        <v>1</v>
      </c>
      <c r="F14" s="5">
        <f t="shared" si="2"/>
        <v>0.967741935483871</v>
      </c>
      <c r="G14" s="5">
        <f t="shared" si="2"/>
        <v>0.98979591836734693</v>
      </c>
      <c r="H14" s="5">
        <f t="shared" si="2"/>
        <v>0.95833333333333337</v>
      </c>
      <c r="I14" s="5">
        <f t="shared" si="2"/>
        <v>1</v>
      </c>
      <c r="J14" s="5">
        <f t="shared" si="2"/>
        <v>0.97959183673469385</v>
      </c>
      <c r="K14" s="5">
        <f t="shared" si="2"/>
        <v>0.91836734693877553</v>
      </c>
      <c r="L14" s="5">
        <f t="shared" si="2"/>
        <v>1</v>
      </c>
      <c r="M14" s="5">
        <f t="shared" si="2"/>
        <v>0.93684210526315792</v>
      </c>
      <c r="N14" s="5">
        <f t="shared" si="2"/>
        <v>0.87878787878787878</v>
      </c>
      <c r="O14" s="5">
        <f t="shared" si="2"/>
        <v>0.74444444444444446</v>
      </c>
    </row>
    <row r="15" spans="1:16" ht="16.5" x14ac:dyDescent="0.3">
      <c r="A15" s="33"/>
      <c r="B15" s="5">
        <f t="shared" ref="B15:O15" si="3">IF(B$4="cost",MIN(B$7:B$11)/B9,B9/MAX(B$7:B$11))</f>
        <v>1</v>
      </c>
      <c r="C15" s="5">
        <f t="shared" si="3"/>
        <v>0.90721649484536082</v>
      </c>
      <c r="D15" s="5">
        <f t="shared" si="3"/>
        <v>1</v>
      </c>
      <c r="E15" s="5">
        <f t="shared" si="3"/>
        <v>0.89655172413793105</v>
      </c>
      <c r="F15" s="5">
        <f t="shared" si="3"/>
        <v>0.94623655913978499</v>
      </c>
      <c r="G15" s="5">
        <f t="shared" si="3"/>
        <v>0.91836734693877553</v>
      </c>
      <c r="H15" s="5">
        <f t="shared" si="3"/>
        <v>0.88541666666666663</v>
      </c>
      <c r="I15" s="5">
        <f t="shared" si="3"/>
        <v>0.87234042553191493</v>
      </c>
      <c r="J15" s="5">
        <f t="shared" si="3"/>
        <v>0.9285714285714286</v>
      </c>
      <c r="K15" s="5">
        <f t="shared" si="3"/>
        <v>0.91836734693877553</v>
      </c>
      <c r="L15" s="5">
        <f t="shared" si="3"/>
        <v>0.97979797979797978</v>
      </c>
      <c r="M15" s="5">
        <f t="shared" si="3"/>
        <v>0.91578947368421049</v>
      </c>
      <c r="N15" s="5">
        <f t="shared" si="3"/>
        <v>1</v>
      </c>
      <c r="O15" s="5">
        <f t="shared" si="3"/>
        <v>1</v>
      </c>
    </row>
    <row r="16" spans="1:16" ht="17.25" thickBot="1" x14ac:dyDescent="0.35">
      <c r="A16" s="34"/>
      <c r="B16" s="5">
        <f t="shared" ref="B16:O16" si="4">IF(B$4="cost",MIN(B$7:B$11)/B10,B10/MAX(B$7:B$11))</f>
        <v>0.81632653061224492</v>
      </c>
      <c r="C16" s="5">
        <f t="shared" si="4"/>
        <v>1</v>
      </c>
      <c r="D16" s="5">
        <f t="shared" si="4"/>
        <v>0.97916666666666663</v>
      </c>
      <c r="E16" s="5">
        <f t="shared" si="4"/>
        <v>0.89655172413793105</v>
      </c>
      <c r="F16" s="5">
        <f t="shared" si="4"/>
        <v>0.94623655913978499</v>
      </c>
      <c r="G16" s="5">
        <f t="shared" si="4"/>
        <v>1</v>
      </c>
      <c r="H16" s="5">
        <f t="shared" si="4"/>
        <v>0.875</v>
      </c>
      <c r="I16" s="5">
        <f t="shared" si="4"/>
        <v>0.94680851063829785</v>
      </c>
      <c r="J16" s="5">
        <f t="shared" si="4"/>
        <v>0.91836734693877553</v>
      </c>
      <c r="K16" s="5">
        <f t="shared" si="4"/>
        <v>1</v>
      </c>
      <c r="L16" s="5">
        <f t="shared" si="4"/>
        <v>1</v>
      </c>
      <c r="M16" s="5">
        <f t="shared" si="4"/>
        <v>0.97894736842105268</v>
      </c>
      <c r="N16" s="5">
        <f t="shared" si="4"/>
        <v>0.78787878787878785</v>
      </c>
      <c r="O16" s="5">
        <f t="shared" si="4"/>
        <v>0.98888888888888893</v>
      </c>
    </row>
    <row r="17" spans="1:15" ht="17.25" thickTop="1" x14ac:dyDescent="0.3">
      <c r="B17" s="5">
        <f t="shared" ref="B17:O17" si="5">IF(B$4="cost",MIN(B$7:B$11)/B11,B11/MAX(B$7:B$11))</f>
        <v>0.88775510204081631</v>
      </c>
      <c r="C17" s="5">
        <f t="shared" si="5"/>
        <v>0.83505154639175261</v>
      </c>
      <c r="D17" s="5">
        <f t="shared" si="5"/>
        <v>0.79166666666666663</v>
      </c>
      <c r="E17" s="5">
        <f t="shared" si="5"/>
        <v>0.91954022988505746</v>
      </c>
      <c r="F17" s="5">
        <f t="shared" si="5"/>
        <v>1</v>
      </c>
      <c r="G17" s="5">
        <f t="shared" si="5"/>
        <v>0.96938775510204078</v>
      </c>
      <c r="H17" s="5">
        <f t="shared" si="5"/>
        <v>0.98958333333333337</v>
      </c>
      <c r="I17" s="5">
        <f t="shared" si="5"/>
        <v>1</v>
      </c>
      <c r="J17" s="5">
        <f t="shared" si="5"/>
        <v>1</v>
      </c>
      <c r="K17" s="5">
        <f t="shared" si="5"/>
        <v>0.90816326530612246</v>
      </c>
      <c r="L17" s="5">
        <f t="shared" si="5"/>
        <v>1</v>
      </c>
      <c r="M17" s="5">
        <f t="shared" si="5"/>
        <v>1</v>
      </c>
      <c r="N17" s="5">
        <f t="shared" si="5"/>
        <v>0.80808080808080807</v>
      </c>
      <c r="O17" s="5">
        <f t="shared" si="5"/>
        <v>0.88888888888888884</v>
      </c>
    </row>
    <row r="18" spans="1:15" ht="16.5" x14ac:dyDescent="0.3">
      <c r="A18" s="1"/>
      <c r="B18" s="1"/>
      <c r="C18" s="1"/>
      <c r="D18" s="1"/>
    </row>
    <row r="19" spans="1:15" ht="16.5" x14ac:dyDescent="0.3">
      <c r="A19" s="1"/>
      <c r="B19" s="1"/>
      <c r="C19" s="1"/>
      <c r="D19" s="1"/>
    </row>
    <row r="20" spans="1:15" ht="16.5" x14ac:dyDescent="0.3">
      <c r="A20" s="1"/>
      <c r="B20" s="24" t="s">
        <v>9</v>
      </c>
      <c r="C20" s="25"/>
      <c r="D20" s="26">
        <f>MAX(B23:B26)</f>
        <v>0.94259473008770167</v>
      </c>
    </row>
    <row r="21" spans="1:15" ht="16.5" x14ac:dyDescent="0.3">
      <c r="A21" s="1"/>
      <c r="B21" s="1"/>
      <c r="C21" s="1"/>
      <c r="D21" s="1"/>
    </row>
    <row r="22" spans="1:15" ht="16.5" x14ac:dyDescent="0.3">
      <c r="A22" s="1"/>
      <c r="B22" s="30" t="s">
        <v>6</v>
      </c>
      <c r="C22" s="30"/>
      <c r="D22" s="1"/>
    </row>
    <row r="23" spans="1:15" ht="16.5" x14ac:dyDescent="0.3">
      <c r="A23" s="1"/>
      <c r="B23" s="12">
        <f>(B$5*B13)+(C$5*C13)+(D$5*D13)+(E$5*E13)+(F$5*F13)+(G$5*G13)+(H$5*H13)+(I$5*I13)+(J$5*J13)+(K$5*K13)+(L$5*L13)+(M$5*M13)+(N$5*N13)+(O$5*O13)</f>
        <v>0.88763093829811612</v>
      </c>
      <c r="C23" s="2" t="s">
        <v>35</v>
      </c>
      <c r="D23" s="1"/>
    </row>
    <row r="24" spans="1:15" ht="16.5" x14ac:dyDescent="0.3">
      <c r="A24" s="1"/>
      <c r="B24" s="12">
        <f t="shared" ref="B24:B27" si="6">(B$5*B14)+(C$5*C14)+(D$5*D14)+(E$5*E14)+(F$5*F14)+(G$5*G14)+(H$5*H14)+(I$5*I14)+(J$5*J14)+(K$5*K14)+(L$5*L14)+(M$5*M14)+(N$5*N14)+(O$5*O14)</f>
        <v>0.930845229860367</v>
      </c>
      <c r="C24" s="2" t="s">
        <v>36</v>
      </c>
      <c r="D24" s="1"/>
    </row>
    <row r="25" spans="1:15" ht="16.5" x14ac:dyDescent="0.3">
      <c r="A25" s="1"/>
      <c r="B25" s="12">
        <f t="shared" si="6"/>
        <v>0.93924636619336943</v>
      </c>
      <c r="C25" s="2" t="s">
        <v>37</v>
      </c>
      <c r="D25" s="1"/>
    </row>
    <row r="26" spans="1:15" ht="16.5" x14ac:dyDescent="0.3">
      <c r="A26" s="1"/>
      <c r="B26" s="12">
        <f t="shared" si="6"/>
        <v>0.94259473008770167</v>
      </c>
      <c r="C26" s="2" t="s">
        <v>38</v>
      </c>
      <c r="D26" s="1"/>
    </row>
    <row r="27" spans="1:15" ht="16.5" x14ac:dyDescent="0.3">
      <c r="A27" s="1"/>
      <c r="B27" s="12">
        <f t="shared" si="6"/>
        <v>0.93819721591170169</v>
      </c>
      <c r="C27" s="35" t="s">
        <v>39</v>
      </c>
      <c r="D27" s="1"/>
    </row>
  </sheetData>
  <mergeCells count="2">
    <mergeCell ref="B22:C22"/>
    <mergeCell ref="A13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Rumus-SAW</vt:lpstr>
      <vt:lpstr>contoh-saw-penilaian-kinerja</vt:lpstr>
    </vt:vector>
  </TitlesOfParts>
  <Manager>Amran.Ran</Manager>
  <Company>https://www.kodingbuton.com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N763 .</cp:lastModifiedBy>
  <dcterms:created xsi:type="dcterms:W3CDTF">2020-11-26T08:24:01Z</dcterms:created>
  <dcterms:modified xsi:type="dcterms:W3CDTF">2023-05-06T06:19:24Z</dcterms:modified>
  <cp:category>Rumus-SPK</cp:category>
</cp:coreProperties>
</file>