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30" activeTab="1"/>
  </bookViews>
  <sheets>
    <sheet name="Pembelian Rev 01" sheetId="6" r:id="rId1"/>
    <sheet name="Pembelian Pisah Jurnal PPH" sheetId="8" r:id="rId2"/>
    <sheet name="Pemotongan" sheetId="3" r:id="rId3"/>
    <sheet name="Pemotongan Pisah Jurnal PPH" sheetId="9" r:id="rId4"/>
    <sheet name="Pembelian" sheetId="1" r:id="rId5"/>
    <sheet name="Transport" sheetId="4" r:id="rId6"/>
    <sheet name="Penjualan" sheetId="5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9" l="1"/>
  <c r="B27" i="9"/>
  <c r="C26" i="9"/>
  <c r="B26" i="9"/>
  <c r="D25" i="9"/>
  <c r="D27" i="9" s="1"/>
  <c r="H23" i="9" s="1"/>
  <c r="C24" i="9"/>
  <c r="B24" i="9"/>
  <c r="C23" i="9"/>
  <c r="B23" i="9"/>
  <c r="D22" i="9"/>
  <c r="D24" i="9" s="1"/>
  <c r="H21" i="9"/>
  <c r="C21" i="9"/>
  <c r="B21" i="9"/>
  <c r="C20" i="9"/>
  <c r="B20" i="9"/>
  <c r="D19" i="9"/>
  <c r="D21" i="9" s="1"/>
  <c r="C16" i="9"/>
  <c r="B16" i="9"/>
  <c r="H15" i="9"/>
  <c r="H16" i="9" s="1"/>
  <c r="D15" i="9"/>
  <c r="C15" i="9"/>
  <c r="B15" i="9"/>
  <c r="G14" i="9"/>
  <c r="G16" i="9" s="1"/>
  <c r="D14" i="9"/>
  <c r="D16" i="9" s="1"/>
  <c r="C9" i="9"/>
  <c r="B9" i="9"/>
  <c r="C8" i="9"/>
  <c r="B8" i="9"/>
  <c r="D7" i="9"/>
  <c r="D4" i="9"/>
  <c r="D3" i="9"/>
  <c r="D2" i="9"/>
  <c r="D20" i="9" l="1"/>
  <c r="D26" i="9"/>
  <c r="D8" i="9"/>
  <c r="G8" i="9" s="1"/>
  <c r="D9" i="9"/>
  <c r="H10" i="9" s="1"/>
  <c r="G7" i="9"/>
  <c r="D23" i="9"/>
  <c r="M9" i="8"/>
  <c r="M10" i="8" s="1"/>
  <c r="M11" i="8" s="1"/>
  <c r="M12" i="8" s="1"/>
  <c r="M13" i="8" s="1"/>
  <c r="M14" i="8" s="1"/>
  <c r="M8" i="8"/>
  <c r="M7" i="8"/>
  <c r="J14" i="8"/>
  <c r="J13" i="8"/>
  <c r="J12" i="8"/>
  <c r="J11" i="8"/>
  <c r="J10" i="8"/>
  <c r="J9" i="8"/>
  <c r="J8" i="8"/>
  <c r="J7" i="8"/>
  <c r="H43" i="8"/>
  <c r="G43" i="8"/>
  <c r="H42" i="8"/>
  <c r="G42" i="8"/>
  <c r="H41" i="8"/>
  <c r="G41" i="8"/>
  <c r="H40" i="8"/>
  <c r="G40" i="8"/>
  <c r="G23" i="8"/>
  <c r="H24" i="8"/>
  <c r="G39" i="8"/>
  <c r="H39" i="8"/>
  <c r="G38" i="8"/>
  <c r="H38" i="8"/>
  <c r="K10" i="8"/>
  <c r="G14" i="8"/>
  <c r="C30" i="8"/>
  <c r="B30" i="8"/>
  <c r="C29" i="8"/>
  <c r="B29" i="8"/>
  <c r="D28" i="8"/>
  <c r="C27" i="8"/>
  <c r="B27" i="8"/>
  <c r="C26" i="8"/>
  <c r="B26" i="8"/>
  <c r="D25" i="8"/>
  <c r="H32" i="8" s="1"/>
  <c r="L13" i="8" s="1"/>
  <c r="C24" i="8"/>
  <c r="B24" i="8"/>
  <c r="C23" i="8"/>
  <c r="B23" i="8"/>
  <c r="D22" i="8"/>
  <c r="C19" i="8"/>
  <c r="B19" i="8"/>
  <c r="C18" i="8"/>
  <c r="B18" i="8"/>
  <c r="D18" i="8" s="1"/>
  <c r="D17" i="8"/>
  <c r="H18" i="8" s="1"/>
  <c r="C9" i="8"/>
  <c r="B9" i="8"/>
  <c r="C8" i="8"/>
  <c r="B8" i="8"/>
  <c r="D7" i="8"/>
  <c r="G7" i="8" s="1"/>
  <c r="K7" i="8" s="1"/>
  <c r="D2" i="8"/>
  <c r="D4" i="8" s="1"/>
  <c r="H10" i="6"/>
  <c r="H9" i="6"/>
  <c r="H21" i="6"/>
  <c r="H23" i="6"/>
  <c r="H22" i="6"/>
  <c r="G20" i="6"/>
  <c r="L9" i="6"/>
  <c r="L10" i="6"/>
  <c r="M7" i="6"/>
  <c r="M15" i="6"/>
  <c r="L11" i="6"/>
  <c r="M8" i="6"/>
  <c r="M11" i="6" s="1"/>
  <c r="K7" i="6"/>
  <c r="H33" i="6"/>
  <c r="G33" i="6"/>
  <c r="G32" i="6"/>
  <c r="H31" i="6"/>
  <c r="G30" i="6"/>
  <c r="H29" i="6"/>
  <c r="C27" i="6"/>
  <c r="B27" i="6"/>
  <c r="D26" i="6"/>
  <c r="C26" i="6"/>
  <c r="B26" i="6"/>
  <c r="D25" i="6"/>
  <c r="D27" i="6" s="1"/>
  <c r="C24" i="6"/>
  <c r="B24" i="6"/>
  <c r="C23" i="6"/>
  <c r="B23" i="6"/>
  <c r="D22" i="6"/>
  <c r="C21" i="6"/>
  <c r="B21" i="6"/>
  <c r="C20" i="6"/>
  <c r="B20" i="6"/>
  <c r="D19" i="6"/>
  <c r="D21" i="6" s="1"/>
  <c r="C16" i="6"/>
  <c r="B16" i="6"/>
  <c r="C15" i="6"/>
  <c r="B15" i="6"/>
  <c r="D15" i="6" s="1"/>
  <c r="D14" i="6"/>
  <c r="C9" i="6"/>
  <c r="B9" i="6"/>
  <c r="C8" i="6"/>
  <c r="B8" i="6"/>
  <c r="D7" i="6"/>
  <c r="D9" i="6" s="1"/>
  <c r="D2" i="6"/>
  <c r="D4" i="6" s="1"/>
  <c r="G20" i="9" l="1"/>
  <c r="G24" i="9" s="1"/>
  <c r="H22" i="9"/>
  <c r="H24" i="9" s="1"/>
  <c r="G11" i="9"/>
  <c r="H9" i="9"/>
  <c r="H11" i="9" s="1"/>
  <c r="D29" i="8"/>
  <c r="D3" i="8"/>
  <c r="D1" i="8" s="1"/>
  <c r="I42" i="8"/>
  <c r="D27" i="8"/>
  <c r="D8" i="8"/>
  <c r="G8" i="8" s="1"/>
  <c r="D19" i="8"/>
  <c r="G17" i="8"/>
  <c r="I41" i="8" s="1"/>
  <c r="D24" i="8"/>
  <c r="D9" i="8"/>
  <c r="H13" i="8" s="1"/>
  <c r="D26" i="8"/>
  <c r="D30" i="8"/>
  <c r="H19" i="8"/>
  <c r="D23" i="8"/>
  <c r="N11" i="6"/>
  <c r="I33" i="6"/>
  <c r="H11" i="6"/>
  <c r="M14" i="6"/>
  <c r="G7" i="6"/>
  <c r="G28" i="6" s="1"/>
  <c r="D24" i="6"/>
  <c r="D1" i="6"/>
  <c r="D16" i="6"/>
  <c r="D20" i="6"/>
  <c r="D3" i="6"/>
  <c r="H15" i="6"/>
  <c r="G14" i="6"/>
  <c r="D8" i="6"/>
  <c r="H30" i="6" s="1"/>
  <c r="I30" i="6" s="1"/>
  <c r="D23" i="6"/>
  <c r="H24" i="5"/>
  <c r="G24" i="5"/>
  <c r="H23" i="5"/>
  <c r="H22" i="5"/>
  <c r="G21" i="5"/>
  <c r="C27" i="5"/>
  <c r="B27" i="5"/>
  <c r="C26" i="5"/>
  <c r="B26" i="5"/>
  <c r="D25" i="5"/>
  <c r="C24" i="5"/>
  <c r="B24" i="5"/>
  <c r="C23" i="5"/>
  <c r="B23" i="5"/>
  <c r="D22" i="5"/>
  <c r="C21" i="5"/>
  <c r="B21" i="5"/>
  <c r="C20" i="5"/>
  <c r="B20" i="5"/>
  <c r="D19" i="5"/>
  <c r="C16" i="5"/>
  <c r="B16" i="5"/>
  <c r="C15" i="5"/>
  <c r="B15" i="5"/>
  <c r="D15" i="5" s="1"/>
  <c r="D14" i="5"/>
  <c r="H15" i="5" s="1"/>
  <c r="H16" i="5" s="1"/>
  <c r="C9" i="5"/>
  <c r="B9" i="5"/>
  <c r="C8" i="5"/>
  <c r="B8" i="5"/>
  <c r="D7" i="5"/>
  <c r="D9" i="5" s="1"/>
  <c r="G8" i="5" s="1"/>
  <c r="D2" i="5"/>
  <c r="D4" i="5" s="1"/>
  <c r="D27" i="4"/>
  <c r="C27" i="4"/>
  <c r="B27" i="4"/>
  <c r="C26" i="4"/>
  <c r="B26" i="4"/>
  <c r="D25" i="4"/>
  <c r="D26" i="4" s="1"/>
  <c r="C24" i="4"/>
  <c r="B24" i="4"/>
  <c r="H23" i="4"/>
  <c r="C23" i="4"/>
  <c r="B23" i="4"/>
  <c r="D22" i="4"/>
  <c r="D24" i="4" s="1"/>
  <c r="C21" i="4"/>
  <c r="B21" i="4"/>
  <c r="C20" i="4"/>
  <c r="B20" i="4"/>
  <c r="D19" i="4"/>
  <c r="D21" i="4" s="1"/>
  <c r="C16" i="4"/>
  <c r="B16" i="4"/>
  <c r="H15" i="4"/>
  <c r="H16" i="4" s="1"/>
  <c r="D15" i="4"/>
  <c r="C15" i="4"/>
  <c r="B15" i="4"/>
  <c r="G14" i="4"/>
  <c r="G16" i="4" s="1"/>
  <c r="D14" i="4"/>
  <c r="D16" i="4" s="1"/>
  <c r="C9" i="4"/>
  <c r="B9" i="4"/>
  <c r="C8" i="4"/>
  <c r="B8" i="4"/>
  <c r="D7" i="4"/>
  <c r="D3" i="4"/>
  <c r="D2" i="4"/>
  <c r="D4" i="4" s="1"/>
  <c r="D27" i="3"/>
  <c r="C27" i="3"/>
  <c r="B27" i="3"/>
  <c r="C26" i="3"/>
  <c r="B26" i="3"/>
  <c r="D25" i="3"/>
  <c r="D26" i="3" s="1"/>
  <c r="C24" i="3"/>
  <c r="B24" i="3"/>
  <c r="H23" i="3"/>
  <c r="C23" i="3"/>
  <c r="B23" i="3"/>
  <c r="D22" i="3"/>
  <c r="D24" i="3" s="1"/>
  <c r="H21" i="3"/>
  <c r="C21" i="3"/>
  <c r="B21" i="3"/>
  <c r="C20" i="3"/>
  <c r="B20" i="3"/>
  <c r="D19" i="3"/>
  <c r="D21" i="3" s="1"/>
  <c r="G16" i="3"/>
  <c r="C16" i="3"/>
  <c r="B16" i="3"/>
  <c r="H15" i="3"/>
  <c r="H16" i="3" s="1"/>
  <c r="D15" i="3"/>
  <c r="C15" i="3"/>
  <c r="B15" i="3"/>
  <c r="G14" i="3"/>
  <c r="D14" i="3"/>
  <c r="D16" i="3" s="1"/>
  <c r="C9" i="3"/>
  <c r="B9" i="3"/>
  <c r="C8" i="3"/>
  <c r="B8" i="3"/>
  <c r="D7" i="3"/>
  <c r="D3" i="3"/>
  <c r="D2" i="3"/>
  <c r="D4" i="3" s="1"/>
  <c r="H24" i="1"/>
  <c r="G24" i="1"/>
  <c r="D25" i="1"/>
  <c r="D26" i="1" s="1"/>
  <c r="G20" i="1" s="1"/>
  <c r="C27" i="1"/>
  <c r="C26" i="1"/>
  <c r="B27" i="1"/>
  <c r="B26" i="1"/>
  <c r="C24" i="1"/>
  <c r="C23" i="1"/>
  <c r="B24" i="1"/>
  <c r="B23" i="1"/>
  <c r="D22" i="1"/>
  <c r="D19" i="1"/>
  <c r="D20" i="1" s="1"/>
  <c r="C21" i="1"/>
  <c r="C20" i="1"/>
  <c r="B21" i="1"/>
  <c r="B20" i="1"/>
  <c r="D9" i="1"/>
  <c r="H10" i="1" s="1"/>
  <c r="D14" i="1"/>
  <c r="H15" i="1" s="1"/>
  <c r="H16" i="1" s="1"/>
  <c r="C16" i="1"/>
  <c r="C15" i="1"/>
  <c r="B16" i="1"/>
  <c r="B15" i="1"/>
  <c r="D15" i="1" s="1"/>
  <c r="D7" i="1"/>
  <c r="G7" i="1" s="1"/>
  <c r="C8" i="1"/>
  <c r="B9" i="1"/>
  <c r="C9" i="1"/>
  <c r="B8" i="1"/>
  <c r="D2" i="1"/>
  <c r="D3" i="1" s="1"/>
  <c r="H28" i="8" l="1"/>
  <c r="L12" i="8" s="1"/>
  <c r="G27" i="8"/>
  <c r="G25" i="8"/>
  <c r="K11" i="8"/>
  <c r="H14" i="8"/>
  <c r="L9" i="8"/>
  <c r="G10" i="8"/>
  <c r="K8" i="8"/>
  <c r="G31" i="8"/>
  <c r="G34" i="8" s="1"/>
  <c r="H33" i="8"/>
  <c r="H29" i="8"/>
  <c r="G29" i="8"/>
  <c r="G19" i="8"/>
  <c r="I39" i="8"/>
  <c r="H9" i="8"/>
  <c r="H10" i="8" s="1"/>
  <c r="G24" i="6"/>
  <c r="H16" i="6"/>
  <c r="H32" i="6"/>
  <c r="I32" i="6" s="1"/>
  <c r="H24" i="6"/>
  <c r="H28" i="6"/>
  <c r="I28" i="6" s="1"/>
  <c r="G16" i="6"/>
  <c r="G31" i="6"/>
  <c r="I31" i="6" s="1"/>
  <c r="G8" i="6"/>
  <c r="G11" i="6" s="1"/>
  <c r="D21" i="5"/>
  <c r="D26" i="5"/>
  <c r="H9" i="5"/>
  <c r="D16" i="5"/>
  <c r="D23" i="5"/>
  <c r="D24" i="5"/>
  <c r="D3" i="5"/>
  <c r="G14" i="5"/>
  <c r="G16" i="5" s="1"/>
  <c r="D27" i="5"/>
  <c r="D20" i="5"/>
  <c r="D8" i="5"/>
  <c r="G20" i="4"/>
  <c r="G24" i="4" s="1"/>
  <c r="H22" i="4"/>
  <c r="D20" i="4"/>
  <c r="D8" i="4"/>
  <c r="G8" i="4" s="1"/>
  <c r="D9" i="4"/>
  <c r="H10" i="4" s="1"/>
  <c r="H21" i="4"/>
  <c r="H24" i="4" s="1"/>
  <c r="G7" i="4"/>
  <c r="G11" i="4" s="1"/>
  <c r="D23" i="4"/>
  <c r="G20" i="3"/>
  <c r="G24" i="3" s="1"/>
  <c r="H22" i="3"/>
  <c r="H24" i="3"/>
  <c r="D20" i="3"/>
  <c r="D8" i="3"/>
  <c r="G8" i="3" s="1"/>
  <c r="D9" i="3"/>
  <c r="H10" i="3" s="1"/>
  <c r="G7" i="3"/>
  <c r="G11" i="3" s="1"/>
  <c r="D23" i="3"/>
  <c r="H22" i="1"/>
  <c r="D8" i="1"/>
  <c r="G8" i="1" s="1"/>
  <c r="G11" i="1" s="1"/>
  <c r="D21" i="1"/>
  <c r="D27" i="1"/>
  <c r="H23" i="1" s="1"/>
  <c r="D4" i="1"/>
  <c r="D24" i="1"/>
  <c r="H21" i="1"/>
  <c r="G14" i="1"/>
  <c r="G16" i="1" s="1"/>
  <c r="D16" i="1"/>
  <c r="D23" i="1"/>
  <c r="H34" i="8" l="1"/>
  <c r="L14" i="8"/>
  <c r="L15" i="8"/>
  <c r="K15" i="8"/>
  <c r="I43" i="8"/>
  <c r="I38" i="8"/>
  <c r="H25" i="8"/>
  <c r="I40" i="8"/>
  <c r="G29" i="6"/>
  <c r="I29" i="6" s="1"/>
  <c r="G20" i="5"/>
  <c r="H10" i="5"/>
  <c r="H11" i="5" s="1"/>
  <c r="G7" i="5"/>
  <c r="G19" i="5"/>
  <c r="G11" i="5"/>
  <c r="H9" i="4"/>
  <c r="H11" i="4" s="1"/>
  <c r="H9" i="3"/>
  <c r="H11" i="3" s="1"/>
  <c r="H9" i="1"/>
  <c r="H11" i="1" s="1"/>
</calcChain>
</file>

<file path=xl/sharedStrings.xml><?xml version="1.0" encoding="utf-8"?>
<sst xmlns="http://schemas.openxmlformats.org/spreadsheetml/2006/main" count="340" uniqueCount="45">
  <si>
    <t>Total DPP</t>
  </si>
  <si>
    <t>PPN</t>
  </si>
  <si>
    <t>PPH</t>
  </si>
  <si>
    <t>%</t>
  </si>
  <si>
    <t>Kontrak Pembelian</t>
  </si>
  <si>
    <t>Pembayaran DP</t>
  </si>
  <si>
    <t>Nilai Bayar</t>
  </si>
  <si>
    <t>Akun</t>
  </si>
  <si>
    <t>Debit</t>
  </si>
  <si>
    <t>Kredit</t>
  </si>
  <si>
    <t>Uang Muka Pembelian</t>
  </si>
  <si>
    <t>PPN Masukan</t>
  </si>
  <si>
    <t>Kas / Bank</t>
  </si>
  <si>
    <t>PPH Pembelian</t>
  </si>
  <si>
    <t>Penerimaan Barang</t>
  </si>
  <si>
    <t>Nilai Transaksi</t>
  </si>
  <si>
    <t>Hutang Dagang</t>
  </si>
  <si>
    <t>Pembayaran Hutang</t>
  </si>
  <si>
    <t>Penggunaan DP</t>
  </si>
  <si>
    <t>PPN DP</t>
  </si>
  <si>
    <t>PPH DP</t>
  </si>
  <si>
    <t>Total Bayar</t>
  </si>
  <si>
    <t>PPN Bayar</t>
  </si>
  <si>
    <t>PPH Bayar</t>
  </si>
  <si>
    <t>PO Cutting Center</t>
  </si>
  <si>
    <t>Uang Muka Pemotongan</t>
  </si>
  <si>
    <t>Persediaan Pemotongan</t>
  </si>
  <si>
    <t>Persediaan</t>
  </si>
  <si>
    <t>Uang Muka Transport</t>
  </si>
  <si>
    <t>Persediaan Transport</t>
  </si>
  <si>
    <t>Hutang Pemotongan</t>
  </si>
  <si>
    <t>Hutang Transport</t>
  </si>
  <si>
    <t>PO Transporter</t>
  </si>
  <si>
    <t>Pengiriman Barang</t>
  </si>
  <si>
    <t>Pemotongan Selesai</t>
  </si>
  <si>
    <t>Kontrak Penjualan</t>
  </si>
  <si>
    <t>Penerimaan DP</t>
  </si>
  <si>
    <t>Penerimaan Piutang</t>
  </si>
  <si>
    <t>Piutang Usaha</t>
  </si>
  <si>
    <t>Penjualan</t>
  </si>
  <si>
    <t>PPN Keluaran</t>
  </si>
  <si>
    <t>Uang Muka Penjualan</t>
  </si>
  <si>
    <t>PPH Penjualan</t>
  </si>
  <si>
    <t>Saldo</t>
  </si>
  <si>
    <t>Ongkos Pemotongan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</si>
</sst>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/>
    <xf numFmtId="43" fontId="0" fillId="0" borderId="0" xfId="1" applyNumberFormat="1" applyFont="1"/>
    <xf numFmtId="0" fontId="0" fillId="0" borderId="0" xfId="0" applyAlignment="1">
      <alignment horizontal="center"/>
    </xf>
    <xf numFmtId="43" fontId="0" fillId="0" borderId="0" xfId="1" applyNumberFormat="1" applyFont="1" applyAlignment="1">
      <alignment horizontal="center"/>
    </xf>
    <xf numFmtId="0" fontId="0" fillId="0" borderId="1" xfId="0" applyBorder="1"/>
    <xf numFmtId="0" fontId="2" fillId="0" borderId="0" xfId="0" applyFont="1"/>
    <xf numFmtId="43" fontId="2" fillId="0" borderId="0" xfId="1" applyNumberFormat="1" applyFont="1"/>
    <xf numFmtId="0" fontId="2" fillId="0" borderId="0" xfId="0" applyFont="1" applyAlignment="1">
      <alignment horizontal="center"/>
    </xf>
    <xf numFmtId="43" fontId="2" fillId="0" borderId="0" xfId="1" applyFont="1"/>
    <xf numFmtId="0" fontId="2" fillId="0" borderId="0" xfId="0" applyFont="1" applyFill="1"/>
    <xf numFmtId="43" fontId="0" fillId="0" borderId="1" xfId="1" applyNumberFormat="1" applyFont="1" applyBorder="1"/>
    <xf numFmtId="0" fontId="0" fillId="0" borderId="1" xfId="0" applyBorder="1" applyAlignment="1">
      <alignment horizontal="center"/>
    </xf>
    <xf numFmtId="43" fontId="0" fillId="0" borderId="1" xfId="1" applyFont="1" applyBorder="1"/>
    <xf numFmtId="0" fontId="0" fillId="0" borderId="0" xfId="0" applyBorder="1"/>
    <xf numFmtId="43" fontId="0" fillId="0" borderId="0" xfId="1" applyFont="1" applyBorder="1"/>
    <xf numFmtId="43" fontId="2" fillId="0" borderId="0" xfId="1" applyFont="1" applyFill="1"/>
    <xf numFmtId="43" fontId="2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B1" workbookViewId="0">
      <selection activeCell="I23" sqref="I23"/>
    </sheetView>
  </sheetViews>
  <sheetFormatPr defaultRowHeight="15" x14ac:dyDescent="0.25"/>
  <cols>
    <col min="1" max="1" width="19" style="1" bestFit="1" customWidth="1"/>
    <col min="2" max="2" width="13.28515625" style="1" bestFit="1" customWidth="1"/>
    <col min="3" max="3" width="4" style="18" bestFit="1" customWidth="1"/>
    <col min="4" max="4" width="13.28515625" style="1" bestFit="1" customWidth="1"/>
    <col min="5" max="5" width="9.140625" style="1"/>
    <col min="6" max="6" width="23.5703125" style="1" customWidth="1"/>
    <col min="7" max="8" width="13.28515625" style="1" bestFit="1" customWidth="1"/>
    <col min="9" max="9" width="14" style="1" bestFit="1" customWidth="1"/>
    <col min="10" max="10" width="13.28515625" style="1" bestFit="1" customWidth="1"/>
    <col min="11" max="11" width="22.5703125" style="1" bestFit="1" customWidth="1"/>
    <col min="12" max="13" width="14.140625" style="1" customWidth="1"/>
    <col min="14" max="14" width="11.5703125" style="1" bestFit="1" customWidth="1"/>
    <col min="15" max="16384" width="9.140625" style="1"/>
  </cols>
  <sheetData>
    <row r="1" spans="1:14" s="9" customFormat="1" x14ac:dyDescent="0.25">
      <c r="A1" s="16" t="s">
        <v>4</v>
      </c>
      <c r="C1" s="17"/>
      <c r="D1" s="9">
        <f>D2+D3-D4</f>
        <v>1107500</v>
      </c>
    </row>
    <row r="2" spans="1:14" x14ac:dyDescent="0.25">
      <c r="A2" s="1" t="s">
        <v>0</v>
      </c>
      <c r="B2" s="1">
        <v>1000000</v>
      </c>
      <c r="D2" s="1">
        <f>B2</f>
        <v>1000000</v>
      </c>
    </row>
    <row r="3" spans="1:14" x14ac:dyDescent="0.25">
      <c r="A3" s="1" t="s">
        <v>1</v>
      </c>
      <c r="B3" s="1">
        <v>11</v>
      </c>
      <c r="C3" s="18" t="s">
        <v>3</v>
      </c>
      <c r="D3" s="1">
        <f>D2*B3/100</f>
        <v>110000</v>
      </c>
    </row>
    <row r="4" spans="1:14" x14ac:dyDescent="0.25">
      <c r="A4" s="1" t="s">
        <v>2</v>
      </c>
      <c r="B4" s="1">
        <v>0.25</v>
      </c>
      <c r="C4" s="18" t="s">
        <v>3</v>
      </c>
      <c r="D4" s="1">
        <f>D2*B4/100</f>
        <v>2500</v>
      </c>
    </row>
    <row r="6" spans="1:14" s="9" customFormat="1" x14ac:dyDescent="0.25">
      <c r="A6" s="9" t="s">
        <v>5</v>
      </c>
      <c r="C6" s="17"/>
      <c r="F6" s="9" t="s">
        <v>7</v>
      </c>
      <c r="G6" s="9" t="s">
        <v>8</v>
      </c>
      <c r="H6" s="9" t="s">
        <v>9</v>
      </c>
      <c r="K6" s="1"/>
      <c r="L6" s="9" t="s">
        <v>8</v>
      </c>
      <c r="M6" s="9" t="s">
        <v>9</v>
      </c>
    </row>
    <row r="7" spans="1:14" x14ac:dyDescent="0.25">
      <c r="A7" s="1" t="s">
        <v>6</v>
      </c>
      <c r="B7" s="1">
        <v>300000</v>
      </c>
      <c r="D7" s="1">
        <f>B7</f>
        <v>300000</v>
      </c>
      <c r="F7" s="1" t="s">
        <v>10</v>
      </c>
      <c r="G7" s="1">
        <f>D7</f>
        <v>300000</v>
      </c>
      <c r="K7" s="1" t="str">
        <f>F7</f>
        <v>Uang Muka Pembelian</v>
      </c>
      <c r="M7" s="1">
        <f>H9</f>
        <v>332250</v>
      </c>
    </row>
    <row r="8" spans="1:14" x14ac:dyDescent="0.25">
      <c r="A8" s="1" t="s">
        <v>1</v>
      </c>
      <c r="B8" s="1">
        <f>$B$3</f>
        <v>11</v>
      </c>
      <c r="C8" s="18" t="str">
        <f t="shared" ref="C8" si="0">C3</f>
        <v>%</v>
      </c>
      <c r="D8" s="1">
        <f>D7*B8/100</f>
        <v>33000</v>
      </c>
      <c r="F8" s="1" t="s">
        <v>11</v>
      </c>
      <c r="G8" s="1">
        <f>D8</f>
        <v>33000</v>
      </c>
      <c r="M8" s="1">
        <f>H10</f>
        <v>750</v>
      </c>
    </row>
    <row r="9" spans="1:14" x14ac:dyDescent="0.25">
      <c r="A9" s="1" t="s">
        <v>2</v>
      </c>
      <c r="B9" s="1">
        <f>$B$4</f>
        <v>0.25</v>
      </c>
      <c r="C9" s="18" t="str">
        <f>C4</f>
        <v>%</v>
      </c>
      <c r="D9" s="1">
        <f>D7*B9/100</f>
        <v>750</v>
      </c>
      <c r="F9" s="1" t="s">
        <v>12</v>
      </c>
      <c r="H9" s="1">
        <f>D7+D8-D9</f>
        <v>332250</v>
      </c>
      <c r="L9" s="1">
        <f>G19</f>
        <v>1000000</v>
      </c>
    </row>
    <row r="10" spans="1:14" x14ac:dyDescent="0.25">
      <c r="F10" s="13" t="s">
        <v>13</v>
      </c>
      <c r="G10" s="13"/>
      <c r="H10" s="13">
        <f>D9</f>
        <v>750</v>
      </c>
      <c r="L10" s="1">
        <f>G20</f>
        <v>77000</v>
      </c>
    </row>
    <row r="11" spans="1:14" x14ac:dyDescent="0.25">
      <c r="G11" s="1">
        <f>SUM(G7:G9)</f>
        <v>333000</v>
      </c>
      <c r="H11" s="1">
        <f>SUM(H9:H10)</f>
        <v>333000</v>
      </c>
      <c r="L11" s="1">
        <f>SUM(L7:L10)</f>
        <v>1077000</v>
      </c>
      <c r="M11" s="1">
        <f>SUM(M7:M10)</f>
        <v>333000</v>
      </c>
      <c r="N11" s="1">
        <f>L11-M11</f>
        <v>744000</v>
      </c>
    </row>
    <row r="13" spans="1:14" s="9" customFormat="1" x14ac:dyDescent="0.25">
      <c r="A13" s="9" t="s">
        <v>14</v>
      </c>
      <c r="C13" s="17"/>
      <c r="F13" s="9" t="s">
        <v>7</v>
      </c>
      <c r="G13" s="9" t="s">
        <v>8</v>
      </c>
      <c r="H13" s="9" t="s">
        <v>9</v>
      </c>
      <c r="L13" s="9" t="s">
        <v>8</v>
      </c>
    </row>
    <row r="14" spans="1:14" x14ac:dyDescent="0.25">
      <c r="A14" s="1" t="s">
        <v>15</v>
      </c>
      <c r="B14" s="1">
        <v>1000000</v>
      </c>
      <c r="D14" s="1">
        <f>B14</f>
        <v>1000000</v>
      </c>
      <c r="F14" s="1" t="s">
        <v>27</v>
      </c>
      <c r="G14" s="1">
        <f>D14</f>
        <v>1000000</v>
      </c>
      <c r="K14" s="1" t="s">
        <v>11</v>
      </c>
      <c r="M14" s="1">
        <f>H9</f>
        <v>332250</v>
      </c>
    </row>
    <row r="15" spans="1:14" x14ac:dyDescent="0.25">
      <c r="A15" s="1" t="s">
        <v>1</v>
      </c>
      <c r="B15" s="1">
        <f>$B$3</f>
        <v>11</v>
      </c>
      <c r="C15" s="18" t="str">
        <f>C3</f>
        <v>%</v>
      </c>
      <c r="D15" s="1">
        <f>B14*B15/100</f>
        <v>110000</v>
      </c>
      <c r="F15" s="13" t="s">
        <v>16</v>
      </c>
      <c r="G15" s="13"/>
      <c r="H15" s="13">
        <f>D14</f>
        <v>1000000</v>
      </c>
      <c r="M15" s="1">
        <f>H10</f>
        <v>750</v>
      </c>
    </row>
    <row r="16" spans="1:14" x14ac:dyDescent="0.25">
      <c r="A16" s="1" t="s">
        <v>2</v>
      </c>
      <c r="B16" s="1">
        <f>$B$4</f>
        <v>0.25</v>
      </c>
      <c r="C16" s="18" t="str">
        <f>C4</f>
        <v>%</v>
      </c>
      <c r="D16" s="1">
        <f>D14*B16/100</f>
        <v>2500</v>
      </c>
      <c r="G16" s="1">
        <f>SUM(G14:G15)</f>
        <v>1000000</v>
      </c>
      <c r="H16" s="1">
        <f>SUM(H14:H15)</f>
        <v>1000000</v>
      </c>
    </row>
    <row r="18" spans="1:9" s="9" customFormat="1" x14ac:dyDescent="0.25">
      <c r="A18" s="9" t="s">
        <v>17</v>
      </c>
      <c r="C18" s="17"/>
      <c r="F18" s="9" t="s">
        <v>7</v>
      </c>
      <c r="G18" s="9" t="s">
        <v>8</v>
      </c>
      <c r="H18" s="9" t="s">
        <v>9</v>
      </c>
    </row>
    <row r="19" spans="1:9" x14ac:dyDescent="0.25">
      <c r="A19" s="1" t="s">
        <v>0</v>
      </c>
      <c r="B19" s="1">
        <v>1000000</v>
      </c>
      <c r="D19" s="1">
        <f>B19</f>
        <v>1000000</v>
      </c>
      <c r="F19" s="1" t="s">
        <v>16</v>
      </c>
      <c r="G19" s="1">
        <v>1000000</v>
      </c>
    </row>
    <row r="20" spans="1:9" x14ac:dyDescent="0.25">
      <c r="A20" s="1" t="s">
        <v>1</v>
      </c>
      <c r="B20" s="1">
        <f>$B$3</f>
        <v>11</v>
      </c>
      <c r="C20" s="18" t="str">
        <f>C3</f>
        <v>%</v>
      </c>
      <c r="D20" s="1">
        <f>D19*B20/100</f>
        <v>110000</v>
      </c>
      <c r="F20" s="1" t="s">
        <v>11</v>
      </c>
      <c r="G20" s="1">
        <f>D26</f>
        <v>77000</v>
      </c>
    </row>
    <row r="21" spans="1:9" x14ac:dyDescent="0.25">
      <c r="A21" s="13" t="s">
        <v>2</v>
      </c>
      <c r="B21" s="13">
        <f>$B$4</f>
        <v>0.25</v>
      </c>
      <c r="C21" s="19" t="str">
        <f>C4</f>
        <v>%</v>
      </c>
      <c r="D21" s="13">
        <f>D19*B21/100</f>
        <v>2500</v>
      </c>
      <c r="F21" s="1" t="s">
        <v>10</v>
      </c>
      <c r="H21" s="1">
        <f>D22</f>
        <v>300000</v>
      </c>
    </row>
    <row r="22" spans="1:9" x14ac:dyDescent="0.25">
      <c r="A22" s="1" t="s">
        <v>18</v>
      </c>
      <c r="B22" s="1">
        <v>300000</v>
      </c>
      <c r="D22" s="1">
        <f>B22</f>
        <v>300000</v>
      </c>
      <c r="F22" s="1" t="s">
        <v>12</v>
      </c>
      <c r="H22" s="1">
        <f>D25+D26-D27</f>
        <v>775250</v>
      </c>
    </row>
    <row r="23" spans="1:9" x14ac:dyDescent="0.25">
      <c r="A23" s="1" t="s">
        <v>19</v>
      </c>
      <c r="B23" s="1">
        <f>$B$3</f>
        <v>11</v>
      </c>
      <c r="C23" s="18" t="str">
        <f>C3</f>
        <v>%</v>
      </c>
      <c r="D23" s="1">
        <f>D22*B23/100</f>
        <v>33000</v>
      </c>
      <c r="F23" s="13" t="s">
        <v>13</v>
      </c>
      <c r="G23" s="13"/>
      <c r="H23" s="13">
        <f>D27</f>
        <v>1750</v>
      </c>
    </row>
    <row r="24" spans="1:9" x14ac:dyDescent="0.25">
      <c r="A24" s="13" t="s">
        <v>20</v>
      </c>
      <c r="B24" s="13">
        <f>$B$4</f>
        <v>0.25</v>
      </c>
      <c r="C24" s="19" t="str">
        <f>C4</f>
        <v>%</v>
      </c>
      <c r="D24" s="13">
        <f>D22*B24/100</f>
        <v>750</v>
      </c>
      <c r="G24" s="1">
        <f>SUM(G19:G23)</f>
        <v>1077000</v>
      </c>
      <c r="H24" s="1">
        <f>SUM(H19:H23)</f>
        <v>1077000</v>
      </c>
    </row>
    <row r="25" spans="1:9" x14ac:dyDescent="0.25">
      <c r="A25" s="1" t="s">
        <v>21</v>
      </c>
      <c r="B25" s="1">
        <v>700000</v>
      </c>
      <c r="D25" s="1">
        <f>B25</f>
        <v>700000</v>
      </c>
    </row>
    <row r="26" spans="1:9" x14ac:dyDescent="0.25">
      <c r="A26" s="1" t="s">
        <v>22</v>
      </c>
      <c r="B26" s="1">
        <f>$B$3</f>
        <v>11</v>
      </c>
      <c r="C26" s="18" t="str">
        <f>C3</f>
        <v>%</v>
      </c>
      <c r="D26" s="1">
        <f>D25*B26/100</f>
        <v>77000</v>
      </c>
    </row>
    <row r="27" spans="1:9" x14ac:dyDescent="0.25">
      <c r="A27" s="1" t="s">
        <v>23</v>
      </c>
      <c r="B27" s="1">
        <f>$B$4</f>
        <v>0.25</v>
      </c>
      <c r="C27" s="18" t="str">
        <f>C4</f>
        <v>%</v>
      </c>
      <c r="D27" s="1">
        <f>D25*B27/100</f>
        <v>1750</v>
      </c>
      <c r="F27" s="1" t="s">
        <v>7</v>
      </c>
      <c r="G27" s="1" t="s">
        <v>8</v>
      </c>
      <c r="H27" s="1" t="s">
        <v>9</v>
      </c>
      <c r="I27" s="1" t="s">
        <v>43</v>
      </c>
    </row>
    <row r="28" spans="1:9" x14ac:dyDescent="0.25">
      <c r="F28" s="1" t="s">
        <v>10</v>
      </c>
      <c r="G28" s="1">
        <f>G21+G7</f>
        <v>300000</v>
      </c>
      <c r="H28" s="1">
        <f>H21+H7</f>
        <v>300000</v>
      </c>
      <c r="I28" s="1">
        <f>G28-H28</f>
        <v>0</v>
      </c>
    </row>
    <row r="29" spans="1:9" x14ac:dyDescent="0.25">
      <c r="F29" s="1" t="s">
        <v>11</v>
      </c>
      <c r="G29" s="1">
        <f>G20+G8</f>
        <v>110000</v>
      </c>
      <c r="H29" s="1">
        <f>H20+H8</f>
        <v>0</v>
      </c>
      <c r="I29" s="1">
        <f>G29-H29</f>
        <v>110000</v>
      </c>
    </row>
    <row r="30" spans="1:9" x14ac:dyDescent="0.25">
      <c r="F30" s="1" t="s">
        <v>12</v>
      </c>
      <c r="G30" s="1">
        <f>G22+G9</f>
        <v>0</v>
      </c>
      <c r="H30" s="1">
        <f>H22+H9</f>
        <v>1107500</v>
      </c>
      <c r="I30" s="1">
        <f>G30-H30</f>
        <v>-1107500</v>
      </c>
    </row>
    <row r="31" spans="1:9" x14ac:dyDescent="0.25">
      <c r="F31" s="1" t="s">
        <v>27</v>
      </c>
      <c r="G31" s="1">
        <f>G14</f>
        <v>1000000</v>
      </c>
      <c r="H31" s="1">
        <f>H14</f>
        <v>0</v>
      </c>
      <c r="I31" s="1">
        <f>G31-H31</f>
        <v>1000000</v>
      </c>
    </row>
    <row r="32" spans="1:9" x14ac:dyDescent="0.25">
      <c r="F32" s="1" t="s">
        <v>16</v>
      </c>
      <c r="G32" s="1">
        <f>G19+G15</f>
        <v>1000000</v>
      </c>
      <c r="H32" s="1">
        <f>H19+H15</f>
        <v>1000000</v>
      </c>
      <c r="I32" s="1">
        <f>H32-G32</f>
        <v>0</v>
      </c>
    </row>
    <row r="33" spans="6:9" x14ac:dyDescent="0.25">
      <c r="F33" s="1" t="s">
        <v>13</v>
      </c>
      <c r="G33" s="1">
        <f>G23+G10</f>
        <v>0</v>
      </c>
      <c r="H33" s="1">
        <f>H23+H10</f>
        <v>2500</v>
      </c>
      <c r="I33" s="1">
        <f>H33-G33</f>
        <v>2500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F24" sqref="F24"/>
    </sheetView>
  </sheetViews>
  <sheetFormatPr defaultRowHeight="15" x14ac:dyDescent="0.25"/>
  <cols>
    <col min="1" max="1" width="19" style="1" bestFit="1" customWidth="1"/>
    <col min="2" max="2" width="13.28515625" style="1" bestFit="1" customWidth="1"/>
    <col min="3" max="3" width="4" style="18" bestFit="1" customWidth="1"/>
    <col min="4" max="4" width="13.28515625" style="1" bestFit="1" customWidth="1"/>
    <col min="5" max="5" width="9.140625" style="1"/>
    <col min="6" max="6" width="23.5703125" style="1" customWidth="1"/>
    <col min="7" max="8" width="13.28515625" style="1" bestFit="1" customWidth="1"/>
    <col min="9" max="9" width="14" style="1" bestFit="1" customWidth="1"/>
    <col min="10" max="10" width="22.5703125" style="1" bestFit="1" customWidth="1"/>
    <col min="11" max="12" width="13.28515625" style="1" bestFit="1" customWidth="1"/>
    <col min="13" max="13" width="14" style="1" bestFit="1" customWidth="1"/>
    <col min="14" max="16384" width="9.140625" style="1"/>
  </cols>
  <sheetData>
    <row r="1" spans="1:13" s="9" customFormat="1" x14ac:dyDescent="0.25">
      <c r="A1" s="16" t="s">
        <v>4</v>
      </c>
      <c r="C1" s="17"/>
      <c r="D1" s="9">
        <f>D2+D3-D4</f>
        <v>1107500</v>
      </c>
    </row>
    <row r="2" spans="1:13" x14ac:dyDescent="0.25">
      <c r="A2" s="1" t="s">
        <v>0</v>
      </c>
      <c r="B2" s="1">
        <v>1000000</v>
      </c>
      <c r="D2" s="1">
        <f>B2</f>
        <v>1000000</v>
      </c>
    </row>
    <row r="3" spans="1:13" x14ac:dyDescent="0.25">
      <c r="A3" s="1" t="s">
        <v>1</v>
      </c>
      <c r="B3" s="1">
        <v>11</v>
      </c>
      <c r="C3" s="18" t="s">
        <v>3</v>
      </c>
      <c r="D3" s="1">
        <f>D2*B3/100</f>
        <v>110000</v>
      </c>
    </row>
    <row r="4" spans="1:13" x14ac:dyDescent="0.25">
      <c r="A4" s="1" t="s">
        <v>2</v>
      </c>
      <c r="B4" s="1">
        <v>0.25</v>
      </c>
      <c r="C4" s="18" t="s">
        <v>3</v>
      </c>
      <c r="D4" s="1">
        <f>D2*B4/100</f>
        <v>2500</v>
      </c>
    </row>
    <row r="6" spans="1:13" s="9" customFormat="1" x14ac:dyDescent="0.25">
      <c r="A6" s="9" t="s">
        <v>5</v>
      </c>
      <c r="C6" s="17"/>
      <c r="F6" s="9" t="s">
        <v>7</v>
      </c>
      <c r="G6" s="9" t="s">
        <v>8</v>
      </c>
      <c r="H6" s="9" t="s">
        <v>9</v>
      </c>
      <c r="J6" s="1" t="s">
        <v>12</v>
      </c>
      <c r="K6" s="9" t="s">
        <v>8</v>
      </c>
      <c r="L6" s="9" t="s">
        <v>9</v>
      </c>
      <c r="M6" s="9" t="s">
        <v>43</v>
      </c>
    </row>
    <row r="7" spans="1:13" x14ac:dyDescent="0.25">
      <c r="A7" s="1" t="s">
        <v>6</v>
      </c>
      <c r="B7" s="1">
        <v>300000</v>
      </c>
      <c r="D7" s="1">
        <f>B7</f>
        <v>300000</v>
      </c>
      <c r="F7" s="1" t="s">
        <v>10</v>
      </c>
      <c r="G7" s="1">
        <f>D7</f>
        <v>300000</v>
      </c>
      <c r="J7" s="1" t="str">
        <f>F7</f>
        <v>Uang Muka Pembelian</v>
      </c>
      <c r="K7" s="1">
        <f>G7</f>
        <v>300000</v>
      </c>
      <c r="M7" s="1">
        <f>K7-L7</f>
        <v>300000</v>
      </c>
    </row>
    <row r="8" spans="1:13" x14ac:dyDescent="0.25">
      <c r="A8" s="1" t="s">
        <v>1</v>
      </c>
      <c r="B8" s="1">
        <f>$B$3</f>
        <v>11</v>
      </c>
      <c r="C8" s="18" t="str">
        <f t="shared" ref="C8" si="0">C3</f>
        <v>%</v>
      </c>
      <c r="D8" s="1">
        <f>D7*B8/100</f>
        <v>33000</v>
      </c>
      <c r="F8" s="1" t="s">
        <v>11</v>
      </c>
      <c r="G8" s="1">
        <f>D8</f>
        <v>33000</v>
      </c>
      <c r="J8" s="1" t="str">
        <f>F8</f>
        <v>PPN Masukan</v>
      </c>
      <c r="K8" s="1">
        <f>G8</f>
        <v>33000</v>
      </c>
      <c r="M8" s="1">
        <f>M7+K8-L8</f>
        <v>333000</v>
      </c>
    </row>
    <row r="9" spans="1:13" x14ac:dyDescent="0.25">
      <c r="A9" s="1" t="s">
        <v>2</v>
      </c>
      <c r="B9" s="1">
        <f>$B$4</f>
        <v>0.25</v>
      </c>
      <c r="C9" s="18" t="str">
        <f>C4</f>
        <v>%</v>
      </c>
      <c r="D9" s="1">
        <f>D7*B9/100</f>
        <v>750</v>
      </c>
      <c r="F9" s="13" t="s">
        <v>12</v>
      </c>
      <c r="G9" s="13"/>
      <c r="H9" s="13">
        <f>G7+G8</f>
        <v>333000</v>
      </c>
      <c r="J9" s="1" t="str">
        <f>F13</f>
        <v>PPH Pembelian</v>
      </c>
      <c r="L9" s="1">
        <f>H13</f>
        <v>750</v>
      </c>
      <c r="M9" s="1">
        <f t="shared" ref="M9:M14" si="1">M8+K9-L9</f>
        <v>332250</v>
      </c>
    </row>
    <row r="10" spans="1:13" x14ac:dyDescent="0.25">
      <c r="G10" s="1">
        <f>SUM(G7:G9)</f>
        <v>333000</v>
      </c>
      <c r="H10" s="1">
        <f>SUM(H7:H9)</f>
        <v>333000</v>
      </c>
      <c r="J10" s="1" t="str">
        <f>F22</f>
        <v>Hutang Dagang</v>
      </c>
      <c r="K10" s="1">
        <f>G22</f>
        <v>1000000</v>
      </c>
      <c r="M10" s="1">
        <f t="shared" si="1"/>
        <v>1332250</v>
      </c>
    </row>
    <row r="11" spans="1:13" x14ac:dyDescent="0.25">
      <c r="J11" s="1" t="str">
        <f>F23</f>
        <v>PPN Masukan</v>
      </c>
      <c r="K11" s="1">
        <f>G23</f>
        <v>110000</v>
      </c>
      <c r="M11" s="1">
        <f t="shared" si="1"/>
        <v>1442250</v>
      </c>
    </row>
    <row r="12" spans="1:13" x14ac:dyDescent="0.25">
      <c r="F12" s="1" t="s">
        <v>12</v>
      </c>
      <c r="G12" s="1">
        <v>750</v>
      </c>
      <c r="J12" s="1" t="str">
        <f>F28</f>
        <v>PPH Pembelian</v>
      </c>
      <c r="L12" s="1">
        <f>H28</f>
        <v>1750</v>
      </c>
      <c r="M12" s="1">
        <f t="shared" si="1"/>
        <v>1440500</v>
      </c>
    </row>
    <row r="13" spans="1:13" x14ac:dyDescent="0.25">
      <c r="F13" s="13" t="s">
        <v>13</v>
      </c>
      <c r="G13" s="13"/>
      <c r="H13" s="13">
        <f>D9</f>
        <v>750</v>
      </c>
      <c r="J13" s="1" t="str">
        <f>F32</f>
        <v>Uang Muka Pembelian</v>
      </c>
      <c r="L13" s="1">
        <f>H32</f>
        <v>300000</v>
      </c>
      <c r="M13" s="1">
        <f t="shared" si="1"/>
        <v>1140500</v>
      </c>
    </row>
    <row r="14" spans="1:13" x14ac:dyDescent="0.25">
      <c r="G14" s="1">
        <f>SUM(G12:G13)</f>
        <v>750</v>
      </c>
      <c r="H14" s="1">
        <f>SUM(H12:H13)</f>
        <v>750</v>
      </c>
      <c r="J14" s="1" t="str">
        <f>F33</f>
        <v>PPN Masukan</v>
      </c>
      <c r="K14" s="13"/>
      <c r="L14" s="13">
        <f>H33</f>
        <v>33000</v>
      </c>
      <c r="M14" s="1">
        <f t="shared" si="1"/>
        <v>1107500</v>
      </c>
    </row>
    <row r="15" spans="1:13" x14ac:dyDescent="0.25">
      <c r="K15" s="1">
        <f>SUM(K7:K14)</f>
        <v>1443000</v>
      </c>
      <c r="L15" s="1">
        <f>SUM(L7:L14)</f>
        <v>335500</v>
      </c>
    </row>
    <row r="16" spans="1:13" s="9" customFormat="1" x14ac:dyDescent="0.25">
      <c r="A16" s="9" t="s">
        <v>14</v>
      </c>
      <c r="C16" s="17"/>
      <c r="F16" s="9" t="s">
        <v>7</v>
      </c>
      <c r="G16" s="9" t="s">
        <v>8</v>
      </c>
      <c r="H16" s="9" t="s">
        <v>9</v>
      </c>
    </row>
    <row r="17" spans="1:13" x14ac:dyDescent="0.25">
      <c r="A17" s="1" t="s">
        <v>15</v>
      </c>
      <c r="B17" s="1">
        <v>1000000</v>
      </c>
      <c r="D17" s="1">
        <f>B17</f>
        <v>1000000</v>
      </c>
      <c r="F17" s="1" t="s">
        <v>27</v>
      </c>
      <c r="G17" s="1">
        <f>D17</f>
        <v>1000000</v>
      </c>
      <c r="J17" s="15"/>
      <c r="K17" s="15"/>
      <c r="L17" s="15"/>
      <c r="M17" s="15"/>
    </row>
    <row r="18" spans="1:13" x14ac:dyDescent="0.25">
      <c r="A18" s="1" t="s">
        <v>1</v>
      </c>
      <c r="B18" s="1">
        <f>$B$3</f>
        <v>11</v>
      </c>
      <c r="C18" s="18" t="str">
        <f>C3</f>
        <v>%</v>
      </c>
      <c r="D18" s="1">
        <f>B17*B18/100</f>
        <v>110000</v>
      </c>
      <c r="F18" s="13" t="s">
        <v>16</v>
      </c>
      <c r="G18" s="13"/>
      <c r="H18" s="13">
        <f>D17</f>
        <v>1000000</v>
      </c>
      <c r="J18" s="15"/>
      <c r="K18" s="15"/>
      <c r="L18" s="15"/>
      <c r="M18" s="15"/>
    </row>
    <row r="19" spans="1:13" x14ac:dyDescent="0.25">
      <c r="A19" s="1" t="s">
        <v>2</v>
      </c>
      <c r="B19" s="1">
        <f>$B$4</f>
        <v>0.25</v>
      </c>
      <c r="C19" s="18" t="str">
        <f>C4</f>
        <v>%</v>
      </c>
      <c r="D19" s="1">
        <f>D17*B19/100</f>
        <v>2500</v>
      </c>
      <c r="G19" s="1">
        <f>SUM(G17:G18)</f>
        <v>1000000</v>
      </c>
      <c r="H19" s="1">
        <f>SUM(H17:H18)</f>
        <v>1000000</v>
      </c>
      <c r="J19" s="15"/>
      <c r="K19" s="15"/>
      <c r="L19" s="15"/>
      <c r="M19" s="15"/>
    </row>
    <row r="21" spans="1:13" s="9" customFormat="1" x14ac:dyDescent="0.25">
      <c r="A21" s="9" t="s">
        <v>17</v>
      </c>
      <c r="C21" s="17"/>
      <c r="F21" s="9" t="s">
        <v>7</v>
      </c>
      <c r="G21" s="9" t="s">
        <v>8</v>
      </c>
      <c r="H21" s="9" t="s">
        <v>9</v>
      </c>
    </row>
    <row r="22" spans="1:13" x14ac:dyDescent="0.25">
      <c r="A22" s="1" t="s">
        <v>0</v>
      </c>
      <c r="B22" s="1">
        <v>1000000</v>
      </c>
      <c r="D22" s="1">
        <f>B22</f>
        <v>1000000</v>
      </c>
      <c r="F22" s="1" t="s">
        <v>16</v>
      </c>
      <c r="G22" s="1">
        <v>1000000</v>
      </c>
    </row>
    <row r="23" spans="1:13" x14ac:dyDescent="0.25">
      <c r="A23" s="1" t="s">
        <v>1</v>
      </c>
      <c r="B23" s="1">
        <f>$B$3</f>
        <v>11</v>
      </c>
      <c r="C23" s="18" t="str">
        <f>C3</f>
        <v>%</v>
      </c>
      <c r="D23" s="1">
        <f>D22*B23/100</f>
        <v>110000</v>
      </c>
      <c r="F23" s="1" t="s">
        <v>11</v>
      </c>
      <c r="G23" s="1">
        <f>D23</f>
        <v>110000</v>
      </c>
    </row>
    <row r="24" spans="1:13" x14ac:dyDescent="0.25">
      <c r="A24" s="13" t="s">
        <v>2</v>
      </c>
      <c r="B24" s="13">
        <f>$B$4</f>
        <v>0.25</v>
      </c>
      <c r="C24" s="19" t="str">
        <f>C4</f>
        <v>%</v>
      </c>
      <c r="D24" s="13">
        <f>D22*B24/100</f>
        <v>2500</v>
      </c>
      <c r="F24" s="13" t="s">
        <v>12</v>
      </c>
      <c r="G24" s="13"/>
      <c r="H24" s="13">
        <f>D22+D23</f>
        <v>1110000</v>
      </c>
    </row>
    <row r="25" spans="1:13" x14ac:dyDescent="0.25">
      <c r="A25" s="1" t="s">
        <v>18</v>
      </c>
      <c r="B25" s="1">
        <v>300000</v>
      </c>
      <c r="D25" s="1">
        <f>B25</f>
        <v>300000</v>
      </c>
      <c r="G25" s="1">
        <f>SUM(G22:G24)</f>
        <v>1110000</v>
      </c>
      <c r="H25" s="1">
        <f>SUM(H22:H24)</f>
        <v>1110000</v>
      </c>
    </row>
    <row r="26" spans="1:13" x14ac:dyDescent="0.25">
      <c r="A26" s="1" t="s">
        <v>19</v>
      </c>
      <c r="B26" s="1">
        <f>$B$3</f>
        <v>11</v>
      </c>
      <c r="C26" s="18" t="str">
        <f>C3</f>
        <v>%</v>
      </c>
      <c r="D26" s="1">
        <f>D25*B26/100</f>
        <v>33000</v>
      </c>
    </row>
    <row r="27" spans="1:13" x14ac:dyDescent="0.25">
      <c r="A27" s="13" t="s">
        <v>20</v>
      </c>
      <c r="B27" s="13">
        <f>$B$4</f>
        <v>0.25</v>
      </c>
      <c r="C27" s="19" t="str">
        <f>C4</f>
        <v>%</v>
      </c>
      <c r="D27" s="13">
        <f>D25*B27/100</f>
        <v>750</v>
      </c>
      <c r="F27" s="1" t="s">
        <v>12</v>
      </c>
      <c r="G27" s="1">
        <f>D30</f>
        <v>1750</v>
      </c>
    </row>
    <row r="28" spans="1:13" x14ac:dyDescent="0.25">
      <c r="A28" s="1" t="s">
        <v>21</v>
      </c>
      <c r="B28" s="1">
        <v>700000</v>
      </c>
      <c r="D28" s="1">
        <f>B28</f>
        <v>700000</v>
      </c>
      <c r="F28" s="13" t="s">
        <v>13</v>
      </c>
      <c r="G28" s="13"/>
      <c r="H28" s="13">
        <f>D30</f>
        <v>1750</v>
      </c>
    </row>
    <row r="29" spans="1:13" x14ac:dyDescent="0.25">
      <c r="A29" s="1" t="s">
        <v>22</v>
      </c>
      <c r="B29" s="1">
        <f>$B$3</f>
        <v>11</v>
      </c>
      <c r="C29" s="18" t="str">
        <f>C3</f>
        <v>%</v>
      </c>
      <c r="D29" s="1">
        <f>D28*B29/100</f>
        <v>77000</v>
      </c>
      <c r="F29" s="15"/>
      <c r="G29" s="15">
        <f>SUM(G27:G28)</f>
        <v>1750</v>
      </c>
      <c r="H29" s="15">
        <f>SUM(H27:H28)</f>
        <v>1750</v>
      </c>
    </row>
    <row r="30" spans="1:13" x14ac:dyDescent="0.25">
      <c r="A30" s="1" t="s">
        <v>23</v>
      </c>
      <c r="B30" s="1">
        <f>$B$4</f>
        <v>0.25</v>
      </c>
      <c r="C30" s="18" t="str">
        <f>C4</f>
        <v>%</v>
      </c>
      <c r="D30" s="1">
        <f>D28*B30/100</f>
        <v>1750</v>
      </c>
      <c r="F30" s="15"/>
      <c r="G30" s="15"/>
      <c r="H30" s="15"/>
    </row>
    <row r="31" spans="1:13" x14ac:dyDescent="0.25">
      <c r="F31" s="1" t="s">
        <v>12</v>
      </c>
      <c r="G31" s="1">
        <f>D25+D26</f>
        <v>333000</v>
      </c>
    </row>
    <row r="32" spans="1:13" x14ac:dyDescent="0.25">
      <c r="F32" s="1" t="s">
        <v>10</v>
      </c>
      <c r="H32" s="1">
        <f>D25</f>
        <v>300000</v>
      </c>
    </row>
    <row r="33" spans="6:9" x14ac:dyDescent="0.25">
      <c r="F33" s="13" t="s">
        <v>11</v>
      </c>
      <c r="G33" s="13"/>
      <c r="H33" s="13">
        <f>D26</f>
        <v>33000</v>
      </c>
    </row>
    <row r="34" spans="6:9" x14ac:dyDescent="0.25">
      <c r="G34" s="1">
        <f>SUM(G31:G33)</f>
        <v>333000</v>
      </c>
      <c r="H34" s="1">
        <f>SUM(H31:H33)</f>
        <v>333000</v>
      </c>
    </row>
    <row r="37" spans="6:9" x14ac:dyDescent="0.25">
      <c r="F37" s="1" t="s">
        <v>7</v>
      </c>
      <c r="G37" s="1" t="s">
        <v>8</v>
      </c>
      <c r="H37" s="1" t="s">
        <v>9</v>
      </c>
      <c r="I37" s="1" t="s">
        <v>43</v>
      </c>
    </row>
    <row r="38" spans="6:9" x14ac:dyDescent="0.25">
      <c r="F38" s="1" t="s">
        <v>10</v>
      </c>
      <c r="G38" s="1">
        <f>G7+G32</f>
        <v>300000</v>
      </c>
      <c r="H38" s="1">
        <f>H7+H32</f>
        <v>300000</v>
      </c>
      <c r="I38" s="1">
        <f>G38-H38</f>
        <v>0</v>
      </c>
    </row>
    <row r="39" spans="6:9" x14ac:dyDescent="0.25">
      <c r="F39" s="20" t="s">
        <v>11</v>
      </c>
      <c r="G39" s="20">
        <f>G8+G23+G33</f>
        <v>143000</v>
      </c>
      <c r="H39" s="20">
        <f>H8+H23+H33</f>
        <v>33000</v>
      </c>
      <c r="I39" s="20">
        <f>G39-H39</f>
        <v>110000</v>
      </c>
    </row>
    <row r="40" spans="6:9" x14ac:dyDescent="0.25">
      <c r="F40" s="20" t="s">
        <v>12</v>
      </c>
      <c r="G40" s="20">
        <f>G9+G12+G24+G27+G31</f>
        <v>335500</v>
      </c>
      <c r="H40" s="20">
        <f>H9+H12+H24+H27+H31</f>
        <v>1443000</v>
      </c>
      <c r="I40" s="20">
        <f>G40-H40</f>
        <v>-1107500</v>
      </c>
    </row>
    <row r="41" spans="6:9" x14ac:dyDescent="0.25">
      <c r="F41" s="20" t="s">
        <v>27</v>
      </c>
      <c r="G41" s="20">
        <f>G17</f>
        <v>1000000</v>
      </c>
      <c r="H41" s="20">
        <f>H17</f>
        <v>0</v>
      </c>
      <c r="I41" s="20">
        <f>G41-H41</f>
        <v>1000000</v>
      </c>
    </row>
    <row r="42" spans="6:9" x14ac:dyDescent="0.25">
      <c r="F42" s="1" t="s">
        <v>16</v>
      </c>
      <c r="G42" s="1">
        <f>G18+G22</f>
        <v>1000000</v>
      </c>
      <c r="H42" s="1">
        <f>H18+H22</f>
        <v>1000000</v>
      </c>
      <c r="I42" s="1">
        <f>H42-G42</f>
        <v>0</v>
      </c>
    </row>
    <row r="43" spans="6:9" x14ac:dyDescent="0.25">
      <c r="F43" s="20" t="s">
        <v>13</v>
      </c>
      <c r="G43" s="20">
        <f>G13+G28</f>
        <v>0</v>
      </c>
      <c r="H43" s="20">
        <f>H13+H28</f>
        <v>2500</v>
      </c>
      <c r="I43" s="20">
        <f>H43-G43</f>
        <v>2500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18" sqref="A18"/>
    </sheetView>
  </sheetViews>
  <sheetFormatPr defaultRowHeight="15" x14ac:dyDescent="0.25"/>
  <cols>
    <col min="1" max="1" width="19" bestFit="1" customWidth="1"/>
    <col min="2" max="2" width="13.28515625" style="2" bestFit="1" customWidth="1"/>
    <col min="3" max="3" width="4" style="3" bestFit="1" customWidth="1"/>
    <col min="4" max="4" width="13.28515625" style="1" bestFit="1" customWidth="1"/>
    <col min="6" max="6" width="23.5703125" customWidth="1"/>
    <col min="7" max="8" width="13.28515625" style="1" bestFit="1" customWidth="1"/>
  </cols>
  <sheetData>
    <row r="1" spans="1:8" s="6" customFormat="1" x14ac:dyDescent="0.25">
      <c r="A1" s="10" t="s">
        <v>24</v>
      </c>
      <c r="B1" s="7"/>
      <c r="C1" s="8"/>
      <c r="D1" s="9"/>
      <c r="G1" s="9"/>
      <c r="H1" s="9"/>
    </row>
    <row r="2" spans="1:8" x14ac:dyDescent="0.25">
      <c r="A2" t="s">
        <v>0</v>
      </c>
      <c r="B2" s="2">
        <v>1000000</v>
      </c>
      <c r="D2" s="1">
        <f>B2</f>
        <v>1000000</v>
      </c>
    </row>
    <row r="3" spans="1:8" x14ac:dyDescent="0.25">
      <c r="A3" t="s">
        <v>1</v>
      </c>
      <c r="B3" s="2">
        <v>11</v>
      </c>
      <c r="C3" s="3" t="s">
        <v>3</v>
      </c>
      <c r="D3" s="1">
        <f>D2*B3/100</f>
        <v>110000</v>
      </c>
    </row>
    <row r="4" spans="1:8" x14ac:dyDescent="0.25">
      <c r="A4" t="s">
        <v>2</v>
      </c>
      <c r="B4" s="2">
        <v>0.25</v>
      </c>
      <c r="C4" s="3" t="s">
        <v>3</v>
      </c>
      <c r="D4" s="1">
        <f>D2*B4/100</f>
        <v>2500</v>
      </c>
    </row>
    <row r="6" spans="1:8" s="6" customFormat="1" x14ac:dyDescent="0.25">
      <c r="A6" s="6" t="s">
        <v>5</v>
      </c>
      <c r="B6" s="7"/>
      <c r="C6" s="8"/>
      <c r="D6" s="9"/>
      <c r="F6" s="6" t="s">
        <v>7</v>
      </c>
      <c r="G6" s="9" t="s">
        <v>8</v>
      </c>
      <c r="H6" s="9" t="s">
        <v>9</v>
      </c>
    </row>
    <row r="7" spans="1:8" x14ac:dyDescent="0.25">
      <c r="A7" t="s">
        <v>6</v>
      </c>
      <c r="B7" s="2">
        <v>300000</v>
      </c>
      <c r="D7" s="1">
        <f>B7</f>
        <v>300000</v>
      </c>
      <c r="F7" t="s">
        <v>25</v>
      </c>
      <c r="G7" s="1">
        <f>D7</f>
        <v>300000</v>
      </c>
    </row>
    <row r="8" spans="1:8" x14ac:dyDescent="0.25">
      <c r="A8" t="s">
        <v>1</v>
      </c>
      <c r="B8" s="2">
        <f>$B$3</f>
        <v>11</v>
      </c>
      <c r="C8" s="4" t="str">
        <f t="shared" ref="C8:C9" si="0">C3</f>
        <v>%</v>
      </c>
      <c r="D8" s="1">
        <f>D7*B8/100</f>
        <v>33000</v>
      </c>
      <c r="F8" t="s">
        <v>11</v>
      </c>
      <c r="G8" s="1">
        <f>D8</f>
        <v>33000</v>
      </c>
    </row>
    <row r="9" spans="1:8" x14ac:dyDescent="0.25">
      <c r="A9" t="s">
        <v>2</v>
      </c>
      <c r="B9" s="2">
        <f>$B$4</f>
        <v>0.25</v>
      </c>
      <c r="C9" s="4" t="str">
        <f t="shared" si="0"/>
        <v>%</v>
      </c>
      <c r="D9" s="1">
        <f>D7*B9/100</f>
        <v>750</v>
      </c>
      <c r="F9" t="s">
        <v>12</v>
      </c>
      <c r="H9" s="1">
        <f>D7+D8-D9</f>
        <v>332250</v>
      </c>
    </row>
    <row r="10" spans="1:8" x14ac:dyDescent="0.25">
      <c r="F10" s="5" t="s">
        <v>13</v>
      </c>
      <c r="G10" s="13"/>
      <c r="H10" s="13">
        <f>D9</f>
        <v>750</v>
      </c>
    </row>
    <row r="11" spans="1:8" x14ac:dyDescent="0.25">
      <c r="G11" s="1">
        <f>SUM(G7:G10)</f>
        <v>333000</v>
      </c>
      <c r="H11" s="1">
        <f>SUM(H7:H10)</f>
        <v>333000</v>
      </c>
    </row>
    <row r="13" spans="1:8" s="6" customFormat="1" x14ac:dyDescent="0.25">
      <c r="A13" s="6" t="s">
        <v>34</v>
      </c>
      <c r="B13" s="7"/>
      <c r="C13" s="8"/>
      <c r="D13" s="9"/>
      <c r="F13" s="6" t="s">
        <v>7</v>
      </c>
      <c r="G13" s="9" t="s">
        <v>8</v>
      </c>
      <c r="H13" s="9" t="s">
        <v>9</v>
      </c>
    </row>
    <row r="14" spans="1:8" x14ac:dyDescent="0.25">
      <c r="A14" t="s">
        <v>15</v>
      </c>
      <c r="B14" s="2">
        <v>1000000</v>
      </c>
      <c r="D14" s="1">
        <f>B14</f>
        <v>1000000</v>
      </c>
      <c r="F14" t="s">
        <v>26</v>
      </c>
      <c r="G14" s="1">
        <f>D14</f>
        <v>1000000</v>
      </c>
    </row>
    <row r="15" spans="1:8" x14ac:dyDescent="0.25">
      <c r="A15" t="s">
        <v>1</v>
      </c>
      <c r="B15" s="2">
        <f>$B$3</f>
        <v>11</v>
      </c>
      <c r="C15" s="3" t="str">
        <f>C3</f>
        <v>%</v>
      </c>
      <c r="D15" s="1">
        <f>B14*B15/100</f>
        <v>110000</v>
      </c>
      <c r="F15" s="5" t="s">
        <v>30</v>
      </c>
      <c r="G15" s="13"/>
      <c r="H15" s="13">
        <f>D14</f>
        <v>1000000</v>
      </c>
    </row>
    <row r="16" spans="1:8" x14ac:dyDescent="0.25">
      <c r="A16" t="s">
        <v>2</v>
      </c>
      <c r="B16" s="2">
        <f>$B$4</f>
        <v>0.25</v>
      </c>
      <c r="C16" s="3" t="str">
        <f>C4</f>
        <v>%</v>
      </c>
      <c r="D16" s="1">
        <f>D14*B16/100</f>
        <v>2500</v>
      </c>
      <c r="G16" s="1">
        <f>SUM(G14:G15)</f>
        <v>1000000</v>
      </c>
      <c r="H16" s="1">
        <f>SUM(H14:H15)</f>
        <v>1000000</v>
      </c>
    </row>
    <row r="18" spans="1:8" s="6" customFormat="1" x14ac:dyDescent="0.25">
      <c r="A18" s="6" t="s">
        <v>17</v>
      </c>
      <c r="B18" s="7"/>
      <c r="C18" s="8"/>
      <c r="D18" s="9"/>
      <c r="F18" s="6" t="s">
        <v>7</v>
      </c>
      <c r="G18" s="9" t="s">
        <v>8</v>
      </c>
      <c r="H18" s="9" t="s">
        <v>9</v>
      </c>
    </row>
    <row r="19" spans="1:8" x14ac:dyDescent="0.25">
      <c r="A19" t="s">
        <v>0</v>
      </c>
      <c r="B19" s="2">
        <v>1000000</v>
      </c>
      <c r="D19" s="1">
        <f>B19</f>
        <v>1000000</v>
      </c>
      <c r="F19" t="s">
        <v>30</v>
      </c>
      <c r="G19" s="1">
        <v>1000000</v>
      </c>
    </row>
    <row r="20" spans="1:8" x14ac:dyDescent="0.25">
      <c r="A20" t="s">
        <v>1</v>
      </c>
      <c r="B20" s="2">
        <f>$B$3</f>
        <v>11</v>
      </c>
      <c r="C20" s="3" t="str">
        <f>C3</f>
        <v>%</v>
      </c>
      <c r="D20" s="1">
        <f>D19*B20/100</f>
        <v>110000</v>
      </c>
      <c r="F20" t="s">
        <v>11</v>
      </c>
      <c r="G20" s="1">
        <f>D26</f>
        <v>77000</v>
      </c>
    </row>
    <row r="21" spans="1:8" x14ac:dyDescent="0.25">
      <c r="A21" s="5" t="s">
        <v>2</v>
      </c>
      <c r="B21" s="11">
        <f>$B$4</f>
        <v>0.25</v>
      </c>
      <c r="C21" s="12" t="str">
        <f>C4</f>
        <v>%</v>
      </c>
      <c r="D21" s="13">
        <f>D19*B21/100</f>
        <v>2500</v>
      </c>
      <c r="F21" t="s">
        <v>25</v>
      </c>
      <c r="H21" s="1">
        <f>D22</f>
        <v>300000</v>
      </c>
    </row>
    <row r="22" spans="1:8" x14ac:dyDescent="0.25">
      <c r="A22" t="s">
        <v>18</v>
      </c>
      <c r="B22" s="2">
        <v>300000</v>
      </c>
      <c r="D22" s="1">
        <f>B22</f>
        <v>300000</v>
      </c>
      <c r="F22" t="s">
        <v>12</v>
      </c>
      <c r="H22" s="1">
        <f>D25+D26-D27</f>
        <v>775250</v>
      </c>
    </row>
    <row r="23" spans="1:8" x14ac:dyDescent="0.25">
      <c r="A23" t="s">
        <v>19</v>
      </c>
      <c r="B23" s="2">
        <f>$B$3</f>
        <v>11</v>
      </c>
      <c r="C23" s="3" t="str">
        <f>C3</f>
        <v>%</v>
      </c>
      <c r="D23" s="1">
        <f>D22*B23/100</f>
        <v>33000</v>
      </c>
      <c r="F23" s="5" t="s">
        <v>13</v>
      </c>
      <c r="G23" s="13"/>
      <c r="H23" s="13">
        <f>D27</f>
        <v>1750</v>
      </c>
    </row>
    <row r="24" spans="1:8" x14ac:dyDescent="0.25">
      <c r="A24" s="5" t="s">
        <v>20</v>
      </c>
      <c r="B24" s="11">
        <f>$B$4</f>
        <v>0.25</v>
      </c>
      <c r="C24" s="12" t="str">
        <f>C4</f>
        <v>%</v>
      </c>
      <c r="D24" s="13">
        <f>D22*B24/100</f>
        <v>750</v>
      </c>
      <c r="G24" s="1">
        <f>SUM(G19:G23)</f>
        <v>1077000</v>
      </c>
      <c r="H24" s="1">
        <f>SUM(H19:H23)</f>
        <v>1077000</v>
      </c>
    </row>
    <row r="25" spans="1:8" x14ac:dyDescent="0.25">
      <c r="A25" t="s">
        <v>21</v>
      </c>
      <c r="B25" s="2">
        <v>700000</v>
      </c>
      <c r="D25" s="1">
        <f>B25</f>
        <v>700000</v>
      </c>
    </row>
    <row r="26" spans="1:8" x14ac:dyDescent="0.25">
      <c r="A26" t="s">
        <v>22</v>
      </c>
      <c r="B26" s="2">
        <f>$B$3</f>
        <v>11</v>
      </c>
      <c r="C26" s="3" t="str">
        <f>C3</f>
        <v>%</v>
      </c>
      <c r="D26" s="1">
        <f>D25*B26/100</f>
        <v>77000</v>
      </c>
    </row>
    <row r="27" spans="1:8" x14ac:dyDescent="0.25">
      <c r="A27" t="s">
        <v>23</v>
      </c>
      <c r="B27" s="2">
        <f>$B$4</f>
        <v>0.25</v>
      </c>
      <c r="C27" s="3" t="str">
        <f>C4</f>
        <v>%</v>
      </c>
      <c r="D27" s="1">
        <f>D25*B27/100</f>
        <v>1750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14" sqref="F14"/>
    </sheetView>
  </sheetViews>
  <sheetFormatPr defaultRowHeight="15" x14ac:dyDescent="0.25"/>
  <cols>
    <col min="1" max="1" width="19" bestFit="1" customWidth="1"/>
    <col min="2" max="2" width="13.28515625" style="2" bestFit="1" customWidth="1"/>
    <col min="3" max="3" width="4" style="3" bestFit="1" customWidth="1"/>
    <col min="4" max="4" width="13.28515625" style="1" bestFit="1" customWidth="1"/>
    <col min="6" max="6" width="23.5703125" customWidth="1"/>
    <col min="7" max="8" width="13.28515625" style="1" bestFit="1" customWidth="1"/>
  </cols>
  <sheetData>
    <row r="1" spans="1:8" s="6" customFormat="1" x14ac:dyDescent="0.25">
      <c r="A1" s="10" t="s">
        <v>24</v>
      </c>
      <c r="B1" s="7"/>
      <c r="C1" s="8"/>
      <c r="D1" s="9"/>
      <c r="G1" s="9"/>
      <c r="H1" s="9"/>
    </row>
    <row r="2" spans="1:8" x14ac:dyDescent="0.25">
      <c r="A2" t="s">
        <v>0</v>
      </c>
      <c r="B2" s="2">
        <v>1000000</v>
      </c>
      <c r="D2" s="1">
        <f>B2</f>
        <v>1000000</v>
      </c>
    </row>
    <row r="3" spans="1:8" x14ac:dyDescent="0.25">
      <c r="A3" t="s">
        <v>1</v>
      </c>
      <c r="B3" s="2">
        <v>11</v>
      </c>
      <c r="C3" s="3" t="s">
        <v>3</v>
      </c>
      <c r="D3" s="1">
        <f>D2*B3/100</f>
        <v>110000</v>
      </c>
    </row>
    <row r="4" spans="1:8" x14ac:dyDescent="0.25">
      <c r="A4" t="s">
        <v>2</v>
      </c>
      <c r="B4" s="2">
        <v>0.25</v>
      </c>
      <c r="C4" s="3" t="s">
        <v>3</v>
      </c>
      <c r="D4" s="1">
        <f>D2*B4/100</f>
        <v>2500</v>
      </c>
    </row>
    <row r="6" spans="1:8" s="6" customFormat="1" x14ac:dyDescent="0.25">
      <c r="A6" s="6" t="s">
        <v>5</v>
      </c>
      <c r="B6" s="7"/>
      <c r="C6" s="8"/>
      <c r="D6" s="9"/>
      <c r="F6" s="6" t="s">
        <v>7</v>
      </c>
      <c r="G6" s="9" t="s">
        <v>8</v>
      </c>
      <c r="H6" s="9" t="s">
        <v>9</v>
      </c>
    </row>
    <row r="7" spans="1:8" x14ac:dyDescent="0.25">
      <c r="A7" t="s">
        <v>6</v>
      </c>
      <c r="B7" s="2">
        <v>300000</v>
      </c>
      <c r="D7" s="1">
        <f>B7</f>
        <v>300000</v>
      </c>
      <c r="F7" t="s">
        <v>25</v>
      </c>
      <c r="G7" s="1">
        <f>D7</f>
        <v>300000</v>
      </c>
    </row>
    <row r="8" spans="1:8" x14ac:dyDescent="0.25">
      <c r="A8" t="s">
        <v>1</v>
      </c>
      <c r="B8" s="2">
        <f>$B$3</f>
        <v>11</v>
      </c>
      <c r="C8" s="4" t="str">
        <f t="shared" ref="C8:C9" si="0">C3</f>
        <v>%</v>
      </c>
      <c r="D8" s="1">
        <f>D7*B8/100</f>
        <v>33000</v>
      </c>
      <c r="F8" t="s">
        <v>11</v>
      </c>
      <c r="G8" s="1">
        <f>D8</f>
        <v>33000</v>
      </c>
    </row>
    <row r="9" spans="1:8" x14ac:dyDescent="0.25">
      <c r="A9" t="s">
        <v>2</v>
      </c>
      <c r="B9" s="2">
        <f>$B$4</f>
        <v>0.25</v>
      </c>
      <c r="C9" s="4" t="str">
        <f t="shared" si="0"/>
        <v>%</v>
      </c>
      <c r="D9" s="1">
        <f>D7*B9/100</f>
        <v>750</v>
      </c>
      <c r="F9" t="s">
        <v>12</v>
      </c>
      <c r="H9" s="1">
        <f>D7+D8-D9</f>
        <v>332250</v>
      </c>
    </row>
    <row r="10" spans="1:8" x14ac:dyDescent="0.25">
      <c r="F10" s="5" t="s">
        <v>13</v>
      </c>
      <c r="G10" s="13"/>
      <c r="H10" s="13">
        <f>D9</f>
        <v>750</v>
      </c>
    </row>
    <row r="11" spans="1:8" x14ac:dyDescent="0.25">
      <c r="G11" s="1">
        <f>SUM(G7:G10)</f>
        <v>333000</v>
      </c>
      <c r="H11" s="1">
        <f>SUM(H7:H10)</f>
        <v>333000</v>
      </c>
    </row>
    <row r="13" spans="1:8" s="6" customFormat="1" x14ac:dyDescent="0.25">
      <c r="A13" s="6" t="s">
        <v>34</v>
      </c>
      <c r="B13" s="7"/>
      <c r="C13" s="8"/>
      <c r="D13" s="9"/>
      <c r="F13" s="6" t="s">
        <v>7</v>
      </c>
      <c r="G13" s="9" t="s">
        <v>8</v>
      </c>
      <c r="H13" s="9" t="s">
        <v>9</v>
      </c>
    </row>
    <row r="14" spans="1:8" x14ac:dyDescent="0.25">
      <c r="A14" t="s">
        <v>15</v>
      </c>
      <c r="B14" s="2">
        <v>1000000</v>
      </c>
      <c r="D14" s="1">
        <f>B14</f>
        <v>1000000</v>
      </c>
      <c r="F14" t="s">
        <v>44</v>
      </c>
      <c r="G14" s="1">
        <f>D14</f>
        <v>1000000</v>
      </c>
    </row>
    <row r="15" spans="1:8" x14ac:dyDescent="0.25">
      <c r="A15" t="s">
        <v>1</v>
      </c>
      <c r="B15" s="2">
        <f>$B$3</f>
        <v>11</v>
      </c>
      <c r="C15" s="3" t="str">
        <f>C3</f>
        <v>%</v>
      </c>
      <c r="D15" s="1">
        <f>B14*B15/100</f>
        <v>110000</v>
      </c>
      <c r="F15" s="5" t="s">
        <v>30</v>
      </c>
      <c r="G15" s="13"/>
      <c r="H15" s="13">
        <f>D14</f>
        <v>1000000</v>
      </c>
    </row>
    <row r="16" spans="1:8" x14ac:dyDescent="0.25">
      <c r="A16" t="s">
        <v>2</v>
      </c>
      <c r="B16" s="2">
        <f>$B$4</f>
        <v>0.25</v>
      </c>
      <c r="C16" s="3" t="str">
        <f>C4</f>
        <v>%</v>
      </c>
      <c r="D16" s="1">
        <f>D14*B16/100</f>
        <v>2500</v>
      </c>
      <c r="G16" s="1">
        <f>SUM(G14:G15)</f>
        <v>1000000</v>
      </c>
      <c r="H16" s="1">
        <f>SUM(H14:H15)</f>
        <v>1000000</v>
      </c>
    </row>
    <row r="18" spans="1:8" s="6" customFormat="1" x14ac:dyDescent="0.25">
      <c r="A18" s="6" t="s">
        <v>17</v>
      </c>
      <c r="B18" s="7"/>
      <c r="C18" s="8"/>
      <c r="D18" s="9"/>
      <c r="F18" s="6" t="s">
        <v>7</v>
      </c>
      <c r="G18" s="9" t="s">
        <v>8</v>
      </c>
      <c r="H18" s="9" t="s">
        <v>9</v>
      </c>
    </row>
    <row r="19" spans="1:8" x14ac:dyDescent="0.25">
      <c r="A19" t="s">
        <v>0</v>
      </c>
      <c r="B19" s="2">
        <v>1000000</v>
      </c>
      <c r="D19" s="1">
        <f>B19</f>
        <v>1000000</v>
      </c>
      <c r="F19" t="s">
        <v>30</v>
      </c>
      <c r="G19" s="1">
        <v>1000000</v>
      </c>
    </row>
    <row r="20" spans="1:8" x14ac:dyDescent="0.25">
      <c r="A20" t="s">
        <v>1</v>
      </c>
      <c r="B20" s="2">
        <f>$B$3</f>
        <v>11</v>
      </c>
      <c r="C20" s="3" t="str">
        <f>C3</f>
        <v>%</v>
      </c>
      <c r="D20" s="1">
        <f>D19*B20/100</f>
        <v>110000</v>
      </c>
      <c r="F20" t="s">
        <v>11</v>
      </c>
      <c r="G20" s="1">
        <f>D26</f>
        <v>77000</v>
      </c>
    </row>
    <row r="21" spans="1:8" x14ac:dyDescent="0.25">
      <c r="A21" s="5" t="s">
        <v>2</v>
      </c>
      <c r="B21" s="11">
        <f>$B$4</f>
        <v>0.25</v>
      </c>
      <c r="C21" s="12" t="str">
        <f>C4</f>
        <v>%</v>
      </c>
      <c r="D21" s="13">
        <f>D19*B21/100</f>
        <v>2500</v>
      </c>
      <c r="F21" t="s">
        <v>25</v>
      </c>
      <c r="H21" s="1">
        <f>D22</f>
        <v>300000</v>
      </c>
    </row>
    <row r="22" spans="1:8" x14ac:dyDescent="0.25">
      <c r="A22" t="s">
        <v>18</v>
      </c>
      <c r="B22" s="2">
        <v>300000</v>
      </c>
      <c r="D22" s="1">
        <f>B22</f>
        <v>300000</v>
      </c>
      <c r="F22" t="s">
        <v>12</v>
      </c>
      <c r="H22" s="1">
        <f>D25+D26-D27</f>
        <v>775250</v>
      </c>
    </row>
    <row r="23" spans="1:8" x14ac:dyDescent="0.25">
      <c r="A23" t="s">
        <v>19</v>
      </c>
      <c r="B23" s="2">
        <f>$B$3</f>
        <v>11</v>
      </c>
      <c r="C23" s="3" t="str">
        <f>C3</f>
        <v>%</v>
      </c>
      <c r="D23" s="1">
        <f>D22*B23/100</f>
        <v>33000</v>
      </c>
      <c r="F23" s="5" t="s">
        <v>13</v>
      </c>
      <c r="G23" s="13"/>
      <c r="H23" s="13">
        <f>D27</f>
        <v>1750</v>
      </c>
    </row>
    <row r="24" spans="1:8" x14ac:dyDescent="0.25">
      <c r="A24" s="5" t="s">
        <v>20</v>
      </c>
      <c r="B24" s="11">
        <f>$B$4</f>
        <v>0.25</v>
      </c>
      <c r="C24" s="12" t="str">
        <f>C4</f>
        <v>%</v>
      </c>
      <c r="D24" s="13">
        <f>D22*B24/100</f>
        <v>750</v>
      </c>
      <c r="G24" s="1">
        <f>SUM(G19:G23)</f>
        <v>1077000</v>
      </c>
      <c r="H24" s="1">
        <f>SUM(H19:H23)</f>
        <v>1077000</v>
      </c>
    </row>
    <row r="25" spans="1:8" x14ac:dyDescent="0.25">
      <c r="A25" t="s">
        <v>21</v>
      </c>
      <c r="B25" s="2">
        <v>700000</v>
      </c>
      <c r="D25" s="1">
        <f>B25</f>
        <v>700000</v>
      </c>
    </row>
    <row r="26" spans="1:8" x14ac:dyDescent="0.25">
      <c r="A26" t="s">
        <v>22</v>
      </c>
      <c r="B26" s="2">
        <f>$B$3</f>
        <v>11</v>
      </c>
      <c r="C26" s="3" t="str">
        <f>C3</f>
        <v>%</v>
      </c>
      <c r="D26" s="1">
        <f>D25*B26/100</f>
        <v>77000</v>
      </c>
    </row>
    <row r="27" spans="1:8" x14ac:dyDescent="0.25">
      <c r="A27" t="s">
        <v>23</v>
      </c>
      <c r="B27" s="2">
        <f>$B$4</f>
        <v>0.25</v>
      </c>
      <c r="C27" s="3" t="str">
        <f>C4</f>
        <v>%</v>
      </c>
      <c r="D27" s="1">
        <f>D25*B27/100</f>
        <v>1750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8" sqref="F8"/>
    </sheetView>
  </sheetViews>
  <sheetFormatPr defaultRowHeight="15" x14ac:dyDescent="0.25"/>
  <cols>
    <col min="1" max="1" width="19" bestFit="1" customWidth="1"/>
    <col min="2" max="2" width="13.28515625" style="2" bestFit="1" customWidth="1"/>
    <col min="3" max="3" width="4" style="3" bestFit="1" customWidth="1"/>
    <col min="4" max="4" width="13.28515625" style="1" bestFit="1" customWidth="1"/>
    <col min="6" max="6" width="23.5703125" customWidth="1"/>
    <col min="7" max="8" width="13.28515625" style="1" bestFit="1" customWidth="1"/>
  </cols>
  <sheetData>
    <row r="1" spans="1:8" s="6" customFormat="1" x14ac:dyDescent="0.25">
      <c r="A1" s="10" t="s">
        <v>4</v>
      </c>
      <c r="B1" s="7"/>
      <c r="C1" s="8"/>
      <c r="D1" s="9"/>
      <c r="G1" s="9"/>
      <c r="H1" s="9"/>
    </row>
    <row r="2" spans="1:8" x14ac:dyDescent="0.25">
      <c r="A2" t="s">
        <v>0</v>
      </c>
      <c r="B2" s="2">
        <v>1000000</v>
      </c>
      <c r="D2" s="1">
        <f>B2</f>
        <v>1000000</v>
      </c>
    </row>
    <row r="3" spans="1:8" x14ac:dyDescent="0.25">
      <c r="A3" t="s">
        <v>1</v>
      </c>
      <c r="B3" s="2">
        <v>11</v>
      </c>
      <c r="C3" s="3" t="s">
        <v>3</v>
      </c>
      <c r="D3" s="1">
        <f>D2*B3/100</f>
        <v>110000</v>
      </c>
    </row>
    <row r="4" spans="1:8" x14ac:dyDescent="0.25">
      <c r="A4" t="s">
        <v>2</v>
      </c>
      <c r="B4" s="2">
        <v>0.25</v>
      </c>
      <c r="C4" s="3" t="s">
        <v>3</v>
      </c>
      <c r="D4" s="1">
        <f>D2*B4/100</f>
        <v>2500</v>
      </c>
    </row>
    <row r="6" spans="1:8" s="6" customFormat="1" x14ac:dyDescent="0.25">
      <c r="A6" s="6" t="s">
        <v>5</v>
      </c>
      <c r="B6" s="7"/>
      <c r="C6" s="8"/>
      <c r="D6" s="9"/>
      <c r="F6" s="6" t="s">
        <v>7</v>
      </c>
      <c r="G6" s="9" t="s">
        <v>8</v>
      </c>
      <c r="H6" s="9" t="s">
        <v>9</v>
      </c>
    </row>
    <row r="7" spans="1:8" x14ac:dyDescent="0.25">
      <c r="A7" t="s">
        <v>6</v>
      </c>
      <c r="B7" s="2">
        <v>300000</v>
      </c>
      <c r="D7" s="1">
        <f>B7</f>
        <v>300000</v>
      </c>
      <c r="F7" t="s">
        <v>10</v>
      </c>
      <c r="G7" s="1">
        <f>D7</f>
        <v>300000</v>
      </c>
    </row>
    <row r="8" spans="1:8" x14ac:dyDescent="0.25">
      <c r="A8" t="s">
        <v>1</v>
      </c>
      <c r="B8" s="2">
        <f>$B$3</f>
        <v>11</v>
      </c>
      <c r="C8" s="4" t="str">
        <f t="shared" ref="C8:C9" si="0">C3</f>
        <v>%</v>
      </c>
      <c r="D8" s="1">
        <f>D7*B8/100</f>
        <v>33000</v>
      </c>
      <c r="F8" t="s">
        <v>11</v>
      </c>
      <c r="G8" s="1">
        <f>D8</f>
        <v>33000</v>
      </c>
    </row>
    <row r="9" spans="1:8" x14ac:dyDescent="0.25">
      <c r="A9" t="s">
        <v>2</v>
      </c>
      <c r="B9" s="2">
        <f>$B$4</f>
        <v>0.25</v>
      </c>
      <c r="C9" s="4" t="str">
        <f t="shared" si="0"/>
        <v>%</v>
      </c>
      <c r="D9" s="1">
        <f>D7*B9/100</f>
        <v>750</v>
      </c>
      <c r="F9" t="s">
        <v>12</v>
      </c>
      <c r="H9" s="1">
        <f>D7+D8-D9</f>
        <v>332250</v>
      </c>
    </row>
    <row r="10" spans="1:8" x14ac:dyDescent="0.25">
      <c r="F10" s="5" t="s">
        <v>13</v>
      </c>
      <c r="G10" s="13"/>
      <c r="H10" s="13">
        <f>D9</f>
        <v>750</v>
      </c>
    </row>
    <row r="11" spans="1:8" x14ac:dyDescent="0.25">
      <c r="G11" s="1">
        <f>SUM(G7:G10)</f>
        <v>333000</v>
      </c>
      <c r="H11" s="1">
        <f>SUM(H7:H10)</f>
        <v>333000</v>
      </c>
    </row>
    <row r="13" spans="1:8" s="6" customFormat="1" x14ac:dyDescent="0.25">
      <c r="A13" s="6" t="s">
        <v>14</v>
      </c>
      <c r="B13" s="7"/>
      <c r="C13" s="8"/>
      <c r="D13" s="9"/>
      <c r="F13" s="6" t="s">
        <v>7</v>
      </c>
      <c r="G13" s="9" t="s">
        <v>8</v>
      </c>
      <c r="H13" s="9" t="s">
        <v>9</v>
      </c>
    </row>
    <row r="14" spans="1:8" x14ac:dyDescent="0.25">
      <c r="A14" t="s">
        <v>15</v>
      </c>
      <c r="B14" s="2">
        <v>1000000</v>
      </c>
      <c r="D14" s="1">
        <f>B14</f>
        <v>1000000</v>
      </c>
      <c r="F14" t="s">
        <v>27</v>
      </c>
      <c r="G14" s="1">
        <f>D14</f>
        <v>1000000</v>
      </c>
    </row>
    <row r="15" spans="1:8" x14ac:dyDescent="0.25">
      <c r="A15" t="s">
        <v>1</v>
      </c>
      <c r="B15" s="2">
        <f>$B$3</f>
        <v>11</v>
      </c>
      <c r="C15" s="3" t="str">
        <f>C3</f>
        <v>%</v>
      </c>
      <c r="D15" s="1">
        <f>B14*B15/100</f>
        <v>110000</v>
      </c>
      <c r="F15" s="5" t="s">
        <v>16</v>
      </c>
      <c r="G15" s="13"/>
      <c r="H15" s="13">
        <f>D14</f>
        <v>1000000</v>
      </c>
    </row>
    <row r="16" spans="1:8" x14ac:dyDescent="0.25">
      <c r="A16" t="s">
        <v>2</v>
      </c>
      <c r="B16" s="2">
        <f>$B$4</f>
        <v>0.25</v>
      </c>
      <c r="C16" s="3" t="str">
        <f>C4</f>
        <v>%</v>
      </c>
      <c r="D16" s="1">
        <f>D14*B16/100</f>
        <v>2500</v>
      </c>
      <c r="G16" s="1">
        <f>SUM(G14:G15)</f>
        <v>1000000</v>
      </c>
      <c r="H16" s="1">
        <f>SUM(H14:H15)</f>
        <v>1000000</v>
      </c>
    </row>
    <row r="18" spans="1:8" s="6" customFormat="1" x14ac:dyDescent="0.25">
      <c r="A18" s="6" t="s">
        <v>17</v>
      </c>
      <c r="B18" s="7"/>
      <c r="C18" s="8"/>
      <c r="D18" s="9"/>
      <c r="F18" s="6" t="s">
        <v>7</v>
      </c>
      <c r="G18" s="9" t="s">
        <v>8</v>
      </c>
      <c r="H18" s="9" t="s">
        <v>9</v>
      </c>
    </row>
    <row r="19" spans="1:8" x14ac:dyDescent="0.25">
      <c r="A19" t="s">
        <v>0</v>
      </c>
      <c r="B19" s="2">
        <v>1000000</v>
      </c>
      <c r="D19" s="1">
        <f>B19</f>
        <v>1000000</v>
      </c>
      <c r="F19" t="s">
        <v>16</v>
      </c>
      <c r="G19" s="1">
        <v>1000000</v>
      </c>
    </row>
    <row r="20" spans="1:8" x14ac:dyDescent="0.25">
      <c r="A20" t="s">
        <v>1</v>
      </c>
      <c r="B20" s="2">
        <f>$B$3</f>
        <v>11</v>
      </c>
      <c r="C20" s="3" t="str">
        <f>C3</f>
        <v>%</v>
      </c>
      <c r="D20" s="1">
        <f>D19*B20/100</f>
        <v>110000</v>
      </c>
      <c r="F20" t="s">
        <v>11</v>
      </c>
      <c r="G20" s="1">
        <f>D26</f>
        <v>77000</v>
      </c>
    </row>
    <row r="21" spans="1:8" x14ac:dyDescent="0.25">
      <c r="A21" s="5" t="s">
        <v>2</v>
      </c>
      <c r="B21" s="11">
        <f>$B$4</f>
        <v>0.25</v>
      </c>
      <c r="C21" s="12" t="str">
        <f>C4</f>
        <v>%</v>
      </c>
      <c r="D21" s="13">
        <f>D19*B21/100</f>
        <v>2500</v>
      </c>
      <c r="F21" t="s">
        <v>10</v>
      </c>
      <c r="H21" s="1">
        <f>D22</f>
        <v>300000</v>
      </c>
    </row>
    <row r="22" spans="1:8" x14ac:dyDescent="0.25">
      <c r="A22" t="s">
        <v>18</v>
      </c>
      <c r="B22" s="2">
        <v>300000</v>
      </c>
      <c r="D22" s="1">
        <f>B22</f>
        <v>300000</v>
      </c>
      <c r="F22" t="s">
        <v>12</v>
      </c>
      <c r="H22" s="1">
        <f>D25+D26-D27</f>
        <v>775250</v>
      </c>
    </row>
    <row r="23" spans="1:8" x14ac:dyDescent="0.25">
      <c r="A23" t="s">
        <v>19</v>
      </c>
      <c r="B23" s="2">
        <f>$B$3</f>
        <v>11</v>
      </c>
      <c r="C23" s="3" t="str">
        <f>C3</f>
        <v>%</v>
      </c>
      <c r="D23" s="1">
        <f>D22*B23/100</f>
        <v>33000</v>
      </c>
      <c r="F23" s="5" t="s">
        <v>13</v>
      </c>
      <c r="G23" s="13"/>
      <c r="H23" s="13">
        <f>D27</f>
        <v>1750</v>
      </c>
    </row>
    <row r="24" spans="1:8" x14ac:dyDescent="0.25">
      <c r="A24" s="5" t="s">
        <v>20</v>
      </c>
      <c r="B24" s="11">
        <f>$B$4</f>
        <v>0.25</v>
      </c>
      <c r="C24" s="12" t="str">
        <f>C4</f>
        <v>%</v>
      </c>
      <c r="D24" s="13">
        <f>D22*B24/100</f>
        <v>750</v>
      </c>
      <c r="G24" s="1">
        <f>SUM(G19:G23)</f>
        <v>1077000</v>
      </c>
      <c r="H24" s="1">
        <f>SUM(H19:H23)</f>
        <v>1077000</v>
      </c>
    </row>
    <row r="25" spans="1:8" x14ac:dyDescent="0.25">
      <c r="A25" t="s">
        <v>21</v>
      </c>
      <c r="B25" s="2">
        <v>700000</v>
      </c>
      <c r="D25" s="1">
        <f>B25</f>
        <v>700000</v>
      </c>
    </row>
    <row r="26" spans="1:8" x14ac:dyDescent="0.25">
      <c r="A26" t="s">
        <v>22</v>
      </c>
      <c r="B26" s="2">
        <f>$B$3</f>
        <v>11</v>
      </c>
      <c r="C26" s="3" t="str">
        <f>C3</f>
        <v>%</v>
      </c>
      <c r="D26" s="1">
        <f>D25*B26/100</f>
        <v>77000</v>
      </c>
    </row>
    <row r="27" spans="1:8" x14ac:dyDescent="0.25">
      <c r="A27" t="s">
        <v>23</v>
      </c>
      <c r="B27" s="2">
        <f>$B$4</f>
        <v>0.25</v>
      </c>
      <c r="C27" s="3" t="str">
        <f>C4</f>
        <v>%</v>
      </c>
      <c r="D27" s="1">
        <f>D25*B27/100</f>
        <v>1750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L19" sqref="L19"/>
    </sheetView>
  </sheetViews>
  <sheetFormatPr defaultRowHeight="15" x14ac:dyDescent="0.25"/>
  <cols>
    <col min="1" max="1" width="19" bestFit="1" customWidth="1"/>
    <col min="2" max="2" width="13.28515625" style="2" bestFit="1" customWidth="1"/>
    <col min="3" max="3" width="4" style="3" bestFit="1" customWidth="1"/>
    <col min="4" max="4" width="13.28515625" style="1" bestFit="1" customWidth="1"/>
    <col min="6" max="6" width="23.5703125" customWidth="1"/>
    <col min="7" max="8" width="13.28515625" style="1" bestFit="1" customWidth="1"/>
  </cols>
  <sheetData>
    <row r="1" spans="1:9" s="6" customFormat="1" x14ac:dyDescent="0.25">
      <c r="A1" s="10" t="s">
        <v>32</v>
      </c>
      <c r="B1" s="7"/>
      <c r="C1" s="8"/>
      <c r="D1" s="9"/>
      <c r="G1" s="9"/>
      <c r="H1" s="9"/>
    </row>
    <row r="2" spans="1:9" x14ac:dyDescent="0.25">
      <c r="A2" t="s">
        <v>0</v>
      </c>
      <c r="B2" s="2">
        <v>1000000</v>
      </c>
      <c r="D2" s="1">
        <f>B2</f>
        <v>1000000</v>
      </c>
    </row>
    <row r="3" spans="1:9" x14ac:dyDescent="0.25">
      <c r="A3" t="s">
        <v>1</v>
      </c>
      <c r="B3" s="2">
        <v>11</v>
      </c>
      <c r="C3" s="3" t="s">
        <v>3</v>
      </c>
      <c r="D3" s="1">
        <f>D2*B3/100</f>
        <v>110000</v>
      </c>
    </row>
    <row r="4" spans="1:9" x14ac:dyDescent="0.25">
      <c r="A4" t="s">
        <v>2</v>
      </c>
      <c r="B4" s="2">
        <v>0.25</v>
      </c>
      <c r="C4" s="3" t="s">
        <v>3</v>
      </c>
      <c r="D4" s="1">
        <f>D2*B4/100</f>
        <v>2500</v>
      </c>
    </row>
    <row r="6" spans="1:9" s="6" customFormat="1" x14ac:dyDescent="0.25">
      <c r="A6" s="6" t="s">
        <v>5</v>
      </c>
      <c r="B6" s="7"/>
      <c r="C6" s="8"/>
      <c r="D6" s="9"/>
      <c r="F6" s="6" t="s">
        <v>7</v>
      </c>
      <c r="G6" s="9" t="s">
        <v>8</v>
      </c>
      <c r="H6" s="9" t="s">
        <v>9</v>
      </c>
    </row>
    <row r="7" spans="1:9" x14ac:dyDescent="0.25">
      <c r="A7" t="s">
        <v>6</v>
      </c>
      <c r="B7" s="2">
        <v>300000</v>
      </c>
      <c r="D7" s="1">
        <f>B7</f>
        <v>300000</v>
      </c>
      <c r="F7" t="s">
        <v>28</v>
      </c>
      <c r="G7" s="1">
        <f>D7</f>
        <v>300000</v>
      </c>
      <c r="I7" s="6"/>
    </row>
    <row r="8" spans="1:9" x14ac:dyDescent="0.25">
      <c r="A8" t="s">
        <v>1</v>
      </c>
      <c r="B8" s="2">
        <f>$B$3</f>
        <v>11</v>
      </c>
      <c r="C8" s="4" t="str">
        <f t="shared" ref="C8:C9" si="0">C3</f>
        <v>%</v>
      </c>
      <c r="D8" s="1">
        <f>D7*B8/100</f>
        <v>33000</v>
      </c>
      <c r="F8" t="s">
        <v>11</v>
      </c>
      <c r="G8" s="1">
        <f>D8</f>
        <v>33000</v>
      </c>
      <c r="I8" s="6"/>
    </row>
    <row r="9" spans="1:9" x14ac:dyDescent="0.25">
      <c r="A9" t="s">
        <v>2</v>
      </c>
      <c r="B9" s="2">
        <f>$B$4</f>
        <v>0.25</v>
      </c>
      <c r="C9" s="4" t="str">
        <f t="shared" si="0"/>
        <v>%</v>
      </c>
      <c r="D9" s="1">
        <f>D7*B9/100</f>
        <v>750</v>
      </c>
      <c r="F9" t="s">
        <v>12</v>
      </c>
      <c r="H9" s="1">
        <f>D7+D8-D9</f>
        <v>332250</v>
      </c>
      <c r="I9" s="6"/>
    </row>
    <row r="10" spans="1:9" x14ac:dyDescent="0.25">
      <c r="F10" s="5" t="s">
        <v>13</v>
      </c>
      <c r="G10" s="13"/>
      <c r="H10" s="13">
        <f>D9</f>
        <v>750</v>
      </c>
      <c r="I10" s="6"/>
    </row>
    <row r="11" spans="1:9" x14ac:dyDescent="0.25">
      <c r="G11" s="1">
        <f>SUM(G7:G10)</f>
        <v>333000</v>
      </c>
      <c r="H11" s="1">
        <f>SUM(H7:H10)</f>
        <v>333000</v>
      </c>
      <c r="I11" s="6"/>
    </row>
    <row r="12" spans="1:9" x14ac:dyDescent="0.25">
      <c r="I12" s="6"/>
    </row>
    <row r="13" spans="1:9" s="6" customFormat="1" x14ac:dyDescent="0.25">
      <c r="A13" s="6" t="s">
        <v>33</v>
      </c>
      <c r="B13" s="7"/>
      <c r="C13" s="8"/>
      <c r="D13" s="9"/>
      <c r="F13" s="6" t="s">
        <v>7</v>
      </c>
      <c r="G13" s="9" t="s">
        <v>8</v>
      </c>
      <c r="H13" s="9" t="s">
        <v>9</v>
      </c>
    </row>
    <row r="14" spans="1:9" x14ac:dyDescent="0.25">
      <c r="A14" t="s">
        <v>15</v>
      </c>
      <c r="B14" s="2">
        <v>1000000</v>
      </c>
      <c r="D14" s="1">
        <f>B14</f>
        <v>1000000</v>
      </c>
      <c r="F14" t="s">
        <v>29</v>
      </c>
      <c r="G14" s="1">
        <f>D14</f>
        <v>1000000</v>
      </c>
      <c r="I14" s="6"/>
    </row>
    <row r="15" spans="1:9" x14ac:dyDescent="0.25">
      <c r="A15" t="s">
        <v>1</v>
      </c>
      <c r="B15" s="2">
        <f>$B$3</f>
        <v>11</v>
      </c>
      <c r="C15" s="3" t="str">
        <f>C3</f>
        <v>%</v>
      </c>
      <c r="D15" s="1">
        <f>B14*B15/100</f>
        <v>110000</v>
      </c>
      <c r="F15" s="5" t="s">
        <v>31</v>
      </c>
      <c r="G15" s="13"/>
      <c r="H15" s="13">
        <f>D14</f>
        <v>1000000</v>
      </c>
      <c r="I15" s="6"/>
    </row>
    <row r="16" spans="1:9" x14ac:dyDescent="0.25">
      <c r="A16" t="s">
        <v>2</v>
      </c>
      <c r="B16" s="2">
        <f>$B$4</f>
        <v>0.25</v>
      </c>
      <c r="C16" s="3" t="str">
        <f>C4</f>
        <v>%</v>
      </c>
      <c r="D16" s="1">
        <f>D14*B16/100</f>
        <v>2500</v>
      </c>
      <c r="G16" s="1">
        <f>SUM(G14:G15)</f>
        <v>1000000</v>
      </c>
      <c r="H16" s="1">
        <f>SUM(H14:H15)</f>
        <v>1000000</v>
      </c>
      <c r="I16" s="6"/>
    </row>
    <row r="17" spans="1:9" x14ac:dyDescent="0.25">
      <c r="I17" s="6"/>
    </row>
    <row r="18" spans="1:9" s="6" customFormat="1" x14ac:dyDescent="0.25">
      <c r="A18" s="6" t="s">
        <v>17</v>
      </c>
      <c r="B18" s="7"/>
      <c r="C18" s="8"/>
      <c r="D18" s="9"/>
      <c r="F18" s="6" t="s">
        <v>7</v>
      </c>
      <c r="G18" s="9" t="s">
        <v>8</v>
      </c>
      <c r="H18" s="9" t="s">
        <v>9</v>
      </c>
    </row>
    <row r="19" spans="1:9" x14ac:dyDescent="0.25">
      <c r="A19" t="s">
        <v>0</v>
      </c>
      <c r="B19" s="2">
        <v>1000000</v>
      </c>
      <c r="D19" s="1">
        <f>B19</f>
        <v>1000000</v>
      </c>
      <c r="F19" t="s">
        <v>31</v>
      </c>
      <c r="G19" s="1">
        <v>1000000</v>
      </c>
      <c r="I19" s="6"/>
    </row>
    <row r="20" spans="1:9" x14ac:dyDescent="0.25">
      <c r="A20" t="s">
        <v>1</v>
      </c>
      <c r="B20" s="2">
        <f>$B$3</f>
        <v>11</v>
      </c>
      <c r="C20" s="3" t="str">
        <f>C3</f>
        <v>%</v>
      </c>
      <c r="D20" s="1">
        <f>D19*B20/100</f>
        <v>110000</v>
      </c>
      <c r="F20" t="s">
        <v>11</v>
      </c>
      <c r="G20" s="1">
        <f>D26</f>
        <v>77000</v>
      </c>
      <c r="I20" s="6"/>
    </row>
    <row r="21" spans="1:9" x14ac:dyDescent="0.25">
      <c r="A21" s="5" t="s">
        <v>2</v>
      </c>
      <c r="B21" s="11">
        <f>$B$4</f>
        <v>0.25</v>
      </c>
      <c r="C21" s="12" t="str">
        <f>C4</f>
        <v>%</v>
      </c>
      <c r="D21" s="13">
        <f>D19*B21/100</f>
        <v>2500</v>
      </c>
      <c r="F21" t="s">
        <v>28</v>
      </c>
      <c r="H21" s="1">
        <f>D22</f>
        <v>300000</v>
      </c>
      <c r="I21" s="6"/>
    </row>
    <row r="22" spans="1:9" x14ac:dyDescent="0.25">
      <c r="A22" t="s">
        <v>18</v>
      </c>
      <c r="B22" s="2">
        <v>300000</v>
      </c>
      <c r="D22" s="1">
        <f>B22</f>
        <v>300000</v>
      </c>
      <c r="F22" t="s">
        <v>12</v>
      </c>
      <c r="H22" s="1">
        <f>D25+D26-D27</f>
        <v>775250</v>
      </c>
      <c r="I22" s="6"/>
    </row>
    <row r="23" spans="1:9" x14ac:dyDescent="0.25">
      <c r="A23" t="s">
        <v>19</v>
      </c>
      <c r="B23" s="2">
        <f>$B$3</f>
        <v>11</v>
      </c>
      <c r="C23" s="3" t="str">
        <f>C3</f>
        <v>%</v>
      </c>
      <c r="D23" s="1">
        <f>D22*B23/100</f>
        <v>33000</v>
      </c>
      <c r="F23" s="5" t="s">
        <v>13</v>
      </c>
      <c r="G23" s="13"/>
      <c r="H23" s="13">
        <f>D27</f>
        <v>1750</v>
      </c>
      <c r="I23" s="6"/>
    </row>
    <row r="24" spans="1:9" x14ac:dyDescent="0.25">
      <c r="A24" s="5" t="s">
        <v>20</v>
      </c>
      <c r="B24" s="11">
        <f>$B$4</f>
        <v>0.25</v>
      </c>
      <c r="C24" s="12" t="str">
        <f>C4</f>
        <v>%</v>
      </c>
      <c r="D24" s="13">
        <f>D22*B24/100</f>
        <v>750</v>
      </c>
      <c r="G24" s="1">
        <f>SUM(G19:G23)</f>
        <v>1077000</v>
      </c>
      <c r="H24" s="1">
        <f>SUM(H19:H23)</f>
        <v>1077000</v>
      </c>
      <c r="I24" s="6"/>
    </row>
    <row r="25" spans="1:9" x14ac:dyDescent="0.25">
      <c r="A25" t="s">
        <v>21</v>
      </c>
      <c r="B25" s="2">
        <v>700000</v>
      </c>
      <c r="D25" s="1">
        <f>B25</f>
        <v>700000</v>
      </c>
    </row>
    <row r="26" spans="1:9" x14ac:dyDescent="0.25">
      <c r="A26" t="s">
        <v>22</v>
      </c>
      <c r="B26" s="2">
        <f>$B$3</f>
        <v>11</v>
      </c>
      <c r="C26" s="3" t="str">
        <f>C3</f>
        <v>%</v>
      </c>
      <c r="D26" s="1">
        <f>D25*B26/100</f>
        <v>77000</v>
      </c>
    </row>
    <row r="27" spans="1:9" x14ac:dyDescent="0.25">
      <c r="A27" t="s">
        <v>23</v>
      </c>
      <c r="B27" s="2">
        <f>$B$4</f>
        <v>0.25</v>
      </c>
      <c r="C27" s="3" t="str">
        <f>C4</f>
        <v>%</v>
      </c>
      <c r="D27" s="1">
        <f>D25*B27/100</f>
        <v>1750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24" sqref="F24"/>
    </sheetView>
  </sheetViews>
  <sheetFormatPr defaultRowHeight="15" x14ac:dyDescent="0.25"/>
  <cols>
    <col min="1" max="1" width="19" bestFit="1" customWidth="1"/>
    <col min="2" max="2" width="13.28515625" style="2" bestFit="1" customWidth="1"/>
    <col min="3" max="3" width="4" style="3" bestFit="1" customWidth="1"/>
    <col min="4" max="4" width="13.28515625" style="1" bestFit="1" customWidth="1"/>
    <col min="6" max="6" width="23.5703125" customWidth="1"/>
    <col min="7" max="8" width="13.28515625" style="1" bestFit="1" customWidth="1"/>
  </cols>
  <sheetData>
    <row r="1" spans="1:8" s="6" customFormat="1" x14ac:dyDescent="0.25">
      <c r="A1" s="10" t="s">
        <v>35</v>
      </c>
      <c r="B1" s="7"/>
      <c r="C1" s="8"/>
      <c r="D1" s="9"/>
      <c r="G1" s="9"/>
      <c r="H1" s="9"/>
    </row>
    <row r="2" spans="1:8" x14ac:dyDescent="0.25">
      <c r="A2" t="s">
        <v>0</v>
      </c>
      <c r="B2" s="2">
        <v>1000000</v>
      </c>
      <c r="D2" s="1">
        <f>B2</f>
        <v>1000000</v>
      </c>
    </row>
    <row r="3" spans="1:8" x14ac:dyDescent="0.25">
      <c r="A3" t="s">
        <v>1</v>
      </c>
      <c r="B3" s="2">
        <v>11</v>
      </c>
      <c r="C3" s="3" t="s">
        <v>3</v>
      </c>
      <c r="D3" s="1">
        <f>D2*B3/100</f>
        <v>110000</v>
      </c>
    </row>
    <row r="4" spans="1:8" x14ac:dyDescent="0.25">
      <c r="A4" t="s">
        <v>2</v>
      </c>
      <c r="B4" s="2">
        <v>0.25</v>
      </c>
      <c r="C4" s="3" t="s">
        <v>3</v>
      </c>
      <c r="D4" s="1">
        <f>D2*B4/100</f>
        <v>2500</v>
      </c>
    </row>
    <row r="6" spans="1:8" s="6" customFormat="1" x14ac:dyDescent="0.25">
      <c r="A6" s="6" t="s">
        <v>36</v>
      </c>
      <c r="B6" s="7"/>
      <c r="C6" s="8"/>
      <c r="D6" s="9"/>
      <c r="F6" s="6" t="s">
        <v>7</v>
      </c>
      <c r="G6" s="9" t="s">
        <v>8</v>
      </c>
      <c r="H6" s="9" t="s">
        <v>9</v>
      </c>
    </row>
    <row r="7" spans="1:8" x14ac:dyDescent="0.25">
      <c r="A7" t="s">
        <v>6</v>
      </c>
      <c r="B7" s="2">
        <v>300000</v>
      </c>
      <c r="D7" s="1">
        <f>B7</f>
        <v>300000</v>
      </c>
      <c r="F7" t="s">
        <v>12</v>
      </c>
      <c r="G7" s="1">
        <f>D7+D8-D9</f>
        <v>332250</v>
      </c>
    </row>
    <row r="8" spans="1:8" x14ac:dyDescent="0.25">
      <c r="A8" t="s">
        <v>1</v>
      </c>
      <c r="B8" s="2">
        <f>$B$3</f>
        <v>11</v>
      </c>
      <c r="C8" s="4" t="str">
        <f t="shared" ref="C8:C9" si="0">C3</f>
        <v>%</v>
      </c>
      <c r="D8" s="1">
        <f>D7*B8/100</f>
        <v>33000</v>
      </c>
      <c r="F8" t="s">
        <v>42</v>
      </c>
      <c r="G8" s="1">
        <f>D9</f>
        <v>750</v>
      </c>
    </row>
    <row r="9" spans="1:8" x14ac:dyDescent="0.25">
      <c r="A9" t="s">
        <v>2</v>
      </c>
      <c r="B9" s="2">
        <f>$B$4</f>
        <v>0.25</v>
      </c>
      <c r="C9" s="4" t="str">
        <f t="shared" si="0"/>
        <v>%</v>
      </c>
      <c r="D9" s="1">
        <f>D7*B9/100</f>
        <v>750</v>
      </c>
      <c r="F9" t="s">
        <v>41</v>
      </c>
      <c r="H9" s="1">
        <f>D7</f>
        <v>300000</v>
      </c>
    </row>
    <row r="10" spans="1:8" x14ac:dyDescent="0.25">
      <c r="F10" s="5" t="s">
        <v>40</v>
      </c>
      <c r="G10" s="13"/>
      <c r="H10" s="13">
        <f>D8</f>
        <v>33000</v>
      </c>
    </row>
    <row r="11" spans="1:8" x14ac:dyDescent="0.25">
      <c r="G11" s="1">
        <f>SUM(G7:G10)</f>
        <v>333000</v>
      </c>
      <c r="H11" s="1">
        <f>SUM(H7:H10)</f>
        <v>333000</v>
      </c>
    </row>
    <row r="13" spans="1:8" s="6" customFormat="1" x14ac:dyDescent="0.25">
      <c r="A13" s="6" t="s">
        <v>33</v>
      </c>
      <c r="B13" s="7"/>
      <c r="C13" s="8"/>
      <c r="D13" s="9"/>
      <c r="F13" s="6" t="s">
        <v>7</v>
      </c>
      <c r="G13" s="9" t="s">
        <v>8</v>
      </c>
      <c r="H13" s="9" t="s">
        <v>9</v>
      </c>
    </row>
    <row r="14" spans="1:8" x14ac:dyDescent="0.25">
      <c r="A14" t="s">
        <v>15</v>
      </c>
      <c r="B14" s="2">
        <v>1000000</v>
      </c>
      <c r="D14" s="1">
        <f>B14</f>
        <v>1000000</v>
      </c>
      <c r="F14" t="s">
        <v>38</v>
      </c>
      <c r="G14" s="1">
        <f>D14</f>
        <v>1000000</v>
      </c>
    </row>
    <row r="15" spans="1:8" x14ac:dyDescent="0.25">
      <c r="A15" t="s">
        <v>1</v>
      </c>
      <c r="B15" s="2">
        <f>$B$3</f>
        <v>11</v>
      </c>
      <c r="C15" s="3" t="str">
        <f>C3</f>
        <v>%</v>
      </c>
      <c r="D15" s="1">
        <f>B14*B15/100</f>
        <v>110000</v>
      </c>
      <c r="F15" s="5" t="s">
        <v>39</v>
      </c>
      <c r="G15" s="13"/>
      <c r="H15" s="13">
        <f>D14</f>
        <v>1000000</v>
      </c>
    </row>
    <row r="16" spans="1:8" x14ac:dyDescent="0.25">
      <c r="A16" t="s">
        <v>2</v>
      </c>
      <c r="B16" s="2">
        <f>$B$4</f>
        <v>0.25</v>
      </c>
      <c r="C16" s="3" t="str">
        <f>C4</f>
        <v>%</v>
      </c>
      <c r="D16" s="1">
        <f>D14*B16/100</f>
        <v>2500</v>
      </c>
      <c r="G16" s="1">
        <f>SUM(G14:G15)</f>
        <v>1000000</v>
      </c>
      <c r="H16" s="1">
        <f>SUM(H14:H15)</f>
        <v>1000000</v>
      </c>
    </row>
    <row r="18" spans="1:8" s="6" customFormat="1" x14ac:dyDescent="0.25">
      <c r="A18" s="6" t="s">
        <v>37</v>
      </c>
      <c r="B18" s="7"/>
      <c r="C18" s="8"/>
      <c r="D18" s="9"/>
      <c r="F18" s="6" t="s">
        <v>7</v>
      </c>
      <c r="G18" s="9" t="s">
        <v>8</v>
      </c>
      <c r="H18" s="9" t="s">
        <v>9</v>
      </c>
    </row>
    <row r="19" spans="1:8" x14ac:dyDescent="0.25">
      <c r="A19" t="s">
        <v>0</v>
      </c>
      <c r="B19" s="2">
        <v>1000000</v>
      </c>
      <c r="D19" s="1">
        <f>B19</f>
        <v>1000000</v>
      </c>
      <c r="F19" t="s">
        <v>12</v>
      </c>
      <c r="G19" s="1">
        <f>D25+D26-D27</f>
        <v>775250</v>
      </c>
    </row>
    <row r="20" spans="1:8" x14ac:dyDescent="0.25">
      <c r="A20" t="s">
        <v>1</v>
      </c>
      <c r="B20" s="2">
        <f>$B$3</f>
        <v>11</v>
      </c>
      <c r="C20" s="3" t="str">
        <f>C3</f>
        <v>%</v>
      </c>
      <c r="D20" s="1">
        <f>D19*B20/100</f>
        <v>110000</v>
      </c>
      <c r="F20" t="s">
        <v>42</v>
      </c>
      <c r="G20" s="1">
        <f>D27</f>
        <v>1750</v>
      </c>
    </row>
    <row r="21" spans="1:8" x14ac:dyDescent="0.25">
      <c r="A21" s="5" t="s">
        <v>2</v>
      </c>
      <c r="B21" s="11">
        <f>$B$4</f>
        <v>0.25</v>
      </c>
      <c r="C21" s="12" t="str">
        <f>C4</f>
        <v>%</v>
      </c>
      <c r="D21" s="13">
        <f>D19*B21/100</f>
        <v>2500</v>
      </c>
      <c r="F21" t="s">
        <v>41</v>
      </c>
      <c r="G21" s="1">
        <f>D22</f>
        <v>300000</v>
      </c>
    </row>
    <row r="22" spans="1:8" x14ac:dyDescent="0.25">
      <c r="A22" t="s">
        <v>18</v>
      </c>
      <c r="B22" s="2">
        <v>300000</v>
      </c>
      <c r="D22" s="1">
        <f>B22</f>
        <v>300000</v>
      </c>
      <c r="F22" t="s">
        <v>38</v>
      </c>
      <c r="H22" s="1">
        <f>D19</f>
        <v>1000000</v>
      </c>
    </row>
    <row r="23" spans="1:8" x14ac:dyDescent="0.25">
      <c r="A23" t="s">
        <v>19</v>
      </c>
      <c r="B23" s="2">
        <f>$B$3</f>
        <v>11</v>
      </c>
      <c r="C23" s="3" t="str">
        <f>C3</f>
        <v>%</v>
      </c>
      <c r="D23" s="1">
        <f>D22*B23/100</f>
        <v>33000</v>
      </c>
      <c r="F23" s="5" t="s">
        <v>40</v>
      </c>
      <c r="G23" s="13"/>
      <c r="H23" s="13">
        <f>D26</f>
        <v>77000</v>
      </c>
    </row>
    <row r="24" spans="1:8" x14ac:dyDescent="0.25">
      <c r="A24" s="5" t="s">
        <v>20</v>
      </c>
      <c r="B24" s="11">
        <f>$B$4</f>
        <v>0.25</v>
      </c>
      <c r="C24" s="12" t="str">
        <f>C4</f>
        <v>%</v>
      </c>
      <c r="D24" s="13">
        <f>D22*B24/100</f>
        <v>750</v>
      </c>
      <c r="F24" s="14"/>
      <c r="G24" s="15">
        <f>SUM(G19:G23)</f>
        <v>1077000</v>
      </c>
      <c r="H24" s="15">
        <f>SUM(H19:H23)</f>
        <v>1077000</v>
      </c>
    </row>
    <row r="25" spans="1:8" x14ac:dyDescent="0.25">
      <c r="A25" t="s">
        <v>21</v>
      </c>
      <c r="B25" s="2">
        <v>700000</v>
      </c>
      <c r="D25" s="1">
        <f>B25</f>
        <v>700000</v>
      </c>
    </row>
    <row r="26" spans="1:8" x14ac:dyDescent="0.25">
      <c r="A26" t="s">
        <v>22</v>
      </c>
      <c r="B26" s="2">
        <f>$B$3</f>
        <v>11</v>
      </c>
      <c r="C26" s="3" t="str">
        <f>C3</f>
        <v>%</v>
      </c>
      <c r="D26" s="1">
        <f>D25*B26/100</f>
        <v>77000</v>
      </c>
    </row>
    <row r="27" spans="1:8" x14ac:dyDescent="0.25">
      <c r="A27" t="s">
        <v>23</v>
      </c>
      <c r="B27" s="2">
        <f>$B$4</f>
        <v>0.25</v>
      </c>
      <c r="C27" s="3" t="str">
        <f>C4</f>
        <v>%</v>
      </c>
      <c r="D27" s="1">
        <f>D25*B27/100</f>
        <v>1750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Pembelian Rev 01</vt:lpstr>
      <vt:lpstr>Pembelian Pisah Jurnal PPH</vt:lpstr>
      <vt:lpstr>Pemotongan</vt:lpstr>
      <vt:lpstr>Pemotongan Pisah Jurnal PPH</vt:lpstr>
      <vt:lpstr>Pembelian</vt:lpstr>
      <vt:lpstr>Transport</vt:lpstr>
      <vt:lpstr>Penjualan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Wiradinata</dc:creator>
  <cp:lastModifiedBy>Andi Wiradinata</cp:lastModifiedBy>
  <dcterms:created xsi:type="dcterms:W3CDTF">2024-04-19T02:01:12Z</dcterms:created>
  <dcterms:modified xsi:type="dcterms:W3CDTF">2024-04-20T02:26:38Z</dcterms:modified>
</cp:coreProperties>
</file>