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65" windowWidth="11415" windowHeight="3090" activeTab="5"/>
  </bookViews>
  <sheets>
    <sheet name="Var rename" sheetId="1" r:id="rId1"/>
    <sheet name="Wide_Format" sheetId="5" r:id="rId2"/>
    <sheet name="Long_Format" sheetId="6" r:id="rId3"/>
    <sheet name="Long_Format (2)" sheetId="7" r:id="rId4"/>
    <sheet name="Formats" sheetId="2" r:id="rId5"/>
    <sheet name="Wide_for_Mixtures" sheetId="8" r:id="rId6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U5" i="8" l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5" i="5" l="1"/>
  <c r="U5" i="5"/>
  <c r="F6" i="5"/>
  <c r="F7" i="5"/>
  <c r="F8" i="5" l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N71" i="1" l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68" i="1"/>
  <c r="H69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70" i="1"/>
  <c r="T70" i="1" s="1"/>
  <c r="O71" i="1"/>
  <c r="T71" i="1" s="1"/>
  <c r="O68" i="1"/>
  <c r="T68" i="1" s="1"/>
  <c r="O69" i="1"/>
  <c r="T69" i="1" s="1"/>
  <c r="O2" i="1"/>
  <c r="T2" i="1" s="1"/>
  <c r="N2" i="1"/>
</calcChain>
</file>

<file path=xl/sharedStrings.xml><?xml version="1.0" encoding="utf-8"?>
<sst xmlns="http://schemas.openxmlformats.org/spreadsheetml/2006/main" count="533" uniqueCount="337">
  <si>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</si>
  <si>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</si>
  <si>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</si>
  <si>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</si>
  <si>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</si>
  <si>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</si>
  <si>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</si>
  <si>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</si>
  <si>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</si>
  <si>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</si>
  <si>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</si>
  <si>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</si>
  <si>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</si>
  <si>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</si>
  <si>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</si>
  <si>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</si>
  <si>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</si>
  <si>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</si>
  <si>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</si>
  <si>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</si>
  <si>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</si>
  <si>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</si>
  <si>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</si>
  <si>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</si>
  <si>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</si>
  <si>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</si>
  <si>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</si>
  <si>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</si>
  <si>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</si>
  <si>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</si>
  <si>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</si>
  <si>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</si>
  <si>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</si>
  <si>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</si>
  <si>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</si>
  <si>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</si>
  <si>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</si>
  <si>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</si>
  <si>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</si>
  <si>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</si>
  <si>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</si>
  <si>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</si>
  <si>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</si>
  <si>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</si>
  <si>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</si>
  <si>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</si>
  <si>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</si>
  <si>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</si>
  <si>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</si>
  <si>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</si>
  <si>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</si>
  <si>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</si>
  <si>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</si>
  <si>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</si>
  <si>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</si>
  <si>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</si>
  <si>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</si>
  <si>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</si>
  <si>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</si>
  <si>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</si>
  <si>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</si>
  <si>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</si>
  <si>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</si>
  <si>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</si>
  <si>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</si>
  <si>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</si>
  <si>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</si>
  <si>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</si>
  <si>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</si>
  <si>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</si>
  <si>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</si>
  <si>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</si>
  <si>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</si>
  <si>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</si>
  <si>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</si>
  <si>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</si>
  <si>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</si>
  <si>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</si>
  <si>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</si>
  <si>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</si>
  <si>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</si>
  <si>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</si>
  <si>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</si>
  <si>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</si>
  <si>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</si>
  <si>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</si>
  <si>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</si>
  <si>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</si>
  <si>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</si>
  <si>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</si>
  <si>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</si>
  <si>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</si>
  <si>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</si>
  <si>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</si>
  <si>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</si>
  <si>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</si>
  <si>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</si>
  <si>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</si>
  <si>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</si>
  <si>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</si>
  <si>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</si>
  <si>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</si>
  <si>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</si>
  <si>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</si>
  <si>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</si>
  <si>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</si>
  <si>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</si>
  <si>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</si>
  <si>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</si>
  <si>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</si>
  <si>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</si>
  <si>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</si>
  <si>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</si>
  <si>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</si>
  <si>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</si>
  <si>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</si>
  <si>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</si>
  <si>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</si>
  <si>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</si>
  <si>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</si>
  <si>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</si>
  <si>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</si>
  <si>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</si>
  <si>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</si>
  <si>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</si>
  <si>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</si>
  <si>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</si>
  <si>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</si>
  <si>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</si>
  <si>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</si>
  <si>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</si>
  <si>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</si>
  <si>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</si>
  <si>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</si>
  <si>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</si>
  <si>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</si>
  <si>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</si>
  <si>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</si>
  <si>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</si>
  <si>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</si>
  <si>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</si>
  <si>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</si>
  <si>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</si>
  <si>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</si>
  <si>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</si>
  <si>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</si>
  <si>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</si>
  <si>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</si>
  <si>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</si>
  <si>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</si>
  <si>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</si>
  <si>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</si>
  <si>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</si>
  <si>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</si>
  <si>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</si>
  <si>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</si>
  <si>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</si>
  <si>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</si>
  <si>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</si>
  <si>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</si>
  <si>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</si>
  <si>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</si>
  <si>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</si>
  <si>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</si>
  <si>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</si>
  <si>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</si>
  <si>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</si>
  <si>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</si>
  <si>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</si>
  <si>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</si>
  <si>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</si>
  <si>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</si>
  <si>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</si>
  <si>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</si>
  <si>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</si>
  <si>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</si>
  <si>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</si>
  <si>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</si>
  <si>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</si>
  <si>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</si>
  <si>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</si>
  <si>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</si>
  <si>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</si>
  <si>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</si>
  <si>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</si>
  <si>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</si>
  <si>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</si>
  <si>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</si>
  <si>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</si>
  <si>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</si>
  <si>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</si>
  <si>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</si>
  <si>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</si>
  <si>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</si>
  <si>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</si>
  <si>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</si>
  <si>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</si>
  <si>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</si>
  <si>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</si>
  <si>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</si>
  <si>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</si>
  <si>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</si>
  <si>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</si>
  <si>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</si>
  <si>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</si>
  <si>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</si>
  <si>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</si>
  <si>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</si>
  <si>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</si>
  <si>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</si>
  <si>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</si>
  <si>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</si>
  <si>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</si>
  <si>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</si>
  <si>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</si>
  <si>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</si>
  <si>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</si>
  <si>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</si>
  <si>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</si>
  <si>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</si>
  <si>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</si>
  <si>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</si>
  <si>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</si>
  <si>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</si>
  <si>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</si>
  <si>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</si>
  <si>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</si>
  <si>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</si>
  <si>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</si>
  <si>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</si>
  <si>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</si>
  <si>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</si>
  <si>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</si>
  <si>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</si>
  <si>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</si>
  <si>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</si>
  <si>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</si>
  <si>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</si>
  <si>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</si>
  <si>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</si>
  <si>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</si>
  <si>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</si>
  <si>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</si>
  <si>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</si>
  <si>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</si>
  <si>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</si>
  <si>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</si>
  <si>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</si>
  <si>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</si>
  <si>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</si>
  <si>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</si>
  <si>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</si>
  <si>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agemon_1997</t>
  </si>
  <si>
    <t>agemon_1998</t>
  </si>
  <si>
    <t>agemon_1999</t>
  </si>
  <si>
    <t>agemon_2000</t>
  </si>
  <si>
    <t>agemon_2001</t>
  </si>
  <si>
    <t>agemon_2002</t>
  </si>
  <si>
    <t>agemon_2003</t>
  </si>
  <si>
    <t>agemon_2004</t>
  </si>
  <si>
    <t>agemon_2005</t>
  </si>
  <si>
    <t>agemon_2006</t>
  </si>
  <si>
    <t>agemon_2007</t>
  </si>
  <si>
    <t>agemon_2008</t>
  </si>
  <si>
    <t>agemon_2009</t>
  </si>
  <si>
    <t>agemon_2010</t>
  </si>
  <si>
    <t>ageyear_1997</t>
  </si>
  <si>
    <t>ageyear_1998</t>
  </si>
  <si>
    <t>ageyear_1999</t>
  </si>
  <si>
    <t>ageyear_2000</t>
  </si>
  <si>
    <t>ageyear_2001</t>
  </si>
  <si>
    <t>ageyear_2002</t>
  </si>
  <si>
    <t>ageyear_2003</t>
  </si>
  <si>
    <t>ageyear_2004</t>
  </si>
  <si>
    <t>ageyear_2005</t>
  </si>
  <si>
    <t>ageyear_2006</t>
  </si>
  <si>
    <t>ageyear_2007</t>
  </si>
  <si>
    <t>ageyear_2008</t>
  </si>
  <si>
    <t>ageyear_2009</t>
  </si>
  <si>
    <t>ageyear_2010</t>
  </si>
  <si>
    <t>attend_2000</t>
  </si>
  <si>
    <t>attend_2001</t>
  </si>
  <si>
    <t>attend_2002</t>
  </si>
  <si>
    <t>attend_2003</t>
  </si>
  <si>
    <t>attend_2004</t>
  </si>
  <si>
    <t>attend_2005</t>
  </si>
  <si>
    <t>attend_2006</t>
  </si>
  <si>
    <t>attend_2007</t>
  </si>
  <si>
    <t>attend_2008</t>
  </si>
  <si>
    <t>attend_2009</t>
  </si>
  <si>
    <t>attend_2010</t>
  </si>
  <si>
    <t>decide_2002</t>
  </si>
  <si>
    <t>decide_2005</t>
  </si>
  <si>
    <t>decide_2008</t>
  </si>
  <si>
    <t>obey_2002</t>
  </si>
  <si>
    <t>obey_2005</t>
  </si>
  <si>
    <t>obey_2008</t>
  </si>
  <si>
    <t>relpref_2005</t>
  </si>
  <si>
    <t>relpref_2008</t>
  </si>
  <si>
    <t>values_2002</t>
  </si>
  <si>
    <t>values_2005</t>
  </si>
  <si>
    <t>values_2008</t>
  </si>
  <si>
    <t>pray_2002</t>
  </si>
  <si>
    <t>pray_2005</t>
  </si>
  <si>
    <t>pray_2008</t>
  </si>
  <si>
    <t>todo_2002</t>
  </si>
  <si>
    <t>todo_2005</t>
  </si>
  <si>
    <t>todo_2008</t>
  </si>
  <si>
    <t>famrel_2000</t>
  </si>
  <si>
    <t>famrel_1999</t>
  </si>
  <si>
    <t>famrel_1998</t>
  </si>
  <si>
    <t>famrel_1997</t>
  </si>
  <si>
    <t>age2000</t>
  </si>
  <si>
    <t>time</t>
  </si>
  <si>
    <t>attend</t>
  </si>
  <si>
    <t>Figure 2. Long format of  NLSY97 religion data</t>
  </si>
  <si>
    <t>unique identifier for each subject</t>
  </si>
  <si>
    <t>Figure 2. Wide format of  NLSY97 religion data</t>
  </si>
  <si>
    <t>timec</t>
  </si>
  <si>
    <t>byearc</t>
  </si>
  <si>
    <t>timec2</t>
  </si>
  <si>
    <t>timec3</t>
  </si>
  <si>
    <t>age in 2000</t>
  </si>
  <si>
    <t>wave of measurement</t>
  </si>
  <si>
    <t>birth year</t>
  </si>
  <si>
    <t>outcome</t>
  </si>
  <si>
    <t>person</t>
  </si>
  <si>
    <t>calendaric year of subject's birth</t>
  </si>
  <si>
    <t>subject's age in years in 2000, computed from month-resolution data</t>
  </si>
  <si>
    <r>
      <rPr>
        <i/>
        <sz val="11"/>
        <color rgb="FF222222"/>
        <rFont val="Consolas"/>
        <family val="3"/>
      </rPr>
      <t>age2000</t>
    </r>
    <r>
      <rPr>
        <sz val="10"/>
        <color rgb="FF222222"/>
        <rFont val="Lucida Console"/>
        <family val="3"/>
      </rPr>
      <t xml:space="preserve"> centered at age 16. interpret as years past since 16</t>
    </r>
  </si>
  <si>
    <r>
      <rPr>
        <i/>
        <sz val="11"/>
        <color rgb="FF222222"/>
        <rFont val="Consolas"/>
        <family val="3"/>
      </rPr>
      <t>byear</t>
    </r>
    <r>
      <rPr>
        <sz val="10"/>
        <color rgb="FF222222"/>
        <rFont val="Lucida Console"/>
        <family val="3"/>
      </rPr>
      <t xml:space="preserve"> centered at 1980</t>
    </r>
  </si>
  <si>
    <r>
      <rPr>
        <i/>
        <sz val="11"/>
        <color rgb="FF222222"/>
        <rFont val="Consolas"/>
        <family val="3"/>
      </rPr>
      <t>time</t>
    </r>
    <r>
      <rPr>
        <sz val="10"/>
        <color rgb="FF222222"/>
        <rFont val="Lucida Console"/>
        <family val="3"/>
      </rPr>
      <t xml:space="preserve"> centered at 2000</t>
    </r>
  </si>
  <si>
    <r>
      <t xml:space="preserve">quadratic transformation of </t>
    </r>
    <r>
      <rPr>
        <i/>
        <sz val="11"/>
        <color rgb="FF222222"/>
        <rFont val="Consolas"/>
        <family val="3"/>
      </rPr>
      <t>timec</t>
    </r>
  </si>
  <si>
    <r>
      <t xml:space="preserve">cubic transformation of </t>
    </r>
    <r>
      <rPr>
        <i/>
        <sz val="11"/>
        <color rgb="FF222222"/>
        <rFont val="Consolas"/>
        <family val="3"/>
      </rPr>
      <t>timec</t>
    </r>
  </si>
  <si>
    <t>agec</t>
  </si>
  <si>
    <t>subject</t>
  </si>
  <si>
    <t>Figure 1. Long format of  NLSY97 religion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</si>
</sst>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  <font>
      <i/>
      <sz val="11"/>
      <color theme="1"/>
      <name val="Consolas"/>
      <family val="3"/>
    </font>
    <font>
      <i/>
      <sz val="11"/>
      <color rgb="FF222222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onsolas"/>
      <family val="3"/>
    </font>
    <font>
      <b/>
      <i/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9" borderId="8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9" borderId="0" xfId="0" applyFill="1" applyBorder="1"/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1" fontId="0" fillId="6" borderId="3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1ADAD"/>
      <color rgb="FFFF7C80"/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34" zoomScale="85" zoomScaleNormal="85" workbookViewId="0">
      <selection activeCell="AG34" sqref="AG34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211</v>
      </c>
    </row>
    <row r="2" spans="1:21" x14ac:dyDescent="0.25">
      <c r="A2">
        <v>1</v>
      </c>
      <c r="B2" t="s">
        <v>0</v>
      </c>
      <c r="H2" t="str">
        <f t="shared" ref="H2:H33" si="0">MID(B2,21,40)</f>
        <v>PUBID - YTH ID CODE 1997";</v>
      </c>
      <c r="M2" t="s">
        <v>44</v>
      </c>
      <c r="N2" t="str">
        <f t="shared" ref="N2:N33" si="1">MID(B2,9,8)</f>
        <v>R0000100</v>
      </c>
      <c r="O2" t="str">
        <f t="shared" ref="O2:O33" si="2">MID(B2,18,80)</f>
        <v>= "PUBID - YTH ID CODE 1997";</v>
      </c>
      <c r="T2" t="str">
        <f t="shared" ref="T2:T33" si="3">CONCATENATE($U$1,M2,O2)</f>
        <v>label id= "PUBID - YTH ID CODE 1997";</v>
      </c>
    </row>
    <row r="3" spans="1:21" x14ac:dyDescent="0.25">
      <c r="A3">
        <v>2</v>
      </c>
      <c r="B3" t="s">
        <v>1</v>
      </c>
      <c r="H3" t="str">
        <f t="shared" si="0"/>
        <v># DAYS/WK TYP FAM RELIGIOUS 1997";</v>
      </c>
      <c r="M3" t="s">
        <v>311</v>
      </c>
      <c r="N3" t="str">
        <f t="shared" si="1"/>
        <v>R0323900</v>
      </c>
      <c r="O3" t="str">
        <f t="shared" si="2"/>
        <v>= "# DAYS/WK TYP FAM RELIGIOUS 1997";</v>
      </c>
      <c r="T3" t="str">
        <f t="shared" si="3"/>
        <v>label famrel_1997= "# DAYS/WK TYP FAM RELIGIOUS 1997";</v>
      </c>
    </row>
    <row r="4" spans="1:21" x14ac:dyDescent="0.25">
      <c r="A4">
        <v>3</v>
      </c>
      <c r="B4" t="s">
        <v>2</v>
      </c>
      <c r="H4" t="str">
        <f t="shared" si="0"/>
        <v>KEY!SEX (SYMBOL) 1997";</v>
      </c>
      <c r="M4" t="s">
        <v>46</v>
      </c>
      <c r="N4" t="str">
        <f t="shared" si="1"/>
        <v>R0536300</v>
      </c>
      <c r="O4" t="str">
        <f t="shared" si="2"/>
        <v>= "KEY!SEX (SYMBOL) 1997";</v>
      </c>
      <c r="T4" t="str">
        <f t="shared" si="3"/>
        <v>label sex= "KEY!SEX (SYMBOL) 1997";</v>
      </c>
    </row>
    <row r="5" spans="1:21" x14ac:dyDescent="0.25">
      <c r="A5">
        <v>4</v>
      </c>
      <c r="B5" t="s">
        <v>3</v>
      </c>
      <c r="H5" t="str">
        <f t="shared" si="0"/>
        <v>KEY!BDATE M/Y (SYMBOL) 1997";</v>
      </c>
      <c r="M5" t="s">
        <v>47</v>
      </c>
      <c r="N5" t="str">
        <f t="shared" si="1"/>
        <v>R0536401</v>
      </c>
      <c r="O5" t="str">
        <f t="shared" si="2"/>
        <v>= "KEY!BDATE M/Y (SYMBOL) 1997";</v>
      </c>
      <c r="T5" t="str">
        <f t="shared" si="3"/>
        <v>label bmonth= "KEY!BDATE M/Y (SYMBOL) 1997";</v>
      </c>
    </row>
    <row r="6" spans="1:21" x14ac:dyDescent="0.25">
      <c r="A6">
        <v>5</v>
      </c>
      <c r="B6" t="s">
        <v>4</v>
      </c>
      <c r="H6" t="str">
        <f t="shared" si="0"/>
        <v>KEY!BDATE M/Y (SYMBOL) 1997";</v>
      </c>
      <c r="M6" t="s">
        <v>48</v>
      </c>
      <c r="N6" t="str">
        <f t="shared" si="1"/>
        <v>R0536402</v>
      </c>
      <c r="O6" t="str">
        <f t="shared" si="2"/>
        <v>= "KEY!BDATE M/Y (SYMBOL) 1997";</v>
      </c>
      <c r="T6" t="str">
        <f t="shared" si="3"/>
        <v>label byear= "KEY!BDATE M/Y (SYMBOL) 1997";</v>
      </c>
    </row>
    <row r="7" spans="1:21" x14ac:dyDescent="0.25">
      <c r="A7">
        <v>6</v>
      </c>
      <c r="B7" t="s">
        <v>5</v>
      </c>
      <c r="H7" t="str">
        <f t="shared" si="0"/>
        <v>WHAT RELIG PR RAISED IN? 1997";</v>
      </c>
      <c r="M7" t="s">
        <v>209</v>
      </c>
      <c r="N7" t="str">
        <f t="shared" si="1"/>
        <v>R0552200</v>
      </c>
      <c r="O7" t="str">
        <f t="shared" si="2"/>
        <v>= "WHAT RELIG PR RAISED IN? 1997";</v>
      </c>
      <c r="T7" t="str">
        <f t="shared" si="3"/>
        <v>label praised= "WHAT RELIG PR RAISED IN? 1997";</v>
      </c>
    </row>
    <row r="8" spans="1:21" x14ac:dyDescent="0.25">
      <c r="A8">
        <v>7</v>
      </c>
      <c r="B8" t="s">
        <v>140</v>
      </c>
      <c r="H8" t="str">
        <f t="shared" si="0"/>
        <v>WHAT IS PR CURR RELIG PREF? 1997";</v>
      </c>
      <c r="M8" t="s">
        <v>208</v>
      </c>
      <c r="N8" t="str">
        <f t="shared" si="1"/>
        <v>R0552300</v>
      </c>
      <c r="O8" t="str">
        <f t="shared" si="2"/>
        <v>= "WHAT IS PR CURR RELIG PREF? 1997";</v>
      </c>
      <c r="T8" t="str">
        <f t="shared" si="3"/>
        <v>label prelpref= "WHAT IS PR CURR RELIG PREF? 1997";</v>
      </c>
    </row>
    <row r="9" spans="1:21" x14ac:dyDescent="0.25">
      <c r="A9">
        <v>8</v>
      </c>
      <c r="B9" t="s">
        <v>141</v>
      </c>
      <c r="H9" t="str">
        <f t="shared" si="0"/>
        <v>WHAT RELIG PR SP/PART RAISED IN? 1997";</v>
      </c>
      <c r="M9" t="s">
        <v>210</v>
      </c>
      <c r="N9" t="str">
        <f t="shared" si="1"/>
        <v>R0555700</v>
      </c>
      <c r="O9" t="str">
        <f t="shared" si="2"/>
        <v>= "WHAT RELIG PR SP/PART RAISED IN? 1997";</v>
      </c>
      <c r="T9" t="str">
        <f t="shared" si="3"/>
        <v>label psraised= "WHAT RELIG PR SP/PART RAISED IN? 1997";</v>
      </c>
    </row>
    <row r="10" spans="1:21" x14ac:dyDescent="0.25">
      <c r="A10">
        <v>9</v>
      </c>
      <c r="B10" t="s">
        <v>142</v>
      </c>
      <c r="H10" t="str">
        <f t="shared" si="0"/>
        <v>PR SP/PART CURR RELIG PREF? 1997";</v>
      </c>
      <c r="M10" t="s">
        <v>207</v>
      </c>
      <c r="N10" t="str">
        <f t="shared" si="1"/>
        <v>R0555800</v>
      </c>
      <c r="O10" t="str">
        <f t="shared" si="2"/>
        <v>= "PR SP/PART CURR RELIG PREF? 1997";</v>
      </c>
      <c r="T10" t="str">
        <f t="shared" si="3"/>
        <v>label psrelpref= "PR SP/PART CURR RELIG PREF? 1997";</v>
      </c>
    </row>
    <row r="11" spans="1:21" x14ac:dyDescent="0.25">
      <c r="A11">
        <v>10</v>
      </c>
      <c r="B11" t="s">
        <v>143</v>
      </c>
      <c r="H11" t="str">
        <f t="shared" si="0"/>
        <v>CV_AGE(MONTHS)_INT_DATE 1997";</v>
      </c>
      <c r="M11" t="s">
        <v>252</v>
      </c>
      <c r="N11" t="str">
        <f t="shared" si="1"/>
        <v>R1193900</v>
      </c>
      <c r="O11" t="str">
        <f t="shared" si="2"/>
        <v>= "CV_AGE(MONTHS)_INT_DATE 1997";</v>
      </c>
      <c r="T11" t="str">
        <f t="shared" si="3"/>
        <v>label agemon_1997= "CV_AGE(MONTHS)_INT_DATE 1997";</v>
      </c>
    </row>
    <row r="12" spans="1:21" x14ac:dyDescent="0.25">
      <c r="A12">
        <v>11</v>
      </c>
      <c r="B12" t="s">
        <v>144</v>
      </c>
      <c r="H12" t="str">
        <f t="shared" si="0"/>
        <v>CV_AGE_INT_DATE 1997";</v>
      </c>
      <c r="M12" t="s">
        <v>266</v>
      </c>
      <c r="N12" t="str">
        <f t="shared" si="1"/>
        <v>R1194100</v>
      </c>
      <c r="O12" t="str">
        <f t="shared" si="2"/>
        <v>= "CV_AGE_INT_DATE 1997";</v>
      </c>
      <c r="T12" t="str">
        <f t="shared" si="3"/>
        <v>label ageyear_1997= "CV_AGE_INT_DATE 1997";</v>
      </c>
    </row>
    <row r="13" spans="1:21" x14ac:dyDescent="0.25">
      <c r="A13">
        <v>12</v>
      </c>
      <c r="B13" t="s">
        <v>6</v>
      </c>
      <c r="H13" t="str">
        <f t="shared" si="0"/>
        <v>CV_SAMPLE_TYPE 1997";</v>
      </c>
      <c r="M13" t="s">
        <v>196</v>
      </c>
      <c r="N13" t="str">
        <f t="shared" si="1"/>
        <v>R1235800</v>
      </c>
      <c r="O13" t="str">
        <f t="shared" si="2"/>
        <v>= "CV_SAMPLE_TYPE 1997";</v>
      </c>
      <c r="T13" t="str">
        <f t="shared" si="3"/>
        <v>label samplesype= "CV_SAMPLE_TYPE 1997";</v>
      </c>
    </row>
    <row r="14" spans="1:21" x14ac:dyDescent="0.25">
      <c r="A14">
        <v>13</v>
      </c>
      <c r="B14" t="s">
        <v>7</v>
      </c>
      <c r="H14" t="str">
        <f t="shared" si="0"/>
        <v>KEY!RACE_ETHNICITY (SYMBOL) 1997";</v>
      </c>
      <c r="M14" t="s">
        <v>183</v>
      </c>
      <c r="N14" t="str">
        <f t="shared" si="1"/>
        <v>R1482600</v>
      </c>
      <c r="O14" t="str">
        <f t="shared" si="2"/>
        <v>= "KEY!RACE_ETHNICITY (SYMBOL) 1997";</v>
      </c>
      <c r="T14" t="str">
        <f t="shared" si="3"/>
        <v>label race= "KEY!RACE_ETHNICITY (SYMBOL) 1997";</v>
      </c>
    </row>
    <row r="15" spans="1:21" x14ac:dyDescent="0.25">
      <c r="A15">
        <v>14</v>
      </c>
      <c r="B15" t="s">
        <v>8</v>
      </c>
      <c r="H15" t="str">
        <f t="shared" si="0"/>
        <v># DAYS/WK TYP FAM RELIGIOUS 1998";</v>
      </c>
      <c r="M15" t="s">
        <v>310</v>
      </c>
      <c r="N15" t="str">
        <f t="shared" si="1"/>
        <v>R2165200</v>
      </c>
      <c r="O15" t="str">
        <f t="shared" si="2"/>
        <v>= "# DAYS/WK TYP FAM RELIGIOUS 1998";</v>
      </c>
      <c r="T15" t="str">
        <f t="shared" si="3"/>
        <v>label famrel_1998= "# DAYS/WK TYP FAM RELIGIOUS 1998";</v>
      </c>
    </row>
    <row r="16" spans="1:21" x14ac:dyDescent="0.25">
      <c r="A16">
        <v>15</v>
      </c>
      <c r="B16" t="s">
        <v>145</v>
      </c>
      <c r="H16" t="str">
        <f t="shared" si="0"/>
        <v>CV_AGE(MONTHS)_INT_DATE 1998";</v>
      </c>
      <c r="M16" t="s">
        <v>253</v>
      </c>
      <c r="N16" t="str">
        <f t="shared" si="1"/>
        <v>R2553400</v>
      </c>
      <c r="O16" t="str">
        <f t="shared" si="2"/>
        <v>= "CV_AGE(MONTHS)_INT_DATE 1998";</v>
      </c>
      <c r="T16" t="str">
        <f t="shared" si="3"/>
        <v>label agemon_1998= "CV_AGE(MONTHS)_INT_DATE 1998";</v>
      </c>
    </row>
    <row r="17" spans="1:20" x14ac:dyDescent="0.25">
      <c r="A17">
        <v>16</v>
      </c>
      <c r="B17" t="s">
        <v>146</v>
      </c>
      <c r="H17" t="str">
        <f t="shared" si="0"/>
        <v>CV_AGE_INT_DATE 1998";</v>
      </c>
      <c r="M17" t="s">
        <v>267</v>
      </c>
      <c r="N17" t="str">
        <f t="shared" si="1"/>
        <v>R2553500</v>
      </c>
      <c r="O17" t="str">
        <f t="shared" si="2"/>
        <v>= "CV_AGE_INT_DATE 1998";</v>
      </c>
      <c r="T17" t="str">
        <f t="shared" si="3"/>
        <v>label ageyear_1998= "CV_AGE_INT_DATE 1998";</v>
      </c>
    </row>
    <row r="18" spans="1:20" x14ac:dyDescent="0.25">
      <c r="A18">
        <v>17</v>
      </c>
      <c r="B18" t="s">
        <v>9</v>
      </c>
      <c r="H18" t="str">
        <f t="shared" si="0"/>
        <v># DAYS/WK TYP FAM RELIGIOUS 1999";</v>
      </c>
      <c r="M18" t="s">
        <v>309</v>
      </c>
      <c r="N18" t="str">
        <f t="shared" si="1"/>
        <v>R3483100</v>
      </c>
      <c r="O18" t="str">
        <f t="shared" si="2"/>
        <v>= "# DAYS/WK TYP FAM RELIGIOUS 1999";</v>
      </c>
      <c r="T18" t="str">
        <f t="shared" si="3"/>
        <v>label famrel_1999= "# DAYS/WK TYP FAM RELIGIOUS 1999";</v>
      </c>
    </row>
    <row r="19" spans="1:20" x14ac:dyDescent="0.25">
      <c r="A19">
        <v>18</v>
      </c>
      <c r="B19" t="s">
        <v>147</v>
      </c>
      <c r="H19" t="str">
        <f t="shared" si="0"/>
        <v>CV_AGE(MONTHS)_INT_DATE 1999";</v>
      </c>
      <c r="M19" t="s">
        <v>254</v>
      </c>
      <c r="N19" t="str">
        <f t="shared" si="1"/>
        <v>R3876200</v>
      </c>
      <c r="O19" t="str">
        <f t="shared" si="2"/>
        <v>= "CV_AGE(MONTHS)_INT_DATE 1999";</v>
      </c>
      <c r="T19" t="str">
        <f t="shared" si="3"/>
        <v>label agemon_1999= "CV_AGE(MONTHS)_INT_DATE 1999";</v>
      </c>
    </row>
    <row r="20" spans="1:20" x14ac:dyDescent="0.25">
      <c r="A20">
        <v>19</v>
      </c>
      <c r="B20" t="s">
        <v>148</v>
      </c>
      <c r="H20" t="str">
        <f t="shared" si="0"/>
        <v>CV_AGE_INT_DATE 1999";</v>
      </c>
      <c r="M20" t="s">
        <v>268</v>
      </c>
      <c r="N20" t="str">
        <f t="shared" si="1"/>
        <v>R3876300</v>
      </c>
      <c r="O20" t="str">
        <f t="shared" si="2"/>
        <v>= "CV_AGE_INT_DATE 1999";</v>
      </c>
      <c r="T20" t="str">
        <f t="shared" si="3"/>
        <v>label ageyear_1999= "CV_AGE_INT_DATE 1999";</v>
      </c>
    </row>
    <row r="21" spans="1:20" x14ac:dyDescent="0.25">
      <c r="A21">
        <v>20</v>
      </c>
      <c r="B21" t="s">
        <v>10</v>
      </c>
      <c r="H21" t="str">
        <f t="shared" si="0"/>
        <v># DAYS/WK TYP FAM RELIGIOUS 2000";</v>
      </c>
      <c r="M21" t="s">
        <v>308</v>
      </c>
      <c r="N21" t="str">
        <f t="shared" si="1"/>
        <v>R4881300</v>
      </c>
      <c r="O21" t="str">
        <f t="shared" si="2"/>
        <v>= "# DAYS/WK TYP FAM RELIGIOUS 2000";</v>
      </c>
      <c r="T21" t="str">
        <f t="shared" si="3"/>
        <v>label famrel_2000= "# DAYS/WK TYP FAM RELIGIOUS 2000";</v>
      </c>
    </row>
    <row r="22" spans="1:20" x14ac:dyDescent="0.25">
      <c r="A22">
        <v>21</v>
      </c>
      <c r="B22" t="s">
        <v>11</v>
      </c>
      <c r="H22" t="str">
        <f t="shared" si="0"/>
        <v>HOW OFTEN R ATTEND WORSHIP SERV 2000";</v>
      </c>
      <c r="M22" t="s">
        <v>280</v>
      </c>
      <c r="N22" t="str">
        <f t="shared" si="1"/>
        <v>R4893400</v>
      </c>
      <c r="O22" t="str">
        <f t="shared" si="2"/>
        <v>= "HOW OFTEN R ATTEND WORSHIP SERV 2000";</v>
      </c>
      <c r="T22" t="str">
        <f t="shared" si="3"/>
        <v>label attend_2000= "HOW OFTEN R ATTEND WORSHIP SERV 2000";</v>
      </c>
    </row>
    <row r="23" spans="1:20" x14ac:dyDescent="0.25">
      <c r="A23">
        <v>22</v>
      </c>
      <c r="B23" t="s">
        <v>149</v>
      </c>
      <c r="H23" t="str">
        <f t="shared" si="0"/>
        <v>CV_AGE(MONTHS)_INT_DATE 2000";</v>
      </c>
      <c r="M23" t="s">
        <v>255</v>
      </c>
      <c r="N23" t="str">
        <f t="shared" si="1"/>
        <v>R5453600</v>
      </c>
      <c r="O23" t="str">
        <f t="shared" si="2"/>
        <v>= "CV_AGE(MONTHS)_INT_DATE 2000";</v>
      </c>
      <c r="T23" t="str">
        <f t="shared" si="3"/>
        <v>label agemon_2000= "CV_AGE(MONTHS)_INT_DATE 2000";</v>
      </c>
    </row>
    <row r="24" spans="1:20" x14ac:dyDescent="0.25">
      <c r="A24">
        <v>23</v>
      </c>
      <c r="B24" t="s">
        <v>150</v>
      </c>
      <c r="H24" t="str">
        <f t="shared" si="0"/>
        <v>CV_AGE_INT_DATE 2000";</v>
      </c>
      <c r="M24" t="s">
        <v>269</v>
      </c>
      <c r="N24" t="str">
        <f t="shared" si="1"/>
        <v>R5453700</v>
      </c>
      <c r="O24" t="str">
        <f t="shared" si="2"/>
        <v>= "CV_AGE_INT_DATE 2000";</v>
      </c>
      <c r="T24" t="str">
        <f t="shared" si="3"/>
        <v>label ageyear_2000= "CV_AGE_INT_DATE 2000";</v>
      </c>
    </row>
    <row r="25" spans="1:20" x14ac:dyDescent="0.25">
      <c r="A25">
        <v>24</v>
      </c>
      <c r="B25" t="s">
        <v>12</v>
      </c>
      <c r="H25" t="str">
        <f t="shared" si="0"/>
        <v>HOW OFTEN R ATTEND WORSHIP SERV 2001";</v>
      </c>
      <c r="M25" t="s">
        <v>281</v>
      </c>
      <c r="N25" t="str">
        <f t="shared" si="1"/>
        <v>R6520100</v>
      </c>
      <c r="O25" t="str">
        <f t="shared" si="2"/>
        <v>= "HOW OFTEN R ATTEND WORSHIP SERV 2001";</v>
      </c>
      <c r="T25" t="str">
        <f t="shared" si="3"/>
        <v>label attend_2001= "HOW OFTEN R ATTEND WORSHIP SERV 2001";</v>
      </c>
    </row>
    <row r="26" spans="1:20" x14ac:dyDescent="0.25">
      <c r="A26">
        <v>25</v>
      </c>
      <c r="B26" t="s">
        <v>151</v>
      </c>
      <c r="H26" t="str">
        <f t="shared" si="0"/>
        <v>CV_AGE(MONTHS)_INT_DATE 2001";</v>
      </c>
      <c r="M26" t="s">
        <v>256</v>
      </c>
      <c r="N26" t="str">
        <f t="shared" si="1"/>
        <v>R7215900</v>
      </c>
      <c r="O26" t="str">
        <f t="shared" si="2"/>
        <v>= "CV_AGE(MONTHS)_INT_DATE 2001";</v>
      </c>
      <c r="T26" t="str">
        <f t="shared" si="3"/>
        <v>label agemon_2001= "CV_AGE(MONTHS)_INT_DATE 2001";</v>
      </c>
    </row>
    <row r="27" spans="1:20" x14ac:dyDescent="0.25">
      <c r="A27">
        <v>26</v>
      </c>
      <c r="B27" t="s">
        <v>152</v>
      </c>
      <c r="H27" t="str">
        <f t="shared" si="0"/>
        <v>CV_AGE_INT_DATE 2001";</v>
      </c>
      <c r="M27" t="s">
        <v>270</v>
      </c>
      <c r="N27" t="str">
        <f t="shared" si="1"/>
        <v>R7216000</v>
      </c>
      <c r="O27" t="str">
        <f t="shared" si="2"/>
        <v>= "CV_AGE_INT_DATE 2001";</v>
      </c>
      <c r="T27" t="str">
        <f t="shared" si="3"/>
        <v>label ageyear_2001= "CV_AGE_INT_DATE 2001";</v>
      </c>
    </row>
    <row r="28" spans="1:20" x14ac:dyDescent="0.25">
      <c r="A28">
        <v>27</v>
      </c>
      <c r="B28" t="s">
        <v>13</v>
      </c>
      <c r="H28" t="str">
        <f t="shared" si="0"/>
        <v>HOW OFTEN R ATTEND WORSHIP SERV 2002";</v>
      </c>
      <c r="M28" t="s">
        <v>282</v>
      </c>
      <c r="N28" t="str">
        <f t="shared" si="1"/>
        <v>S0919300</v>
      </c>
      <c r="O28" t="str">
        <f t="shared" si="2"/>
        <v>= "HOW OFTEN R ATTEND WORSHIP SERV 2002";</v>
      </c>
      <c r="T28" t="str">
        <f t="shared" si="3"/>
        <v>label attend_2002= "HOW OFTEN R ATTEND WORSHIP SERV 2002";</v>
      </c>
    </row>
    <row r="29" spans="1:20" x14ac:dyDescent="0.25">
      <c r="A29">
        <v>28</v>
      </c>
      <c r="B29" t="s">
        <v>14</v>
      </c>
      <c r="H29" t="str">
        <f t="shared" si="0"/>
        <v>R NOT NEED RELIGION TO HAVE VALUES 2002"</v>
      </c>
      <c r="M29" t="s">
        <v>299</v>
      </c>
      <c r="N29" t="str">
        <f t="shared" si="1"/>
        <v>S0919400</v>
      </c>
      <c r="O29" t="str">
        <f t="shared" si="2"/>
        <v>= "R NOT NEED RELIGION TO HAVE VALUES 2002";</v>
      </c>
      <c r="T29" t="str">
        <f t="shared" si="3"/>
        <v>label values_2002= "R NOT NEED RELIGION TO HAVE VALUES 2002";</v>
      </c>
    </row>
    <row r="30" spans="1:20" x14ac:dyDescent="0.25">
      <c r="A30">
        <v>29</v>
      </c>
      <c r="B30" t="s">
        <v>15</v>
      </c>
      <c r="H30" t="str">
        <f t="shared" si="0"/>
        <v>R BELIEVE RELIG TEACHINGS OBEYED 2002";</v>
      </c>
      <c r="M30" t="s">
        <v>294</v>
      </c>
      <c r="N30" t="str">
        <f t="shared" si="1"/>
        <v>S0919500</v>
      </c>
      <c r="O30" t="str">
        <f t="shared" si="2"/>
        <v>= "R BELIEVE RELIG TEACHINGS OBEYED 2002";</v>
      </c>
      <c r="T30" t="str">
        <f t="shared" si="3"/>
        <v>label obey_2002= "R BELIEVE RELIG TEACHINGS OBEYED 2002";</v>
      </c>
    </row>
    <row r="31" spans="1:20" x14ac:dyDescent="0.25">
      <c r="A31">
        <v>30</v>
      </c>
      <c r="B31" t="s">
        <v>16</v>
      </c>
      <c r="H31" t="str">
        <f t="shared" si="0"/>
        <v>R ASKS GOD HELP MAKE DECISIONS 2002";</v>
      </c>
      <c r="M31" t="s">
        <v>291</v>
      </c>
      <c r="N31" t="str">
        <f t="shared" si="1"/>
        <v>S0919600</v>
      </c>
      <c r="O31" t="str">
        <f t="shared" si="2"/>
        <v>= "R ASKS GOD HELP MAKE DECISIONS 2002";</v>
      </c>
      <c r="T31" t="str">
        <f t="shared" si="3"/>
        <v>label decide_2002= "R ASKS GOD HELP MAKE DECISIONS 2002";</v>
      </c>
    </row>
    <row r="32" spans="1:20" x14ac:dyDescent="0.25">
      <c r="A32">
        <v>31</v>
      </c>
      <c r="B32" t="s">
        <v>17</v>
      </c>
      <c r="H32" t="str">
        <f t="shared" si="0"/>
        <v>GOD NOTHING TO DO HAPPENS TO R 2002";</v>
      </c>
      <c r="M32" t="s">
        <v>305</v>
      </c>
      <c r="N32" t="str">
        <f t="shared" si="1"/>
        <v>S0919700</v>
      </c>
      <c r="O32" t="str">
        <f t="shared" si="2"/>
        <v>= "GOD NOTHING TO DO HAPPENS TO R 2002";</v>
      </c>
      <c r="T32" t="str">
        <f t="shared" si="3"/>
        <v>label todo_2002= "GOD NOTHING TO DO HAPPENS TO R 2002";</v>
      </c>
    </row>
    <row r="33" spans="1:20" x14ac:dyDescent="0.25">
      <c r="A33">
        <v>32</v>
      </c>
      <c r="B33" t="s">
        <v>18</v>
      </c>
      <c r="H33" t="str">
        <f t="shared" si="0"/>
        <v>R PRAYS MORE THAN ONCE A DAY 2002";</v>
      </c>
      <c r="M33" t="s">
        <v>302</v>
      </c>
      <c r="N33" t="str">
        <f t="shared" si="1"/>
        <v>S0919800</v>
      </c>
      <c r="O33" t="str">
        <f t="shared" si="2"/>
        <v>= "R PRAYS MORE THAN ONCE A DAY 2002";</v>
      </c>
      <c r="T33" t="str">
        <f t="shared" si="3"/>
        <v>label pray_2002= "R PRAYS MORE THAN ONCE A DAY 2002";</v>
      </c>
    </row>
    <row r="34" spans="1:20" x14ac:dyDescent="0.25">
      <c r="A34">
        <v>33</v>
      </c>
      <c r="B34" t="s">
        <v>153</v>
      </c>
      <c r="H34" t="str">
        <f t="shared" ref="H34:H65" si="4">MID(B34,21,40)</f>
        <v>CV_AGE(MONTHS)_INT_DATE 2002";</v>
      </c>
      <c r="M34" t="s">
        <v>257</v>
      </c>
      <c r="N34" t="str">
        <f t="shared" ref="N34:N65" si="5">MID(B34,9,8)</f>
        <v>S1531300</v>
      </c>
      <c r="O34" t="str">
        <f t="shared" ref="O34:O65" si="6">MID(B34,18,80)</f>
        <v>= "CV_AGE(MONTHS)_INT_DATE 2002";</v>
      </c>
      <c r="T34" t="str">
        <f t="shared" ref="T34:T65" si="7">CONCATENATE($U$1,M34,O34)</f>
        <v>label agemon_2002= "CV_AGE(MONTHS)_INT_DATE 2002";</v>
      </c>
    </row>
    <row r="35" spans="1:20" x14ac:dyDescent="0.25">
      <c r="A35">
        <v>34</v>
      </c>
      <c r="B35" t="s">
        <v>154</v>
      </c>
      <c r="H35" t="str">
        <f t="shared" si="4"/>
        <v>CV_AGE_INT_DATE 2002";</v>
      </c>
      <c r="M35" t="s">
        <v>271</v>
      </c>
      <c r="N35" t="str">
        <f t="shared" si="5"/>
        <v>S1531400</v>
      </c>
      <c r="O35" t="str">
        <f t="shared" si="6"/>
        <v>= "CV_AGE_INT_DATE 2002";</v>
      </c>
      <c r="T35" t="str">
        <f t="shared" si="7"/>
        <v>label ageyear_2002= "CV_AGE_INT_DATE 2002";</v>
      </c>
    </row>
    <row r="36" spans="1:20" x14ac:dyDescent="0.25">
      <c r="A36">
        <v>35</v>
      </c>
      <c r="B36" t="s">
        <v>155</v>
      </c>
      <c r="H36" t="str">
        <f t="shared" si="4"/>
        <v>CV_AGE(MONTHS)_INT_DATE 2003";</v>
      </c>
      <c r="M36" t="s">
        <v>258</v>
      </c>
      <c r="N36" t="str">
        <f t="shared" si="5"/>
        <v>S2000900</v>
      </c>
      <c r="O36" t="str">
        <f t="shared" si="6"/>
        <v>= "CV_AGE(MONTHS)_INT_DATE 2003";</v>
      </c>
      <c r="T36" t="str">
        <f t="shared" si="7"/>
        <v>label agemon_2003= "CV_AGE(MONTHS)_INT_DATE 2003";</v>
      </c>
    </row>
    <row r="37" spans="1:20" x14ac:dyDescent="0.25">
      <c r="A37">
        <v>36</v>
      </c>
      <c r="B37" t="s">
        <v>156</v>
      </c>
      <c r="H37" t="str">
        <f t="shared" si="4"/>
        <v>CV_AGE_INT_DATE 2003";</v>
      </c>
      <c r="M37" t="s">
        <v>272</v>
      </c>
      <c r="N37" t="str">
        <f t="shared" si="5"/>
        <v>S2001000</v>
      </c>
      <c r="O37" t="str">
        <f t="shared" si="6"/>
        <v>= "CV_AGE_INT_DATE 2003";</v>
      </c>
      <c r="T37" t="str">
        <f t="shared" si="7"/>
        <v>label ageyear_2003= "CV_AGE_INT_DATE 2003";</v>
      </c>
    </row>
    <row r="38" spans="1:20" x14ac:dyDescent="0.25">
      <c r="A38">
        <v>37</v>
      </c>
      <c r="B38" t="s">
        <v>19</v>
      </c>
      <c r="H38" t="str">
        <f t="shared" si="4"/>
        <v>HOW OFTEN R ATTEND WORSHIP SERV 2003";</v>
      </c>
      <c r="M38" t="s">
        <v>283</v>
      </c>
      <c r="N38" t="str">
        <f t="shared" si="5"/>
        <v>S2987800</v>
      </c>
      <c r="O38" t="str">
        <f t="shared" si="6"/>
        <v>= "HOW OFTEN R ATTEND WORSHIP SERV 2003";</v>
      </c>
      <c r="T38" t="str">
        <f t="shared" si="7"/>
        <v>label attend_2003= "HOW OFTEN R ATTEND WORSHIP SERV 2003";</v>
      </c>
    </row>
    <row r="39" spans="1:20" x14ac:dyDescent="0.25">
      <c r="A39">
        <v>38</v>
      </c>
      <c r="B39" t="s">
        <v>157</v>
      </c>
      <c r="H39" t="str">
        <f t="shared" si="4"/>
        <v>CV_AGE(MONTHS)_INT_DATE 2004";</v>
      </c>
      <c r="M39" t="s">
        <v>259</v>
      </c>
      <c r="N39" t="str">
        <f t="shared" si="5"/>
        <v>S3801000</v>
      </c>
      <c r="O39" t="str">
        <f t="shared" si="6"/>
        <v>= "CV_AGE(MONTHS)_INT_DATE 2004";</v>
      </c>
      <c r="T39" t="str">
        <f t="shared" si="7"/>
        <v>label agemon_2004= "CV_AGE(MONTHS)_INT_DATE 2004";</v>
      </c>
    </row>
    <row r="40" spans="1:20" x14ac:dyDescent="0.25">
      <c r="A40">
        <v>39</v>
      </c>
      <c r="B40" t="s">
        <v>158</v>
      </c>
      <c r="H40" t="str">
        <f t="shared" si="4"/>
        <v>CV_AGE_INT_DATE 2004";</v>
      </c>
      <c r="M40" t="s">
        <v>273</v>
      </c>
      <c r="N40" t="str">
        <f t="shared" si="5"/>
        <v>S3801100</v>
      </c>
      <c r="O40" t="str">
        <f t="shared" si="6"/>
        <v>= "CV_AGE_INT_DATE 2004";</v>
      </c>
      <c r="T40" t="str">
        <f t="shared" si="7"/>
        <v>label ageyear_2004= "CV_AGE_INT_DATE 2004";</v>
      </c>
    </row>
    <row r="41" spans="1:20" x14ac:dyDescent="0.25">
      <c r="A41">
        <v>40</v>
      </c>
      <c r="B41" t="s">
        <v>20</v>
      </c>
      <c r="H41" t="str">
        <f t="shared" si="4"/>
        <v>HOW OFTEN R ATTEND WORSHIP SERV 2004";</v>
      </c>
      <c r="M41" t="s">
        <v>284</v>
      </c>
      <c r="N41" t="str">
        <f t="shared" si="5"/>
        <v>S4681700</v>
      </c>
      <c r="O41" t="str">
        <f t="shared" si="6"/>
        <v>= "HOW OFTEN R ATTEND WORSHIP SERV 2004";</v>
      </c>
      <c r="T41" t="str">
        <f t="shared" si="7"/>
        <v>label attend_2004= "HOW OFTEN R ATTEND WORSHIP SERV 2004";</v>
      </c>
    </row>
    <row r="42" spans="1:20" x14ac:dyDescent="0.25">
      <c r="A42">
        <v>41</v>
      </c>
      <c r="B42" t="s">
        <v>159</v>
      </c>
      <c r="H42" t="str">
        <f t="shared" si="4"/>
        <v>CV_AGE(MONTHS)_INT_DATE 2005";</v>
      </c>
      <c r="M42" t="s">
        <v>260</v>
      </c>
      <c r="N42" t="str">
        <f t="shared" si="5"/>
        <v>S5400900</v>
      </c>
      <c r="O42" t="str">
        <f t="shared" si="6"/>
        <v>= "CV_AGE(MONTHS)_INT_DATE 2005";</v>
      </c>
      <c r="T42" t="str">
        <f t="shared" si="7"/>
        <v>label agemon_2005= "CV_AGE(MONTHS)_INT_DATE 2005";</v>
      </c>
    </row>
    <row r="43" spans="1:20" x14ac:dyDescent="0.25">
      <c r="A43">
        <v>42</v>
      </c>
      <c r="B43" t="s">
        <v>160</v>
      </c>
      <c r="H43" t="str">
        <f t="shared" si="4"/>
        <v>CV_AGE_INT_DATE 2005";</v>
      </c>
      <c r="M43" t="s">
        <v>274</v>
      </c>
      <c r="N43" t="str">
        <f t="shared" si="5"/>
        <v>S5401000</v>
      </c>
      <c r="O43" t="str">
        <f t="shared" si="6"/>
        <v>= "CV_AGE_INT_DATE 2005";</v>
      </c>
      <c r="T43" t="str">
        <f t="shared" si="7"/>
        <v>label ageyear_2005= "CV_AGE_INT_DATE 2005";</v>
      </c>
    </row>
    <row r="44" spans="1:20" x14ac:dyDescent="0.25">
      <c r="A44">
        <v>43</v>
      </c>
      <c r="B44" t="s">
        <v>161</v>
      </c>
      <c r="H44" t="str">
        <f t="shared" si="4"/>
        <v>R CURR REL PREF 2005";</v>
      </c>
      <c r="M44" t="s">
        <v>297</v>
      </c>
      <c r="N44" t="str">
        <f t="shared" si="5"/>
        <v>S5532800</v>
      </c>
      <c r="O44" t="str">
        <f t="shared" si="6"/>
        <v>= "R CURR REL PREF 2005";</v>
      </c>
      <c r="T44" t="str">
        <f t="shared" si="7"/>
        <v>label relpref_2005= "R CURR REL PREF 2005";</v>
      </c>
    </row>
    <row r="45" spans="1:20" x14ac:dyDescent="0.25">
      <c r="A45">
        <v>44</v>
      </c>
      <c r="B45" t="s">
        <v>21</v>
      </c>
      <c r="H45" t="str">
        <f t="shared" si="4"/>
        <v>HOW OFTEN R ATTEND WORSHIP SERV 2005";</v>
      </c>
      <c r="M45" t="s">
        <v>285</v>
      </c>
      <c r="N45" t="str">
        <f t="shared" si="5"/>
        <v>S6316700</v>
      </c>
      <c r="O45" t="str">
        <f t="shared" si="6"/>
        <v>= "HOW OFTEN R ATTEND WORSHIP SERV 2005";</v>
      </c>
      <c r="T45" t="str">
        <f t="shared" si="7"/>
        <v>label attend_2005= "HOW OFTEN R ATTEND WORSHIP SERV 2005";</v>
      </c>
    </row>
    <row r="46" spans="1:20" x14ac:dyDescent="0.25">
      <c r="A46">
        <v>45</v>
      </c>
      <c r="B46" t="s">
        <v>22</v>
      </c>
      <c r="H46" t="str">
        <f t="shared" si="4"/>
        <v>R NOT NEED RELIGION TO HAVE VALUES 2005"</v>
      </c>
      <c r="M46" t="s">
        <v>300</v>
      </c>
      <c r="N46" t="str">
        <f t="shared" si="5"/>
        <v>S6316800</v>
      </c>
      <c r="O46" t="str">
        <f t="shared" si="6"/>
        <v>= "R NOT NEED RELIGION TO HAVE VALUES 2005";</v>
      </c>
      <c r="T46" t="str">
        <f t="shared" si="7"/>
        <v>label values_2005= "R NOT NEED RELIGION TO HAVE VALUES 2005";</v>
      </c>
    </row>
    <row r="47" spans="1:20" x14ac:dyDescent="0.25">
      <c r="A47">
        <v>46</v>
      </c>
      <c r="B47" t="s">
        <v>23</v>
      </c>
      <c r="H47" t="str">
        <f t="shared" si="4"/>
        <v>R BELIEVE RELIG TEACHINGS OBEYED 2005";</v>
      </c>
      <c r="M47" t="s">
        <v>295</v>
      </c>
      <c r="N47" t="str">
        <f t="shared" si="5"/>
        <v>S6316900</v>
      </c>
      <c r="O47" t="str">
        <f t="shared" si="6"/>
        <v>= "R BELIEVE RELIG TEACHINGS OBEYED 2005";</v>
      </c>
      <c r="T47" t="str">
        <f t="shared" si="7"/>
        <v>label obey_2005= "R BELIEVE RELIG TEACHINGS OBEYED 2005";</v>
      </c>
    </row>
    <row r="48" spans="1:20" x14ac:dyDescent="0.25">
      <c r="A48">
        <v>47</v>
      </c>
      <c r="B48" t="s">
        <v>24</v>
      </c>
      <c r="H48" t="str">
        <f t="shared" si="4"/>
        <v>R ASKS GOD HELP MAKE DECISIONS 2005";</v>
      </c>
      <c r="M48" t="s">
        <v>292</v>
      </c>
      <c r="N48" t="str">
        <f t="shared" si="5"/>
        <v>S6317000</v>
      </c>
      <c r="O48" t="str">
        <f t="shared" si="6"/>
        <v>= "R ASKS GOD HELP MAKE DECISIONS 2005";</v>
      </c>
      <c r="T48" t="str">
        <f t="shared" si="7"/>
        <v>label decide_2005= "R ASKS GOD HELP MAKE DECISIONS 2005";</v>
      </c>
    </row>
    <row r="49" spans="1:20" x14ac:dyDescent="0.25">
      <c r="A49">
        <v>48</v>
      </c>
      <c r="B49" t="s">
        <v>25</v>
      </c>
      <c r="H49" t="str">
        <f t="shared" si="4"/>
        <v>GOD NOTHING TO DO HAPPENS TO R 2005";</v>
      </c>
      <c r="M49" t="s">
        <v>306</v>
      </c>
      <c r="N49" t="str">
        <f t="shared" si="5"/>
        <v>S6317100</v>
      </c>
      <c r="O49" t="str">
        <f t="shared" si="6"/>
        <v>= "GOD NOTHING TO DO HAPPENS TO R 2005";</v>
      </c>
      <c r="T49" t="str">
        <f t="shared" si="7"/>
        <v>label todo_2005= "GOD NOTHING TO DO HAPPENS TO R 2005";</v>
      </c>
    </row>
    <row r="50" spans="1:20" x14ac:dyDescent="0.25">
      <c r="A50">
        <v>49</v>
      </c>
      <c r="B50" t="s">
        <v>26</v>
      </c>
      <c r="H50" t="str">
        <f t="shared" si="4"/>
        <v>R PRAYS MORE THAN ONCE A DAY 2005";</v>
      </c>
      <c r="M50" t="s">
        <v>303</v>
      </c>
      <c r="N50" t="str">
        <f t="shared" si="5"/>
        <v>S6317200</v>
      </c>
      <c r="O50" t="str">
        <f t="shared" si="6"/>
        <v>= "R PRAYS MORE THAN ONCE A DAY 2005";</v>
      </c>
      <c r="T50" t="str">
        <f t="shared" si="7"/>
        <v>label pray_2005= "R PRAYS MORE THAN ONCE A DAY 2005";</v>
      </c>
    </row>
    <row r="51" spans="1:20" x14ac:dyDescent="0.25">
      <c r="A51">
        <v>50</v>
      </c>
      <c r="B51" t="s">
        <v>162</v>
      </c>
      <c r="H51" t="str">
        <f t="shared" si="4"/>
        <v>CV_AGE(MONTHS)_INT_DATE 2006";</v>
      </c>
      <c r="M51" t="s">
        <v>261</v>
      </c>
      <c r="N51" t="str">
        <f t="shared" si="5"/>
        <v>S7501100</v>
      </c>
      <c r="O51" t="str">
        <f t="shared" si="6"/>
        <v>= "CV_AGE(MONTHS)_INT_DATE 2006";</v>
      </c>
      <c r="T51" t="str">
        <f t="shared" si="7"/>
        <v>label agemon_2006= "CV_AGE(MONTHS)_INT_DATE 2006";</v>
      </c>
    </row>
    <row r="52" spans="1:20" x14ac:dyDescent="0.25">
      <c r="A52">
        <v>51</v>
      </c>
      <c r="B52" t="s">
        <v>163</v>
      </c>
      <c r="H52" t="str">
        <f t="shared" si="4"/>
        <v>CV_AGE_INT_DATE 2006";</v>
      </c>
      <c r="M52" t="s">
        <v>275</v>
      </c>
      <c r="N52" t="str">
        <f t="shared" si="5"/>
        <v>S7501200</v>
      </c>
      <c r="O52" t="str">
        <f t="shared" si="6"/>
        <v>= "CV_AGE_INT_DATE 2006";</v>
      </c>
      <c r="T52" t="str">
        <f t="shared" si="7"/>
        <v>label ageyear_2006= "CV_AGE_INT_DATE 2006";</v>
      </c>
    </row>
    <row r="53" spans="1:20" x14ac:dyDescent="0.25">
      <c r="A53">
        <v>52</v>
      </c>
      <c r="B53" t="s">
        <v>27</v>
      </c>
      <c r="H53" t="str">
        <f t="shared" si="4"/>
        <v>HOW OFTEN R ATTEND WORSHIP SERV 2006";</v>
      </c>
      <c r="M53" t="s">
        <v>286</v>
      </c>
      <c r="N53" t="str">
        <f t="shared" si="5"/>
        <v>S8331500</v>
      </c>
      <c r="O53" t="str">
        <f t="shared" si="6"/>
        <v>= "HOW OFTEN R ATTEND WORSHIP SERV 2006";</v>
      </c>
      <c r="T53" t="str">
        <f t="shared" si="7"/>
        <v>label attend_2006= "HOW OFTEN R ATTEND WORSHIP SERV 2006";</v>
      </c>
    </row>
    <row r="54" spans="1:20" x14ac:dyDescent="0.25">
      <c r="A54">
        <v>53</v>
      </c>
      <c r="B54" t="s">
        <v>164</v>
      </c>
      <c r="H54" t="str">
        <f t="shared" si="4"/>
        <v>CV_AGE(MONTHS)_INT_DATE 2007";</v>
      </c>
      <c r="M54" t="s">
        <v>262</v>
      </c>
      <c r="N54" t="str">
        <f t="shared" si="5"/>
        <v>T0008400</v>
      </c>
      <c r="O54" t="str">
        <f t="shared" si="6"/>
        <v>= "CV_AGE(MONTHS)_INT_DATE 2007";</v>
      </c>
      <c r="T54" t="str">
        <f t="shared" si="7"/>
        <v>label agemon_2007= "CV_AGE(MONTHS)_INT_DATE 2007";</v>
      </c>
    </row>
    <row r="55" spans="1:20" x14ac:dyDescent="0.25">
      <c r="A55">
        <v>54</v>
      </c>
      <c r="B55" t="s">
        <v>165</v>
      </c>
      <c r="H55" t="str">
        <f t="shared" si="4"/>
        <v>CV_AGE_INT_DATE 2007";</v>
      </c>
      <c r="M55" t="s">
        <v>276</v>
      </c>
      <c r="N55" t="str">
        <f t="shared" si="5"/>
        <v>T0008500</v>
      </c>
      <c r="O55" t="str">
        <f t="shared" si="6"/>
        <v>= "CV_AGE_INT_DATE 2007";</v>
      </c>
      <c r="T55" t="str">
        <f t="shared" si="7"/>
        <v>label ageyear_2007= "CV_AGE_INT_DATE 2007";</v>
      </c>
    </row>
    <row r="56" spans="1:20" x14ac:dyDescent="0.25">
      <c r="A56">
        <v>55</v>
      </c>
      <c r="B56" t="s">
        <v>28</v>
      </c>
      <c r="H56" t="str">
        <f t="shared" si="4"/>
        <v>HOW OFTEN R ATTEND WORSHIP SERV 2007";</v>
      </c>
      <c r="M56" t="s">
        <v>287</v>
      </c>
      <c r="N56" t="str">
        <f t="shared" si="5"/>
        <v>T0739400</v>
      </c>
      <c r="O56" t="str">
        <f t="shared" si="6"/>
        <v>= "HOW OFTEN R ATTEND WORSHIP SERV 2007";</v>
      </c>
      <c r="T56" t="str">
        <f t="shared" si="7"/>
        <v>label attend_2007= "HOW OFTEN R ATTEND WORSHIP SERV 2007";</v>
      </c>
    </row>
    <row r="57" spans="1:20" x14ac:dyDescent="0.25">
      <c r="A57">
        <v>56</v>
      </c>
      <c r="B57" t="s">
        <v>166</v>
      </c>
      <c r="H57" t="str">
        <f t="shared" si="4"/>
        <v>CV_AGE(MONTHS)_INT_DATE 2008";</v>
      </c>
      <c r="M57" t="s">
        <v>263</v>
      </c>
      <c r="N57" t="str">
        <f t="shared" si="5"/>
        <v>T2011000</v>
      </c>
      <c r="O57" t="str">
        <f t="shared" si="6"/>
        <v>= "CV_AGE(MONTHS)_INT_DATE 2008";</v>
      </c>
      <c r="T57" t="str">
        <f t="shared" si="7"/>
        <v>label agemon_2008= "CV_AGE(MONTHS)_INT_DATE 2008";</v>
      </c>
    </row>
    <row r="58" spans="1:20" x14ac:dyDescent="0.25">
      <c r="A58">
        <v>57</v>
      </c>
      <c r="B58" t="s">
        <v>167</v>
      </c>
      <c r="H58" t="str">
        <f t="shared" si="4"/>
        <v>CV_AGE_INT_DATE 2008";</v>
      </c>
      <c r="M58" t="s">
        <v>277</v>
      </c>
      <c r="N58" t="str">
        <f t="shared" si="5"/>
        <v>T2011100</v>
      </c>
      <c r="O58" t="str">
        <f t="shared" si="6"/>
        <v>= "CV_AGE_INT_DATE 2008";</v>
      </c>
      <c r="T58" t="str">
        <f t="shared" si="7"/>
        <v>label ageyear_2008= "CV_AGE_INT_DATE 2008";</v>
      </c>
    </row>
    <row r="59" spans="1:20" x14ac:dyDescent="0.25">
      <c r="A59">
        <v>58</v>
      </c>
      <c r="B59" t="s">
        <v>168</v>
      </c>
      <c r="H59" t="str">
        <f t="shared" si="4"/>
        <v>R CURR REL PREF 2008";</v>
      </c>
      <c r="M59" t="s">
        <v>298</v>
      </c>
      <c r="N59" t="str">
        <f t="shared" si="5"/>
        <v>T2111400</v>
      </c>
      <c r="O59" t="str">
        <f t="shared" si="6"/>
        <v>= "R CURR REL PREF 2008";</v>
      </c>
      <c r="T59" t="str">
        <f t="shared" si="7"/>
        <v>label relpref_2008= "R CURR REL PREF 2008";</v>
      </c>
    </row>
    <row r="60" spans="1:20" x14ac:dyDescent="0.25">
      <c r="A60">
        <v>59</v>
      </c>
      <c r="B60" t="s">
        <v>29</v>
      </c>
      <c r="H60" t="str">
        <f t="shared" si="4"/>
        <v>HOW OFTEN R ATTEND WORSHIP SERV 2008";</v>
      </c>
      <c r="M60" t="s">
        <v>288</v>
      </c>
      <c r="N60" t="str">
        <f t="shared" si="5"/>
        <v>T2781700</v>
      </c>
      <c r="O60" t="str">
        <f t="shared" si="6"/>
        <v>= "HOW OFTEN R ATTEND WORSHIP SERV 2008";</v>
      </c>
      <c r="T60" t="str">
        <f t="shared" si="7"/>
        <v>label attend_2008= "HOW OFTEN R ATTEND WORSHIP SERV 2008";</v>
      </c>
    </row>
    <row r="61" spans="1:20" x14ac:dyDescent="0.25">
      <c r="A61">
        <v>60</v>
      </c>
      <c r="B61" t="s">
        <v>30</v>
      </c>
      <c r="H61" t="str">
        <f t="shared" si="4"/>
        <v>R NOT NEED RELIGION TO HAVE VALUES 2008"</v>
      </c>
      <c r="M61" t="s">
        <v>301</v>
      </c>
      <c r="N61" t="str">
        <f t="shared" si="5"/>
        <v>T2781900</v>
      </c>
      <c r="O61" t="str">
        <f t="shared" si="6"/>
        <v>= "R NOT NEED RELIGION TO HAVE VALUES 2008";</v>
      </c>
      <c r="T61" t="str">
        <f t="shared" si="7"/>
        <v>label values_2008= "R NOT NEED RELIGION TO HAVE VALUES 2008";</v>
      </c>
    </row>
    <row r="62" spans="1:20" x14ac:dyDescent="0.25">
      <c r="A62">
        <v>61</v>
      </c>
      <c r="B62" t="s">
        <v>31</v>
      </c>
      <c r="H62" t="str">
        <f t="shared" si="4"/>
        <v>R BELIEVE RELIG TEACHINGS OBEYED 2008";</v>
      </c>
      <c r="M62" t="s">
        <v>296</v>
      </c>
      <c r="N62" t="str">
        <f t="shared" si="5"/>
        <v>T2782000</v>
      </c>
      <c r="O62" t="str">
        <f t="shared" si="6"/>
        <v>= "R BELIEVE RELIG TEACHINGS OBEYED 2008";</v>
      </c>
      <c r="T62" t="str">
        <f t="shared" si="7"/>
        <v>label obey_2008= "R BELIEVE RELIG TEACHINGS OBEYED 2008";</v>
      </c>
    </row>
    <row r="63" spans="1:20" x14ac:dyDescent="0.25">
      <c r="A63">
        <v>62</v>
      </c>
      <c r="B63" t="s">
        <v>32</v>
      </c>
      <c r="H63" t="str">
        <f t="shared" si="4"/>
        <v>R ASKS GOD HELP MAKE DECISIONS 2008";</v>
      </c>
      <c r="M63" t="s">
        <v>293</v>
      </c>
      <c r="N63" t="str">
        <f t="shared" si="5"/>
        <v>T2782100</v>
      </c>
      <c r="O63" t="str">
        <f t="shared" si="6"/>
        <v>= "R ASKS GOD HELP MAKE DECISIONS 2008";</v>
      </c>
      <c r="T63" t="str">
        <f t="shared" si="7"/>
        <v>label decide_2008= "R ASKS GOD HELP MAKE DECISIONS 2008";</v>
      </c>
    </row>
    <row r="64" spans="1:20" x14ac:dyDescent="0.25">
      <c r="A64">
        <v>63</v>
      </c>
      <c r="B64" t="s">
        <v>33</v>
      </c>
      <c r="H64" t="str">
        <f t="shared" si="4"/>
        <v>GOD NOTHING TO DO HAPPENS TO R 2008";</v>
      </c>
      <c r="M64" t="s">
        <v>307</v>
      </c>
      <c r="N64" t="str">
        <f t="shared" si="5"/>
        <v>T2782200</v>
      </c>
      <c r="O64" t="str">
        <f t="shared" si="6"/>
        <v>= "GOD NOTHING TO DO HAPPENS TO R 2008";</v>
      </c>
      <c r="T64" t="str">
        <f t="shared" si="7"/>
        <v>label todo_2008= "GOD NOTHING TO DO HAPPENS TO R 2008";</v>
      </c>
    </row>
    <row r="65" spans="1:20" x14ac:dyDescent="0.25">
      <c r="A65">
        <v>64</v>
      </c>
      <c r="B65" t="s">
        <v>34</v>
      </c>
      <c r="H65" t="str">
        <f t="shared" si="4"/>
        <v>R PRAYS MORE THAN ONCE A DAY 2008";</v>
      </c>
      <c r="M65" t="s">
        <v>304</v>
      </c>
      <c r="N65" t="str">
        <f t="shared" si="5"/>
        <v>T2782300</v>
      </c>
      <c r="O65" t="str">
        <f t="shared" si="6"/>
        <v>= "R PRAYS MORE THAN ONCE A DAY 2008";</v>
      </c>
      <c r="T65" t="str">
        <f t="shared" si="7"/>
        <v>label pray_2008= "R PRAYS MORE THAN ONCE A DAY 2008";</v>
      </c>
    </row>
    <row r="66" spans="1:20" x14ac:dyDescent="0.25">
      <c r="A66">
        <v>65</v>
      </c>
      <c r="B66" t="s">
        <v>169</v>
      </c>
      <c r="H66" t="str">
        <f t="shared" ref="H66:H71" si="8">MID(B66,21,40)</f>
        <v>CV_AGE(MONTHS)_INT_DATE 2009";</v>
      </c>
      <c r="M66" t="s">
        <v>264</v>
      </c>
      <c r="N66" t="str">
        <f t="shared" ref="N66:N71" si="9">MID(B66,9,8)</f>
        <v>T3601400</v>
      </c>
      <c r="O66" t="str">
        <f t="shared" ref="O66:O71" si="10">MID(B66,18,80)</f>
        <v>= "CV_AGE(MONTHS)_INT_DATE 2009";</v>
      </c>
      <c r="T66" t="str">
        <f t="shared" ref="T66:T71" si="11">CONCATENATE($U$1,M66,O66)</f>
        <v>label agemon_2009= "CV_AGE(MONTHS)_INT_DATE 2009";</v>
      </c>
    </row>
    <row r="67" spans="1:20" x14ac:dyDescent="0.25">
      <c r="A67">
        <v>66</v>
      </c>
      <c r="B67" t="s">
        <v>170</v>
      </c>
      <c r="H67" t="str">
        <f t="shared" si="8"/>
        <v>CV_AGE_INT_DATE 2009";</v>
      </c>
      <c r="M67" t="s">
        <v>278</v>
      </c>
      <c r="N67" t="str">
        <f t="shared" si="9"/>
        <v>T3601500</v>
      </c>
      <c r="O67" t="str">
        <f t="shared" si="10"/>
        <v>= "CV_AGE_INT_DATE 2009";</v>
      </c>
      <c r="T67" t="str">
        <f t="shared" si="11"/>
        <v>label ageyear_2009= "CV_AGE_INT_DATE 2009";</v>
      </c>
    </row>
    <row r="68" spans="1:20" x14ac:dyDescent="0.25">
      <c r="A68">
        <v>67</v>
      </c>
      <c r="B68" t="s">
        <v>171</v>
      </c>
      <c r="H68" t="str">
        <f t="shared" si="8"/>
        <v>HOW OFTEN R ATTEND WORSHIP SERV 2009";</v>
      </c>
      <c r="M68" t="s">
        <v>289</v>
      </c>
      <c r="N68" t="str">
        <f t="shared" si="9"/>
        <v>T4495000</v>
      </c>
      <c r="O68" t="str">
        <f t="shared" si="10"/>
        <v>= "HOW OFTEN R ATTEND WORSHIP SERV 2009";</v>
      </c>
      <c r="T68" t="str">
        <f t="shared" si="11"/>
        <v>label attend_2009= "HOW OFTEN R ATTEND WORSHIP SERV 2009";</v>
      </c>
    </row>
    <row r="69" spans="1:20" x14ac:dyDescent="0.25">
      <c r="A69">
        <v>68</v>
      </c>
      <c r="B69" t="s">
        <v>173</v>
      </c>
      <c r="H69" t="str">
        <f t="shared" si="8"/>
        <v>CV_AGE(MONTHS)_INT_DATE 2010";</v>
      </c>
      <c r="M69" t="s">
        <v>265</v>
      </c>
      <c r="N69" t="str">
        <f t="shared" si="9"/>
        <v>T5201300</v>
      </c>
      <c r="O69" t="str">
        <f t="shared" si="10"/>
        <v>= "CV_AGE(MONTHS)_INT_DATE 2010";</v>
      </c>
      <c r="T69" t="str">
        <f t="shared" si="11"/>
        <v>label agemon_2010= "CV_AGE(MONTHS)_INT_DATE 2010";</v>
      </c>
    </row>
    <row r="70" spans="1:20" x14ac:dyDescent="0.25">
      <c r="A70">
        <v>69</v>
      </c>
      <c r="B70" t="s">
        <v>174</v>
      </c>
      <c r="H70" t="str">
        <f t="shared" si="8"/>
        <v>CV_AGE_INT_DATE 2010";</v>
      </c>
      <c r="M70" t="s">
        <v>279</v>
      </c>
      <c r="N70" t="str">
        <f t="shared" si="9"/>
        <v>T5201400</v>
      </c>
      <c r="O70" t="str">
        <f t="shared" si="10"/>
        <v>= "CV_AGE_INT_DATE 2010";</v>
      </c>
      <c r="T70" t="str">
        <f t="shared" si="11"/>
        <v>label ageyear_2010= "CV_AGE_INT_DATE 2010";</v>
      </c>
    </row>
    <row r="71" spans="1:20" x14ac:dyDescent="0.25">
      <c r="A71">
        <v>70</v>
      </c>
      <c r="B71" t="s">
        <v>172</v>
      </c>
      <c r="H71" t="str">
        <f t="shared" si="8"/>
        <v>HOW OFTEN R ATTEND WORSHIP SERV 2010";</v>
      </c>
      <c r="M71" t="s">
        <v>290</v>
      </c>
      <c r="N71" t="str">
        <f t="shared" si="9"/>
        <v>T6143400</v>
      </c>
      <c r="O71" t="str">
        <f t="shared" si="10"/>
        <v>= "HOW OFTEN R ATTEND WORSHIP SERV 2010";</v>
      </c>
      <c r="T71" t="str">
        <f t="shared" si="11"/>
        <v>label attend_2010= "HOW OFTEN R ATTEND WORSHIP SERV 2010";</v>
      </c>
    </row>
    <row r="100" spans="13:13" x14ac:dyDescent="0.25">
      <c r="M100" t="s">
        <v>177</v>
      </c>
    </row>
    <row r="101" spans="13:13" x14ac:dyDescent="0.25">
      <c r="M101" t="s">
        <v>176</v>
      </c>
    </row>
    <row r="102" spans="13:13" x14ac:dyDescent="0.25">
      <c r="M102" t="s">
        <v>181</v>
      </c>
    </row>
    <row r="103" spans="13:13" x14ac:dyDescent="0.25">
      <c r="M103" t="s">
        <v>182</v>
      </c>
    </row>
    <row r="104" spans="13:13" x14ac:dyDescent="0.25">
      <c r="M104" t="s">
        <v>183</v>
      </c>
    </row>
    <row r="105" spans="13:13" x14ac:dyDescent="0.25">
      <c r="M105" t="s">
        <v>46</v>
      </c>
    </row>
    <row r="106" spans="13:13" x14ac:dyDescent="0.25">
      <c r="M106" t="s">
        <v>197</v>
      </c>
    </row>
    <row r="107" spans="13:13" x14ac:dyDescent="0.25">
      <c r="M107" t="s">
        <v>44</v>
      </c>
    </row>
    <row r="108" spans="13:13" x14ac:dyDescent="0.25">
      <c r="M108" t="s">
        <v>178</v>
      </c>
    </row>
    <row r="109" spans="13:13" x14ac:dyDescent="0.25">
      <c r="M109" t="s">
        <v>179</v>
      </c>
    </row>
    <row r="110" spans="13:13" x14ac:dyDescent="0.25">
      <c r="M110" t="s">
        <v>180</v>
      </c>
    </row>
    <row r="111" spans="13:13" x14ac:dyDescent="0.25">
      <c r="M111" t="s">
        <v>184</v>
      </c>
    </row>
    <row r="112" spans="13:13" x14ac:dyDescent="0.25">
      <c r="M112" t="s">
        <v>185</v>
      </c>
    </row>
    <row r="113" spans="13:13" x14ac:dyDescent="0.25">
      <c r="M113" t="s">
        <v>186</v>
      </c>
    </row>
    <row r="114" spans="13:13" x14ac:dyDescent="0.25">
      <c r="M114" t="s">
        <v>198</v>
      </c>
    </row>
    <row r="115" spans="13:13" x14ac:dyDescent="0.25">
      <c r="M115" t="s">
        <v>199</v>
      </c>
    </row>
    <row r="116" spans="13:13" x14ac:dyDescent="0.25">
      <c r="M116" t="s">
        <v>187</v>
      </c>
    </row>
    <row r="117" spans="13:13" x14ac:dyDescent="0.25">
      <c r="M117" t="s">
        <v>188</v>
      </c>
    </row>
    <row r="118" spans="13:13" x14ac:dyDescent="0.25">
      <c r="M118" t="s">
        <v>189</v>
      </c>
    </row>
    <row r="119" spans="13:13" x14ac:dyDescent="0.25">
      <c r="M119" t="s">
        <v>190</v>
      </c>
    </row>
    <row r="120" spans="13:13" x14ac:dyDescent="0.25">
      <c r="M120" t="s">
        <v>191</v>
      </c>
    </row>
    <row r="121" spans="13:13" x14ac:dyDescent="0.25">
      <c r="M121" t="s">
        <v>192</v>
      </c>
    </row>
    <row r="122" spans="13:13" x14ac:dyDescent="0.25">
      <c r="M122" t="s">
        <v>193</v>
      </c>
    </row>
    <row r="123" spans="13:13" x14ac:dyDescent="0.25">
      <c r="M123" t="s">
        <v>194</v>
      </c>
    </row>
    <row r="124" spans="13:13" x14ac:dyDescent="0.25">
      <c r="M124" t="s">
        <v>195</v>
      </c>
    </row>
  </sheetData>
  <autoFilter ref="A1:T71">
    <sortState ref="A2:T71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topLeftCell="A3" zoomScaleNormal="100" workbookViewId="0">
      <selection activeCell="T28" sqref="T28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212</v>
      </c>
      <c r="D2" s="23" t="s">
        <v>213</v>
      </c>
      <c r="E2" s="23" t="s">
        <v>214</v>
      </c>
      <c r="F2" s="84" t="s">
        <v>215</v>
      </c>
      <c r="G2" s="84"/>
      <c r="H2" s="85" t="s">
        <v>216</v>
      </c>
      <c r="I2" s="85"/>
      <c r="J2" s="85"/>
      <c r="K2" s="86" t="s">
        <v>217</v>
      </c>
      <c r="L2" s="86"/>
      <c r="M2" s="87" t="s">
        <v>218</v>
      </c>
      <c r="N2" s="87"/>
      <c r="O2" s="87"/>
      <c r="P2" s="87"/>
      <c r="Q2" s="88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44</v>
      </c>
      <c r="D4" s="3" t="s">
        <v>219</v>
      </c>
      <c r="E4" s="3" t="s">
        <v>48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U4" s="2">
        <v>190</v>
      </c>
    </row>
    <row r="5" spans="3:21" x14ac:dyDescent="0.25">
      <c r="C5" s="26">
        <v>1</v>
      </c>
      <c r="D5" s="10">
        <v>1997</v>
      </c>
      <c r="E5" s="10">
        <v>1981</v>
      </c>
      <c r="F5" s="10">
        <f>190</f>
        <v>190</v>
      </c>
      <c r="G5" s="10">
        <v>16</v>
      </c>
      <c r="H5" s="9" t="s">
        <v>232</v>
      </c>
      <c r="I5" s="9" t="s">
        <v>233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1</v>
      </c>
      <c r="D6" s="12">
        <v>1998</v>
      </c>
      <c r="E6" s="12">
        <v>1981</v>
      </c>
      <c r="F6" s="12">
        <f>F5+12</f>
        <v>202</v>
      </c>
      <c r="G6" s="12">
        <v>17</v>
      </c>
      <c r="H6" s="5" t="s">
        <v>232</v>
      </c>
      <c r="I6" s="5" t="s">
        <v>233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1</v>
      </c>
      <c r="D7" s="12">
        <v>1999</v>
      </c>
      <c r="E7" s="12">
        <v>1981</v>
      </c>
      <c r="F7" s="12">
        <f t="shared" ref="F7:F18" si="0">F6+12</f>
        <v>214</v>
      </c>
      <c r="G7" s="12">
        <v>18</v>
      </c>
      <c r="H7" s="5" t="s">
        <v>232</v>
      </c>
      <c r="I7" s="5" t="s">
        <v>233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1</v>
      </c>
      <c r="D8" s="12">
        <v>2000</v>
      </c>
      <c r="E8" s="12">
        <v>1981</v>
      </c>
      <c r="F8" s="12">
        <f>F7+11</f>
        <v>225</v>
      </c>
      <c r="G8" s="12">
        <v>19</v>
      </c>
      <c r="H8" s="5" t="s">
        <v>232</v>
      </c>
      <c r="I8" s="5" t="s">
        <v>233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1</v>
      </c>
      <c r="D9" s="12">
        <v>2001</v>
      </c>
      <c r="E9" s="12">
        <v>1981</v>
      </c>
      <c r="F9" s="12">
        <f t="shared" si="0"/>
        <v>237</v>
      </c>
      <c r="G9" s="12">
        <v>20</v>
      </c>
      <c r="H9" s="5" t="s">
        <v>232</v>
      </c>
      <c r="I9" s="5" t="s">
        <v>233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1</v>
      </c>
      <c r="D10" s="12">
        <v>2002</v>
      </c>
      <c r="E10" s="12">
        <v>1981</v>
      </c>
      <c r="F10" s="12">
        <f t="shared" si="0"/>
        <v>249</v>
      </c>
      <c r="G10" s="12">
        <v>21</v>
      </c>
      <c r="H10" s="5" t="s">
        <v>232</v>
      </c>
      <c r="I10" s="5" t="s">
        <v>233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1</v>
      </c>
      <c r="D11" s="12">
        <v>2003</v>
      </c>
      <c r="E11" s="12">
        <v>1981</v>
      </c>
      <c r="F11" s="12">
        <f t="shared" si="0"/>
        <v>261</v>
      </c>
      <c r="G11" s="12">
        <v>22</v>
      </c>
      <c r="H11" s="5" t="s">
        <v>232</v>
      </c>
      <c r="I11" s="5" t="s">
        <v>233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1</v>
      </c>
      <c r="D12" s="12">
        <v>2004</v>
      </c>
      <c r="E12" s="12">
        <v>1981</v>
      </c>
      <c r="F12" s="12">
        <f>F11+10</f>
        <v>271</v>
      </c>
      <c r="G12" s="12">
        <v>23</v>
      </c>
      <c r="H12" s="5" t="s">
        <v>232</v>
      </c>
      <c r="I12" s="5" t="s">
        <v>233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1</v>
      </c>
      <c r="D13" s="12">
        <v>2005</v>
      </c>
      <c r="E13" s="12">
        <v>1981</v>
      </c>
      <c r="F13" s="12">
        <f t="shared" si="0"/>
        <v>283</v>
      </c>
      <c r="G13" s="12">
        <v>24</v>
      </c>
      <c r="H13" s="5" t="s">
        <v>232</v>
      </c>
      <c r="I13" s="5" t="s">
        <v>233</v>
      </c>
      <c r="J13" s="5" t="s">
        <v>234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</v>
      </c>
      <c r="D14" s="12">
        <v>2006</v>
      </c>
      <c r="E14" s="12">
        <v>1981</v>
      </c>
      <c r="F14" s="12">
        <f t="shared" si="0"/>
        <v>295</v>
      </c>
      <c r="G14" s="12">
        <v>25</v>
      </c>
      <c r="H14" s="5" t="s">
        <v>232</v>
      </c>
      <c r="I14" s="5" t="s">
        <v>233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</v>
      </c>
      <c r="D15" s="12">
        <v>2007</v>
      </c>
      <c r="E15" s="12">
        <v>1981</v>
      </c>
      <c r="F15" s="12">
        <f>F14+9</f>
        <v>304</v>
      </c>
      <c r="G15" s="12">
        <v>26</v>
      </c>
      <c r="H15" s="5" t="s">
        <v>232</v>
      </c>
      <c r="I15" s="5" t="s">
        <v>233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</v>
      </c>
      <c r="D16" s="12">
        <v>2008</v>
      </c>
      <c r="E16" s="12">
        <v>1981</v>
      </c>
      <c r="F16" s="12">
        <f t="shared" si="0"/>
        <v>316</v>
      </c>
      <c r="G16" s="12">
        <v>27</v>
      </c>
      <c r="H16" s="5" t="s">
        <v>232</v>
      </c>
      <c r="I16" s="5" t="s">
        <v>233</v>
      </c>
      <c r="J16" s="5" t="s">
        <v>235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</v>
      </c>
      <c r="D17" s="12">
        <v>2009</v>
      </c>
      <c r="E17" s="12">
        <v>1981</v>
      </c>
      <c r="F17" s="12">
        <f t="shared" si="0"/>
        <v>328</v>
      </c>
      <c r="G17" s="12">
        <v>28</v>
      </c>
      <c r="H17" s="5" t="s">
        <v>232</v>
      </c>
      <c r="I17" s="5" t="s">
        <v>233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</v>
      </c>
      <c r="D18" s="15">
        <v>2010</v>
      </c>
      <c r="E18" s="15">
        <v>1981</v>
      </c>
      <c r="F18" s="15">
        <f t="shared" si="0"/>
        <v>340</v>
      </c>
      <c r="G18" s="15">
        <v>29</v>
      </c>
      <c r="H18" s="7" t="s">
        <v>232</v>
      </c>
      <c r="I18" s="7" t="s">
        <v>233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236</v>
      </c>
      <c r="D20" s="33" t="s">
        <v>237</v>
      </c>
      <c r="E20" s="33" t="s">
        <v>238</v>
      </c>
      <c r="F20" s="33" t="s">
        <v>239</v>
      </c>
      <c r="G20" s="33" t="s">
        <v>240</v>
      </c>
      <c r="H20" s="33" t="s">
        <v>241</v>
      </c>
      <c r="I20" s="7" t="s">
        <v>242</v>
      </c>
      <c r="J20" s="33" t="s">
        <v>242</v>
      </c>
      <c r="K20" s="34" t="s">
        <v>243</v>
      </c>
      <c r="L20" s="33" t="s">
        <v>244</v>
      </c>
      <c r="M20" s="7" t="s">
        <v>206</v>
      </c>
      <c r="N20" s="7" t="s">
        <v>206</v>
      </c>
      <c r="O20" s="7" t="s">
        <v>206</v>
      </c>
      <c r="P20" s="7" t="s">
        <v>206</v>
      </c>
      <c r="Q20" s="7" t="s">
        <v>206</v>
      </c>
    </row>
    <row r="21" spans="2:18" ht="15" customHeight="1" x14ac:dyDescent="0.25">
      <c r="B21" s="3"/>
      <c r="C21" s="8" t="s">
        <v>245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8">
        <v>4</v>
      </c>
      <c r="J21" s="18">
        <v>36</v>
      </c>
      <c r="K21" s="19">
        <v>7</v>
      </c>
      <c r="L21" s="19">
        <v>8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</row>
    <row r="22" spans="2:18" ht="15" customHeight="1" x14ac:dyDescent="0.25">
      <c r="B22" s="3"/>
      <c r="C22" s="12" t="s">
        <v>219</v>
      </c>
      <c r="D22" s="92" t="s">
        <v>250</v>
      </c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2:18" ht="15" customHeight="1" x14ac:dyDescent="0.25">
      <c r="B23" s="3"/>
      <c r="C23" s="12" t="s">
        <v>48</v>
      </c>
      <c r="D23" s="92" t="s">
        <v>248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2:18" ht="15" customHeight="1" x14ac:dyDescent="0.25">
      <c r="B24" s="3"/>
      <c r="C24" s="12" t="s">
        <v>220</v>
      </c>
      <c r="D24" s="92" t="s">
        <v>249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</row>
    <row r="25" spans="2:18" ht="15" customHeight="1" x14ac:dyDescent="0.25">
      <c r="B25" s="3"/>
      <c r="C25" s="12" t="s">
        <v>221</v>
      </c>
      <c r="D25" s="92" t="s">
        <v>251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</row>
    <row r="26" spans="2:18" ht="6.75" customHeight="1" x14ac:dyDescent="0.25">
      <c r="B26" s="3"/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2:18" ht="29.25" customHeight="1" x14ac:dyDescent="0.25">
      <c r="C27" s="13" t="s">
        <v>225</v>
      </c>
      <c r="D27" s="89" t="s">
        <v>175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20"/>
    </row>
    <row r="28" spans="2:18" ht="30" customHeight="1" x14ac:dyDescent="0.25">
      <c r="C28" s="13" t="s">
        <v>226</v>
      </c>
      <c r="D28" s="90" t="s">
        <v>246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21"/>
    </row>
    <row r="29" spans="2:18" ht="16.5" customHeight="1" x14ac:dyDescent="0.25">
      <c r="C29" s="5" t="s">
        <v>224</v>
      </c>
      <c r="D29" s="91" t="s">
        <v>200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21"/>
    </row>
    <row r="30" spans="2:18" ht="16.5" customHeight="1" x14ac:dyDescent="0.25">
      <c r="C30" s="14" t="s">
        <v>227</v>
      </c>
      <c r="D30" s="83" t="s">
        <v>203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21"/>
    </row>
    <row r="31" spans="2:18" ht="16.5" customHeight="1" x14ac:dyDescent="0.25">
      <c r="C31" s="14" t="s">
        <v>228</v>
      </c>
      <c r="D31" s="83" t="s">
        <v>205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21"/>
    </row>
    <row r="32" spans="2:18" ht="16.5" customHeight="1" x14ac:dyDescent="0.25">
      <c r="C32" s="14" t="s">
        <v>229</v>
      </c>
      <c r="D32" s="83" t="s">
        <v>202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21"/>
    </row>
    <row r="33" spans="3:18" ht="16.5" customHeight="1" x14ac:dyDescent="0.25">
      <c r="C33" s="14" t="s">
        <v>230</v>
      </c>
      <c r="D33" s="83" t="s">
        <v>201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2" t="s">
        <v>247</v>
      </c>
    </row>
    <row r="34" spans="3:18" ht="16.5" customHeight="1" x14ac:dyDescent="0.25">
      <c r="C34" s="14" t="s">
        <v>231</v>
      </c>
      <c r="D34" s="83" t="s">
        <v>204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2" t="s">
        <v>247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317</v>
      </c>
    </row>
    <row r="37" spans="3:18" x14ac:dyDescent="0.25"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</row>
    <row r="38" spans="3:18" x14ac:dyDescent="0.25"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spans="3:18" x14ac:dyDescent="0.25"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3:18" x14ac:dyDescent="0.25"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3:18" x14ac:dyDescent="0.25"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</row>
  </sheetData>
  <mergeCells count="21">
    <mergeCell ref="D34:Q34"/>
    <mergeCell ref="F2:G2"/>
    <mergeCell ref="H2:J2"/>
    <mergeCell ref="K2:L2"/>
    <mergeCell ref="M2:Q2"/>
    <mergeCell ref="D27:Q27"/>
    <mergeCell ref="D28:Q28"/>
    <mergeCell ref="D29:Q29"/>
    <mergeCell ref="D30:Q30"/>
    <mergeCell ref="D31:Q31"/>
    <mergeCell ref="D32:Q32"/>
    <mergeCell ref="D33:Q33"/>
    <mergeCell ref="D22:Q22"/>
    <mergeCell ref="D23:Q23"/>
    <mergeCell ref="D24:Q24"/>
    <mergeCell ref="D25:Q25"/>
    <mergeCell ref="D37:R37"/>
    <mergeCell ref="D38:R38"/>
    <mergeCell ref="D39:R39"/>
    <mergeCell ref="D40:R40"/>
    <mergeCell ref="D41:R41"/>
  </mergeCells>
  <pageMargins left="0.7" right="0.7" top="0.75" bottom="0.75" header="0.3" footer="0.3"/>
  <pageSetup orientation="portrait" r:id="rId1"/>
  <ignoredErrors>
    <ignoredError sqref="F15 F12 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zoomScale="130" zoomScaleNormal="130" workbookViewId="0">
      <selection activeCell="A5" sqref="A5:XFD5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3:12" x14ac:dyDescent="0.25">
      <c r="C2" s="25" t="s">
        <v>326</v>
      </c>
      <c r="D2" s="38" t="s">
        <v>325</v>
      </c>
      <c r="E2" s="86" t="s">
        <v>324</v>
      </c>
      <c r="F2" s="86"/>
      <c r="G2" s="97" t="s">
        <v>322</v>
      </c>
      <c r="H2" s="97"/>
      <c r="I2" s="95" t="s">
        <v>323</v>
      </c>
      <c r="J2" s="95"/>
      <c r="K2" s="95"/>
      <c r="L2" s="96"/>
    </row>
    <row r="3" spans="3:12" ht="9.75" customHeight="1" x14ac:dyDescent="0.25">
      <c r="C3" s="5"/>
      <c r="D3" s="5"/>
      <c r="E3" s="5"/>
      <c r="F3" s="5"/>
      <c r="G3" s="5"/>
      <c r="H3" s="5"/>
    </row>
    <row r="4" spans="3:12" x14ac:dyDescent="0.25">
      <c r="C4" s="43" t="s">
        <v>44</v>
      </c>
      <c r="D4" s="55" t="s">
        <v>314</v>
      </c>
      <c r="E4" s="43" t="s">
        <v>48</v>
      </c>
      <c r="F4" s="43" t="s">
        <v>319</v>
      </c>
      <c r="G4" s="43" t="s">
        <v>312</v>
      </c>
      <c r="H4" s="43" t="s">
        <v>334</v>
      </c>
      <c r="I4" s="43" t="s">
        <v>313</v>
      </c>
      <c r="J4" s="45" t="s">
        <v>318</v>
      </c>
      <c r="K4" s="45" t="s">
        <v>320</v>
      </c>
      <c r="L4" s="45" t="s">
        <v>321</v>
      </c>
    </row>
    <row r="5" spans="3:12" x14ac:dyDescent="0.25">
      <c r="C5" s="26">
        <v>244</v>
      </c>
      <c r="D5" s="57">
        <v>2</v>
      </c>
      <c r="E5" s="9">
        <v>1983</v>
      </c>
      <c r="F5" s="9">
        <v>3</v>
      </c>
      <c r="G5" s="39">
        <v>17.25</v>
      </c>
      <c r="H5" s="39">
        <v>1.25</v>
      </c>
      <c r="I5" s="40">
        <v>2010</v>
      </c>
      <c r="J5" s="9">
        <v>10</v>
      </c>
      <c r="K5" s="9">
        <v>100</v>
      </c>
      <c r="L5" s="49">
        <v>1000</v>
      </c>
    </row>
    <row r="6" spans="3:12" x14ac:dyDescent="0.25">
      <c r="C6" s="42">
        <v>245</v>
      </c>
      <c r="D6" s="59">
        <v>6</v>
      </c>
      <c r="E6" s="60">
        <v>1984</v>
      </c>
      <c r="F6" s="60">
        <v>4</v>
      </c>
      <c r="G6" s="61">
        <v>16.5833333333333</v>
      </c>
      <c r="H6" s="35">
        <v>0.58333333333329995</v>
      </c>
      <c r="I6" s="62">
        <v>2000</v>
      </c>
      <c r="J6" s="13">
        <v>0</v>
      </c>
      <c r="K6" s="60">
        <v>0</v>
      </c>
      <c r="L6" s="63">
        <v>0</v>
      </c>
    </row>
    <row r="7" spans="3:12" x14ac:dyDescent="0.25">
      <c r="C7" s="42">
        <v>245</v>
      </c>
      <c r="D7" s="59">
        <v>2</v>
      </c>
      <c r="E7" s="60">
        <v>1984</v>
      </c>
      <c r="F7" s="60">
        <v>4</v>
      </c>
      <c r="G7" s="61">
        <v>16.5833333333333</v>
      </c>
      <c r="H7" s="35">
        <v>0.58333333333329995</v>
      </c>
      <c r="I7" s="62">
        <v>2001</v>
      </c>
      <c r="J7" s="13">
        <v>1</v>
      </c>
      <c r="K7" s="60">
        <v>1</v>
      </c>
      <c r="L7" s="63">
        <v>1</v>
      </c>
    </row>
    <row r="8" spans="3:12" x14ac:dyDescent="0.25">
      <c r="C8" s="42">
        <v>245</v>
      </c>
      <c r="D8" s="59">
        <v>6</v>
      </c>
      <c r="E8" s="60">
        <v>1984</v>
      </c>
      <c r="F8" s="60">
        <v>4</v>
      </c>
      <c r="G8" s="61">
        <v>16.5833333333333</v>
      </c>
      <c r="H8" s="35">
        <v>0.58333333333329995</v>
      </c>
      <c r="I8" s="62">
        <v>2002</v>
      </c>
      <c r="J8" s="13">
        <v>2</v>
      </c>
      <c r="K8" s="60">
        <v>4</v>
      </c>
      <c r="L8" s="63">
        <v>8</v>
      </c>
    </row>
    <row r="9" spans="3:12" x14ac:dyDescent="0.25">
      <c r="C9" s="42">
        <v>245</v>
      </c>
      <c r="D9" s="59">
        <v>6</v>
      </c>
      <c r="E9" s="60">
        <v>1984</v>
      </c>
      <c r="F9" s="60">
        <v>4</v>
      </c>
      <c r="G9" s="61">
        <v>16.5833333333333</v>
      </c>
      <c r="H9" s="35">
        <v>0.58333333333329995</v>
      </c>
      <c r="I9" s="62">
        <v>2003</v>
      </c>
      <c r="J9" s="13">
        <v>3</v>
      </c>
      <c r="K9" s="60">
        <v>9</v>
      </c>
      <c r="L9" s="63">
        <v>27</v>
      </c>
    </row>
    <row r="10" spans="3:12" x14ac:dyDescent="0.25">
      <c r="C10" s="42">
        <v>245</v>
      </c>
      <c r="D10" s="59">
        <v>2</v>
      </c>
      <c r="E10" s="60">
        <v>1984</v>
      </c>
      <c r="F10" s="60">
        <v>4</v>
      </c>
      <c r="G10" s="61">
        <v>16.5833333333333</v>
      </c>
      <c r="H10" s="35">
        <v>0.58333333333329995</v>
      </c>
      <c r="I10" s="62">
        <v>2004</v>
      </c>
      <c r="J10" s="13">
        <v>4</v>
      </c>
      <c r="K10" s="60">
        <v>16</v>
      </c>
      <c r="L10" s="63">
        <v>64</v>
      </c>
    </row>
    <row r="11" spans="3:12" x14ac:dyDescent="0.25">
      <c r="C11" s="42">
        <v>245</v>
      </c>
      <c r="D11" s="59">
        <v>6</v>
      </c>
      <c r="E11" s="60">
        <v>1984</v>
      </c>
      <c r="F11" s="60">
        <v>4</v>
      </c>
      <c r="G11" s="61">
        <v>16.5833333333333</v>
      </c>
      <c r="H11" s="35">
        <v>0.58333333333329995</v>
      </c>
      <c r="I11" s="62">
        <v>2005</v>
      </c>
      <c r="J11" s="13">
        <v>5</v>
      </c>
      <c r="K11" s="60">
        <v>25</v>
      </c>
      <c r="L11" s="63">
        <v>125</v>
      </c>
    </row>
    <row r="12" spans="3:12" x14ac:dyDescent="0.25">
      <c r="C12" s="42">
        <v>245</v>
      </c>
      <c r="D12" s="59">
        <v>6</v>
      </c>
      <c r="E12" s="60">
        <v>1984</v>
      </c>
      <c r="F12" s="60">
        <v>4</v>
      </c>
      <c r="G12" s="61">
        <v>16.5833333333333</v>
      </c>
      <c r="H12" s="35">
        <v>0.58333333333329995</v>
      </c>
      <c r="I12" s="62">
        <v>2006</v>
      </c>
      <c r="J12" s="13">
        <v>6</v>
      </c>
      <c r="K12" s="60">
        <v>36</v>
      </c>
      <c r="L12" s="63">
        <v>216</v>
      </c>
    </row>
    <row r="13" spans="3:12" x14ac:dyDescent="0.25">
      <c r="C13" s="42">
        <v>245</v>
      </c>
      <c r="D13" s="59">
        <v>7</v>
      </c>
      <c r="E13" s="60">
        <v>1984</v>
      </c>
      <c r="F13" s="60">
        <v>4</v>
      </c>
      <c r="G13" s="61">
        <v>16.5833333333333</v>
      </c>
      <c r="H13" s="35">
        <v>0.58333333333329995</v>
      </c>
      <c r="I13" s="62">
        <v>2007</v>
      </c>
      <c r="J13" s="13">
        <v>7</v>
      </c>
      <c r="K13" s="60">
        <v>49</v>
      </c>
      <c r="L13" s="63">
        <v>343</v>
      </c>
    </row>
    <row r="14" spans="3:12" x14ac:dyDescent="0.25">
      <c r="C14" s="42">
        <v>245</v>
      </c>
      <c r="D14" s="59">
        <v>6</v>
      </c>
      <c r="E14" s="60">
        <v>1984</v>
      </c>
      <c r="F14" s="60">
        <v>4</v>
      </c>
      <c r="G14" s="61">
        <v>16.5833333333333</v>
      </c>
      <c r="H14" s="35">
        <v>0.58333333333329995</v>
      </c>
      <c r="I14" s="62">
        <v>2008</v>
      </c>
      <c r="J14" s="13">
        <v>8</v>
      </c>
      <c r="K14" s="60">
        <v>64</v>
      </c>
      <c r="L14" s="63">
        <v>512</v>
      </c>
    </row>
    <row r="15" spans="3:12" x14ac:dyDescent="0.25">
      <c r="C15" s="42">
        <v>245</v>
      </c>
      <c r="D15" s="59">
        <v>2</v>
      </c>
      <c r="E15" s="60">
        <v>1984</v>
      </c>
      <c r="F15" s="60">
        <v>4</v>
      </c>
      <c r="G15" s="61">
        <v>16.5833333333333</v>
      </c>
      <c r="H15" s="35">
        <v>0.58333333333329995</v>
      </c>
      <c r="I15" s="62">
        <v>2009</v>
      </c>
      <c r="J15" s="13">
        <v>9</v>
      </c>
      <c r="K15" s="60">
        <v>81</v>
      </c>
      <c r="L15" s="63">
        <v>729</v>
      </c>
    </row>
    <row r="16" spans="3:12" x14ac:dyDescent="0.25">
      <c r="C16" s="42">
        <v>245</v>
      </c>
      <c r="D16" s="59">
        <v>6</v>
      </c>
      <c r="E16" s="60">
        <v>1984</v>
      </c>
      <c r="F16" s="60">
        <v>4</v>
      </c>
      <c r="G16" s="61">
        <v>16.5833333333333</v>
      </c>
      <c r="H16" s="35">
        <v>0.58333333333329995</v>
      </c>
      <c r="I16" s="62">
        <v>2010</v>
      </c>
      <c r="J16" s="13">
        <v>10</v>
      </c>
      <c r="K16" s="60">
        <v>100</v>
      </c>
      <c r="L16" s="63">
        <v>1000</v>
      </c>
    </row>
    <row r="17" spans="2:12" x14ac:dyDescent="0.25">
      <c r="C17" s="30">
        <v>247</v>
      </c>
      <c r="D17" s="58">
        <v>1</v>
      </c>
      <c r="E17" s="7">
        <v>1982</v>
      </c>
      <c r="F17" s="7">
        <v>2</v>
      </c>
      <c r="G17" s="36">
        <v>18.25</v>
      </c>
      <c r="H17" s="36">
        <v>2.25</v>
      </c>
      <c r="I17" s="37">
        <v>2000</v>
      </c>
      <c r="J17" s="7">
        <v>0</v>
      </c>
      <c r="K17" s="7">
        <v>0</v>
      </c>
      <c r="L17" s="50">
        <v>0</v>
      </c>
    </row>
    <row r="18" spans="2:12" ht="5.0999999999999996" customHeight="1" x14ac:dyDescent="0.25">
      <c r="B18" s="3"/>
      <c r="C18" s="9"/>
      <c r="D18" s="46"/>
      <c r="E18" s="46"/>
      <c r="F18" s="46"/>
      <c r="G18" s="46"/>
      <c r="H18" s="47"/>
      <c r="I18" s="47"/>
      <c r="J18" s="41"/>
      <c r="K18" s="41"/>
      <c r="L18" s="41"/>
    </row>
    <row r="19" spans="2:12" ht="20.25" customHeight="1" x14ac:dyDescent="0.25">
      <c r="B19" s="3"/>
      <c r="C19" s="51" t="s">
        <v>44</v>
      </c>
      <c r="D19" s="93" t="s">
        <v>316</v>
      </c>
      <c r="E19" s="93"/>
      <c r="F19" s="93"/>
      <c r="G19" s="93"/>
      <c r="H19" s="93"/>
      <c r="I19" s="93"/>
      <c r="J19" s="48"/>
      <c r="K19" s="48"/>
      <c r="L19" s="48"/>
    </row>
    <row r="20" spans="2:12" ht="20.25" customHeight="1" x14ac:dyDescent="0.25">
      <c r="C20" s="56" t="s">
        <v>314</v>
      </c>
      <c r="D20" s="98" t="s">
        <v>246</v>
      </c>
      <c r="E20" s="98"/>
      <c r="F20" s="98"/>
      <c r="G20" s="98"/>
      <c r="H20" s="98"/>
      <c r="I20" s="98"/>
      <c r="J20" s="98"/>
      <c r="K20" s="98"/>
      <c r="L20" s="98"/>
    </row>
    <row r="21" spans="2:12" ht="5.0999999999999996" customHeight="1" x14ac:dyDescent="0.25">
      <c r="B21" s="3"/>
      <c r="C21" s="5"/>
      <c r="D21" s="94"/>
      <c r="E21" s="94"/>
      <c r="F21" s="94"/>
      <c r="G21" s="94"/>
      <c r="H21" s="94"/>
      <c r="I21" s="94"/>
    </row>
    <row r="22" spans="2:12" ht="20.25" customHeight="1" x14ac:dyDescent="0.25">
      <c r="C22" s="51" t="s">
        <v>48</v>
      </c>
      <c r="D22" s="93" t="s">
        <v>327</v>
      </c>
      <c r="E22" s="93"/>
      <c r="F22" s="93"/>
      <c r="G22" s="93"/>
      <c r="H22" s="93"/>
      <c r="I22" s="93"/>
      <c r="J22" s="93"/>
      <c r="K22" s="93"/>
      <c r="L22" s="93"/>
    </row>
    <row r="23" spans="2:12" ht="20.25" customHeight="1" x14ac:dyDescent="0.25">
      <c r="C23" s="51" t="s">
        <v>319</v>
      </c>
      <c r="D23" s="93" t="s">
        <v>330</v>
      </c>
      <c r="E23" s="93"/>
      <c r="F23" s="93"/>
      <c r="G23" s="93"/>
      <c r="H23" s="93"/>
      <c r="I23" s="93"/>
      <c r="J23" s="93"/>
      <c r="K23" s="93"/>
      <c r="L23" s="93"/>
    </row>
    <row r="24" spans="2:12" ht="20.25" customHeight="1" x14ac:dyDescent="0.25">
      <c r="C24" s="51" t="s">
        <v>312</v>
      </c>
      <c r="D24" s="93" t="s">
        <v>328</v>
      </c>
      <c r="E24" s="93"/>
      <c r="F24" s="93"/>
      <c r="G24" s="93"/>
      <c r="H24" s="93"/>
      <c r="I24" s="93"/>
      <c r="J24" s="93"/>
      <c r="K24" s="93"/>
      <c r="L24" s="93"/>
    </row>
    <row r="25" spans="2:12" ht="20.25" customHeight="1" x14ac:dyDescent="0.25">
      <c r="C25" s="44" t="s">
        <v>334</v>
      </c>
      <c r="D25" s="90" t="s">
        <v>329</v>
      </c>
      <c r="E25" s="90"/>
      <c r="F25" s="90"/>
      <c r="G25" s="90"/>
      <c r="H25" s="90"/>
      <c r="I25" s="90"/>
      <c r="J25" s="90"/>
      <c r="K25" s="90"/>
      <c r="L25" s="90"/>
    </row>
    <row r="26" spans="2:12" ht="5.0999999999999996" customHeight="1" x14ac:dyDescent="0.25">
      <c r="B26" s="3"/>
      <c r="C26" s="5"/>
      <c r="D26" s="94"/>
      <c r="E26" s="94"/>
      <c r="F26" s="94"/>
      <c r="G26" s="94"/>
      <c r="H26" s="94"/>
      <c r="I26" s="94"/>
    </row>
    <row r="27" spans="2:12" ht="20.25" customHeight="1" x14ac:dyDescent="0.25">
      <c r="C27" s="51" t="s">
        <v>313</v>
      </c>
      <c r="D27" s="93" t="s">
        <v>250</v>
      </c>
      <c r="E27" s="93"/>
      <c r="F27" s="93"/>
      <c r="G27" s="93"/>
      <c r="H27" s="93"/>
      <c r="I27" s="93"/>
      <c r="J27" s="93"/>
      <c r="K27" s="93"/>
      <c r="L27" s="93"/>
    </row>
    <row r="28" spans="2:12" ht="20.25" customHeight="1" x14ac:dyDescent="0.25">
      <c r="C28" s="66" t="s">
        <v>318</v>
      </c>
      <c r="D28" s="90" t="s">
        <v>331</v>
      </c>
      <c r="E28" s="90"/>
      <c r="F28" s="90"/>
      <c r="G28" s="90"/>
      <c r="H28" s="90"/>
      <c r="I28" s="90"/>
      <c r="J28" s="90"/>
      <c r="K28" s="90"/>
      <c r="L28" s="90"/>
    </row>
    <row r="29" spans="2:12" ht="20.25" customHeight="1" x14ac:dyDescent="0.25">
      <c r="C29" s="65" t="s">
        <v>320</v>
      </c>
      <c r="D29" s="93" t="s">
        <v>332</v>
      </c>
      <c r="E29" s="93"/>
      <c r="F29" s="93"/>
      <c r="G29" s="93"/>
      <c r="H29" s="93"/>
      <c r="I29" s="93"/>
      <c r="J29" s="93"/>
      <c r="K29" s="93"/>
      <c r="L29" s="93"/>
    </row>
    <row r="30" spans="2:12" ht="20.25" customHeight="1" x14ac:dyDescent="0.25">
      <c r="C30" s="65" t="s">
        <v>321</v>
      </c>
      <c r="D30" s="93" t="s">
        <v>333</v>
      </c>
      <c r="E30" s="93"/>
      <c r="F30" s="93"/>
      <c r="G30" s="93"/>
      <c r="H30" s="93"/>
      <c r="I30" s="93"/>
      <c r="J30" s="93"/>
      <c r="K30" s="93"/>
      <c r="L30" s="93"/>
    </row>
    <row r="31" spans="2:12" ht="5.0999999999999996" customHeight="1" x14ac:dyDescent="0.25">
      <c r="C31" s="4"/>
      <c r="D31" s="4"/>
      <c r="E31" s="4"/>
      <c r="F31" s="7"/>
      <c r="G31" s="7"/>
      <c r="H31" s="7"/>
    </row>
    <row r="32" spans="2:12" ht="18.75" x14ac:dyDescent="0.25">
      <c r="C32" s="22" t="s">
        <v>315</v>
      </c>
    </row>
    <row r="33" spans="4:9" x14ac:dyDescent="0.25">
      <c r="D33" s="82"/>
      <c r="E33" s="82"/>
      <c r="F33" s="82"/>
      <c r="G33" s="82"/>
      <c r="H33" s="82"/>
      <c r="I33" s="82"/>
    </row>
    <row r="34" spans="4:9" x14ac:dyDescent="0.25">
      <c r="D34" s="82"/>
      <c r="E34" s="82"/>
      <c r="F34" s="82"/>
      <c r="G34" s="82"/>
      <c r="H34" s="82"/>
      <c r="I34" s="82"/>
    </row>
    <row r="35" spans="4:9" x14ac:dyDescent="0.25">
      <c r="D35" s="82"/>
      <c r="E35" s="82"/>
      <c r="F35" s="82"/>
      <c r="G35" s="82"/>
      <c r="H35" s="82"/>
      <c r="I35" s="82"/>
    </row>
    <row r="36" spans="4:9" x14ac:dyDescent="0.25">
      <c r="D36" s="82"/>
      <c r="E36" s="82"/>
      <c r="F36" s="82"/>
      <c r="G36" s="82"/>
      <c r="H36" s="82"/>
      <c r="I36" s="82"/>
    </row>
    <row r="37" spans="4:9" x14ac:dyDescent="0.25">
      <c r="D37" s="82"/>
      <c r="E37" s="82"/>
      <c r="F37" s="82"/>
      <c r="G37" s="82"/>
      <c r="H37" s="82"/>
      <c r="I37" s="82"/>
    </row>
  </sheetData>
  <mergeCells count="20">
    <mergeCell ref="I2:L2"/>
    <mergeCell ref="D27:L27"/>
    <mergeCell ref="D36:I36"/>
    <mergeCell ref="D37:I37"/>
    <mergeCell ref="D19:I19"/>
    <mergeCell ref="D33:I33"/>
    <mergeCell ref="D34:I34"/>
    <mergeCell ref="D21:I21"/>
    <mergeCell ref="D35:I35"/>
    <mergeCell ref="E2:F2"/>
    <mergeCell ref="G2:H2"/>
    <mergeCell ref="D20:L20"/>
    <mergeCell ref="D24:L24"/>
    <mergeCell ref="D25:L25"/>
    <mergeCell ref="D29:L29"/>
    <mergeCell ref="D22:L22"/>
    <mergeCell ref="D23:L23"/>
    <mergeCell ref="D26:I26"/>
    <mergeCell ref="D28:L28"/>
    <mergeCell ref="D30:L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B1" zoomScale="145" zoomScaleNormal="145" workbookViewId="0">
      <selection activeCell="P18" sqref="P18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2:12" x14ac:dyDescent="0.25">
      <c r="C2" s="25" t="s">
        <v>335</v>
      </c>
      <c r="D2" s="38" t="s">
        <v>325</v>
      </c>
      <c r="E2" s="86" t="s">
        <v>324</v>
      </c>
      <c r="F2" s="86"/>
      <c r="G2" s="97" t="s">
        <v>322</v>
      </c>
      <c r="H2" s="97"/>
      <c r="I2" s="95" t="s">
        <v>323</v>
      </c>
      <c r="J2" s="95"/>
      <c r="K2" s="95"/>
      <c r="L2" s="96"/>
    </row>
    <row r="3" spans="2:12" ht="3.75" customHeight="1" x14ac:dyDescent="0.25">
      <c r="C3" s="5"/>
      <c r="D3" s="5"/>
      <c r="E3" s="5"/>
      <c r="F3" s="5"/>
      <c r="G3" s="5"/>
      <c r="H3" s="5"/>
    </row>
    <row r="4" spans="2:12" x14ac:dyDescent="0.25">
      <c r="C4" s="68" t="s">
        <v>44</v>
      </c>
      <c r="D4" s="78" t="s">
        <v>314</v>
      </c>
      <c r="E4" s="68" t="s">
        <v>48</v>
      </c>
      <c r="F4" s="68" t="s">
        <v>319</v>
      </c>
      <c r="G4" s="68" t="s">
        <v>312</v>
      </c>
      <c r="H4" s="76" t="s">
        <v>334</v>
      </c>
      <c r="I4" s="68" t="s">
        <v>313</v>
      </c>
      <c r="J4" s="77" t="s">
        <v>318</v>
      </c>
      <c r="K4" s="69" t="s">
        <v>320</v>
      </c>
      <c r="L4" s="69" t="s">
        <v>321</v>
      </c>
    </row>
    <row r="5" spans="2:12" x14ac:dyDescent="0.25">
      <c r="C5" s="42">
        <v>245</v>
      </c>
      <c r="D5" s="75">
        <v>6</v>
      </c>
      <c r="E5" s="70">
        <v>1984</v>
      </c>
      <c r="F5" s="70">
        <v>4</v>
      </c>
      <c r="G5" s="64">
        <v>16.5833333333333</v>
      </c>
      <c r="H5" s="73">
        <v>0.58333333333329995</v>
      </c>
      <c r="I5" s="71">
        <v>2000</v>
      </c>
      <c r="J5" s="74">
        <v>0</v>
      </c>
      <c r="K5" s="70">
        <v>0</v>
      </c>
      <c r="L5" s="72">
        <v>0</v>
      </c>
    </row>
    <row r="6" spans="2:12" x14ac:dyDescent="0.25">
      <c r="C6" s="42">
        <v>245</v>
      </c>
      <c r="D6" s="75">
        <v>2</v>
      </c>
      <c r="E6" s="70">
        <v>1984</v>
      </c>
      <c r="F6" s="70">
        <v>4</v>
      </c>
      <c r="G6" s="64">
        <v>16.5833333333333</v>
      </c>
      <c r="H6" s="73">
        <v>0.58333333333329995</v>
      </c>
      <c r="I6" s="71">
        <v>2001</v>
      </c>
      <c r="J6" s="74">
        <v>1</v>
      </c>
      <c r="K6" s="70">
        <v>1</v>
      </c>
      <c r="L6" s="72">
        <v>1</v>
      </c>
    </row>
    <row r="7" spans="2:12" x14ac:dyDescent="0.25">
      <c r="C7" s="42">
        <v>245</v>
      </c>
      <c r="D7" s="75">
        <v>6</v>
      </c>
      <c r="E7" s="70">
        <v>1984</v>
      </c>
      <c r="F7" s="70">
        <v>4</v>
      </c>
      <c r="G7" s="64">
        <v>16.5833333333333</v>
      </c>
      <c r="H7" s="73">
        <v>0.58333333333329995</v>
      </c>
      <c r="I7" s="71">
        <v>2002</v>
      </c>
      <c r="J7" s="74">
        <v>2</v>
      </c>
      <c r="K7" s="70">
        <v>4</v>
      </c>
      <c r="L7" s="72">
        <v>8</v>
      </c>
    </row>
    <row r="8" spans="2:12" x14ac:dyDescent="0.25">
      <c r="C8" s="42">
        <v>245</v>
      </c>
      <c r="D8" s="75">
        <v>6</v>
      </c>
      <c r="E8" s="70">
        <v>1984</v>
      </c>
      <c r="F8" s="70">
        <v>4</v>
      </c>
      <c r="G8" s="64">
        <v>16.5833333333333</v>
      </c>
      <c r="H8" s="73">
        <v>0.58333333333329995</v>
      </c>
      <c r="I8" s="71">
        <v>2003</v>
      </c>
      <c r="J8" s="74">
        <v>3</v>
      </c>
      <c r="K8" s="70">
        <v>9</v>
      </c>
      <c r="L8" s="72">
        <v>27</v>
      </c>
    </row>
    <row r="9" spans="2:12" x14ac:dyDescent="0.25">
      <c r="C9" s="42">
        <v>245</v>
      </c>
      <c r="D9" s="75">
        <v>2</v>
      </c>
      <c r="E9" s="70">
        <v>1984</v>
      </c>
      <c r="F9" s="70">
        <v>4</v>
      </c>
      <c r="G9" s="64">
        <v>16.5833333333333</v>
      </c>
      <c r="H9" s="73">
        <v>0.58333333333329995</v>
      </c>
      <c r="I9" s="71">
        <v>2004</v>
      </c>
      <c r="J9" s="74">
        <v>4</v>
      </c>
      <c r="K9" s="70">
        <v>16</v>
      </c>
      <c r="L9" s="72">
        <v>64</v>
      </c>
    </row>
    <row r="10" spans="2:12" x14ac:dyDescent="0.25">
      <c r="C10" s="42">
        <v>245</v>
      </c>
      <c r="D10" s="75">
        <v>6</v>
      </c>
      <c r="E10" s="70">
        <v>1984</v>
      </c>
      <c r="F10" s="70">
        <v>4</v>
      </c>
      <c r="G10" s="64">
        <v>16.5833333333333</v>
      </c>
      <c r="H10" s="73">
        <v>0.58333333333329995</v>
      </c>
      <c r="I10" s="71">
        <v>2005</v>
      </c>
      <c r="J10" s="74">
        <v>5</v>
      </c>
      <c r="K10" s="70">
        <v>25</v>
      </c>
      <c r="L10" s="72">
        <v>125</v>
      </c>
    </row>
    <row r="11" spans="2:12" x14ac:dyDescent="0.25">
      <c r="C11" s="42">
        <v>245</v>
      </c>
      <c r="D11" s="75">
        <v>6</v>
      </c>
      <c r="E11" s="70">
        <v>1984</v>
      </c>
      <c r="F11" s="70">
        <v>4</v>
      </c>
      <c r="G11" s="64">
        <v>16.5833333333333</v>
      </c>
      <c r="H11" s="73">
        <v>0.58333333333329995</v>
      </c>
      <c r="I11" s="71">
        <v>2006</v>
      </c>
      <c r="J11" s="74">
        <v>6</v>
      </c>
      <c r="K11" s="70">
        <v>36</v>
      </c>
      <c r="L11" s="72">
        <v>216</v>
      </c>
    </row>
    <row r="12" spans="2:12" x14ac:dyDescent="0.25">
      <c r="C12" s="42">
        <v>245</v>
      </c>
      <c r="D12" s="75">
        <v>7</v>
      </c>
      <c r="E12" s="70">
        <v>1984</v>
      </c>
      <c r="F12" s="70">
        <v>4</v>
      </c>
      <c r="G12" s="64">
        <v>16.5833333333333</v>
      </c>
      <c r="H12" s="73">
        <v>0.58333333333329995</v>
      </c>
      <c r="I12" s="71">
        <v>2007</v>
      </c>
      <c r="J12" s="74">
        <v>7</v>
      </c>
      <c r="K12" s="70">
        <v>49</v>
      </c>
      <c r="L12" s="72">
        <v>343</v>
      </c>
    </row>
    <row r="13" spans="2:12" x14ac:dyDescent="0.25">
      <c r="C13" s="42">
        <v>245</v>
      </c>
      <c r="D13" s="75">
        <v>6</v>
      </c>
      <c r="E13" s="70">
        <v>1984</v>
      </c>
      <c r="F13" s="70">
        <v>4</v>
      </c>
      <c r="G13" s="64">
        <v>16.5833333333333</v>
      </c>
      <c r="H13" s="73">
        <v>0.58333333333329995</v>
      </c>
      <c r="I13" s="71">
        <v>2008</v>
      </c>
      <c r="J13" s="74">
        <v>8</v>
      </c>
      <c r="K13" s="70">
        <v>64</v>
      </c>
      <c r="L13" s="72">
        <v>512</v>
      </c>
    </row>
    <row r="14" spans="2:12" x14ac:dyDescent="0.25">
      <c r="C14" s="42">
        <v>245</v>
      </c>
      <c r="D14" s="75">
        <v>2</v>
      </c>
      <c r="E14" s="70">
        <v>1984</v>
      </c>
      <c r="F14" s="70">
        <v>4</v>
      </c>
      <c r="G14" s="64">
        <v>16.5833333333333</v>
      </c>
      <c r="H14" s="73">
        <v>0.58333333333329995</v>
      </c>
      <c r="I14" s="71">
        <v>2009</v>
      </c>
      <c r="J14" s="74">
        <v>9</v>
      </c>
      <c r="K14" s="70">
        <v>81</v>
      </c>
      <c r="L14" s="72">
        <v>729</v>
      </c>
    </row>
    <row r="15" spans="2:12" x14ac:dyDescent="0.25">
      <c r="C15" s="42">
        <v>245</v>
      </c>
      <c r="D15" s="75">
        <v>6</v>
      </c>
      <c r="E15" s="70">
        <v>1984</v>
      </c>
      <c r="F15" s="70">
        <v>4</v>
      </c>
      <c r="G15" s="64">
        <v>16.5833333333333</v>
      </c>
      <c r="H15" s="73">
        <v>0.58333333333329995</v>
      </c>
      <c r="I15" s="71">
        <v>2010</v>
      </c>
      <c r="J15" s="74">
        <v>10</v>
      </c>
      <c r="K15" s="70">
        <v>100</v>
      </c>
      <c r="L15" s="72">
        <v>1000</v>
      </c>
    </row>
    <row r="16" spans="2:12" ht="5.0999999999999996" customHeight="1" x14ac:dyDescent="0.25">
      <c r="B16" s="3"/>
      <c r="C16" s="9"/>
      <c r="D16" s="46"/>
      <c r="E16" s="46"/>
      <c r="F16" s="46"/>
      <c r="G16" s="46"/>
      <c r="H16" s="47"/>
      <c r="I16" s="47"/>
      <c r="J16" s="41"/>
      <c r="K16" s="41"/>
      <c r="L16" s="41"/>
    </row>
    <row r="17" spans="2:12" ht="20.25" customHeight="1" x14ac:dyDescent="0.25">
      <c r="B17" s="3"/>
      <c r="C17" s="51" t="s">
        <v>44</v>
      </c>
      <c r="D17" s="93" t="s">
        <v>316</v>
      </c>
      <c r="E17" s="93"/>
      <c r="F17" s="93"/>
      <c r="G17" s="93"/>
      <c r="H17" s="93"/>
      <c r="I17" s="93"/>
      <c r="J17" s="48"/>
      <c r="K17" s="48"/>
      <c r="L17" s="48"/>
    </row>
    <row r="18" spans="2:12" ht="20.25" customHeight="1" x14ac:dyDescent="0.25">
      <c r="C18" s="56" t="s">
        <v>314</v>
      </c>
      <c r="D18" s="98" t="s">
        <v>246</v>
      </c>
      <c r="E18" s="98"/>
      <c r="F18" s="98"/>
      <c r="G18" s="98"/>
      <c r="H18" s="98"/>
      <c r="I18" s="98"/>
      <c r="J18" s="98"/>
      <c r="K18" s="98"/>
      <c r="L18" s="98"/>
    </row>
    <row r="19" spans="2:12" ht="20.25" customHeight="1" x14ac:dyDescent="0.25">
      <c r="C19" s="79" t="s">
        <v>48</v>
      </c>
      <c r="D19" s="99" t="s">
        <v>327</v>
      </c>
      <c r="E19" s="99"/>
      <c r="F19" s="99"/>
      <c r="G19" s="99"/>
      <c r="H19" s="99"/>
      <c r="I19" s="99"/>
      <c r="J19" s="99"/>
      <c r="K19" s="99"/>
      <c r="L19" s="99"/>
    </row>
    <row r="20" spans="2:12" ht="20.25" customHeight="1" x14ac:dyDescent="0.25">
      <c r="C20" s="79" t="s">
        <v>319</v>
      </c>
      <c r="D20" s="99" t="s">
        <v>330</v>
      </c>
      <c r="E20" s="99"/>
      <c r="F20" s="99"/>
      <c r="G20" s="99"/>
      <c r="H20" s="99"/>
      <c r="I20" s="99"/>
      <c r="J20" s="99"/>
      <c r="K20" s="99"/>
      <c r="L20" s="99"/>
    </row>
    <row r="21" spans="2:12" ht="20.25" customHeight="1" x14ac:dyDescent="0.25">
      <c r="C21" s="79" t="s">
        <v>312</v>
      </c>
      <c r="D21" s="99" t="s">
        <v>328</v>
      </c>
      <c r="E21" s="99"/>
      <c r="F21" s="99"/>
      <c r="G21" s="99"/>
      <c r="H21" s="99"/>
      <c r="I21" s="99"/>
      <c r="J21" s="99"/>
      <c r="K21" s="99"/>
      <c r="L21" s="99"/>
    </row>
    <row r="22" spans="2:12" ht="20.25" customHeight="1" x14ac:dyDescent="0.25">
      <c r="C22" s="80" t="s">
        <v>334</v>
      </c>
      <c r="D22" s="90" t="s">
        <v>329</v>
      </c>
      <c r="E22" s="90"/>
      <c r="F22" s="90"/>
      <c r="G22" s="90"/>
      <c r="H22" s="90"/>
      <c r="I22" s="90"/>
      <c r="J22" s="90"/>
      <c r="K22" s="90"/>
      <c r="L22" s="90"/>
    </row>
    <row r="23" spans="2:12" ht="20.25" customHeight="1" x14ac:dyDescent="0.25">
      <c r="C23" s="79" t="s">
        <v>313</v>
      </c>
      <c r="D23" s="99" t="s">
        <v>250</v>
      </c>
      <c r="E23" s="99"/>
      <c r="F23" s="99"/>
      <c r="G23" s="99"/>
      <c r="H23" s="99"/>
      <c r="I23" s="99"/>
      <c r="J23" s="99"/>
      <c r="K23" s="99"/>
      <c r="L23" s="99"/>
    </row>
    <row r="24" spans="2:12" ht="20.25" customHeight="1" x14ac:dyDescent="0.25">
      <c r="C24" s="81" t="s">
        <v>318</v>
      </c>
      <c r="D24" s="90" t="s">
        <v>331</v>
      </c>
      <c r="E24" s="90"/>
      <c r="F24" s="90"/>
      <c r="G24" s="90"/>
      <c r="H24" s="90"/>
      <c r="I24" s="90"/>
      <c r="J24" s="90"/>
      <c r="K24" s="90"/>
      <c r="L24" s="90"/>
    </row>
    <row r="25" spans="2:12" ht="20.25" customHeight="1" x14ac:dyDescent="0.25">
      <c r="C25" s="67" t="s">
        <v>320</v>
      </c>
      <c r="D25" s="99" t="s">
        <v>332</v>
      </c>
      <c r="E25" s="99"/>
      <c r="F25" s="99"/>
      <c r="G25" s="99"/>
      <c r="H25" s="99"/>
      <c r="I25" s="99"/>
      <c r="J25" s="99"/>
      <c r="K25" s="99"/>
      <c r="L25" s="99"/>
    </row>
    <row r="26" spans="2:12" ht="20.25" customHeight="1" x14ac:dyDescent="0.25">
      <c r="C26" s="67" t="s">
        <v>321</v>
      </c>
      <c r="D26" s="99" t="s">
        <v>333</v>
      </c>
      <c r="E26" s="99"/>
      <c r="F26" s="99"/>
      <c r="G26" s="99"/>
      <c r="H26" s="99"/>
      <c r="I26" s="99"/>
      <c r="J26" s="99"/>
      <c r="K26" s="99"/>
      <c r="L26" s="99"/>
    </row>
    <row r="27" spans="2:12" ht="5.0999999999999996" customHeight="1" x14ac:dyDescent="0.25">
      <c r="C27" s="4"/>
      <c r="D27" s="4"/>
      <c r="E27" s="4"/>
      <c r="F27" s="7"/>
      <c r="G27" s="7"/>
      <c r="H27" s="7"/>
    </row>
    <row r="28" spans="2:12" ht="18.75" x14ac:dyDescent="0.25">
      <c r="C28" s="22" t="s">
        <v>315</v>
      </c>
    </row>
    <row r="29" spans="2:12" x14ac:dyDescent="0.25">
      <c r="D29" s="82"/>
      <c r="E29" s="82"/>
      <c r="F29" s="82"/>
      <c r="G29" s="82"/>
      <c r="H29" s="82"/>
      <c r="I29" s="82"/>
    </row>
    <row r="30" spans="2:12" x14ac:dyDescent="0.25">
      <c r="D30" s="82"/>
      <c r="E30" s="82"/>
      <c r="F30" s="82"/>
      <c r="G30" s="82"/>
      <c r="H30" s="82"/>
      <c r="I30" s="82"/>
    </row>
    <row r="31" spans="2:12" x14ac:dyDescent="0.25">
      <c r="D31" s="82"/>
      <c r="E31" s="82"/>
      <c r="F31" s="82"/>
      <c r="G31" s="82"/>
      <c r="H31" s="82"/>
      <c r="I31" s="82"/>
    </row>
    <row r="32" spans="2:12" x14ac:dyDescent="0.25">
      <c r="D32" s="82"/>
      <c r="E32" s="82"/>
      <c r="F32" s="82"/>
      <c r="G32" s="82"/>
      <c r="H32" s="82"/>
      <c r="I32" s="82"/>
    </row>
    <row r="33" spans="4:9" x14ac:dyDescent="0.25">
      <c r="D33" s="82"/>
      <c r="E33" s="82"/>
      <c r="F33" s="82"/>
      <c r="G33" s="82"/>
      <c r="H33" s="82"/>
      <c r="I33" s="82"/>
    </row>
  </sheetData>
  <mergeCells count="18">
    <mergeCell ref="E2:F2"/>
    <mergeCell ref="G2:H2"/>
    <mergeCell ref="I2:L2"/>
    <mergeCell ref="D17:I17"/>
    <mergeCell ref="D18:L18"/>
    <mergeCell ref="D19:L19"/>
    <mergeCell ref="D20:L20"/>
    <mergeCell ref="D21:L21"/>
    <mergeCell ref="D22:L22"/>
    <mergeCell ref="D23:L23"/>
    <mergeCell ref="D32:I32"/>
    <mergeCell ref="D33:I33"/>
    <mergeCell ref="D24:L24"/>
    <mergeCell ref="D25:L25"/>
    <mergeCell ref="D26:L26"/>
    <mergeCell ref="D29:I29"/>
    <mergeCell ref="D30:I30"/>
    <mergeCell ref="D31:I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tabSelected="1" topLeftCell="A3" zoomScaleNormal="100" workbookViewId="0">
      <selection activeCell="W36" sqref="W36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212</v>
      </c>
      <c r="D2" s="52" t="s">
        <v>213</v>
      </c>
      <c r="E2" s="52" t="s">
        <v>214</v>
      </c>
      <c r="F2" s="84" t="s">
        <v>215</v>
      </c>
      <c r="G2" s="84"/>
      <c r="H2" s="85" t="s">
        <v>216</v>
      </c>
      <c r="I2" s="85"/>
      <c r="J2" s="85"/>
      <c r="K2" s="86" t="s">
        <v>217</v>
      </c>
      <c r="L2" s="86"/>
      <c r="M2" s="87" t="s">
        <v>218</v>
      </c>
      <c r="N2" s="87"/>
      <c r="O2" s="87"/>
      <c r="P2" s="87"/>
      <c r="Q2" s="88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44</v>
      </c>
      <c r="D4" s="3" t="s">
        <v>219</v>
      </c>
      <c r="E4" s="3" t="s">
        <v>48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U4" s="2">
        <v>190</v>
      </c>
    </row>
    <row r="5" spans="3:21" x14ac:dyDescent="0.25">
      <c r="C5" s="26">
        <v>1</v>
      </c>
      <c r="D5" s="10">
        <v>2000</v>
      </c>
      <c r="E5" s="10">
        <v>1981</v>
      </c>
      <c r="F5" s="10">
        <f>190</f>
        <v>190</v>
      </c>
      <c r="G5" s="10">
        <v>16</v>
      </c>
      <c r="H5" s="9" t="s">
        <v>232</v>
      </c>
      <c r="I5" s="9" t="s">
        <v>233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2</v>
      </c>
      <c r="D6" s="12">
        <v>2000</v>
      </c>
      <c r="E6" s="12">
        <v>1980</v>
      </c>
      <c r="F6" s="12">
        <f>F5+12</f>
        <v>202</v>
      </c>
      <c r="G6" s="12">
        <v>17</v>
      </c>
      <c r="H6" s="5" t="s">
        <v>232</v>
      </c>
      <c r="I6" s="5" t="s">
        <v>233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3</v>
      </c>
      <c r="D7" s="12">
        <v>2000</v>
      </c>
      <c r="E7" s="12">
        <v>1984</v>
      </c>
      <c r="F7" s="12">
        <f t="shared" ref="F7:F18" si="0">F6+12</f>
        <v>214</v>
      </c>
      <c r="G7" s="12">
        <v>18</v>
      </c>
      <c r="H7" s="5" t="s">
        <v>232</v>
      </c>
      <c r="I7" s="5" t="s">
        <v>233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4</v>
      </c>
      <c r="D8" s="12">
        <v>2000</v>
      </c>
      <c r="E8" s="12">
        <v>1982</v>
      </c>
      <c r="F8" s="12">
        <f>F7+11</f>
        <v>225</v>
      </c>
      <c r="G8" s="12">
        <v>19</v>
      </c>
      <c r="H8" s="5" t="s">
        <v>232</v>
      </c>
      <c r="I8" s="5" t="s">
        <v>233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5</v>
      </c>
      <c r="D9" s="12">
        <v>2000</v>
      </c>
      <c r="E9" s="12">
        <v>1983</v>
      </c>
      <c r="F9" s="12">
        <f t="shared" si="0"/>
        <v>237</v>
      </c>
      <c r="G9" s="12">
        <v>20</v>
      </c>
      <c r="H9" s="5" t="s">
        <v>232</v>
      </c>
      <c r="I9" s="5" t="s">
        <v>233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6</v>
      </c>
      <c r="D10" s="12">
        <v>2000</v>
      </c>
      <c r="E10" s="12">
        <v>1983</v>
      </c>
      <c r="F10" s="12">
        <f t="shared" si="0"/>
        <v>249</v>
      </c>
      <c r="G10" s="12">
        <v>21</v>
      </c>
      <c r="H10" s="5" t="s">
        <v>232</v>
      </c>
      <c r="I10" s="5" t="s">
        <v>233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7</v>
      </c>
      <c r="D11" s="12">
        <v>2000</v>
      </c>
      <c r="E11" s="12">
        <v>1984</v>
      </c>
      <c r="F11" s="12">
        <f t="shared" si="0"/>
        <v>261</v>
      </c>
      <c r="G11" s="12">
        <v>22</v>
      </c>
      <c r="H11" s="5" t="s">
        <v>232</v>
      </c>
      <c r="I11" s="5" t="s">
        <v>233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8</v>
      </c>
      <c r="D12" s="12">
        <v>2000</v>
      </c>
      <c r="E12" s="12">
        <v>1982</v>
      </c>
      <c r="F12" s="12">
        <f>F11+10</f>
        <v>271</v>
      </c>
      <c r="G12" s="12">
        <v>23</v>
      </c>
      <c r="H12" s="5" t="s">
        <v>232</v>
      </c>
      <c r="I12" s="5" t="s">
        <v>233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9</v>
      </c>
      <c r="D13" s="12">
        <v>2000</v>
      </c>
      <c r="E13" s="12">
        <v>1980</v>
      </c>
      <c r="F13" s="12">
        <f t="shared" si="0"/>
        <v>283</v>
      </c>
      <c r="G13" s="12">
        <v>24</v>
      </c>
      <c r="H13" s="5" t="s">
        <v>232</v>
      </c>
      <c r="I13" s="5" t="s">
        <v>233</v>
      </c>
      <c r="J13" s="5" t="s">
        <v>234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10</v>
      </c>
      <c r="D14" s="12">
        <v>2000</v>
      </c>
      <c r="E14" s="12">
        <v>1980</v>
      </c>
      <c r="F14" s="12">
        <f t="shared" si="0"/>
        <v>295</v>
      </c>
      <c r="G14" s="12">
        <v>25</v>
      </c>
      <c r="H14" s="5" t="s">
        <v>232</v>
      </c>
      <c r="I14" s="5" t="s">
        <v>233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11</v>
      </c>
      <c r="D15" s="12">
        <v>2000</v>
      </c>
      <c r="E15" s="12">
        <v>1981</v>
      </c>
      <c r="F15" s="12">
        <f>F14+9</f>
        <v>304</v>
      </c>
      <c r="G15" s="12">
        <v>26</v>
      </c>
      <c r="H15" s="5" t="s">
        <v>232</v>
      </c>
      <c r="I15" s="5" t="s">
        <v>233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12</v>
      </c>
      <c r="D16" s="12">
        <v>2000</v>
      </c>
      <c r="E16" s="12">
        <v>1981</v>
      </c>
      <c r="F16" s="12">
        <f t="shared" si="0"/>
        <v>316</v>
      </c>
      <c r="G16" s="12">
        <v>27</v>
      </c>
      <c r="H16" s="5" t="s">
        <v>232</v>
      </c>
      <c r="I16" s="5" t="s">
        <v>233</v>
      </c>
      <c r="J16" s="5" t="s">
        <v>235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13</v>
      </c>
      <c r="D17" s="12">
        <v>2000</v>
      </c>
      <c r="E17" s="12">
        <v>1982</v>
      </c>
      <c r="F17" s="12">
        <f t="shared" si="0"/>
        <v>328</v>
      </c>
      <c r="G17" s="12">
        <v>28</v>
      </c>
      <c r="H17" s="5" t="s">
        <v>232</v>
      </c>
      <c r="I17" s="5" t="s">
        <v>233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14</v>
      </c>
      <c r="D18" s="15">
        <v>2000</v>
      </c>
      <c r="E18" s="15">
        <v>1984</v>
      </c>
      <c r="F18" s="15">
        <f t="shared" si="0"/>
        <v>340</v>
      </c>
      <c r="G18" s="15">
        <v>29</v>
      </c>
      <c r="H18" s="7" t="s">
        <v>232</v>
      </c>
      <c r="I18" s="7" t="s">
        <v>233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236</v>
      </c>
      <c r="D20" s="33" t="s">
        <v>237</v>
      </c>
      <c r="E20" s="33" t="s">
        <v>238</v>
      </c>
      <c r="F20" s="33" t="s">
        <v>239</v>
      </c>
      <c r="G20" s="33" t="s">
        <v>240</v>
      </c>
      <c r="H20" s="33" t="s">
        <v>241</v>
      </c>
      <c r="I20" s="7" t="s">
        <v>242</v>
      </c>
      <c r="J20" s="33" t="s">
        <v>242</v>
      </c>
      <c r="K20" s="34" t="s">
        <v>243</v>
      </c>
      <c r="L20" s="33" t="s">
        <v>244</v>
      </c>
      <c r="M20" s="7" t="s">
        <v>206</v>
      </c>
      <c r="N20" s="7" t="s">
        <v>206</v>
      </c>
      <c r="O20" s="7" t="s">
        <v>206</v>
      </c>
      <c r="P20" s="7" t="s">
        <v>206</v>
      </c>
      <c r="Q20" s="7" t="s">
        <v>206</v>
      </c>
    </row>
    <row r="21" spans="2:18" ht="15" customHeight="1" x14ac:dyDescent="0.25">
      <c r="B21" s="3"/>
      <c r="C21" s="53" t="s">
        <v>245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53">
        <v>4</v>
      </c>
      <c r="J21" s="18">
        <v>36</v>
      </c>
      <c r="K21" s="19">
        <v>7</v>
      </c>
      <c r="L21" s="19">
        <v>8</v>
      </c>
      <c r="M21" s="53">
        <v>2</v>
      </c>
      <c r="N21" s="53">
        <v>2</v>
      </c>
      <c r="O21" s="53">
        <v>2</v>
      </c>
      <c r="P21" s="53">
        <v>2</v>
      </c>
      <c r="Q21" s="53">
        <v>2</v>
      </c>
    </row>
    <row r="22" spans="2:18" ht="15" customHeight="1" x14ac:dyDescent="0.25">
      <c r="B22" s="3"/>
      <c r="C22" s="12" t="s">
        <v>219</v>
      </c>
      <c r="D22" s="92" t="s">
        <v>250</v>
      </c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2:18" ht="15" customHeight="1" x14ac:dyDescent="0.25">
      <c r="B23" s="3"/>
      <c r="C23" s="12" t="s">
        <v>48</v>
      </c>
      <c r="D23" s="92" t="s">
        <v>248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2:18" ht="15" customHeight="1" x14ac:dyDescent="0.25">
      <c r="B24" s="3"/>
      <c r="C24" s="12" t="s">
        <v>220</v>
      </c>
      <c r="D24" s="92" t="s">
        <v>249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</row>
    <row r="25" spans="2:18" ht="15" customHeight="1" x14ac:dyDescent="0.25">
      <c r="B25" s="3"/>
      <c r="C25" s="12" t="s">
        <v>221</v>
      </c>
      <c r="D25" s="92" t="s">
        <v>251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</row>
    <row r="26" spans="2:18" ht="6.75" customHeight="1" x14ac:dyDescent="0.25">
      <c r="B26" s="3"/>
      <c r="C26" s="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8" ht="29.25" customHeight="1" x14ac:dyDescent="0.25">
      <c r="C27" s="13" t="s">
        <v>225</v>
      </c>
      <c r="D27" s="89" t="s">
        <v>175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20"/>
    </row>
    <row r="28" spans="2:18" ht="30" customHeight="1" x14ac:dyDescent="0.25">
      <c r="C28" s="13" t="s">
        <v>226</v>
      </c>
      <c r="D28" s="90" t="s">
        <v>246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21"/>
    </row>
    <row r="29" spans="2:18" ht="16.5" customHeight="1" x14ac:dyDescent="0.25">
      <c r="C29" s="5" t="s">
        <v>224</v>
      </c>
      <c r="D29" s="91" t="s">
        <v>200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21"/>
    </row>
    <row r="30" spans="2:18" ht="16.5" customHeight="1" x14ac:dyDescent="0.25">
      <c r="C30" s="14" t="s">
        <v>227</v>
      </c>
      <c r="D30" s="83" t="s">
        <v>203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21"/>
    </row>
    <row r="31" spans="2:18" ht="24" customHeight="1" x14ac:dyDescent="0.25">
      <c r="C31" s="14" t="s">
        <v>228</v>
      </c>
      <c r="D31" s="83" t="s">
        <v>205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21"/>
    </row>
    <row r="32" spans="2:18" ht="16.5" customHeight="1" x14ac:dyDescent="0.25">
      <c r="C32" s="14" t="s">
        <v>229</v>
      </c>
      <c r="D32" s="83" t="s">
        <v>202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21"/>
    </row>
    <row r="33" spans="3:18" ht="16.5" customHeight="1" x14ac:dyDescent="0.25">
      <c r="C33" s="14" t="s">
        <v>230</v>
      </c>
      <c r="D33" s="83" t="s">
        <v>201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2" t="s">
        <v>247</v>
      </c>
    </row>
    <row r="34" spans="3:18" ht="16.5" customHeight="1" x14ac:dyDescent="0.25">
      <c r="C34" s="14" t="s">
        <v>231</v>
      </c>
      <c r="D34" s="83" t="s">
        <v>204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2" t="s">
        <v>247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336</v>
      </c>
    </row>
    <row r="37" spans="3:18" x14ac:dyDescent="0.25"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</row>
    <row r="38" spans="3:18" x14ac:dyDescent="0.25"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spans="3:18" x14ac:dyDescent="0.25"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3:18" x14ac:dyDescent="0.25"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3:18" x14ac:dyDescent="0.25"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</row>
  </sheetData>
  <mergeCells count="21">
    <mergeCell ref="D39:R39"/>
    <mergeCell ref="D40:R40"/>
    <mergeCell ref="D41:R41"/>
    <mergeCell ref="D31:Q31"/>
    <mergeCell ref="D32:Q32"/>
    <mergeCell ref="D33:Q33"/>
    <mergeCell ref="D34:Q34"/>
    <mergeCell ref="D37:R37"/>
    <mergeCell ref="D38:R38"/>
    <mergeCell ref="D24:Q24"/>
    <mergeCell ref="D25:Q25"/>
    <mergeCell ref="D27:Q27"/>
    <mergeCell ref="D28:Q28"/>
    <mergeCell ref="D29:Q29"/>
    <mergeCell ref="D30:Q30"/>
    <mergeCell ref="F2:G2"/>
    <mergeCell ref="H2:J2"/>
    <mergeCell ref="K2:L2"/>
    <mergeCell ref="M2:Q2"/>
    <mergeCell ref="D22:Q22"/>
    <mergeCell ref="D23:Q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 rename</vt:lpstr>
      <vt:lpstr>Wide_Format</vt:lpstr>
      <vt:lpstr>Long_Format</vt:lpstr>
      <vt:lpstr>Long_Format (2)</vt:lpstr>
      <vt:lpstr>Formats</vt:lpstr>
      <vt:lpstr>Wide_for_Mixtures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2012-12-09T11:48:35Z</dcterms:modified>
</cp:coreProperties>
</file>