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ntagion" sheetId="1" r:id="rId1"/>
    <sheet name="C.1980" sheetId="2" r:id="rId2"/>
    <sheet name="C.1981" sheetId="3" r:id="rId3"/>
    <sheet name="C.1982" sheetId="4" r:id="rId4"/>
    <sheet name="C.1983" sheetId="5" r:id="rId5"/>
    <sheet name="C.1984" sheetId="6" r:id="rId6"/>
  </sheets>
  <definedNames>
    <definedName name="_1980solution" localSheetId="1">C.1980!$A$1:$I$57</definedName>
    <definedName name="_1981solution" localSheetId="2">C.1981!$A$1:$I$57</definedName>
    <definedName name="_1982solution" localSheetId="3">C.1982!$A$1:$I$57</definedName>
    <definedName name="_1983solution" localSheetId="4">C.1983!$A$1:$I$55</definedName>
    <definedName name="_1984solution" localSheetId="5">C.1984!$A$1:$I$55</definedName>
  </definedNames>
  <calcPr calcId="145621"/>
</workbook>
</file>

<file path=xl/calcChain.xml><?xml version="1.0" encoding="utf-8"?>
<calcChain xmlns="http://schemas.openxmlformats.org/spreadsheetml/2006/main">
  <c r="L53" i="6" l="1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H6" i="1" s="1"/>
  <c r="K19" i="6"/>
  <c r="L18" i="6"/>
  <c r="K18" i="6"/>
  <c r="AH6" i="1" s="1"/>
  <c r="L7" i="6"/>
  <c r="Q6" i="1" s="1"/>
  <c r="L6" i="6"/>
  <c r="L5" i="6"/>
  <c r="L4" i="6"/>
  <c r="L3" i="6"/>
  <c r="L2" i="6"/>
  <c r="L1" i="6"/>
  <c r="L53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F5" i="1" s="1"/>
  <c r="K18" i="5"/>
  <c r="L7" i="5"/>
  <c r="Q5" i="1" s="1"/>
  <c r="L6" i="5"/>
  <c r="L5" i="5"/>
  <c r="O5" i="1" s="1"/>
  <c r="L4" i="5"/>
  <c r="L3" i="5"/>
  <c r="L2" i="5"/>
  <c r="L1" i="5"/>
  <c r="L53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5" i="4"/>
  <c r="K25" i="4"/>
  <c r="L24" i="4"/>
  <c r="K24" i="4"/>
  <c r="L23" i="4"/>
  <c r="K23" i="4"/>
  <c r="L22" i="4"/>
  <c r="K22" i="4"/>
  <c r="L21" i="4"/>
  <c r="K21" i="4"/>
  <c r="L20" i="4"/>
  <c r="D4" i="1" s="1"/>
  <c r="K20" i="4"/>
  <c r="L19" i="4"/>
  <c r="K19" i="4"/>
  <c r="L18" i="4"/>
  <c r="K18" i="4"/>
  <c r="AD4" i="1" s="1"/>
  <c r="L7" i="4"/>
  <c r="Q4" i="1" s="1"/>
  <c r="L6" i="4"/>
  <c r="L5" i="4"/>
  <c r="L4" i="4"/>
  <c r="L3" i="4"/>
  <c r="L2" i="4"/>
  <c r="L1" i="4"/>
  <c r="L53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F3" i="1" s="1"/>
  <c r="L7" i="3"/>
  <c r="L6" i="3"/>
  <c r="P3" i="1" s="1"/>
  <c r="L5" i="3"/>
  <c r="O3" i="1" s="1"/>
  <c r="L4" i="3"/>
  <c r="L3" i="3"/>
  <c r="L2" i="3"/>
  <c r="L1" i="3"/>
  <c r="L53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7" i="2"/>
  <c r="L6" i="2"/>
  <c r="L5" i="2"/>
  <c r="L4" i="2"/>
  <c r="L3" i="2"/>
  <c r="L2" i="2"/>
  <c r="L1" i="2"/>
  <c r="AP6" i="1"/>
  <c r="AL6" i="1"/>
  <c r="AD6" i="1"/>
  <c r="Z6" i="1"/>
  <c r="V6" i="1"/>
  <c r="R6" i="1"/>
  <c r="P6" i="1"/>
  <c r="O6" i="1"/>
  <c r="D6" i="1"/>
  <c r="P5" i="1"/>
  <c r="AP4" i="1"/>
  <c r="AL4" i="1"/>
  <c r="AH4" i="1"/>
  <c r="Z4" i="1"/>
  <c r="V4" i="1"/>
  <c r="R4" i="1"/>
  <c r="P4" i="1"/>
  <c r="O4" i="1"/>
  <c r="H4" i="1"/>
  <c r="Q3" i="1"/>
  <c r="AP2" i="1"/>
  <c r="AH2" i="1"/>
  <c r="Z2" i="1"/>
  <c r="R2" i="1"/>
  <c r="Q2" i="1"/>
  <c r="P2" i="1"/>
  <c r="O2" i="1"/>
  <c r="H2" i="1"/>
  <c r="AP1" i="1"/>
  <c r="AP5" i="1" s="1"/>
  <c r="AO1" i="1"/>
  <c r="AO6" i="1" s="1"/>
  <c r="AN1" i="1"/>
  <c r="AN5" i="1" s="1"/>
  <c r="AM1" i="1"/>
  <c r="AM5" i="1" s="1"/>
  <c r="AL1" i="1"/>
  <c r="AL5" i="1" s="1"/>
  <c r="AK1" i="1"/>
  <c r="AK6" i="1" s="1"/>
  <c r="AJ1" i="1"/>
  <c r="AI1" i="1"/>
  <c r="AI5" i="1" s="1"/>
  <c r="AH1" i="1"/>
  <c r="AH5" i="1" s="1"/>
  <c r="AG1" i="1"/>
  <c r="AF1" i="1"/>
  <c r="AF5" i="1" s="1"/>
  <c r="AE1" i="1"/>
  <c r="AD1" i="1"/>
  <c r="AD5" i="1" s="1"/>
  <c r="AC1" i="1"/>
  <c r="AC6" i="1" s="1"/>
  <c r="AB1" i="1"/>
  <c r="AB6" i="1" s="1"/>
  <c r="AA1" i="1"/>
  <c r="AA5" i="1" s="1"/>
  <c r="Z1" i="1"/>
  <c r="Z5" i="1" s="1"/>
  <c r="Y1" i="1"/>
  <c r="Y6" i="1" s="1"/>
  <c r="X1" i="1"/>
  <c r="W1" i="1"/>
  <c r="W5" i="1" s="1"/>
  <c r="V1" i="1"/>
  <c r="V5" i="1" s="1"/>
  <c r="U1" i="1"/>
  <c r="T1" i="1"/>
  <c r="T5" i="1" s="1"/>
  <c r="S1" i="1"/>
  <c r="AG6" i="1" l="1"/>
  <c r="U6" i="1"/>
  <c r="G6" i="1"/>
  <c r="X5" i="1"/>
  <c r="AJ5" i="1"/>
  <c r="S5" i="1"/>
  <c r="AE5" i="1"/>
  <c r="E5" i="1"/>
  <c r="G4" i="1"/>
  <c r="E3" i="1"/>
  <c r="G2" i="1"/>
  <c r="V2" i="1"/>
  <c r="AL2" i="1"/>
  <c r="D2" i="1"/>
  <c r="AD2" i="1"/>
  <c r="T3" i="1"/>
  <c r="AB3" i="1"/>
  <c r="AB5" i="1"/>
  <c r="E2" i="1"/>
  <c r="S2" i="1"/>
  <c r="AA2" i="1"/>
  <c r="AI2" i="1"/>
  <c r="C3" i="1"/>
  <c r="Y3" i="1"/>
  <c r="AC3" i="1"/>
  <c r="AG3" i="1"/>
  <c r="AK3" i="1"/>
  <c r="AO3" i="1"/>
  <c r="W4" i="1"/>
  <c r="AE4" i="1"/>
  <c r="C5" i="1"/>
  <c r="U5" i="1"/>
  <c r="AC5" i="1"/>
  <c r="AK5" i="1"/>
  <c r="E6" i="1"/>
  <c r="S6" i="1"/>
  <c r="AE6" i="1"/>
  <c r="AM6" i="1"/>
  <c r="F2" i="1"/>
  <c r="T2" i="1"/>
  <c r="X2" i="1"/>
  <c r="AB2" i="1"/>
  <c r="AF2" i="1"/>
  <c r="AJ2" i="1"/>
  <c r="AN2" i="1"/>
  <c r="D3" i="1"/>
  <c r="H3" i="1"/>
  <c r="R3" i="1"/>
  <c r="V3" i="1"/>
  <c r="Z3" i="1"/>
  <c r="AD3" i="1"/>
  <c r="AH3" i="1"/>
  <c r="AL3" i="1"/>
  <c r="AP3" i="1"/>
  <c r="F4" i="1"/>
  <c r="T4" i="1"/>
  <c r="X4" i="1"/>
  <c r="AB4" i="1"/>
  <c r="AF4" i="1"/>
  <c r="AJ4" i="1"/>
  <c r="AN4" i="1"/>
  <c r="D5" i="1"/>
  <c r="H5" i="1"/>
  <c r="R5" i="1"/>
  <c r="F6" i="1"/>
  <c r="T6" i="1"/>
  <c r="X6" i="1"/>
  <c r="AF6" i="1"/>
  <c r="AJ6" i="1"/>
  <c r="AN6" i="1"/>
  <c r="X3" i="1"/>
  <c r="AF3" i="1"/>
  <c r="AJ3" i="1"/>
  <c r="AN3" i="1"/>
  <c r="W2" i="1"/>
  <c r="AE2" i="1"/>
  <c r="AM2" i="1"/>
  <c r="G3" i="1"/>
  <c r="U3" i="1"/>
  <c r="E4" i="1"/>
  <c r="S4" i="1"/>
  <c r="AA4" i="1"/>
  <c r="AI4" i="1"/>
  <c r="AM4" i="1"/>
  <c r="G5" i="1"/>
  <c r="Y5" i="1"/>
  <c r="AG5" i="1"/>
  <c r="AO5" i="1"/>
  <c r="W6" i="1"/>
  <c r="AA6" i="1"/>
  <c r="AI6" i="1"/>
  <c r="C2" i="1"/>
  <c r="U2" i="1"/>
  <c r="Y2" i="1"/>
  <c r="AC2" i="1"/>
  <c r="AG2" i="1"/>
  <c r="AK2" i="1"/>
  <c r="AO2" i="1"/>
  <c r="S3" i="1"/>
  <c r="W3" i="1"/>
  <c r="AA3" i="1"/>
  <c r="AE3" i="1"/>
  <c r="AI3" i="1"/>
  <c r="AM3" i="1"/>
  <c r="C4" i="1"/>
  <c r="U4" i="1"/>
  <c r="Y4" i="1"/>
  <c r="AC4" i="1"/>
  <c r="AG4" i="1"/>
  <c r="AK4" i="1"/>
  <c r="AO4" i="1"/>
  <c r="C6" i="1"/>
</calcChain>
</file>

<file path=xl/connections.xml><?xml version="1.0" encoding="utf-8"?>
<connections xmlns="http://schemas.openxmlformats.org/spreadsheetml/2006/main">
  <connection id="1" name="1980solution1" type="6" refreshedVersion="4" background="1" saveData="1">
    <textPr prompt="0" codePage="437" sourceFile="C:\Users\inspirion\Documents\GitHub\EMOSA\NewContagionGauss\RawOut\1980.solution.txt" space="1" consecutive="1">
      <textFields count="3">
        <textField/>
        <textField/>
        <textField/>
      </textFields>
    </textPr>
  </connection>
  <connection id="2" name="1981solution1" type="6" refreshedVersion="4" background="1" saveData="1">
    <textPr prompt="0" codePage="437" sourceFile="C:\Users\inspirion\Documents\GitHub\EMOSA\NewContagionGauss\RawOut\1981.solution.txt" space="1" consecutive="1">
      <textFields count="3">
        <textField/>
        <textField/>
        <textField/>
      </textFields>
    </textPr>
  </connection>
  <connection id="3" name="1982solution1" type="6" refreshedVersion="4" background="1" saveData="1">
    <textPr prompt="0" codePage="437" sourceFile="C:\Users\inspirion\Documents\GitHub\EMOSA\NewContagionGauss\RawOut\1982.solution.txt" space="1" consecutive="1">
      <textFields count="3">
        <textField/>
        <textField/>
        <textField/>
      </textFields>
    </textPr>
  </connection>
  <connection id="4" name="1983solution1" type="6" refreshedVersion="4" background="1" saveData="1">
    <textPr prompt="0" codePage="437" sourceFile="C:\Users\inspirion\Documents\GitHub\EMOSA\NewContagionGauss\RawOut\1983.solution.txt" space="1" consecutive="1">
      <textFields count="3">
        <textField/>
        <textField/>
        <textField/>
      </textFields>
    </textPr>
  </connection>
  <connection id="5" name="1984solution1" type="6" refreshedVersion="4" background="1" saveData="1">
    <textPr prompt="0" codePage="437" sourceFile="C:\Users\inspirion\Documents\GitHub\EMOSA\NewContagionGaus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<sst xmlns="http://schemas.openxmlformats.org/spreadsheetml/2006/main" count="523" uniqueCount="70">
  <si>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</si>
  <si>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</si>
  <si>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</si>
  <si>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</si>
  <si>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</si>
  <si>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</si>
  <si>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</si>
  <si>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</si>
  <si>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</si>
  <si>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</si>
  <si>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</si>
  <si>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</si>
  <si>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</si>
  <si>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</si>
  <si>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</si>
  <si>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</si>
  <si>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</si>
  <si>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</si>
  <si>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Contagion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</si>
  <si>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</si>
  <si>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</si>
  <si>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</si>
  <si>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</si>
  <si>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</si>
  <si>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</si>
  <si>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</si>
  <si>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</si>
  <si>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</si>
  <si>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</si>
  <si>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</si>
  <si>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</si>
  <si>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</si>
  <si>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</si>
  <si>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</si>
  <si>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</si>
  <si>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</si>
  <si>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</si>
  <si>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</si>
  <si>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</si>
  <si>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</si>
  <si>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</si>
  <si>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</si>
  <si>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</si>
  <si>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</si>
  <si>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</si>
  <si>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</si>
  <si>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</si>
  <si>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</si>
  <si>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</si>
  <si>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</si>
  <si>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</si>
  <si>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</si>
  <si>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</si>
  <si>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</si>
  <si>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</si>
  <si>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sigmaI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</si>
  <si>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</si>
  <si>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</si>
  <si>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</si>
  <si>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</si>
  <si>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</si>
  <si>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</si>
  <si>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</si>
  <si>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</si>
  <si>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</si>
  <si>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</si>
  <si>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</si>
  <si>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</si>
  <si>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NewContagionGauss</t>
  </si>
  <si>
    <t>11001:21000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</si>
</sst>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M20" sqref="M20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18</v>
      </c>
      <c r="B2">
        <v>1980</v>
      </c>
      <c r="C2">
        <f>VLOOKUP(C1,C.1980!$K:$L,2,FALSE)</f>
        <v>0.55445999999999995</v>
      </c>
      <c r="D2">
        <f>VLOOKUP(D1,C.1980!$K:$L,2,FALSE)</f>
        <v>0.49013000000000001</v>
      </c>
      <c r="E2">
        <f>VLOOKUP(E1,C.1980!$K:$L,2,FALSE)</f>
        <v>0.43631999999999999</v>
      </c>
      <c r="F2">
        <f>VLOOKUP(F1,C.1980!$K:$L,2,FALSE)</f>
        <v>0.51907999999999999</v>
      </c>
      <c r="G2">
        <f>VLOOKUP(G1,C.1980!$K:$L,2,FALSE)</f>
        <v>0.53861999999999999</v>
      </c>
      <c r="H2">
        <f>VLOOKUP(H1,C.1980!$K:$L,2,FALSE)</f>
        <v>0.48448000000000002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>
        <f>VLOOKUP(O1,C.1980!$K:$L,2,FALSE)</f>
        <v>-85.77</v>
      </c>
      <c r="P2">
        <f>VLOOKUP(P1,C.1980!$K:$L,2,FALSE)</f>
        <v>6.5730000000000004</v>
      </c>
      <c r="Q2">
        <f>VLOOKUP(Q1,C.1980!$K:$L,2,FALSE)</f>
        <v>-79.2</v>
      </c>
      <c r="R2">
        <f>VLOOKUP(R1,C.1980!$K:$L,2,FALSE)</f>
        <v>1.01</v>
      </c>
      <c r="S2">
        <f>VLOOKUP(S1,C.1980!$K:$L,2,FALSE)</f>
        <v>1</v>
      </c>
      <c r="T2">
        <f>VLOOKUP(T1,C.1980!$K:$L,2,FALSE)</f>
        <v>1</v>
      </c>
      <c r="U2">
        <f>VLOOKUP(U1,C.1980!$K:$L,2,FALSE)</f>
        <v>1</v>
      </c>
      <c r="V2">
        <f>VLOOKUP(V1,C.1980!$K:$L,2,FALSE)</f>
        <v>1</v>
      </c>
      <c r="W2">
        <f>VLOOKUP(W1,C.1980!$K:$L,2,FALSE)</f>
        <v>1.01</v>
      </c>
      <c r="X2">
        <f>VLOOKUP(X1,C.1980!$K:$L,2,FALSE)</f>
        <v>1</v>
      </c>
      <c r="Y2" t="e">
        <f>VLOOKUP(Y1,C.1980!$K:$L,2,FALSE)</f>
        <v>#N/A</v>
      </c>
      <c r="Z2" t="e">
        <f>VLOOKUP(Z1,C.1980!$K:$L,2,FALSE)</f>
        <v>#N/A</v>
      </c>
      <c r="AA2" t="e">
        <f>VLOOKUP(AA1,C.1980!$K:$L,2,FALSE)</f>
        <v>#N/A</v>
      </c>
      <c r="AB2" t="e">
        <f>VLOOKUP(AB1,C.1980!$K:$L,2,FALSE)</f>
        <v>#N/A</v>
      </c>
      <c r="AC2" t="e">
        <f>VLOOKUP(AC1,C.1980!$K:$L,2,FALSE)</f>
        <v>#N/A</v>
      </c>
      <c r="AD2" t="e">
        <f>VLOOKUP(AD1,C.1980!$K:$L,2,FALSE)</f>
        <v>#N/A</v>
      </c>
      <c r="AE2">
        <f>VLOOKUP(AE1,C.1980!$K:$L,2,FALSE)</f>
        <v>0.57665999999999995</v>
      </c>
      <c r="AF2">
        <f>VLOOKUP(AF1,C.1980!$K:$L,2,FALSE)</f>
        <v>0.49046000000000001</v>
      </c>
      <c r="AG2">
        <f>VLOOKUP(AG1,C.1980!$K:$L,2,FALSE)</f>
        <v>0.40722000000000003</v>
      </c>
      <c r="AH2">
        <f>VLOOKUP(AH1,C.1980!$K:$L,2,FALSE)</f>
        <v>0.52676999999999996</v>
      </c>
      <c r="AI2">
        <f>VLOOKUP(AI1,C.1980!$K:$L,2,FALSE)</f>
        <v>0.54327000000000003</v>
      </c>
      <c r="AJ2">
        <f>VLOOKUP(AJ1,C.1980!$K:$L,2,FALSE)</f>
        <v>0.48801</v>
      </c>
      <c r="AK2" t="e">
        <f>VLOOKUP(AK1,C.1980!$K:$L,2,FALSE)</f>
        <v>#N/A</v>
      </c>
      <c r="AL2" t="e">
        <f>VLOOKUP(AL1,C.1980!$K:$L,2,FALSE)</f>
        <v>#N/A</v>
      </c>
      <c r="AM2" t="e">
        <f>VLOOKUP(AM1,C.1980!$K:$L,2,FALSE)</f>
        <v>#N/A</v>
      </c>
      <c r="AN2" t="e">
        <f>VLOOKUP(AN1,C.1980!$K:$L,2,FALSE)</f>
        <v>#N/A</v>
      </c>
      <c r="AO2" t="e">
        <f>VLOOKUP(AO1,C.1980!$K:$L,2,FALSE)</f>
        <v>#N/A</v>
      </c>
      <c r="AP2" t="e">
        <f>VLOOKUP(AP1,C.1980!$K:$L,2,FALSE)</f>
        <v>#N/A</v>
      </c>
    </row>
    <row r="3" spans="1:42" x14ac:dyDescent="0.25">
      <c r="A3" t="s">
        <v>18</v>
      </c>
      <c r="B3">
        <v>1981</v>
      </c>
      <c r="C3">
        <f>VLOOKUP(C1,C.1981!$K:$L,2,FALSE)</f>
        <v>0.60138999999999998</v>
      </c>
      <c r="D3">
        <f>VLOOKUP(D1,C.1981!$K:$L,2,FALSE)</f>
        <v>0.46794000000000002</v>
      </c>
      <c r="E3">
        <f>VLOOKUP(E1,C.1981!$K:$L,2,FALSE)</f>
        <v>0.41478999999999999</v>
      </c>
      <c r="F3">
        <f>VLOOKUP(F1,C.1981!$K:$L,2,FALSE)</f>
        <v>0.50327</v>
      </c>
      <c r="G3">
        <f>VLOOKUP(G1,C.1981!$K:$L,2,FALSE)</f>
        <v>0.53791999999999995</v>
      </c>
      <c r="H3">
        <f>VLOOKUP(H1,C.1981!$K:$L,2,FALSE)</f>
        <v>0.41399000000000002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>
        <f>VLOOKUP(O1,C.1981!$K:$L,2,FALSE)</f>
        <v>-89.42</v>
      </c>
      <c r="P3">
        <f>VLOOKUP(P1,C.1981!$K:$L,2,FALSE)</f>
        <v>7.1609999999999996</v>
      </c>
      <c r="Q3">
        <f>VLOOKUP(Q1,C.1981!$K:$L,2,FALSE)</f>
        <v>-82.25</v>
      </c>
      <c r="R3">
        <f>VLOOKUP(R1,C.1981!$K:$L,2,FALSE)</f>
        <v>1.01</v>
      </c>
      <c r="S3">
        <f>VLOOKUP(S1,C.1981!$K:$L,2,FALSE)</f>
        <v>1</v>
      </c>
      <c r="T3">
        <f>VLOOKUP(T1,C.1981!$K:$L,2,FALSE)</f>
        <v>1.01</v>
      </c>
      <c r="U3">
        <f>VLOOKUP(U1,C.1981!$K:$L,2,FALSE)</f>
        <v>1</v>
      </c>
      <c r="V3">
        <f>VLOOKUP(V1,C.1981!$K:$L,2,FALSE)</f>
        <v>1.01</v>
      </c>
      <c r="W3">
        <f>VLOOKUP(W1,C.1981!$K:$L,2,FALSE)</f>
        <v>1</v>
      </c>
      <c r="X3">
        <f>VLOOKUP(X1,C.1981!$K:$L,2,FALSE)</f>
        <v>1</v>
      </c>
      <c r="Y3" t="e">
        <f>VLOOKUP(Y1,C.1981!$K:$L,2,FALSE)</f>
        <v>#N/A</v>
      </c>
      <c r="Z3" t="e">
        <f>VLOOKUP(Z1,C.1981!$K:$L,2,FALSE)</f>
        <v>#N/A</v>
      </c>
      <c r="AA3" t="e">
        <f>VLOOKUP(AA1,C.1981!$K:$L,2,FALSE)</f>
        <v>#N/A</v>
      </c>
      <c r="AB3" t="e">
        <f>VLOOKUP(AB1,C.1981!$K:$L,2,FALSE)</f>
        <v>#N/A</v>
      </c>
      <c r="AC3" t="e">
        <f>VLOOKUP(AC1,C.1981!$K:$L,2,FALSE)</f>
        <v>#N/A</v>
      </c>
      <c r="AD3" t="e">
        <f>VLOOKUP(AD1,C.1981!$K:$L,2,FALSE)</f>
        <v>#N/A</v>
      </c>
      <c r="AE3">
        <f>VLOOKUP(AE1,C.1981!$K:$L,2,FALSE)</f>
        <v>0.63177000000000005</v>
      </c>
      <c r="AF3">
        <f>VLOOKUP(AF1,C.1981!$K:$L,2,FALSE)</f>
        <v>0.45916000000000001</v>
      </c>
      <c r="AG3">
        <f>VLOOKUP(AG1,C.1981!$K:$L,2,FALSE)</f>
        <v>0.38694000000000001</v>
      </c>
      <c r="AH3">
        <f>VLOOKUP(AH1,C.1981!$K:$L,2,FALSE)</f>
        <v>0.49980999999999998</v>
      </c>
      <c r="AI3">
        <f>VLOOKUP(AI1,C.1981!$K:$L,2,FALSE)</f>
        <v>0.53335999999999995</v>
      </c>
      <c r="AJ3">
        <f>VLOOKUP(AJ1,C.1981!$K:$L,2,FALSE)</f>
        <v>0.39689999999999998</v>
      </c>
      <c r="AK3" t="e">
        <f>VLOOKUP(AK1,C.1981!$K:$L,2,FALSE)</f>
        <v>#N/A</v>
      </c>
      <c r="AL3" t="e">
        <f>VLOOKUP(AL1,C.1981!$K:$L,2,FALSE)</f>
        <v>#N/A</v>
      </c>
      <c r="AM3" t="e">
        <f>VLOOKUP(AM1,C.1981!$K:$L,2,FALSE)</f>
        <v>#N/A</v>
      </c>
      <c r="AN3" t="e">
        <f>VLOOKUP(AN1,C.1981!$K:$L,2,FALSE)</f>
        <v>#N/A</v>
      </c>
      <c r="AO3" t="e">
        <f>VLOOKUP(AO1,C.1981!$K:$L,2,FALSE)</f>
        <v>#N/A</v>
      </c>
      <c r="AP3" t="e">
        <f>VLOOKUP(AP1,C.1981!$K:$L,2,FALSE)</f>
        <v>#N/A</v>
      </c>
    </row>
    <row r="4" spans="1:42" x14ac:dyDescent="0.25">
      <c r="A4" t="s">
        <v>18</v>
      </c>
      <c r="B4">
        <v>1982</v>
      </c>
      <c r="C4">
        <f>VLOOKUP(C1,C.1982!$K:$L,2,FALSE)</f>
        <v>0.64444999999999997</v>
      </c>
      <c r="D4">
        <f>VLOOKUP(D1,C.1982!$K:$L,2,FALSE)</f>
        <v>0.47112999999999999</v>
      </c>
      <c r="E4">
        <f>VLOOKUP(E1,C.1982!$K:$L,2,FALSE)</f>
        <v>0.35775000000000001</v>
      </c>
      <c r="F4">
        <f>VLOOKUP(F1,C.1982!$K:$L,2,FALSE)</f>
        <v>0.53222999999999998</v>
      </c>
      <c r="G4">
        <f>VLOOKUP(G1,C.1982!$K:$L,2,FALSE)</f>
        <v>0.58189999999999997</v>
      </c>
      <c r="H4">
        <f>VLOOKUP(H1,C.1982!$K:$L,2,FALSE)</f>
        <v>0.41226000000000002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>
        <f>VLOOKUP(O1,C.1982!$K:$L,2,FALSE)</f>
        <v>-75.3</v>
      </c>
      <c r="P4">
        <f>VLOOKUP(P1,C.1982!$K:$L,2,FALSE)</f>
        <v>6.8079999999999998</v>
      </c>
      <c r="Q4">
        <f>VLOOKUP(Q1,C.1982!$K:$L,2,FALSE)</f>
        <v>-68.489999999999995</v>
      </c>
      <c r="R4">
        <f>VLOOKUP(R1,C.1982!$K:$L,2,FALSE)</f>
        <v>1.01</v>
      </c>
      <c r="S4">
        <f>VLOOKUP(S1,C.1982!$K:$L,2,FALSE)</f>
        <v>1</v>
      </c>
      <c r="T4">
        <f>VLOOKUP(T1,C.1982!$K:$L,2,FALSE)</f>
        <v>1</v>
      </c>
      <c r="U4">
        <f>VLOOKUP(U1,C.1982!$K:$L,2,FALSE)</f>
        <v>1</v>
      </c>
      <c r="V4">
        <f>VLOOKUP(V1,C.1982!$K:$L,2,FALSE)</f>
        <v>1</v>
      </c>
      <c r="W4">
        <f>VLOOKUP(W1,C.1982!$K:$L,2,FALSE)</f>
        <v>1.01</v>
      </c>
      <c r="X4">
        <f>VLOOKUP(X1,C.1982!$K:$L,2,FALSE)</f>
        <v>1.01</v>
      </c>
      <c r="Y4" t="e">
        <f>VLOOKUP(Y1,C.1982!$K:$L,2,FALSE)</f>
        <v>#N/A</v>
      </c>
      <c r="Z4" t="e">
        <f>VLOOKUP(Z1,C.1982!$K:$L,2,FALSE)</f>
        <v>#N/A</v>
      </c>
      <c r="AA4" t="e">
        <f>VLOOKUP(AA1,C.1982!$K:$L,2,FALSE)</f>
        <v>#N/A</v>
      </c>
      <c r="AB4" t="e">
        <f>VLOOKUP(AB1,C.1982!$K:$L,2,FALSE)</f>
        <v>#N/A</v>
      </c>
      <c r="AC4" t="e">
        <f>VLOOKUP(AC1,C.1982!$K:$L,2,FALSE)</f>
        <v>#N/A</v>
      </c>
      <c r="AD4" t="e">
        <f>VLOOKUP(AD1,C.1982!$K:$L,2,FALSE)</f>
        <v>#N/A</v>
      </c>
      <c r="AE4">
        <f>VLOOKUP(AE1,C.1982!$K:$L,2,FALSE)</f>
        <v>0.68779000000000001</v>
      </c>
      <c r="AF4">
        <f>VLOOKUP(AF1,C.1982!$K:$L,2,FALSE)</f>
        <v>0.46623999999999999</v>
      </c>
      <c r="AG4">
        <f>VLOOKUP(AG1,C.1982!$K:$L,2,FALSE)</f>
        <v>0.31370999999999999</v>
      </c>
      <c r="AH4">
        <f>VLOOKUP(AH1,C.1982!$K:$L,2,FALSE)</f>
        <v>0.53713</v>
      </c>
      <c r="AI4">
        <f>VLOOKUP(AI1,C.1982!$K:$L,2,FALSE)</f>
        <v>0.59243999999999997</v>
      </c>
      <c r="AJ4">
        <f>VLOOKUP(AJ1,C.1982!$K:$L,2,FALSE)</f>
        <v>0.40414</v>
      </c>
      <c r="AK4" t="e">
        <f>VLOOKUP(AK1,C.1982!$K:$L,2,FALSE)</f>
        <v>#N/A</v>
      </c>
      <c r="AL4" t="e">
        <f>VLOOKUP(AL1,C.1982!$K:$L,2,FALSE)</f>
        <v>#N/A</v>
      </c>
      <c r="AM4" t="e">
        <f>VLOOKUP(AM1,C.1982!$K:$L,2,FALSE)</f>
        <v>#N/A</v>
      </c>
      <c r="AN4" t="e">
        <f>VLOOKUP(AN1,C.1982!$K:$L,2,FALSE)</f>
        <v>#N/A</v>
      </c>
      <c r="AO4" t="e">
        <f>VLOOKUP(AO1,C.1982!$K:$L,2,FALSE)</f>
        <v>#N/A</v>
      </c>
      <c r="AP4" t="e">
        <f>VLOOKUP(AP1,C.1982!$K:$L,2,FALSE)</f>
        <v>#N/A</v>
      </c>
    </row>
    <row r="5" spans="1:42" x14ac:dyDescent="0.25">
      <c r="A5" t="s">
        <v>18</v>
      </c>
      <c r="B5">
        <v>1983</v>
      </c>
      <c r="C5">
        <f>VLOOKUP(C1,C.1983!$K:$L,2,FALSE)</f>
        <v>0.72311000000000003</v>
      </c>
      <c r="D5">
        <f>VLOOKUP(D1,C.1983!$K:$L,2,FALSE)</f>
        <v>0.49238999999999999</v>
      </c>
      <c r="E5">
        <f>VLOOKUP(E1,C.1983!$K:$L,2,FALSE)</f>
        <v>0.27816000000000002</v>
      </c>
      <c r="F5">
        <f>VLOOKUP(F1,C.1983!$K:$L,2,FALSE)</f>
        <v>0.51631000000000005</v>
      </c>
      <c r="G5">
        <f>VLOOKUP(G1,C.1983!$K:$L,2,FALSE)</f>
        <v>0.58552000000000004</v>
      </c>
      <c r="H5">
        <f>VLOOKUP(H1,C.1983!$K:$L,2,FALSE)</f>
        <v>0.38646000000000003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>
        <f>VLOOKUP(O1,C.1983!$K:$L,2,FALSE)</f>
        <v>-75.25</v>
      </c>
      <c r="P5">
        <f>VLOOKUP(P1,C.1983!$K:$L,2,FALSE)</f>
        <v>6.9939999999999998</v>
      </c>
      <c r="Q5">
        <f>VLOOKUP(Q1,C.1983!$K:$L,2,FALSE)</f>
        <v>-68.25</v>
      </c>
      <c r="R5">
        <f>VLOOKUP(R1,C.1983!$K:$L,2,FALSE)</f>
        <v>1</v>
      </c>
      <c r="S5">
        <f>VLOOKUP(S1,C.1983!$K:$L,2,FALSE)</f>
        <v>1</v>
      </c>
      <c r="T5">
        <f>VLOOKUP(T1,C.1983!$K:$L,2,FALSE)</f>
        <v>1</v>
      </c>
      <c r="U5">
        <f>VLOOKUP(U1,C.1983!$K:$L,2,FALSE)</f>
        <v>1</v>
      </c>
      <c r="V5">
        <f>VLOOKUP(V1,C.1983!$K:$L,2,FALSE)</f>
        <v>1</v>
      </c>
      <c r="W5">
        <f>VLOOKUP(W1,C.1983!$K:$L,2,FALSE)</f>
        <v>1</v>
      </c>
      <c r="X5">
        <f>VLOOKUP(X1,C.1983!$K:$L,2,FALSE)</f>
        <v>1</v>
      </c>
      <c r="Y5" t="e">
        <f>VLOOKUP(Y1,C.1983!$K:$L,2,FALSE)</f>
        <v>#N/A</v>
      </c>
      <c r="Z5" t="e">
        <f>VLOOKUP(Z1,C.1983!$K:$L,2,FALSE)</f>
        <v>#N/A</v>
      </c>
      <c r="AA5" t="e">
        <f>VLOOKUP(AA1,C.1983!$K:$L,2,FALSE)</f>
        <v>#N/A</v>
      </c>
      <c r="AB5" t="e">
        <f>VLOOKUP(AB1,C.1983!$K:$L,2,FALSE)</f>
        <v>#N/A</v>
      </c>
      <c r="AC5" t="e">
        <f>VLOOKUP(AC1,C.1983!$K:$L,2,FALSE)</f>
        <v>#N/A</v>
      </c>
      <c r="AD5" t="e">
        <f>VLOOKUP(AD1,C.1983!$K:$L,2,FALSE)</f>
        <v>#N/A</v>
      </c>
      <c r="AE5">
        <f>VLOOKUP(AE1,C.1983!$K:$L,2,FALSE)</f>
        <v>0.77180000000000004</v>
      </c>
      <c r="AF5">
        <f>VLOOKUP(AF1,C.1983!$K:$L,2,FALSE)</f>
        <v>0.49712000000000001</v>
      </c>
      <c r="AG5">
        <f>VLOOKUP(AG1,C.1983!$K:$L,2,FALSE)</f>
        <v>0.23068</v>
      </c>
      <c r="AH5">
        <f>VLOOKUP(AH1,C.1983!$K:$L,2,FALSE)</f>
        <v>0.51932</v>
      </c>
      <c r="AI5">
        <f>VLOOKUP(AI1,C.1983!$K:$L,2,FALSE)</f>
        <v>0.58725000000000005</v>
      </c>
      <c r="AJ5">
        <f>VLOOKUP(AJ1,C.1983!$K:$L,2,FALSE)</f>
        <v>0.36889</v>
      </c>
      <c r="AK5" t="e">
        <f>VLOOKUP(AK1,C.1983!$K:$L,2,FALSE)</f>
        <v>#N/A</v>
      </c>
      <c r="AL5" t="e">
        <f>VLOOKUP(AL1,C.1983!$K:$L,2,FALSE)</f>
        <v>#N/A</v>
      </c>
      <c r="AM5" t="e">
        <f>VLOOKUP(AM1,C.1983!$K:$L,2,FALSE)</f>
        <v>#N/A</v>
      </c>
      <c r="AN5" t="e">
        <f>VLOOKUP(AN1,C.1983!$K:$L,2,FALSE)</f>
        <v>#N/A</v>
      </c>
      <c r="AO5" t="e">
        <f>VLOOKUP(AO1,C.1983!$K:$L,2,FALSE)</f>
        <v>#N/A</v>
      </c>
      <c r="AP5" t="e">
        <f>VLOOKUP(AP1,C.1983!$K:$L,2,FALSE)</f>
        <v>#N/A</v>
      </c>
    </row>
    <row r="6" spans="1:42" x14ac:dyDescent="0.25">
      <c r="A6" t="s">
        <v>18</v>
      </c>
      <c r="B6">
        <v>1984</v>
      </c>
      <c r="C6">
        <f>VLOOKUP(C1,C.1984!$K:$L,2,FALSE)</f>
        <v>0.7288</v>
      </c>
      <c r="D6">
        <f>VLOOKUP(D1,C.1984!$K:$L,2,FALSE)</f>
        <v>0.52032999999999996</v>
      </c>
      <c r="E6">
        <f>VLOOKUP(E1,C.1984!$K:$L,2,FALSE)</f>
        <v>0.26930999999999999</v>
      </c>
      <c r="F6">
        <f>VLOOKUP(F1,C.1984!$K:$L,2,FALSE)</f>
        <v>0.47872999999999999</v>
      </c>
      <c r="G6">
        <f>VLOOKUP(G1,C.1984!$K:$L,2,FALSE)</f>
        <v>0.59658999999999995</v>
      </c>
      <c r="H6">
        <f>VLOOKUP(H1,C.1984!$K:$L,2,FALSE)</f>
        <v>0.38833000000000001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>
        <f>VLOOKUP(O1,C.1984!$K:$L,2,FALSE)</f>
        <v>-72.78</v>
      </c>
      <c r="P6">
        <f>VLOOKUP(P1,C.1984!$K:$L,2,FALSE)</f>
        <v>7.3230000000000004</v>
      </c>
      <c r="Q6">
        <f>VLOOKUP(Q1,C.1984!$K:$L,2,FALSE)</f>
        <v>-65.45</v>
      </c>
      <c r="R6">
        <f>VLOOKUP(R1,C.1984!$K:$L,2,FALSE)</f>
        <v>1</v>
      </c>
      <c r="S6">
        <f>VLOOKUP(S1,C.1984!$K:$L,2,FALSE)</f>
        <v>1</v>
      </c>
      <c r="T6">
        <f>VLOOKUP(T1,C.1984!$K:$L,2,FALSE)</f>
        <v>1</v>
      </c>
      <c r="U6">
        <f>VLOOKUP(U1,C.1984!$K:$L,2,FALSE)</f>
        <v>1</v>
      </c>
      <c r="V6">
        <f>VLOOKUP(V1,C.1984!$K:$L,2,FALSE)</f>
        <v>1</v>
      </c>
      <c r="W6">
        <f>VLOOKUP(W1,C.1984!$K:$L,2,FALSE)</f>
        <v>1</v>
      </c>
      <c r="X6">
        <f>VLOOKUP(X1,C.1984!$K:$L,2,FALSE)</f>
        <v>1</v>
      </c>
      <c r="Y6" t="e">
        <f>VLOOKUP(Y1,C.1984!$K:$L,2,FALSE)</f>
        <v>#N/A</v>
      </c>
      <c r="Z6" t="e">
        <f>VLOOKUP(Z1,C.1984!$K:$L,2,FALSE)</f>
        <v>#N/A</v>
      </c>
      <c r="AA6" t="e">
        <f>VLOOKUP(AA1,C.1984!$K:$L,2,FALSE)</f>
        <v>#N/A</v>
      </c>
      <c r="AB6" t="e">
        <f>VLOOKUP(AB1,C.1984!$K:$L,2,FALSE)</f>
        <v>#N/A</v>
      </c>
      <c r="AC6" t="e">
        <f>VLOOKUP(AC1,C.1984!$K:$L,2,FALSE)</f>
        <v>#N/A</v>
      </c>
      <c r="AD6" t="e">
        <f>VLOOKUP(AD1,C.1984!$K:$L,2,FALSE)</f>
        <v>#N/A</v>
      </c>
      <c r="AE6">
        <f>VLOOKUP(AE1,C.1984!$K:$L,2,FALSE)</f>
        <v>0.77005000000000001</v>
      </c>
      <c r="AF6">
        <f>VLOOKUP(AF1,C.1984!$K:$L,2,FALSE)</f>
        <v>0.52597000000000005</v>
      </c>
      <c r="AG6">
        <f>VLOOKUP(AG1,C.1984!$K:$L,2,FALSE)</f>
        <v>0.22892000000000001</v>
      </c>
      <c r="AH6">
        <f>VLOOKUP(AH1,C.1984!$K:$L,2,FALSE)</f>
        <v>0.47078999999999999</v>
      </c>
      <c r="AI6">
        <f>VLOOKUP(AI1,C.1984!$K:$L,2,FALSE)</f>
        <v>0.60246999999999995</v>
      </c>
      <c r="AJ6">
        <f>VLOOKUP(AJ1,C.1984!$K:$L,2,FALSE)</f>
        <v>0.37447000000000003</v>
      </c>
      <c r="AK6" t="e">
        <f>VLOOKUP(AK1,C.1984!$K:$L,2,FALSE)</f>
        <v>#N/A</v>
      </c>
      <c r="AL6" t="e">
        <f>VLOOKUP(AL1,C.1984!$K:$L,2,FALSE)</f>
        <v>#N/A</v>
      </c>
      <c r="AM6" t="e">
        <f>VLOOKUP(AM1,C.1984!$K:$L,2,FALSE)</f>
        <v>#N/A</v>
      </c>
      <c r="AN6" t="e">
        <f>VLOOKUP(AN1,C.1984!$K:$L,2,FALSE)</f>
        <v>#N/A</v>
      </c>
      <c r="AO6" t="e">
        <f>VLOOKUP(AO1,C.1984!$K:$L,2,FALSE)</f>
        <v>#N/A</v>
      </c>
      <c r="AP6" t="e">
        <f>VLOOKUP(AP1,C.1984!$K:$L,2,FALSE)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C1" sqref="C1"/>
    </sheetView>
  </sheetViews>
  <sheetFormatPr defaultRowHeight="15" x14ac:dyDescent="0.25"/>
  <cols>
    <col min="1" max="1" width="11.85546875" bestFit="1" customWidth="1"/>
    <col min="2" max="2" width="19.5703125" bestFit="1" customWidth="1"/>
    <col min="3" max="3" width="11.5703125" bestFit="1" customWidth="1"/>
    <col min="4" max="4" width="10" bestFit="1" customWidth="1"/>
    <col min="5" max="5" width="9" bestFit="1" customWidth="1"/>
    <col min="6" max="6" width="11.42578125" bestFit="1" customWidth="1"/>
    <col min="7" max="7" width="10" bestFit="1" customWidth="1"/>
    <col min="8" max="8" width="11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NewContagionGauss</v>
      </c>
    </row>
    <row r="3" spans="1:12" x14ac:dyDescent="0.25">
      <c r="A3" t="s">
        <v>19</v>
      </c>
      <c r="B3" s="2">
        <v>10000</v>
      </c>
      <c r="K3" t="s">
        <v>22</v>
      </c>
      <c r="L3" s="3">
        <f>B3</f>
        <v>10000</v>
      </c>
    </row>
    <row r="4" spans="1:12" x14ac:dyDescent="0.25">
      <c r="A4" t="s">
        <v>19</v>
      </c>
      <c r="B4">
        <v>1980</v>
      </c>
      <c r="K4" t="s">
        <v>1</v>
      </c>
      <c r="L4">
        <f>B4</f>
        <v>1980</v>
      </c>
    </row>
    <row r="5" spans="1:12" x14ac:dyDescent="0.25">
      <c r="A5" t="s">
        <v>23</v>
      </c>
      <c r="B5" t="s">
        <v>24</v>
      </c>
      <c r="C5">
        <v>-85.77</v>
      </c>
      <c r="K5" t="s">
        <v>14</v>
      </c>
      <c r="L5">
        <f>C5</f>
        <v>-85.77</v>
      </c>
    </row>
    <row r="6" spans="1:12" x14ac:dyDescent="0.25">
      <c r="A6" t="s">
        <v>25</v>
      </c>
      <c r="B6">
        <v>6.5730000000000004</v>
      </c>
      <c r="K6" t="s">
        <v>15</v>
      </c>
      <c r="L6">
        <f>B6</f>
        <v>6.5730000000000004</v>
      </c>
    </row>
    <row r="7" spans="1:12" x14ac:dyDescent="0.25">
      <c r="A7" t="s">
        <v>26</v>
      </c>
      <c r="B7" t="s">
        <v>24</v>
      </c>
      <c r="C7">
        <v>-79.2</v>
      </c>
      <c r="K7" t="s">
        <v>16</v>
      </c>
      <c r="L7">
        <f>C7</f>
        <v>-79.2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2">
        <v>10000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5</v>
      </c>
      <c r="B18">
        <v>0.51907999999999999</v>
      </c>
      <c r="C18">
        <v>0.26103399999999999</v>
      </c>
      <c r="D18" s="2">
        <v>1.0660000000000001E-3</v>
      </c>
      <c r="E18" s="2">
        <v>7.2160000000000002E-3</v>
      </c>
      <c r="K18" t="str">
        <f>A18</f>
        <v>Tag</v>
      </c>
      <c r="L18">
        <f>B18</f>
        <v>0.51907999999999999</v>
      </c>
    </row>
    <row r="19" spans="1:12" x14ac:dyDescent="0.25">
      <c r="A19" t="s">
        <v>7</v>
      </c>
      <c r="B19">
        <v>0.48448000000000002</v>
      </c>
      <c r="C19">
        <v>0.267098</v>
      </c>
      <c r="D19" s="2">
        <v>1.09E-3</v>
      </c>
      <c r="E19" s="2">
        <v>1.213E-2</v>
      </c>
      <c r="K19" t="str">
        <f t="shared" ref="K19:L25" si="0">A19</f>
        <v>Tai</v>
      </c>
      <c r="L19">
        <f t="shared" si="0"/>
        <v>0.48448000000000002</v>
      </c>
    </row>
    <row r="20" spans="1:12" x14ac:dyDescent="0.25">
      <c r="A20" t="s">
        <v>3</v>
      </c>
      <c r="B20">
        <v>0.49013000000000001</v>
      </c>
      <c r="C20">
        <v>0.26223299999999999</v>
      </c>
      <c r="D20" s="2">
        <v>1.0709999999999999E-3</v>
      </c>
      <c r="E20" s="2">
        <v>7.1830000000000001E-3</v>
      </c>
      <c r="K20" t="str">
        <f t="shared" si="0"/>
        <v>Tga</v>
      </c>
      <c r="L20">
        <f t="shared" si="0"/>
        <v>0.49013000000000001</v>
      </c>
    </row>
    <row r="21" spans="1:12" x14ac:dyDescent="0.25">
      <c r="A21" t="s">
        <v>2</v>
      </c>
      <c r="B21">
        <v>0.55445999999999995</v>
      </c>
      <c r="C21">
        <v>0.27648600000000001</v>
      </c>
      <c r="D21" s="2">
        <v>1.129E-3</v>
      </c>
      <c r="E21" s="2">
        <v>5.875E-3</v>
      </c>
      <c r="K21" t="str">
        <f t="shared" si="0"/>
        <v>Tgi</v>
      </c>
      <c r="L21">
        <f t="shared" si="0"/>
        <v>0.55445999999999995</v>
      </c>
    </row>
    <row r="22" spans="1:12" x14ac:dyDescent="0.25">
      <c r="A22" t="s">
        <v>6</v>
      </c>
      <c r="B22">
        <v>0.53861999999999999</v>
      </c>
      <c r="C22">
        <v>0.26605299999999998</v>
      </c>
      <c r="D22" s="2">
        <v>1.0859999999999999E-3</v>
      </c>
      <c r="E22" s="2">
        <v>1.187E-2</v>
      </c>
      <c r="K22" t="str">
        <f t="shared" si="0"/>
        <v>Tia</v>
      </c>
      <c r="L22">
        <f t="shared" si="0"/>
        <v>0.53861999999999999</v>
      </c>
    </row>
    <row r="23" spans="1:12" x14ac:dyDescent="0.25">
      <c r="A23" t="s">
        <v>4</v>
      </c>
      <c r="B23">
        <v>0.43631999999999999</v>
      </c>
      <c r="C23">
        <v>0.27660099999999999</v>
      </c>
      <c r="D23" s="2">
        <v>1.129E-3</v>
      </c>
      <c r="E23" s="2">
        <v>5.8669999999999998E-3</v>
      </c>
      <c r="K23" t="str">
        <f t="shared" si="0"/>
        <v>Tig</v>
      </c>
      <c r="L23">
        <f t="shared" si="0"/>
        <v>0.43631999999999999</v>
      </c>
    </row>
    <row r="24" spans="1:12" x14ac:dyDescent="0.25">
      <c r="A24" t="s">
        <v>54</v>
      </c>
      <c r="B24">
        <v>1.8519999999999998E-2</v>
      </c>
      <c r="C24">
        <v>6.6290000000000003E-3</v>
      </c>
      <c r="D24" s="2">
        <v>2.7059999999999998E-5</v>
      </c>
      <c r="E24" s="2">
        <v>4.3940000000000003E-5</v>
      </c>
      <c r="K24" t="str">
        <f t="shared" si="0"/>
        <v>sigmaG</v>
      </c>
      <c r="L24">
        <f t="shared" si="0"/>
        <v>1.8519999999999998E-2</v>
      </c>
    </row>
    <row r="25" spans="1:12" x14ac:dyDescent="0.25">
      <c r="A25" t="s">
        <v>55</v>
      </c>
      <c r="B25">
        <v>1.8669999999999999E-2</v>
      </c>
      <c r="C25">
        <v>6.6420000000000003E-3</v>
      </c>
      <c r="D25" s="2">
        <v>2.7120000000000001E-5</v>
      </c>
      <c r="E25" s="2">
        <v>4.4100000000000001E-5</v>
      </c>
      <c r="K25" t="str">
        <f t="shared" si="0"/>
        <v>sigmaI</v>
      </c>
      <c r="L25">
        <f t="shared" si="0"/>
        <v>1.8669999999999999E-2</v>
      </c>
    </row>
    <row r="27" spans="1:12" x14ac:dyDescent="0.25">
      <c r="A27">
        <v>2</v>
      </c>
      <c r="B27" t="s">
        <v>56</v>
      </c>
      <c r="C27" t="s">
        <v>43</v>
      </c>
      <c r="D27" t="s">
        <v>44</v>
      </c>
      <c r="E27" t="s">
        <v>57</v>
      </c>
    </row>
    <row r="29" spans="1:12" x14ac:dyDescent="0.25">
      <c r="B29" s="4">
        <v>2.5000000000000001E-2</v>
      </c>
      <c r="C29" s="5">
        <v>0.25</v>
      </c>
      <c r="D29" s="5">
        <v>0.5</v>
      </c>
      <c r="E29" s="5">
        <v>0.75</v>
      </c>
      <c r="F29" s="4">
        <v>0.97499999999999998</v>
      </c>
    </row>
    <row r="30" spans="1:12" x14ac:dyDescent="0.25">
      <c r="A30" t="s">
        <v>5</v>
      </c>
      <c r="B30">
        <v>4.5220000000000003E-2</v>
      </c>
      <c r="C30">
        <v>0.31237999999999999</v>
      </c>
      <c r="D30">
        <v>0.52676999999999996</v>
      </c>
      <c r="E30">
        <v>0.73014000000000001</v>
      </c>
      <c r="F30">
        <v>0.96399999999999997</v>
      </c>
      <c r="K30" t="str">
        <f t="shared" ref="K30:K37" si="1">CONCATENATE(A30,"_median")</f>
        <v>Tag_median</v>
      </c>
      <c r="L30">
        <f t="shared" ref="L30:L37" si="2">D30</f>
        <v>0.52676999999999996</v>
      </c>
    </row>
    <row r="31" spans="1:12" x14ac:dyDescent="0.25">
      <c r="A31" t="s">
        <v>7</v>
      </c>
      <c r="B31">
        <v>3.1539999999999999E-2</v>
      </c>
      <c r="C31">
        <v>0.25821</v>
      </c>
      <c r="D31">
        <v>0.48801</v>
      </c>
      <c r="E31">
        <v>0.70664000000000005</v>
      </c>
      <c r="F31">
        <v>0.94557000000000002</v>
      </c>
      <c r="K31" t="str">
        <f t="shared" si="1"/>
        <v>Tai_median</v>
      </c>
      <c r="L31">
        <f t="shared" si="2"/>
        <v>0.48801</v>
      </c>
    </row>
    <row r="32" spans="1:12" x14ac:dyDescent="0.25">
      <c r="A32" t="s">
        <v>3</v>
      </c>
      <c r="B32">
        <v>3.6510000000000001E-2</v>
      </c>
      <c r="C32">
        <v>0.27723999999999999</v>
      </c>
      <c r="D32">
        <v>0.49046000000000001</v>
      </c>
      <c r="E32">
        <v>0.69950000000000001</v>
      </c>
      <c r="F32">
        <v>0.95667000000000002</v>
      </c>
      <c r="K32" t="str">
        <f t="shared" si="1"/>
        <v>Tga_median</v>
      </c>
      <c r="L32">
        <f t="shared" si="2"/>
        <v>0.49046000000000001</v>
      </c>
    </row>
    <row r="33" spans="1:12" x14ac:dyDescent="0.25">
      <c r="A33" t="s">
        <v>2</v>
      </c>
      <c r="B33">
        <v>4.0250000000000001E-2</v>
      </c>
      <c r="C33">
        <v>0.33268999999999999</v>
      </c>
      <c r="D33">
        <v>0.57665999999999995</v>
      </c>
      <c r="E33">
        <v>0.79257</v>
      </c>
      <c r="F33">
        <v>0.97772000000000003</v>
      </c>
      <c r="K33" t="str">
        <f t="shared" si="1"/>
        <v>Tgi_median</v>
      </c>
      <c r="L33">
        <f t="shared" si="2"/>
        <v>0.57665999999999995</v>
      </c>
    </row>
    <row r="34" spans="1:12" x14ac:dyDescent="0.25">
      <c r="A34" t="s">
        <v>6</v>
      </c>
      <c r="B34">
        <v>5.951E-2</v>
      </c>
      <c r="C34">
        <v>0.32263999999999998</v>
      </c>
      <c r="D34">
        <v>0.54327000000000003</v>
      </c>
      <c r="E34">
        <v>0.76505999999999996</v>
      </c>
      <c r="F34">
        <v>0.97287999999999997</v>
      </c>
      <c r="K34" t="str">
        <f t="shared" si="1"/>
        <v>Tia_median</v>
      </c>
      <c r="L34">
        <f t="shared" si="2"/>
        <v>0.54327000000000003</v>
      </c>
    </row>
    <row r="35" spans="1:12" x14ac:dyDescent="0.25">
      <c r="A35" t="s">
        <v>4</v>
      </c>
      <c r="B35">
        <v>2.0449999999999999E-2</v>
      </c>
      <c r="C35">
        <v>0.19988</v>
      </c>
      <c r="D35">
        <v>0.40722000000000003</v>
      </c>
      <c r="E35">
        <v>0.65825</v>
      </c>
      <c r="F35">
        <v>0.95611000000000002</v>
      </c>
      <c r="K35" t="str">
        <f t="shared" si="1"/>
        <v>Tig_median</v>
      </c>
      <c r="L35">
        <f t="shared" si="2"/>
        <v>0.40722000000000003</v>
      </c>
    </row>
    <row r="36" spans="1:12" x14ac:dyDescent="0.25">
      <c r="A36" t="s">
        <v>54</v>
      </c>
      <c r="B36">
        <v>1.031E-2</v>
      </c>
      <c r="C36">
        <v>1.406E-2</v>
      </c>
      <c r="D36">
        <v>1.7090000000000001E-2</v>
      </c>
      <c r="E36">
        <v>2.1260000000000001E-2</v>
      </c>
      <c r="F36">
        <v>3.5389999999999998E-2</v>
      </c>
      <c r="K36" t="str">
        <f t="shared" si="1"/>
        <v>sigmaG_median</v>
      </c>
      <c r="L36">
        <f t="shared" si="2"/>
        <v>1.7090000000000001E-2</v>
      </c>
    </row>
    <row r="37" spans="1:12" x14ac:dyDescent="0.25">
      <c r="A37" t="s">
        <v>55</v>
      </c>
      <c r="B37">
        <v>1.047E-2</v>
      </c>
      <c r="C37">
        <v>1.423E-2</v>
      </c>
      <c r="D37">
        <v>1.7229999999999999E-2</v>
      </c>
      <c r="E37">
        <v>2.1389999999999999E-2</v>
      </c>
      <c r="F37">
        <v>3.5180000000000003E-2</v>
      </c>
      <c r="K37" t="str">
        <f t="shared" si="1"/>
        <v>sigmaI_median</v>
      </c>
      <c r="L37">
        <f t="shared" si="2"/>
        <v>1.7229999999999999E-2</v>
      </c>
    </row>
    <row r="39" spans="1:12" x14ac:dyDescent="0.25">
      <c r="A39" t="s">
        <v>58</v>
      </c>
      <c r="B39" t="s">
        <v>59</v>
      </c>
      <c r="C39" t="s">
        <v>60</v>
      </c>
      <c r="D39" t="s">
        <v>61</v>
      </c>
    </row>
    <row r="41" spans="1:12" x14ac:dyDescent="0.25">
      <c r="B41" t="s">
        <v>62</v>
      </c>
      <c r="C41" t="s">
        <v>63</v>
      </c>
      <c r="D41" t="s">
        <v>64</v>
      </c>
      <c r="E41" t="s">
        <v>65</v>
      </c>
    </row>
    <row r="42" spans="1:12" x14ac:dyDescent="0.25">
      <c r="A42" t="s">
        <v>5</v>
      </c>
      <c r="B42">
        <v>1</v>
      </c>
      <c r="C42">
        <v>1</v>
      </c>
      <c r="K42" t="str">
        <f t="shared" ref="K42:K49" si="3">CONCATENATE(A42,"_rhat")</f>
        <v>Tag_rhat</v>
      </c>
      <c r="L42">
        <f t="shared" ref="L42:L49" si="4">B42</f>
        <v>1</v>
      </c>
    </row>
    <row r="43" spans="1:12" x14ac:dyDescent="0.25">
      <c r="A43" t="s">
        <v>7</v>
      </c>
      <c r="B43">
        <v>1</v>
      </c>
      <c r="C43">
        <v>1.01</v>
      </c>
      <c r="K43" t="str">
        <f t="shared" si="3"/>
        <v>Tai_rhat</v>
      </c>
      <c r="L43">
        <f t="shared" si="4"/>
        <v>1</v>
      </c>
    </row>
    <row r="44" spans="1:12" x14ac:dyDescent="0.25">
      <c r="A44" t="s">
        <v>3</v>
      </c>
      <c r="B44">
        <v>1</v>
      </c>
      <c r="C44">
        <v>1.01</v>
      </c>
      <c r="K44" t="str">
        <f t="shared" si="3"/>
        <v>Tga_rhat</v>
      </c>
      <c r="L44">
        <f t="shared" si="4"/>
        <v>1</v>
      </c>
    </row>
    <row r="45" spans="1:12" x14ac:dyDescent="0.25">
      <c r="A45" t="s">
        <v>2</v>
      </c>
      <c r="B45">
        <v>1</v>
      </c>
      <c r="C45">
        <v>1.01</v>
      </c>
      <c r="K45" t="str">
        <f t="shared" si="3"/>
        <v>Tgi_rhat</v>
      </c>
      <c r="L45">
        <f t="shared" si="4"/>
        <v>1</v>
      </c>
    </row>
    <row r="46" spans="1:12" x14ac:dyDescent="0.25">
      <c r="A46" t="s">
        <v>6</v>
      </c>
      <c r="B46">
        <v>1.01</v>
      </c>
      <c r="C46">
        <v>1.02</v>
      </c>
      <c r="K46" t="str">
        <f t="shared" si="3"/>
        <v>Tia_rhat</v>
      </c>
      <c r="L46">
        <f t="shared" si="4"/>
        <v>1.01</v>
      </c>
    </row>
    <row r="47" spans="1:12" x14ac:dyDescent="0.25">
      <c r="A47" t="s">
        <v>4</v>
      </c>
      <c r="B47">
        <v>1</v>
      </c>
      <c r="C47">
        <v>1.01</v>
      </c>
      <c r="K47" t="str">
        <f t="shared" si="3"/>
        <v>Tig_rhat</v>
      </c>
      <c r="L47">
        <f t="shared" si="4"/>
        <v>1</v>
      </c>
    </row>
    <row r="48" spans="1:12" x14ac:dyDescent="0.25">
      <c r="A48" t="s">
        <v>54</v>
      </c>
      <c r="B48">
        <v>1</v>
      </c>
      <c r="C48">
        <v>1</v>
      </c>
      <c r="K48" t="str">
        <f t="shared" si="3"/>
        <v>sigmaG_rhat</v>
      </c>
      <c r="L48">
        <f t="shared" si="4"/>
        <v>1</v>
      </c>
    </row>
    <row r="49" spans="1:12" x14ac:dyDescent="0.25">
      <c r="A49" t="s">
        <v>55</v>
      </c>
      <c r="B49">
        <v>1</v>
      </c>
      <c r="C49">
        <v>1</v>
      </c>
      <c r="K49" t="str">
        <f t="shared" si="3"/>
        <v>sigmaI_rhat</v>
      </c>
      <c r="L49">
        <f t="shared" si="4"/>
        <v>1</v>
      </c>
    </row>
    <row r="51" spans="1:12" x14ac:dyDescent="0.25">
      <c r="A51" t="s">
        <v>66</v>
      </c>
      <c r="B51" t="s">
        <v>67</v>
      </c>
    </row>
    <row r="53" spans="1:12" x14ac:dyDescent="0.25">
      <c r="A53">
        <v>1.01</v>
      </c>
      <c r="K53" t="s">
        <v>17</v>
      </c>
      <c r="L53">
        <f>A53</f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54</v>
      </c>
    </row>
    <row r="55" spans="1:12" x14ac:dyDescent="0.25">
      <c r="B55">
        <v>1317.6098999999999</v>
      </c>
      <c r="C55">
        <v>484.11259999999999</v>
      </c>
      <c r="D55">
        <v>1345.0613000000001</v>
      </c>
      <c r="E55">
        <v>2212.1309999999999</v>
      </c>
      <c r="F55">
        <v>503.65620000000001</v>
      </c>
      <c r="G55">
        <v>2220.5367999999999</v>
      </c>
      <c r="H55">
        <v>22787.292799999999</v>
      </c>
    </row>
    <row r="56" spans="1:12" x14ac:dyDescent="0.25">
      <c r="B56" t="s">
        <v>55</v>
      </c>
    </row>
    <row r="57" spans="1:12" x14ac:dyDescent="0.25">
      <c r="A57">
        <v>22818.526999999998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31" workbookViewId="0">
      <selection activeCell="C1" sqref="C1"/>
    </sheetView>
  </sheetViews>
  <sheetFormatPr defaultRowHeight="15" x14ac:dyDescent="0.25"/>
  <cols>
    <col min="1" max="1" width="11.85546875" bestFit="1" customWidth="1"/>
    <col min="2" max="2" width="19.5703125" bestFit="1" customWidth="1"/>
    <col min="3" max="3" width="11.5703125" bestFit="1" customWidth="1"/>
    <col min="4" max="4" width="9" bestFit="1" customWidth="1"/>
    <col min="5" max="5" width="10" bestFit="1" customWidth="1"/>
    <col min="6" max="6" width="11.42578125" bestFit="1" customWidth="1"/>
    <col min="7" max="7" width="10" bestFit="1" customWidth="1"/>
    <col min="8" max="8" width="11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NewContagionGauss</v>
      </c>
    </row>
    <row r="3" spans="1:12" x14ac:dyDescent="0.25">
      <c r="A3" t="s">
        <v>19</v>
      </c>
      <c r="B3" s="2">
        <v>10000</v>
      </c>
      <c r="K3" t="s">
        <v>22</v>
      </c>
      <c r="L3" s="3">
        <f>B3</f>
        <v>10000</v>
      </c>
    </row>
    <row r="4" spans="1:12" x14ac:dyDescent="0.25">
      <c r="A4" t="s">
        <v>19</v>
      </c>
      <c r="B4">
        <v>1981</v>
      </c>
      <c r="K4" t="s">
        <v>1</v>
      </c>
      <c r="L4">
        <f>B4</f>
        <v>1981</v>
      </c>
    </row>
    <row r="5" spans="1:12" x14ac:dyDescent="0.25">
      <c r="A5" t="s">
        <v>23</v>
      </c>
      <c r="B5" t="s">
        <v>24</v>
      </c>
      <c r="C5">
        <v>-89.42</v>
      </c>
      <c r="K5" t="s">
        <v>14</v>
      </c>
      <c r="L5">
        <f>C5</f>
        <v>-89.42</v>
      </c>
    </row>
    <row r="6" spans="1:12" x14ac:dyDescent="0.25">
      <c r="A6" t="s">
        <v>25</v>
      </c>
      <c r="B6">
        <v>7.1609999999999996</v>
      </c>
      <c r="K6" t="s">
        <v>15</v>
      </c>
      <c r="L6">
        <f>B6</f>
        <v>7.1609999999999996</v>
      </c>
    </row>
    <row r="7" spans="1:12" x14ac:dyDescent="0.25">
      <c r="A7" t="s">
        <v>26</v>
      </c>
      <c r="B7" t="s">
        <v>24</v>
      </c>
      <c r="C7">
        <v>-82.25</v>
      </c>
      <c r="K7" t="s">
        <v>16</v>
      </c>
      <c r="L7">
        <f>C7</f>
        <v>-82.25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2">
        <v>10000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5</v>
      </c>
      <c r="B18">
        <v>0.50327</v>
      </c>
      <c r="C18">
        <v>0.26851900000000001</v>
      </c>
      <c r="D18" s="2">
        <v>1.096E-3</v>
      </c>
      <c r="E18" s="2">
        <v>1.005E-2</v>
      </c>
      <c r="K18" t="str">
        <f>A18</f>
        <v>Tag</v>
      </c>
      <c r="L18">
        <f>B18</f>
        <v>0.50327</v>
      </c>
    </row>
    <row r="19" spans="1:12" x14ac:dyDescent="0.25">
      <c r="A19" t="s">
        <v>7</v>
      </c>
      <c r="B19">
        <v>0.41399000000000002</v>
      </c>
      <c r="C19">
        <v>0.25448100000000001</v>
      </c>
      <c r="D19" s="2">
        <v>1.039E-3</v>
      </c>
      <c r="E19" s="2">
        <v>1.132E-2</v>
      </c>
      <c r="K19" t="str">
        <f t="shared" ref="K19:L25" si="0">A19</f>
        <v>Tai</v>
      </c>
      <c r="L19">
        <f t="shared" si="0"/>
        <v>0.41399000000000002</v>
      </c>
    </row>
    <row r="20" spans="1:12" x14ac:dyDescent="0.25">
      <c r="A20" t="s">
        <v>3</v>
      </c>
      <c r="B20">
        <v>0.46794000000000002</v>
      </c>
      <c r="C20">
        <v>0.265484</v>
      </c>
      <c r="D20" s="2">
        <v>1.0839999999999999E-3</v>
      </c>
      <c r="E20" s="2">
        <v>9.3399999999999993E-3</v>
      </c>
      <c r="K20" t="str">
        <f t="shared" si="0"/>
        <v>Tga</v>
      </c>
      <c r="L20">
        <f t="shared" si="0"/>
        <v>0.46794000000000002</v>
      </c>
    </row>
    <row r="21" spans="1:12" x14ac:dyDescent="0.25">
      <c r="A21" t="s">
        <v>2</v>
      </c>
      <c r="B21">
        <v>0.60138999999999998</v>
      </c>
      <c r="C21">
        <v>0.25974000000000003</v>
      </c>
      <c r="D21" s="2">
        <v>1.06E-3</v>
      </c>
      <c r="E21" s="2">
        <v>7.2129999999999998E-3</v>
      </c>
      <c r="K21" t="str">
        <f t="shared" si="0"/>
        <v>Tgi</v>
      </c>
      <c r="L21">
        <f t="shared" si="0"/>
        <v>0.60138999999999998</v>
      </c>
    </row>
    <row r="22" spans="1:12" x14ac:dyDescent="0.25">
      <c r="A22" t="s">
        <v>6</v>
      </c>
      <c r="B22">
        <v>0.53791999999999995</v>
      </c>
      <c r="C22">
        <v>0.255741</v>
      </c>
      <c r="D22" s="2">
        <v>1.044E-3</v>
      </c>
      <c r="E22" s="2">
        <v>1.1339999999999999E-2</v>
      </c>
      <c r="K22" t="str">
        <f t="shared" si="0"/>
        <v>Tia</v>
      </c>
      <c r="L22">
        <f t="shared" si="0"/>
        <v>0.53791999999999995</v>
      </c>
    </row>
    <row r="23" spans="1:12" x14ac:dyDescent="0.25">
      <c r="A23" t="s">
        <v>4</v>
      </c>
      <c r="B23">
        <v>0.41478999999999999</v>
      </c>
      <c r="C23">
        <v>0.26402500000000001</v>
      </c>
      <c r="D23" s="2">
        <v>1.078E-3</v>
      </c>
      <c r="E23" s="2">
        <v>7.358E-3</v>
      </c>
      <c r="K23" t="str">
        <f t="shared" si="0"/>
        <v>Tig</v>
      </c>
      <c r="L23">
        <f t="shared" si="0"/>
        <v>0.41478999999999999</v>
      </c>
    </row>
    <row r="24" spans="1:12" x14ac:dyDescent="0.25">
      <c r="A24" t="s">
        <v>54</v>
      </c>
      <c r="B24">
        <v>1.6539999999999999E-2</v>
      </c>
      <c r="C24">
        <v>6.2550000000000001E-3</v>
      </c>
      <c r="D24" s="2">
        <v>2.5530000000000001E-5</v>
      </c>
      <c r="E24" s="2">
        <v>5.5470000000000003E-5</v>
      </c>
      <c r="K24" t="str">
        <f t="shared" si="0"/>
        <v>sigmaG</v>
      </c>
      <c r="L24">
        <f t="shared" si="0"/>
        <v>1.6539999999999999E-2</v>
      </c>
    </row>
    <row r="25" spans="1:12" x14ac:dyDescent="0.25">
      <c r="A25" t="s">
        <v>55</v>
      </c>
      <c r="B25">
        <v>1.6740000000000001E-2</v>
      </c>
      <c r="C25">
        <v>6.0270000000000002E-3</v>
      </c>
      <c r="D25" s="2">
        <v>2.4600000000000002E-5</v>
      </c>
      <c r="E25" s="2">
        <v>4.0970000000000002E-5</v>
      </c>
      <c r="K25" t="str">
        <f t="shared" si="0"/>
        <v>sigmaI</v>
      </c>
      <c r="L25">
        <f t="shared" si="0"/>
        <v>1.6740000000000001E-2</v>
      </c>
    </row>
    <row r="27" spans="1:12" x14ac:dyDescent="0.25">
      <c r="A27">
        <v>2</v>
      </c>
      <c r="B27" t="s">
        <v>56</v>
      </c>
      <c r="C27" t="s">
        <v>43</v>
      </c>
      <c r="D27" t="s">
        <v>44</v>
      </c>
      <c r="E27" t="s">
        <v>57</v>
      </c>
    </row>
    <row r="29" spans="1:12" x14ac:dyDescent="0.25">
      <c r="B29" s="4">
        <v>2.5000000000000001E-2</v>
      </c>
      <c r="C29" s="5">
        <v>0.25</v>
      </c>
      <c r="D29" s="5">
        <v>0.5</v>
      </c>
      <c r="E29" s="5">
        <v>0.75</v>
      </c>
      <c r="F29" s="4">
        <v>0.97499999999999998</v>
      </c>
    </row>
    <row r="30" spans="1:12" x14ac:dyDescent="0.25">
      <c r="A30" t="s">
        <v>5</v>
      </c>
      <c r="B30">
        <v>4.1342999999999998E-2</v>
      </c>
      <c r="C30">
        <v>0.28183000000000002</v>
      </c>
      <c r="D30">
        <v>0.49980999999999998</v>
      </c>
      <c r="E30">
        <v>0.72775999999999996</v>
      </c>
      <c r="F30">
        <v>0.96391000000000004</v>
      </c>
      <c r="K30" t="str">
        <f t="shared" ref="K30:K37" si="1">CONCATENATE(A30,"_median")</f>
        <v>Tag_median</v>
      </c>
      <c r="L30">
        <f t="shared" ref="L30:L37" si="2">D30</f>
        <v>0.49980999999999998</v>
      </c>
    </row>
    <row r="31" spans="1:12" x14ac:dyDescent="0.25">
      <c r="A31" t="s">
        <v>7</v>
      </c>
      <c r="B31">
        <v>2.0920999999999999E-2</v>
      </c>
      <c r="C31">
        <v>0.19531999999999999</v>
      </c>
      <c r="D31">
        <v>0.39689999999999998</v>
      </c>
      <c r="E31">
        <v>0.61495</v>
      </c>
      <c r="F31">
        <v>0.90481999999999996</v>
      </c>
      <c r="K31" t="str">
        <f t="shared" si="1"/>
        <v>Tai_median</v>
      </c>
      <c r="L31">
        <f t="shared" si="2"/>
        <v>0.39689999999999998</v>
      </c>
    </row>
    <row r="32" spans="1:12" x14ac:dyDescent="0.25">
      <c r="A32" t="s">
        <v>3</v>
      </c>
      <c r="B32">
        <v>2.9270000000000001E-2</v>
      </c>
      <c r="C32">
        <v>0.24734</v>
      </c>
      <c r="D32">
        <v>0.45916000000000001</v>
      </c>
      <c r="E32">
        <v>0.68154999999999999</v>
      </c>
      <c r="F32">
        <v>0.94825999999999999</v>
      </c>
      <c r="K32" t="str">
        <f t="shared" si="1"/>
        <v>Tga_median</v>
      </c>
      <c r="L32">
        <f t="shared" si="2"/>
        <v>0.45916000000000001</v>
      </c>
    </row>
    <row r="33" spans="1:12" x14ac:dyDescent="0.25">
      <c r="A33" t="s">
        <v>2</v>
      </c>
      <c r="B33">
        <v>6.9917999999999994E-2</v>
      </c>
      <c r="C33">
        <v>0.40960000000000002</v>
      </c>
      <c r="D33">
        <v>0.63177000000000005</v>
      </c>
      <c r="E33">
        <v>0.82152999999999998</v>
      </c>
      <c r="F33">
        <v>0.98245000000000005</v>
      </c>
      <c r="K33" t="str">
        <f t="shared" si="1"/>
        <v>Tgi_median</v>
      </c>
      <c r="L33">
        <f t="shared" si="2"/>
        <v>0.63177000000000005</v>
      </c>
    </row>
    <row r="34" spans="1:12" x14ac:dyDescent="0.25">
      <c r="A34" t="s">
        <v>6</v>
      </c>
      <c r="B34">
        <v>8.3857000000000001E-2</v>
      </c>
      <c r="C34">
        <v>0.33167999999999997</v>
      </c>
      <c r="D34">
        <v>0.53335999999999995</v>
      </c>
      <c r="E34">
        <v>0.74924000000000002</v>
      </c>
      <c r="F34">
        <v>0.97311999999999999</v>
      </c>
      <c r="K34" t="str">
        <f t="shared" si="1"/>
        <v>Tia_median</v>
      </c>
      <c r="L34">
        <f t="shared" si="2"/>
        <v>0.53335999999999995</v>
      </c>
    </row>
    <row r="35" spans="1:12" x14ac:dyDescent="0.25">
      <c r="A35" t="s">
        <v>4</v>
      </c>
      <c r="B35">
        <v>1.9265999999999998E-2</v>
      </c>
      <c r="C35">
        <v>0.19033</v>
      </c>
      <c r="D35">
        <v>0.38694000000000001</v>
      </c>
      <c r="E35">
        <v>0.61528000000000005</v>
      </c>
      <c r="F35">
        <v>0.93650999999999995</v>
      </c>
      <c r="K35" t="str">
        <f t="shared" si="1"/>
        <v>Tig_median</v>
      </c>
      <c r="L35">
        <f t="shared" si="2"/>
        <v>0.38694000000000001</v>
      </c>
    </row>
    <row r="36" spans="1:12" x14ac:dyDescent="0.25">
      <c r="A36" t="s">
        <v>54</v>
      </c>
      <c r="B36">
        <v>8.9060000000000007E-3</v>
      </c>
      <c r="C36">
        <v>1.242E-2</v>
      </c>
      <c r="D36">
        <v>1.52E-2</v>
      </c>
      <c r="E36">
        <v>1.9050000000000001E-2</v>
      </c>
      <c r="F36">
        <v>3.211E-2</v>
      </c>
      <c r="K36" t="str">
        <f t="shared" si="1"/>
        <v>sigmaG_median</v>
      </c>
      <c r="L36">
        <f t="shared" si="2"/>
        <v>1.52E-2</v>
      </c>
    </row>
    <row r="37" spans="1:12" x14ac:dyDescent="0.25">
      <c r="A37" t="s">
        <v>55</v>
      </c>
      <c r="B37">
        <v>9.3629999999999998E-3</v>
      </c>
      <c r="C37">
        <v>1.272E-2</v>
      </c>
      <c r="D37">
        <v>1.5429999999999999E-2</v>
      </c>
      <c r="E37">
        <v>1.9199999999999998E-2</v>
      </c>
      <c r="F37">
        <v>3.202E-2</v>
      </c>
      <c r="K37" t="str">
        <f t="shared" si="1"/>
        <v>sigmaI_median</v>
      </c>
      <c r="L37">
        <f t="shared" si="2"/>
        <v>1.5429999999999999E-2</v>
      </c>
    </row>
    <row r="39" spans="1:12" x14ac:dyDescent="0.25">
      <c r="A39" t="s">
        <v>58</v>
      </c>
      <c r="B39" t="s">
        <v>59</v>
      </c>
      <c r="C39" t="s">
        <v>60</v>
      </c>
      <c r="D39" t="s">
        <v>61</v>
      </c>
    </row>
    <row r="41" spans="1:12" x14ac:dyDescent="0.25">
      <c r="B41" t="s">
        <v>62</v>
      </c>
      <c r="C41" t="s">
        <v>63</v>
      </c>
      <c r="D41" t="s">
        <v>64</v>
      </c>
      <c r="E41" t="s">
        <v>65</v>
      </c>
    </row>
    <row r="42" spans="1:12" x14ac:dyDescent="0.25">
      <c r="A42" t="s">
        <v>5</v>
      </c>
      <c r="B42">
        <v>1.01</v>
      </c>
      <c r="C42">
        <v>1.01</v>
      </c>
      <c r="K42" t="str">
        <f t="shared" ref="K42:K49" si="3">CONCATENATE(A42,"_rhat")</f>
        <v>Tag_rhat</v>
      </c>
      <c r="L42">
        <f t="shared" ref="L42:L49" si="4">B42</f>
        <v>1.01</v>
      </c>
    </row>
    <row r="43" spans="1:12" x14ac:dyDescent="0.25">
      <c r="A43" t="s">
        <v>7</v>
      </c>
      <c r="B43">
        <v>1</v>
      </c>
      <c r="C43">
        <v>1.01</v>
      </c>
      <c r="K43" t="str">
        <f t="shared" si="3"/>
        <v>Tai_rhat</v>
      </c>
      <c r="L43">
        <f t="shared" si="4"/>
        <v>1</v>
      </c>
    </row>
    <row r="44" spans="1:12" x14ac:dyDescent="0.25">
      <c r="A44" t="s">
        <v>3</v>
      </c>
      <c r="B44">
        <v>1.01</v>
      </c>
      <c r="C44">
        <v>1.02</v>
      </c>
      <c r="K44" t="str">
        <f t="shared" si="3"/>
        <v>Tga_rhat</v>
      </c>
      <c r="L44">
        <f t="shared" si="4"/>
        <v>1.01</v>
      </c>
    </row>
    <row r="45" spans="1:12" x14ac:dyDescent="0.25">
      <c r="A45" t="s">
        <v>2</v>
      </c>
      <c r="B45">
        <v>1</v>
      </c>
      <c r="C45">
        <v>1</v>
      </c>
      <c r="K45" t="str">
        <f t="shared" si="3"/>
        <v>Tgi_rhat</v>
      </c>
      <c r="L45">
        <f t="shared" si="4"/>
        <v>1</v>
      </c>
    </row>
    <row r="46" spans="1:12" x14ac:dyDescent="0.25">
      <c r="A46" t="s">
        <v>6</v>
      </c>
      <c r="B46">
        <v>1</v>
      </c>
      <c r="C46">
        <v>1.01</v>
      </c>
      <c r="K46" t="str">
        <f t="shared" si="3"/>
        <v>Tia_rhat</v>
      </c>
      <c r="L46">
        <f t="shared" si="4"/>
        <v>1</v>
      </c>
    </row>
    <row r="47" spans="1:12" x14ac:dyDescent="0.25">
      <c r="A47" t="s">
        <v>4</v>
      </c>
      <c r="B47">
        <v>1</v>
      </c>
      <c r="C47">
        <v>1.01</v>
      </c>
      <c r="K47" t="str">
        <f t="shared" si="3"/>
        <v>Tig_rhat</v>
      </c>
      <c r="L47">
        <f t="shared" si="4"/>
        <v>1</v>
      </c>
    </row>
    <row r="48" spans="1:12" x14ac:dyDescent="0.25">
      <c r="A48" t="s">
        <v>54</v>
      </c>
      <c r="B48">
        <v>1</v>
      </c>
      <c r="C48">
        <v>1</v>
      </c>
      <c r="K48" t="str">
        <f t="shared" si="3"/>
        <v>sigmaG_rhat</v>
      </c>
      <c r="L48">
        <f t="shared" si="4"/>
        <v>1</v>
      </c>
    </row>
    <row r="49" spans="1:12" x14ac:dyDescent="0.25">
      <c r="A49" t="s">
        <v>55</v>
      </c>
      <c r="B49">
        <v>1</v>
      </c>
      <c r="C49">
        <v>1</v>
      </c>
      <c r="K49" t="str">
        <f t="shared" si="3"/>
        <v>sigmaI_rhat</v>
      </c>
      <c r="L49">
        <f t="shared" si="4"/>
        <v>1</v>
      </c>
    </row>
    <row r="51" spans="1:12" x14ac:dyDescent="0.25">
      <c r="A51" t="s">
        <v>66</v>
      </c>
      <c r="B51" t="s">
        <v>67</v>
      </c>
    </row>
    <row r="53" spans="1:12" x14ac:dyDescent="0.25">
      <c r="A53">
        <v>1.01</v>
      </c>
      <c r="K53" t="s">
        <v>17</v>
      </c>
      <c r="L53">
        <f>A53</f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54</v>
      </c>
    </row>
    <row r="55" spans="1:12" x14ac:dyDescent="0.25">
      <c r="B55">
        <v>709.99090000000001</v>
      </c>
      <c r="C55">
        <v>506.22449999999998</v>
      </c>
      <c r="D55">
        <v>800.24059999999997</v>
      </c>
      <c r="E55">
        <v>1301.7402999999999</v>
      </c>
      <c r="F55">
        <v>510.85829999999999</v>
      </c>
      <c r="G55">
        <v>1293.8415</v>
      </c>
      <c r="H55">
        <v>12910.149100000001</v>
      </c>
    </row>
    <row r="56" spans="1:12" x14ac:dyDescent="0.25">
      <c r="B56" t="s">
        <v>55</v>
      </c>
    </row>
    <row r="57" spans="1:12" x14ac:dyDescent="0.25">
      <c r="A57">
        <v>21800.904999999999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8" workbookViewId="0">
      <selection activeCell="C1" sqref="C1"/>
    </sheetView>
  </sheetViews>
  <sheetFormatPr defaultRowHeight="15" x14ac:dyDescent="0.25"/>
  <cols>
    <col min="1" max="1" width="11.85546875" bestFit="1" customWidth="1"/>
    <col min="2" max="2" width="19.5703125" bestFit="1" customWidth="1"/>
    <col min="3" max="3" width="11.5703125" bestFit="1" customWidth="1"/>
    <col min="4" max="5" width="10" bestFit="1" customWidth="1"/>
    <col min="6" max="6" width="11.42578125" bestFit="1" customWidth="1"/>
    <col min="7" max="7" width="10" bestFit="1" customWidth="1"/>
    <col min="8" max="8" width="11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NewContagionGauss</v>
      </c>
    </row>
    <row r="3" spans="1:12" x14ac:dyDescent="0.25">
      <c r="A3" t="s">
        <v>19</v>
      </c>
      <c r="B3" s="2">
        <v>10000</v>
      </c>
      <c r="K3" t="s">
        <v>22</v>
      </c>
      <c r="L3" s="3">
        <f>B3</f>
        <v>10000</v>
      </c>
    </row>
    <row r="4" spans="1:12" x14ac:dyDescent="0.25">
      <c r="A4" t="s">
        <v>19</v>
      </c>
      <c r="B4">
        <v>1982</v>
      </c>
      <c r="K4" t="s">
        <v>1</v>
      </c>
      <c r="L4">
        <f>B4</f>
        <v>1982</v>
      </c>
    </row>
    <row r="5" spans="1:12" x14ac:dyDescent="0.25">
      <c r="A5" t="s">
        <v>23</v>
      </c>
      <c r="B5" t="s">
        <v>24</v>
      </c>
      <c r="C5">
        <v>-75.3</v>
      </c>
      <c r="K5" t="s">
        <v>14</v>
      </c>
      <c r="L5">
        <f>C5</f>
        <v>-75.3</v>
      </c>
    </row>
    <row r="6" spans="1:12" x14ac:dyDescent="0.25">
      <c r="A6" t="s">
        <v>25</v>
      </c>
      <c r="B6">
        <v>6.8079999999999998</v>
      </c>
      <c r="K6" t="s">
        <v>15</v>
      </c>
      <c r="L6">
        <f>B6</f>
        <v>6.8079999999999998</v>
      </c>
    </row>
    <row r="7" spans="1:12" x14ac:dyDescent="0.25">
      <c r="A7" t="s">
        <v>26</v>
      </c>
      <c r="B7" t="s">
        <v>24</v>
      </c>
      <c r="C7">
        <v>-68.489999999999995</v>
      </c>
      <c r="K7" t="s">
        <v>16</v>
      </c>
      <c r="L7">
        <f>C7</f>
        <v>-68.489999999999995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2">
        <v>10000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5</v>
      </c>
      <c r="B18">
        <v>0.53222999999999998</v>
      </c>
      <c r="C18">
        <v>0.26282800000000001</v>
      </c>
      <c r="D18" s="2">
        <v>1.073E-3</v>
      </c>
      <c r="E18" s="2">
        <v>5.0619999999999997E-3</v>
      </c>
      <c r="K18" t="str">
        <f>A18</f>
        <v>Tag</v>
      </c>
      <c r="L18">
        <f>B18</f>
        <v>0.53222999999999998</v>
      </c>
    </row>
    <row r="19" spans="1:12" x14ac:dyDescent="0.25">
      <c r="A19" t="s">
        <v>7</v>
      </c>
      <c r="B19">
        <v>0.41226000000000002</v>
      </c>
      <c r="C19">
        <v>0.24182400000000001</v>
      </c>
      <c r="D19" s="2">
        <v>9.8719999999999993E-4</v>
      </c>
      <c r="E19" s="2">
        <v>8.2400000000000008E-3</v>
      </c>
      <c r="K19" t="str">
        <f t="shared" ref="K19:L25" si="0">A19</f>
        <v>Tai</v>
      </c>
      <c r="L19">
        <f t="shared" si="0"/>
        <v>0.41226000000000002</v>
      </c>
    </row>
    <row r="20" spans="1:12" x14ac:dyDescent="0.25">
      <c r="A20" t="s">
        <v>3</v>
      </c>
      <c r="B20">
        <v>0.47112999999999999</v>
      </c>
      <c r="C20">
        <v>0.260409</v>
      </c>
      <c r="D20" s="2">
        <v>1.0629999999999999E-3</v>
      </c>
      <c r="E20" s="2">
        <v>4.8409999999999998E-3</v>
      </c>
      <c r="K20" t="str">
        <f t="shared" si="0"/>
        <v>Tga</v>
      </c>
      <c r="L20">
        <f t="shared" si="0"/>
        <v>0.47112999999999999</v>
      </c>
    </row>
    <row r="21" spans="1:12" x14ac:dyDescent="0.25">
      <c r="A21" t="s">
        <v>2</v>
      </c>
      <c r="B21">
        <v>0.64444999999999997</v>
      </c>
      <c r="C21">
        <v>0.24793999999999999</v>
      </c>
      <c r="D21" s="2">
        <v>1.0120000000000001E-3</v>
      </c>
      <c r="E21" s="2">
        <v>4.3119999999999999E-3</v>
      </c>
      <c r="K21" t="str">
        <f t="shared" si="0"/>
        <v>Tgi</v>
      </c>
      <c r="L21">
        <f t="shared" si="0"/>
        <v>0.64444999999999997</v>
      </c>
    </row>
    <row r="22" spans="1:12" x14ac:dyDescent="0.25">
      <c r="A22" t="s">
        <v>6</v>
      </c>
      <c r="B22">
        <v>0.58189999999999997</v>
      </c>
      <c r="C22">
        <v>0.24413199999999999</v>
      </c>
      <c r="D22" s="2">
        <v>9.967000000000001E-4</v>
      </c>
      <c r="E22" s="2">
        <v>8.3099999999999997E-3</v>
      </c>
      <c r="K22" t="str">
        <f t="shared" si="0"/>
        <v>Tia</v>
      </c>
      <c r="L22">
        <f t="shared" si="0"/>
        <v>0.58189999999999997</v>
      </c>
    </row>
    <row r="23" spans="1:12" x14ac:dyDescent="0.25">
      <c r="A23" t="s">
        <v>4</v>
      </c>
      <c r="B23">
        <v>0.35775000000000001</v>
      </c>
      <c r="C23">
        <v>0.249944</v>
      </c>
      <c r="D23" s="2">
        <v>1.0200000000000001E-3</v>
      </c>
      <c r="E23" s="2">
        <v>4.398E-3</v>
      </c>
      <c r="K23" t="str">
        <f t="shared" si="0"/>
        <v>Tig</v>
      </c>
      <c r="L23">
        <f t="shared" si="0"/>
        <v>0.35775000000000001</v>
      </c>
    </row>
    <row r="24" spans="1:12" x14ac:dyDescent="0.25">
      <c r="A24" t="s">
        <v>54</v>
      </c>
      <c r="B24">
        <v>3.2660000000000002E-2</v>
      </c>
      <c r="C24">
        <v>1.1658999999999999E-2</v>
      </c>
      <c r="D24" s="2">
        <v>4.7599999999999998E-5</v>
      </c>
      <c r="E24" s="2">
        <v>7.8910000000000002E-5</v>
      </c>
      <c r="K24" t="str">
        <f t="shared" si="0"/>
        <v>sigmaG</v>
      </c>
      <c r="L24">
        <f t="shared" si="0"/>
        <v>3.2660000000000002E-2</v>
      </c>
    </row>
    <row r="25" spans="1:12" x14ac:dyDescent="0.25">
      <c r="A25" t="s">
        <v>55</v>
      </c>
      <c r="B25">
        <v>2.034E-2</v>
      </c>
      <c r="C25">
        <v>7.391E-3</v>
      </c>
      <c r="D25" s="2">
        <v>3.0170000000000001E-5</v>
      </c>
      <c r="E25" s="2">
        <v>5.0909999999999999E-5</v>
      </c>
      <c r="K25" t="str">
        <f t="shared" si="0"/>
        <v>sigmaI</v>
      </c>
      <c r="L25">
        <f t="shared" si="0"/>
        <v>2.034E-2</v>
      </c>
    </row>
    <row r="27" spans="1:12" x14ac:dyDescent="0.25">
      <c r="A27">
        <v>2</v>
      </c>
      <c r="B27" t="s">
        <v>56</v>
      </c>
      <c r="C27" t="s">
        <v>43</v>
      </c>
      <c r="D27" t="s">
        <v>44</v>
      </c>
      <c r="E27" t="s">
        <v>57</v>
      </c>
    </row>
    <row r="29" spans="1:12" x14ac:dyDescent="0.25">
      <c r="B29" s="4">
        <v>2.5000000000000001E-2</v>
      </c>
      <c r="C29" s="5">
        <v>0.25</v>
      </c>
      <c r="D29" s="5">
        <v>0.5</v>
      </c>
      <c r="E29" s="5">
        <v>0.75</v>
      </c>
      <c r="F29" s="4">
        <v>0.97499999999999998</v>
      </c>
    </row>
    <row r="30" spans="1:12" x14ac:dyDescent="0.25">
      <c r="A30" t="s">
        <v>5</v>
      </c>
      <c r="B30">
        <v>5.2080000000000001E-2</v>
      </c>
      <c r="C30">
        <v>0.32508999999999999</v>
      </c>
      <c r="D30">
        <v>0.53713</v>
      </c>
      <c r="E30">
        <v>0.75044999999999995</v>
      </c>
      <c r="F30">
        <v>0.97074000000000005</v>
      </c>
      <c r="K30" t="str">
        <f t="shared" ref="K30:K37" si="1">CONCATENATE(A30,"_median")</f>
        <v>Tag_median</v>
      </c>
      <c r="L30">
        <f t="shared" ref="L30:L37" si="2">D30</f>
        <v>0.53713</v>
      </c>
    </row>
    <row r="31" spans="1:12" x14ac:dyDescent="0.25">
      <c r="A31" t="s">
        <v>7</v>
      </c>
      <c r="B31">
        <v>2.2880000000000001E-2</v>
      </c>
      <c r="C31">
        <v>0.20898</v>
      </c>
      <c r="D31">
        <v>0.40414</v>
      </c>
      <c r="E31">
        <v>0.60121999999999998</v>
      </c>
      <c r="F31">
        <v>0.87378</v>
      </c>
      <c r="K31" t="str">
        <f t="shared" si="1"/>
        <v>Tai_median</v>
      </c>
      <c r="L31">
        <f t="shared" si="2"/>
        <v>0.40414</v>
      </c>
    </row>
    <row r="32" spans="1:12" x14ac:dyDescent="0.25">
      <c r="A32" t="s">
        <v>3</v>
      </c>
      <c r="B32">
        <v>3.3149999999999999E-2</v>
      </c>
      <c r="C32">
        <v>0.25592999999999999</v>
      </c>
      <c r="D32">
        <v>0.46623999999999999</v>
      </c>
      <c r="E32">
        <v>0.67834000000000005</v>
      </c>
      <c r="F32">
        <v>0.94735000000000003</v>
      </c>
      <c r="K32" t="str">
        <f t="shared" si="1"/>
        <v>Tga_median</v>
      </c>
      <c r="L32">
        <f t="shared" si="2"/>
        <v>0.46623999999999999</v>
      </c>
    </row>
    <row r="33" spans="1:12" x14ac:dyDescent="0.25">
      <c r="A33" t="s">
        <v>2</v>
      </c>
      <c r="B33">
        <v>9.3289999999999998E-2</v>
      </c>
      <c r="C33">
        <v>0.47604999999999997</v>
      </c>
      <c r="D33">
        <v>0.68779000000000001</v>
      </c>
      <c r="E33">
        <v>0.85002</v>
      </c>
      <c r="F33">
        <v>0.98543999999999998</v>
      </c>
      <c r="K33" t="str">
        <f t="shared" si="1"/>
        <v>Tgi_median</v>
      </c>
      <c r="L33">
        <f t="shared" si="2"/>
        <v>0.68779000000000001</v>
      </c>
    </row>
    <row r="34" spans="1:12" x14ac:dyDescent="0.25">
      <c r="A34" t="s">
        <v>6</v>
      </c>
      <c r="B34">
        <v>0.11894</v>
      </c>
      <c r="C34">
        <v>0.39006999999999997</v>
      </c>
      <c r="D34">
        <v>0.59243999999999997</v>
      </c>
      <c r="E34">
        <v>0.78456999999999999</v>
      </c>
      <c r="F34">
        <v>0.97828999999999999</v>
      </c>
      <c r="K34" t="str">
        <f t="shared" si="1"/>
        <v>Tia_median</v>
      </c>
      <c r="L34">
        <f t="shared" si="2"/>
        <v>0.59243999999999997</v>
      </c>
    </row>
    <row r="35" spans="1:12" x14ac:dyDescent="0.25">
      <c r="A35" t="s">
        <v>4</v>
      </c>
      <c r="B35">
        <v>1.4970000000000001E-2</v>
      </c>
      <c r="C35">
        <v>0.14984</v>
      </c>
      <c r="D35">
        <v>0.31370999999999999</v>
      </c>
      <c r="E35">
        <v>0.53046000000000004</v>
      </c>
      <c r="F35">
        <v>0.91008</v>
      </c>
      <c r="K35" t="str">
        <f t="shared" si="1"/>
        <v>Tig_median</v>
      </c>
      <c r="L35">
        <f t="shared" si="2"/>
        <v>0.31370999999999999</v>
      </c>
    </row>
    <row r="36" spans="1:12" x14ac:dyDescent="0.25">
      <c r="A36" t="s">
        <v>54</v>
      </c>
      <c r="B36">
        <v>1.823E-2</v>
      </c>
      <c r="C36">
        <v>2.4850000000000001E-2</v>
      </c>
      <c r="D36">
        <v>3.0179999999999998E-2</v>
      </c>
      <c r="E36">
        <v>3.7420000000000002E-2</v>
      </c>
      <c r="F36">
        <v>6.2190000000000002E-2</v>
      </c>
      <c r="K36" t="str">
        <f t="shared" si="1"/>
        <v>sigmaG_median</v>
      </c>
      <c r="L36">
        <f t="shared" si="2"/>
        <v>3.0179999999999998E-2</v>
      </c>
    </row>
    <row r="37" spans="1:12" x14ac:dyDescent="0.25">
      <c r="A37" t="s">
        <v>55</v>
      </c>
      <c r="B37">
        <v>1.128E-2</v>
      </c>
      <c r="C37">
        <v>1.541E-2</v>
      </c>
      <c r="D37">
        <v>1.8710000000000001E-2</v>
      </c>
      <c r="E37">
        <v>2.3310000000000001E-2</v>
      </c>
      <c r="F37">
        <v>3.9120000000000002E-2</v>
      </c>
      <c r="K37" t="str">
        <f t="shared" si="1"/>
        <v>sigmaI_median</v>
      </c>
      <c r="L37">
        <f t="shared" si="2"/>
        <v>1.8710000000000001E-2</v>
      </c>
    </row>
    <row r="39" spans="1:12" x14ac:dyDescent="0.25">
      <c r="A39" t="s">
        <v>58</v>
      </c>
      <c r="B39" t="s">
        <v>59</v>
      </c>
      <c r="C39" t="s">
        <v>60</v>
      </c>
      <c r="D39" t="s">
        <v>61</v>
      </c>
    </row>
    <row r="41" spans="1:12" x14ac:dyDescent="0.25">
      <c r="B41" t="s">
        <v>62</v>
      </c>
      <c r="C41" t="s">
        <v>63</v>
      </c>
      <c r="D41" t="s">
        <v>64</v>
      </c>
      <c r="E41" t="s">
        <v>65</v>
      </c>
    </row>
    <row r="42" spans="1:12" x14ac:dyDescent="0.25">
      <c r="A42" t="s">
        <v>5</v>
      </c>
      <c r="B42">
        <v>1</v>
      </c>
      <c r="C42">
        <v>1.01</v>
      </c>
      <c r="K42" t="str">
        <f t="shared" ref="K42:K49" si="3">CONCATENATE(A42,"_rhat")</f>
        <v>Tag_rhat</v>
      </c>
      <c r="L42">
        <f t="shared" ref="L42:L49" si="4">B42</f>
        <v>1</v>
      </c>
    </row>
    <row r="43" spans="1:12" x14ac:dyDescent="0.25">
      <c r="A43" t="s">
        <v>7</v>
      </c>
      <c r="B43">
        <v>1.01</v>
      </c>
      <c r="C43">
        <v>1.02</v>
      </c>
      <c r="K43" t="str">
        <f t="shared" si="3"/>
        <v>Tai_rhat</v>
      </c>
      <c r="L43">
        <f t="shared" si="4"/>
        <v>1.01</v>
      </c>
    </row>
    <row r="44" spans="1:12" x14ac:dyDescent="0.25">
      <c r="A44" t="s">
        <v>3</v>
      </c>
      <c r="B44">
        <v>1</v>
      </c>
      <c r="C44">
        <v>1.01</v>
      </c>
      <c r="K44" t="str">
        <f t="shared" si="3"/>
        <v>Tga_rhat</v>
      </c>
      <c r="L44">
        <f t="shared" si="4"/>
        <v>1</v>
      </c>
    </row>
    <row r="45" spans="1:12" x14ac:dyDescent="0.25">
      <c r="A45" t="s">
        <v>2</v>
      </c>
      <c r="B45">
        <v>1</v>
      </c>
      <c r="C45">
        <v>1</v>
      </c>
      <c r="K45" t="str">
        <f t="shared" si="3"/>
        <v>Tgi_rhat</v>
      </c>
      <c r="L45">
        <f t="shared" si="4"/>
        <v>1</v>
      </c>
    </row>
    <row r="46" spans="1:12" x14ac:dyDescent="0.25">
      <c r="A46" t="s">
        <v>6</v>
      </c>
      <c r="B46">
        <v>1.01</v>
      </c>
      <c r="C46">
        <v>1.02</v>
      </c>
      <c r="K46" t="str">
        <f t="shared" si="3"/>
        <v>Tia_rhat</v>
      </c>
      <c r="L46">
        <f t="shared" si="4"/>
        <v>1.01</v>
      </c>
    </row>
    <row r="47" spans="1:12" x14ac:dyDescent="0.25">
      <c r="A47" t="s">
        <v>4</v>
      </c>
      <c r="B47">
        <v>1</v>
      </c>
      <c r="C47">
        <v>1</v>
      </c>
      <c r="K47" t="str">
        <f t="shared" si="3"/>
        <v>Tig_rhat</v>
      </c>
      <c r="L47">
        <f t="shared" si="4"/>
        <v>1</v>
      </c>
    </row>
    <row r="48" spans="1:12" x14ac:dyDescent="0.25">
      <c r="A48" t="s">
        <v>54</v>
      </c>
      <c r="B48">
        <v>1</v>
      </c>
      <c r="C48">
        <v>1</v>
      </c>
      <c r="K48" t="str">
        <f t="shared" si="3"/>
        <v>sigmaG_rhat</v>
      </c>
      <c r="L48">
        <f t="shared" si="4"/>
        <v>1</v>
      </c>
    </row>
    <row r="49" spans="1:12" x14ac:dyDescent="0.25">
      <c r="A49" t="s">
        <v>55</v>
      </c>
      <c r="B49">
        <v>1</v>
      </c>
      <c r="C49">
        <v>1</v>
      </c>
      <c r="K49" t="str">
        <f t="shared" si="3"/>
        <v>sigmaI_rhat</v>
      </c>
      <c r="L49">
        <f t="shared" si="4"/>
        <v>1</v>
      </c>
    </row>
    <row r="51" spans="1:12" x14ac:dyDescent="0.25">
      <c r="A51" t="s">
        <v>66</v>
      </c>
      <c r="B51" t="s">
        <v>67</v>
      </c>
    </row>
    <row r="53" spans="1:12" x14ac:dyDescent="0.25">
      <c r="A53">
        <v>1.01</v>
      </c>
      <c r="K53" t="s">
        <v>17</v>
      </c>
      <c r="L53">
        <f>A53</f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54</v>
      </c>
    </row>
    <row r="55" spans="1:12" x14ac:dyDescent="0.25">
      <c r="B55">
        <v>2690.7842000000001</v>
      </c>
      <c r="C55">
        <v>867.40650000000005</v>
      </c>
      <c r="D55">
        <v>2888.5985000000001</v>
      </c>
      <c r="E55">
        <v>3344.9949000000001</v>
      </c>
      <c r="F55">
        <v>870.07929999999999</v>
      </c>
      <c r="G55">
        <v>3232.2593999999999</v>
      </c>
      <c r="H55">
        <v>21932.8001</v>
      </c>
    </row>
    <row r="56" spans="1:12" x14ac:dyDescent="0.25">
      <c r="B56" t="s">
        <v>55</v>
      </c>
    </row>
    <row r="57" spans="1:12" x14ac:dyDescent="0.25">
      <c r="A57">
        <v>21211.873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34" workbookViewId="0">
      <selection activeCell="C1" sqref="C1"/>
    </sheetView>
  </sheetViews>
  <sheetFormatPr defaultRowHeight="15" x14ac:dyDescent="0.25"/>
  <cols>
    <col min="1" max="1" width="11.85546875" bestFit="1" customWidth="1"/>
    <col min="2" max="2" width="19.5703125" bestFit="1" customWidth="1"/>
    <col min="3" max="3" width="11.5703125" bestFit="1" customWidth="1"/>
    <col min="4" max="5" width="9" bestFit="1" customWidth="1"/>
    <col min="6" max="6" width="11.42578125" bestFit="1" customWidth="1"/>
    <col min="7" max="7" width="9" bestFit="1" customWidth="1"/>
    <col min="8" max="9" width="10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NewContagionGauss</v>
      </c>
    </row>
    <row r="3" spans="1:12" x14ac:dyDescent="0.25">
      <c r="A3" t="s">
        <v>19</v>
      </c>
      <c r="B3" s="2">
        <v>10000</v>
      </c>
      <c r="K3" t="s">
        <v>22</v>
      </c>
      <c r="L3" s="3">
        <f>B3</f>
        <v>10000</v>
      </c>
    </row>
    <row r="4" spans="1:12" x14ac:dyDescent="0.25">
      <c r="A4" t="s">
        <v>19</v>
      </c>
      <c r="B4">
        <v>1983</v>
      </c>
      <c r="K4" t="s">
        <v>1</v>
      </c>
      <c r="L4">
        <f>B4</f>
        <v>1983</v>
      </c>
    </row>
    <row r="5" spans="1:12" x14ac:dyDescent="0.25">
      <c r="A5" t="s">
        <v>23</v>
      </c>
      <c r="B5" t="s">
        <v>24</v>
      </c>
      <c r="C5">
        <v>-75.25</v>
      </c>
      <c r="K5" t="s">
        <v>14</v>
      </c>
      <c r="L5">
        <f>C5</f>
        <v>-75.25</v>
      </c>
    </row>
    <row r="6" spans="1:12" x14ac:dyDescent="0.25">
      <c r="A6" t="s">
        <v>25</v>
      </c>
      <c r="B6">
        <v>6.9939999999999998</v>
      </c>
      <c r="K6" t="s">
        <v>15</v>
      </c>
      <c r="L6">
        <f>B6</f>
        <v>6.9939999999999998</v>
      </c>
    </row>
    <row r="7" spans="1:12" x14ac:dyDescent="0.25">
      <c r="A7" t="s">
        <v>26</v>
      </c>
      <c r="B7" t="s">
        <v>24</v>
      </c>
      <c r="C7">
        <v>-68.25</v>
      </c>
      <c r="K7" t="s">
        <v>16</v>
      </c>
      <c r="L7">
        <f>C7</f>
        <v>-68.25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2">
        <v>10000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5</v>
      </c>
      <c r="B18">
        <v>0.51631000000000005</v>
      </c>
      <c r="C18">
        <v>0.26522099999999998</v>
      </c>
      <c r="D18" s="2">
        <v>1.083E-3</v>
      </c>
      <c r="E18" s="2">
        <v>6.9820000000000004E-3</v>
      </c>
      <c r="K18" t="str">
        <f>A18</f>
        <v>Tag</v>
      </c>
      <c r="L18">
        <f>B18</f>
        <v>0.51631000000000005</v>
      </c>
    </row>
    <row r="19" spans="1:12" x14ac:dyDescent="0.25">
      <c r="A19" t="s">
        <v>7</v>
      </c>
      <c r="B19">
        <v>0.38646000000000003</v>
      </c>
      <c r="C19">
        <v>0.240226</v>
      </c>
      <c r="D19" s="2">
        <v>9.8069999999999993E-4</v>
      </c>
      <c r="E19" s="2">
        <v>6.0239999999999998E-3</v>
      </c>
      <c r="K19" t="str">
        <f t="shared" ref="K19:L25" si="0">A19</f>
        <v>Tai</v>
      </c>
      <c r="L19">
        <f t="shared" si="0"/>
        <v>0.38646000000000003</v>
      </c>
    </row>
    <row r="20" spans="1:12" x14ac:dyDescent="0.25">
      <c r="A20" t="s">
        <v>3</v>
      </c>
      <c r="B20">
        <v>0.49238999999999999</v>
      </c>
      <c r="C20">
        <v>0.26544200000000001</v>
      </c>
      <c r="D20" s="2">
        <v>1.0839999999999999E-3</v>
      </c>
      <c r="E20" s="2">
        <v>6.8329999999999997E-3</v>
      </c>
      <c r="K20" t="str">
        <f t="shared" si="0"/>
        <v>Tga</v>
      </c>
      <c r="L20">
        <f t="shared" si="0"/>
        <v>0.49238999999999999</v>
      </c>
    </row>
    <row r="21" spans="1:12" x14ac:dyDescent="0.25">
      <c r="A21" t="s">
        <v>2</v>
      </c>
      <c r="B21">
        <v>0.72311000000000003</v>
      </c>
      <c r="C21">
        <v>0.21613499999999999</v>
      </c>
      <c r="D21" s="2">
        <v>8.8239999999999998E-4</v>
      </c>
      <c r="E21" s="2">
        <v>3.4919999999999999E-3</v>
      </c>
      <c r="K21" t="str">
        <f t="shared" si="0"/>
        <v>Tgi</v>
      </c>
      <c r="L21">
        <f t="shared" si="0"/>
        <v>0.72311000000000003</v>
      </c>
    </row>
    <row r="22" spans="1:12" x14ac:dyDescent="0.25">
      <c r="A22" t="s">
        <v>6</v>
      </c>
      <c r="B22">
        <v>0.58552000000000004</v>
      </c>
      <c r="C22">
        <v>0.24134</v>
      </c>
      <c r="D22" s="2">
        <v>9.8529999999999993E-4</v>
      </c>
      <c r="E22" s="2">
        <v>6.0410000000000004E-3</v>
      </c>
      <c r="K22" t="str">
        <f t="shared" si="0"/>
        <v>Tia</v>
      </c>
      <c r="L22">
        <f t="shared" si="0"/>
        <v>0.58552000000000004</v>
      </c>
    </row>
    <row r="23" spans="1:12" x14ac:dyDescent="0.25">
      <c r="A23" t="s">
        <v>4</v>
      </c>
      <c r="B23">
        <v>0.27816000000000002</v>
      </c>
      <c r="C23">
        <v>0.21446499999999999</v>
      </c>
      <c r="D23" s="2">
        <v>8.7549999999999998E-4</v>
      </c>
      <c r="E23" s="2">
        <v>3.3999999999999998E-3</v>
      </c>
      <c r="K23" t="str">
        <f t="shared" si="0"/>
        <v>Tig</v>
      </c>
      <c r="L23">
        <f t="shared" si="0"/>
        <v>0.27816000000000002</v>
      </c>
    </row>
    <row r="24" spans="1:12" x14ac:dyDescent="0.25">
      <c r="A24" t="s">
        <v>54</v>
      </c>
      <c r="B24">
        <v>2.418E-2</v>
      </c>
      <c r="C24">
        <v>8.9160000000000003E-3</v>
      </c>
      <c r="D24" s="2">
        <v>3.6399999999999997E-5</v>
      </c>
      <c r="E24" s="2">
        <v>6.4239999999999995E-5</v>
      </c>
      <c r="K24" t="str">
        <f t="shared" si="0"/>
        <v>sigmaG</v>
      </c>
      <c r="L24">
        <f t="shared" si="0"/>
        <v>2.418E-2</v>
      </c>
    </row>
    <row r="25" spans="1:12" x14ac:dyDescent="0.25">
      <c r="A25" t="s">
        <v>55</v>
      </c>
      <c r="B25">
        <v>2.7859999999999999E-2</v>
      </c>
      <c r="C25">
        <v>1.0205000000000001E-2</v>
      </c>
      <c r="D25" s="2">
        <v>4.1659999999999998E-5</v>
      </c>
      <c r="E25" s="2">
        <v>7.4999999999999993E-5</v>
      </c>
      <c r="K25" t="str">
        <f t="shared" si="0"/>
        <v>sigmaI</v>
      </c>
      <c r="L25">
        <f t="shared" si="0"/>
        <v>2.7859999999999999E-2</v>
      </c>
    </row>
    <row r="27" spans="1:12" x14ac:dyDescent="0.25">
      <c r="A27">
        <v>2</v>
      </c>
      <c r="B27" t="s">
        <v>56</v>
      </c>
      <c r="C27" t="s">
        <v>43</v>
      </c>
      <c r="D27" t="s">
        <v>44</v>
      </c>
      <c r="E27" t="s">
        <v>57</v>
      </c>
    </row>
    <row r="29" spans="1:12" x14ac:dyDescent="0.25">
      <c r="B29" s="4">
        <v>2.5000000000000001E-2</v>
      </c>
      <c r="C29" s="5">
        <v>0.25</v>
      </c>
      <c r="D29" s="5">
        <v>0.5</v>
      </c>
      <c r="E29" s="5">
        <v>0.75</v>
      </c>
      <c r="F29" s="4">
        <v>0.97499999999999998</v>
      </c>
    </row>
    <row r="30" spans="1:12" x14ac:dyDescent="0.25">
      <c r="A30" t="s">
        <v>5</v>
      </c>
      <c r="B30">
        <v>4.8009999999999997E-2</v>
      </c>
      <c r="C30">
        <v>0.29744999999999999</v>
      </c>
      <c r="D30">
        <v>0.51932</v>
      </c>
      <c r="E30">
        <v>0.73775999999999997</v>
      </c>
      <c r="F30">
        <v>0.96611000000000002</v>
      </c>
      <c r="K30" t="str">
        <f t="shared" ref="K30:K37" si="1">CONCATENATE(A30,"_median")</f>
        <v>Tag_median</v>
      </c>
      <c r="L30">
        <f t="shared" ref="L30:L37" si="2">D30</f>
        <v>0.51932</v>
      </c>
    </row>
    <row r="31" spans="1:12" x14ac:dyDescent="0.25">
      <c r="A31" t="s">
        <v>7</v>
      </c>
      <c r="B31">
        <v>1.8759999999999999E-2</v>
      </c>
      <c r="C31">
        <v>0.1807</v>
      </c>
      <c r="D31">
        <v>0.36889</v>
      </c>
      <c r="E31">
        <v>0.57406999999999997</v>
      </c>
      <c r="F31">
        <v>0.85375000000000001</v>
      </c>
      <c r="K31" t="str">
        <f t="shared" si="1"/>
        <v>Tai_median</v>
      </c>
      <c r="L31">
        <f t="shared" si="2"/>
        <v>0.36889</v>
      </c>
    </row>
    <row r="32" spans="1:12" x14ac:dyDescent="0.25">
      <c r="A32" t="s">
        <v>3</v>
      </c>
      <c r="B32">
        <v>3.4660000000000003E-2</v>
      </c>
      <c r="C32">
        <v>0.27231</v>
      </c>
      <c r="D32">
        <v>0.49712000000000001</v>
      </c>
      <c r="E32">
        <v>0.71084000000000003</v>
      </c>
      <c r="F32">
        <v>0.95303000000000004</v>
      </c>
      <c r="K32" t="str">
        <f t="shared" si="1"/>
        <v>Tga_median</v>
      </c>
      <c r="L32">
        <f t="shared" si="2"/>
        <v>0.49712000000000001</v>
      </c>
    </row>
    <row r="33" spans="1:12" x14ac:dyDescent="0.25">
      <c r="A33" t="s">
        <v>2</v>
      </c>
      <c r="B33">
        <v>0.18657000000000001</v>
      </c>
      <c r="C33">
        <v>0.59489000000000003</v>
      </c>
      <c r="D33">
        <v>0.77180000000000004</v>
      </c>
      <c r="E33">
        <v>0.89781</v>
      </c>
      <c r="F33">
        <v>0.99011000000000005</v>
      </c>
      <c r="K33" t="str">
        <f t="shared" si="1"/>
        <v>Tgi_median</v>
      </c>
      <c r="L33">
        <f t="shared" si="2"/>
        <v>0.77180000000000004</v>
      </c>
    </row>
    <row r="34" spans="1:12" x14ac:dyDescent="0.25">
      <c r="A34" t="s">
        <v>6</v>
      </c>
      <c r="B34">
        <v>0.13263</v>
      </c>
      <c r="C34">
        <v>0.39739000000000002</v>
      </c>
      <c r="D34">
        <v>0.58725000000000005</v>
      </c>
      <c r="E34">
        <v>0.78985000000000005</v>
      </c>
      <c r="F34">
        <v>0.97874000000000005</v>
      </c>
      <c r="K34" t="str">
        <f t="shared" si="1"/>
        <v>Tia_median</v>
      </c>
      <c r="L34">
        <f t="shared" si="2"/>
        <v>0.58725000000000005</v>
      </c>
    </row>
    <row r="35" spans="1:12" x14ac:dyDescent="0.25">
      <c r="A35" t="s">
        <v>4</v>
      </c>
      <c r="B35">
        <v>1.0200000000000001E-2</v>
      </c>
      <c r="C35">
        <v>0.10446999999999999</v>
      </c>
      <c r="D35">
        <v>0.23068</v>
      </c>
      <c r="E35">
        <v>0.40605000000000002</v>
      </c>
      <c r="F35">
        <v>0.80225999999999997</v>
      </c>
      <c r="K35" t="str">
        <f t="shared" si="1"/>
        <v>Tig_median</v>
      </c>
      <c r="L35">
        <f t="shared" si="2"/>
        <v>0.23068</v>
      </c>
    </row>
    <row r="36" spans="1:12" x14ac:dyDescent="0.25">
      <c r="A36" t="s">
        <v>54</v>
      </c>
      <c r="B36">
        <v>1.3140000000000001E-2</v>
      </c>
      <c r="C36">
        <v>1.822E-2</v>
      </c>
      <c r="D36">
        <v>2.2249999999999999E-2</v>
      </c>
      <c r="E36">
        <v>2.7869999999999999E-2</v>
      </c>
      <c r="F36">
        <v>4.6370000000000001E-2</v>
      </c>
      <c r="K36" t="str">
        <f t="shared" si="1"/>
        <v>sigmaG_median</v>
      </c>
      <c r="L36">
        <f t="shared" si="2"/>
        <v>2.2249999999999999E-2</v>
      </c>
    </row>
    <row r="37" spans="1:12" x14ac:dyDescent="0.25">
      <c r="A37" t="s">
        <v>55</v>
      </c>
      <c r="B37">
        <v>1.5350000000000001E-2</v>
      </c>
      <c r="C37">
        <v>2.1049999999999999E-2</v>
      </c>
      <c r="D37">
        <v>2.5610000000000001E-2</v>
      </c>
      <c r="E37">
        <v>3.2009999999999997E-2</v>
      </c>
      <c r="F37">
        <v>5.389E-2</v>
      </c>
      <c r="K37" t="str">
        <f t="shared" si="1"/>
        <v>sigmaI_median</v>
      </c>
      <c r="L37">
        <f t="shared" si="2"/>
        <v>2.5610000000000001E-2</v>
      </c>
    </row>
    <row r="39" spans="1:12" x14ac:dyDescent="0.25">
      <c r="A39" t="s">
        <v>58</v>
      </c>
      <c r="B39" t="s">
        <v>59</v>
      </c>
      <c r="C39" t="s">
        <v>60</v>
      </c>
      <c r="D39" t="s">
        <v>61</v>
      </c>
    </row>
    <row r="41" spans="1:12" x14ac:dyDescent="0.25">
      <c r="B41" t="s">
        <v>62</v>
      </c>
      <c r="C41" t="s">
        <v>63</v>
      </c>
      <c r="D41" t="s">
        <v>64</v>
      </c>
      <c r="E41" t="s">
        <v>65</v>
      </c>
    </row>
    <row r="42" spans="1:12" x14ac:dyDescent="0.25">
      <c r="A42" t="s">
        <v>5</v>
      </c>
      <c r="B42">
        <v>1</v>
      </c>
      <c r="C42">
        <v>1.01</v>
      </c>
      <c r="K42" t="str">
        <f t="shared" ref="K42:K49" si="3">CONCATENATE(A42,"_rhat")</f>
        <v>Tag_rhat</v>
      </c>
      <c r="L42">
        <f t="shared" ref="L42:L49" si="4">B42</f>
        <v>1</v>
      </c>
    </row>
    <row r="43" spans="1:12" x14ac:dyDescent="0.25">
      <c r="A43" t="s">
        <v>7</v>
      </c>
      <c r="B43">
        <v>1</v>
      </c>
      <c r="C43">
        <v>1</v>
      </c>
      <c r="K43" t="str">
        <f t="shared" si="3"/>
        <v>Tai_rhat</v>
      </c>
      <c r="L43">
        <f t="shared" si="4"/>
        <v>1</v>
      </c>
    </row>
    <row r="44" spans="1:12" x14ac:dyDescent="0.25">
      <c r="A44" t="s">
        <v>3</v>
      </c>
      <c r="B44">
        <v>1</v>
      </c>
      <c r="C44">
        <v>1.01</v>
      </c>
      <c r="K44" t="str">
        <f t="shared" si="3"/>
        <v>Tga_rhat</v>
      </c>
      <c r="L44">
        <f t="shared" si="4"/>
        <v>1</v>
      </c>
    </row>
    <row r="45" spans="1:12" x14ac:dyDescent="0.25">
      <c r="A45" t="s">
        <v>2</v>
      </c>
      <c r="B45">
        <v>1</v>
      </c>
      <c r="C45">
        <v>1</v>
      </c>
      <c r="K45" t="str">
        <f t="shared" si="3"/>
        <v>Tgi_rhat</v>
      </c>
      <c r="L45">
        <f t="shared" si="4"/>
        <v>1</v>
      </c>
    </row>
    <row r="46" spans="1:12" x14ac:dyDescent="0.25">
      <c r="A46" t="s">
        <v>6</v>
      </c>
      <c r="B46">
        <v>1</v>
      </c>
      <c r="C46">
        <v>1</v>
      </c>
      <c r="K46" t="str">
        <f t="shared" si="3"/>
        <v>Tia_rhat</v>
      </c>
      <c r="L46">
        <f t="shared" si="4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3"/>
        <v>Tig_rhat</v>
      </c>
      <c r="L47">
        <f t="shared" si="4"/>
        <v>1</v>
      </c>
    </row>
    <row r="48" spans="1:12" x14ac:dyDescent="0.25">
      <c r="A48" t="s">
        <v>54</v>
      </c>
      <c r="B48">
        <v>1</v>
      </c>
      <c r="C48">
        <v>1</v>
      </c>
      <c r="K48" t="str">
        <f t="shared" si="3"/>
        <v>sigmaG_rhat</v>
      </c>
      <c r="L48">
        <f t="shared" si="4"/>
        <v>1</v>
      </c>
    </row>
    <row r="49" spans="1:12" x14ac:dyDescent="0.25">
      <c r="A49" t="s">
        <v>55</v>
      </c>
      <c r="B49">
        <v>1</v>
      </c>
      <c r="C49">
        <v>1</v>
      </c>
      <c r="K49" t="str">
        <f t="shared" si="3"/>
        <v>sigmaI_rhat</v>
      </c>
      <c r="L49">
        <f t="shared" si="4"/>
        <v>1</v>
      </c>
    </row>
    <row r="51" spans="1:12" x14ac:dyDescent="0.25">
      <c r="A51" t="s">
        <v>66</v>
      </c>
      <c r="B51" t="s">
        <v>67</v>
      </c>
    </row>
    <row r="53" spans="1:12" x14ac:dyDescent="0.25">
      <c r="A53">
        <v>1</v>
      </c>
      <c r="K53" t="s">
        <v>17</v>
      </c>
      <c r="L53">
        <f>A53</f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54</v>
      </c>
      <c r="I54" t="s">
        <v>55</v>
      </c>
    </row>
    <row r="55" spans="1:12" x14ac:dyDescent="0.25">
      <c r="B55">
        <v>1446.633</v>
      </c>
      <c r="C55">
        <v>1592.5139999999999</v>
      </c>
      <c r="D55">
        <v>1509.461</v>
      </c>
      <c r="E55">
        <v>3873.328</v>
      </c>
      <c r="F55">
        <v>1598.2370000000001</v>
      </c>
      <c r="G55">
        <v>3998.346</v>
      </c>
      <c r="H55">
        <v>19444.061000000002</v>
      </c>
      <c r="I55">
        <v>18798.557000000001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0" workbookViewId="0">
      <selection activeCell="C1" sqref="C1"/>
    </sheetView>
  </sheetViews>
  <sheetFormatPr defaultRowHeight="15" x14ac:dyDescent="0.25"/>
  <cols>
    <col min="1" max="1" width="11.85546875" bestFit="1" customWidth="1"/>
    <col min="2" max="2" width="19.5703125" bestFit="1" customWidth="1"/>
    <col min="3" max="3" width="11.5703125" bestFit="1" customWidth="1"/>
    <col min="4" max="5" width="9" bestFit="1" customWidth="1"/>
    <col min="6" max="6" width="11.42578125" bestFit="1" customWidth="1"/>
    <col min="7" max="7" width="9" bestFit="1" customWidth="1"/>
    <col min="8" max="8" width="8" bestFit="1" customWidth="1"/>
    <col min="9" max="9" width="10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NewContagionGauss</v>
      </c>
    </row>
    <row r="3" spans="1:12" x14ac:dyDescent="0.25">
      <c r="A3" t="s">
        <v>19</v>
      </c>
      <c r="B3" s="2">
        <v>10000</v>
      </c>
      <c r="K3" t="s">
        <v>22</v>
      </c>
      <c r="L3" s="3">
        <f>B3</f>
        <v>10000</v>
      </c>
    </row>
    <row r="4" spans="1:12" x14ac:dyDescent="0.25">
      <c r="A4" t="s">
        <v>19</v>
      </c>
      <c r="B4">
        <v>1984</v>
      </c>
      <c r="K4" t="s">
        <v>1</v>
      </c>
      <c r="L4">
        <f>B4</f>
        <v>1984</v>
      </c>
    </row>
    <row r="5" spans="1:12" x14ac:dyDescent="0.25">
      <c r="A5" t="s">
        <v>23</v>
      </c>
      <c r="B5" t="s">
        <v>24</v>
      </c>
      <c r="C5">
        <v>-72.78</v>
      </c>
      <c r="K5" t="s">
        <v>14</v>
      </c>
      <c r="L5">
        <f>C5</f>
        <v>-72.78</v>
      </c>
    </row>
    <row r="6" spans="1:12" x14ac:dyDescent="0.25">
      <c r="A6" t="s">
        <v>25</v>
      </c>
      <c r="B6">
        <v>7.3230000000000004</v>
      </c>
      <c r="K6" t="s">
        <v>15</v>
      </c>
      <c r="L6">
        <f>B6</f>
        <v>7.3230000000000004</v>
      </c>
    </row>
    <row r="7" spans="1:12" x14ac:dyDescent="0.25">
      <c r="A7" t="s">
        <v>26</v>
      </c>
      <c r="B7" t="s">
        <v>24</v>
      </c>
      <c r="C7">
        <v>-65.45</v>
      </c>
      <c r="K7" t="s">
        <v>16</v>
      </c>
      <c r="L7">
        <f>C7</f>
        <v>-65.45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2">
        <v>10000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5</v>
      </c>
      <c r="B18">
        <v>0.47872999999999999</v>
      </c>
      <c r="C18">
        <v>0.26635999999999999</v>
      </c>
      <c r="D18" s="2">
        <v>1.0870000000000001E-3</v>
      </c>
      <c r="E18" s="2">
        <v>6.1000000000000004E-3</v>
      </c>
      <c r="K18" t="str">
        <f>A18</f>
        <v>Tag</v>
      </c>
      <c r="L18">
        <f>B18</f>
        <v>0.47872999999999999</v>
      </c>
    </row>
    <row r="19" spans="1:12" x14ac:dyDescent="0.25">
      <c r="A19" t="s">
        <v>7</v>
      </c>
      <c r="B19">
        <v>0.38833000000000001</v>
      </c>
      <c r="C19">
        <v>0.23721999999999999</v>
      </c>
      <c r="D19" s="2">
        <v>9.6849999999999996E-4</v>
      </c>
      <c r="E19" s="2">
        <v>5.8770000000000003E-3</v>
      </c>
      <c r="K19" t="str">
        <f t="shared" ref="K19:L25" si="0">A19</f>
        <v>Tai</v>
      </c>
      <c r="L19">
        <f t="shared" si="0"/>
        <v>0.38833000000000001</v>
      </c>
    </row>
    <row r="20" spans="1:12" x14ac:dyDescent="0.25">
      <c r="A20" t="s">
        <v>3</v>
      </c>
      <c r="B20">
        <v>0.52032999999999996</v>
      </c>
      <c r="C20">
        <v>0.26608999999999999</v>
      </c>
      <c r="D20" s="2">
        <v>1.0859999999999999E-3</v>
      </c>
      <c r="E20" s="2">
        <v>6.0159999999999996E-3</v>
      </c>
      <c r="K20" t="str">
        <f t="shared" si="0"/>
        <v>Tga</v>
      </c>
      <c r="L20">
        <f t="shared" si="0"/>
        <v>0.52032999999999996</v>
      </c>
    </row>
    <row r="21" spans="1:12" x14ac:dyDescent="0.25">
      <c r="A21" t="s">
        <v>2</v>
      </c>
      <c r="B21">
        <v>0.7288</v>
      </c>
      <c r="C21">
        <v>0.20249</v>
      </c>
      <c r="D21" s="2">
        <v>8.2660000000000003E-4</v>
      </c>
      <c r="E21" s="2">
        <v>3.045E-3</v>
      </c>
      <c r="K21" t="str">
        <f t="shared" si="0"/>
        <v>Tgi</v>
      </c>
      <c r="L21">
        <f t="shared" si="0"/>
        <v>0.7288</v>
      </c>
    </row>
    <row r="22" spans="1:12" x14ac:dyDescent="0.25">
      <c r="A22" t="s">
        <v>6</v>
      </c>
      <c r="B22">
        <v>0.59658999999999995</v>
      </c>
      <c r="C22">
        <v>0.23599999999999999</v>
      </c>
      <c r="D22" s="2">
        <v>9.6349999999999995E-4</v>
      </c>
      <c r="E22" s="2">
        <v>5.6829999999999997E-3</v>
      </c>
      <c r="K22" t="str">
        <f t="shared" si="0"/>
        <v>Tia</v>
      </c>
      <c r="L22">
        <f t="shared" si="0"/>
        <v>0.59658999999999995</v>
      </c>
    </row>
    <row r="23" spans="1:12" x14ac:dyDescent="0.25">
      <c r="A23" t="s">
        <v>4</v>
      </c>
      <c r="B23">
        <v>0.26930999999999999</v>
      </c>
      <c r="C23">
        <v>0.20136999999999999</v>
      </c>
      <c r="D23" s="2">
        <v>8.2209999999999998E-4</v>
      </c>
      <c r="E23" s="2">
        <v>2.967E-3</v>
      </c>
      <c r="K23" t="str">
        <f t="shared" si="0"/>
        <v>Tig</v>
      </c>
      <c r="L23">
        <f t="shared" si="0"/>
        <v>0.26930999999999999</v>
      </c>
    </row>
    <row r="24" spans="1:12" x14ac:dyDescent="0.25">
      <c r="A24" t="s">
        <v>54</v>
      </c>
      <c r="B24">
        <v>2.827E-2</v>
      </c>
      <c r="C24">
        <v>1.061E-2</v>
      </c>
      <c r="D24" s="2">
        <v>4.3319999999999999E-5</v>
      </c>
      <c r="E24" s="2">
        <v>8.0420000000000006E-5</v>
      </c>
      <c r="K24" t="str">
        <f t="shared" si="0"/>
        <v>sigmaG</v>
      </c>
      <c r="L24">
        <f t="shared" si="0"/>
        <v>2.827E-2</v>
      </c>
    </row>
    <row r="25" spans="1:12" x14ac:dyDescent="0.25">
      <c r="A25" t="s">
        <v>55</v>
      </c>
      <c r="B25">
        <v>2.7720000000000002E-2</v>
      </c>
      <c r="C25">
        <v>0.01</v>
      </c>
      <c r="D25" s="2">
        <v>4.083E-5</v>
      </c>
      <c r="E25" s="2">
        <v>6.8540000000000004E-5</v>
      </c>
      <c r="K25" t="str">
        <f t="shared" si="0"/>
        <v>sigmaI</v>
      </c>
      <c r="L25">
        <f t="shared" si="0"/>
        <v>2.7720000000000002E-2</v>
      </c>
    </row>
    <row r="27" spans="1:12" x14ac:dyDescent="0.25">
      <c r="A27">
        <v>2</v>
      </c>
      <c r="B27" t="s">
        <v>56</v>
      </c>
      <c r="C27" t="s">
        <v>43</v>
      </c>
      <c r="D27" t="s">
        <v>44</v>
      </c>
      <c r="E27" t="s">
        <v>57</v>
      </c>
    </row>
    <row r="29" spans="1:12" x14ac:dyDescent="0.25">
      <c r="B29" s="4">
        <v>2.5000000000000001E-2</v>
      </c>
      <c r="C29" s="5">
        <v>0.25</v>
      </c>
      <c r="D29" s="5">
        <v>0.5</v>
      </c>
      <c r="E29" s="5">
        <v>0.75</v>
      </c>
      <c r="F29" s="4">
        <v>0.97499999999999998</v>
      </c>
    </row>
    <row r="30" spans="1:12" x14ac:dyDescent="0.25">
      <c r="A30" t="s">
        <v>5</v>
      </c>
      <c r="B30">
        <v>3.4700000000000002E-2</v>
      </c>
      <c r="C30">
        <v>0.25453999999999999</v>
      </c>
      <c r="D30">
        <v>0.47078999999999999</v>
      </c>
      <c r="E30">
        <v>0.69811999999999996</v>
      </c>
      <c r="F30">
        <v>0.95281000000000005</v>
      </c>
      <c r="K30" t="str">
        <f t="shared" ref="K30:K37" si="1">CONCATENATE(A30,"_median")</f>
        <v>Tag_median</v>
      </c>
      <c r="L30">
        <f t="shared" ref="L30:L37" si="2">D30</f>
        <v>0.47078999999999999</v>
      </c>
    </row>
    <row r="31" spans="1:12" x14ac:dyDescent="0.25">
      <c r="A31" t="s">
        <v>7</v>
      </c>
      <c r="B31">
        <v>1.8710000000000001E-2</v>
      </c>
      <c r="C31">
        <v>0.18698999999999999</v>
      </c>
      <c r="D31">
        <v>0.37447000000000003</v>
      </c>
      <c r="E31">
        <v>0.57465999999999995</v>
      </c>
      <c r="F31">
        <v>0.84477999999999998</v>
      </c>
      <c r="K31" t="str">
        <f t="shared" si="1"/>
        <v>Tai_median</v>
      </c>
      <c r="L31">
        <f t="shared" si="2"/>
        <v>0.37447000000000003</v>
      </c>
    </row>
    <row r="32" spans="1:12" x14ac:dyDescent="0.25">
      <c r="A32" t="s">
        <v>3</v>
      </c>
      <c r="B32">
        <v>4.6280000000000002E-2</v>
      </c>
      <c r="C32">
        <v>0.30292000000000002</v>
      </c>
      <c r="D32">
        <v>0.52597000000000005</v>
      </c>
      <c r="E32">
        <v>0.74280000000000002</v>
      </c>
      <c r="F32">
        <v>0.96684999999999999</v>
      </c>
      <c r="K32" t="str">
        <f t="shared" si="1"/>
        <v>Tga_median</v>
      </c>
      <c r="L32">
        <f t="shared" si="2"/>
        <v>0.52597000000000005</v>
      </c>
    </row>
    <row r="33" spans="1:12" x14ac:dyDescent="0.25">
      <c r="A33" t="s">
        <v>2</v>
      </c>
      <c r="B33">
        <v>0.24942</v>
      </c>
      <c r="C33">
        <v>0.60265999999999997</v>
      </c>
      <c r="D33">
        <v>0.77005000000000001</v>
      </c>
      <c r="E33">
        <v>0.89276</v>
      </c>
      <c r="F33">
        <v>0.98994000000000004</v>
      </c>
      <c r="K33" t="str">
        <f t="shared" si="1"/>
        <v>Tgi_median</v>
      </c>
      <c r="L33">
        <f t="shared" si="2"/>
        <v>0.77005000000000001</v>
      </c>
    </row>
    <row r="34" spans="1:12" x14ac:dyDescent="0.25">
      <c r="A34" t="s">
        <v>6</v>
      </c>
      <c r="B34">
        <v>0.14931</v>
      </c>
      <c r="C34">
        <v>0.41095999999999999</v>
      </c>
      <c r="D34">
        <v>0.60246999999999995</v>
      </c>
      <c r="E34">
        <v>0.79500000000000004</v>
      </c>
      <c r="F34">
        <v>0.97806000000000004</v>
      </c>
      <c r="K34" t="str">
        <f t="shared" si="1"/>
        <v>Tia_median</v>
      </c>
      <c r="L34">
        <f t="shared" si="2"/>
        <v>0.60246999999999995</v>
      </c>
    </row>
    <row r="35" spans="1:12" x14ac:dyDescent="0.25">
      <c r="A35" t="s">
        <v>4</v>
      </c>
      <c r="B35">
        <v>1.04E-2</v>
      </c>
      <c r="C35">
        <v>0.10675999999999999</v>
      </c>
      <c r="D35">
        <v>0.22892000000000001</v>
      </c>
      <c r="E35">
        <v>0.39243</v>
      </c>
      <c r="F35">
        <v>0.75136999999999998</v>
      </c>
      <c r="K35" t="str">
        <f t="shared" si="1"/>
        <v>Tig_median</v>
      </c>
      <c r="L35">
        <f t="shared" si="2"/>
        <v>0.22892000000000001</v>
      </c>
    </row>
    <row r="36" spans="1:12" x14ac:dyDescent="0.25">
      <c r="A36" t="s">
        <v>54</v>
      </c>
      <c r="B36">
        <v>1.5299999999999999E-2</v>
      </c>
      <c r="C36">
        <v>2.128E-2</v>
      </c>
      <c r="D36">
        <v>2.598E-2</v>
      </c>
      <c r="E36">
        <v>3.2599999999999997E-2</v>
      </c>
      <c r="F36">
        <v>5.4600000000000003E-2</v>
      </c>
      <c r="K36" t="str">
        <f t="shared" si="1"/>
        <v>sigmaG_median</v>
      </c>
      <c r="L36">
        <f t="shared" si="2"/>
        <v>2.598E-2</v>
      </c>
    </row>
    <row r="37" spans="1:12" x14ac:dyDescent="0.25">
      <c r="A37" t="s">
        <v>55</v>
      </c>
      <c r="B37">
        <v>1.533E-2</v>
      </c>
      <c r="C37">
        <v>2.0979999999999999E-2</v>
      </c>
      <c r="D37">
        <v>2.5530000000000001E-2</v>
      </c>
      <c r="E37">
        <v>3.1870000000000002E-2</v>
      </c>
      <c r="F37">
        <v>5.3190000000000001E-2</v>
      </c>
      <c r="K37" t="str">
        <f t="shared" si="1"/>
        <v>sigmaI_median</v>
      </c>
      <c r="L37">
        <f t="shared" si="2"/>
        <v>2.5530000000000001E-2</v>
      </c>
    </row>
    <row r="39" spans="1:12" x14ac:dyDescent="0.25">
      <c r="A39" t="s">
        <v>58</v>
      </c>
      <c r="B39" t="s">
        <v>59</v>
      </c>
      <c r="C39" t="s">
        <v>60</v>
      </c>
      <c r="D39" t="s">
        <v>61</v>
      </c>
    </row>
    <row r="41" spans="1:12" x14ac:dyDescent="0.25">
      <c r="B41" t="s">
        <v>62</v>
      </c>
      <c r="C41" t="s">
        <v>63</v>
      </c>
      <c r="D41" t="s">
        <v>64</v>
      </c>
      <c r="E41" t="s">
        <v>65</v>
      </c>
    </row>
    <row r="42" spans="1:12" x14ac:dyDescent="0.25">
      <c r="A42" t="s">
        <v>5</v>
      </c>
      <c r="B42">
        <v>1</v>
      </c>
      <c r="C42">
        <v>1</v>
      </c>
      <c r="K42" t="str">
        <f t="shared" ref="K42:K49" si="3">CONCATENATE(A42,"_rhat")</f>
        <v>Tag_rhat</v>
      </c>
      <c r="L42">
        <f t="shared" ref="L42:L49" si="4">B42</f>
        <v>1</v>
      </c>
    </row>
    <row r="43" spans="1:12" x14ac:dyDescent="0.25">
      <c r="A43" t="s">
        <v>7</v>
      </c>
      <c r="B43">
        <v>1</v>
      </c>
      <c r="C43">
        <v>1.01</v>
      </c>
      <c r="K43" t="str">
        <f t="shared" si="3"/>
        <v>Tai_rhat</v>
      </c>
      <c r="L43">
        <f t="shared" si="4"/>
        <v>1</v>
      </c>
    </row>
    <row r="44" spans="1:12" x14ac:dyDescent="0.25">
      <c r="A44" t="s">
        <v>3</v>
      </c>
      <c r="B44">
        <v>1</v>
      </c>
      <c r="C44">
        <v>1</v>
      </c>
      <c r="K44" t="str">
        <f t="shared" si="3"/>
        <v>Tga_rhat</v>
      </c>
      <c r="L44">
        <f t="shared" si="4"/>
        <v>1</v>
      </c>
    </row>
    <row r="45" spans="1:12" x14ac:dyDescent="0.25">
      <c r="A45" t="s">
        <v>2</v>
      </c>
      <c r="B45">
        <v>1</v>
      </c>
      <c r="C45">
        <v>1</v>
      </c>
      <c r="K45" t="str">
        <f t="shared" si="3"/>
        <v>Tgi_rhat</v>
      </c>
      <c r="L45">
        <f t="shared" si="4"/>
        <v>1</v>
      </c>
    </row>
    <row r="46" spans="1:12" x14ac:dyDescent="0.25">
      <c r="A46" t="s">
        <v>6</v>
      </c>
      <c r="B46">
        <v>1</v>
      </c>
      <c r="C46">
        <v>1.01</v>
      </c>
      <c r="K46" t="str">
        <f t="shared" si="3"/>
        <v>Tia_rhat</v>
      </c>
      <c r="L46">
        <f t="shared" si="4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3"/>
        <v>Tig_rhat</v>
      </c>
      <c r="L47">
        <f t="shared" si="4"/>
        <v>1</v>
      </c>
    </row>
    <row r="48" spans="1:12" x14ac:dyDescent="0.25">
      <c r="A48" t="s">
        <v>54</v>
      </c>
      <c r="B48">
        <v>1</v>
      </c>
      <c r="C48">
        <v>1</v>
      </c>
      <c r="K48" t="str">
        <f t="shared" si="3"/>
        <v>sigmaG_rhat</v>
      </c>
      <c r="L48">
        <f t="shared" si="4"/>
        <v>1</v>
      </c>
    </row>
    <row r="49" spans="1:12" x14ac:dyDescent="0.25">
      <c r="A49" t="s">
        <v>55</v>
      </c>
      <c r="B49">
        <v>1</v>
      </c>
      <c r="C49">
        <v>1</v>
      </c>
      <c r="K49" t="str">
        <f t="shared" si="3"/>
        <v>sigmaI_rhat</v>
      </c>
      <c r="L49">
        <f t="shared" si="4"/>
        <v>1</v>
      </c>
    </row>
    <row r="51" spans="1:12" x14ac:dyDescent="0.25">
      <c r="A51" t="s">
        <v>66</v>
      </c>
      <c r="B51" t="s">
        <v>67</v>
      </c>
    </row>
    <row r="53" spans="1:12" x14ac:dyDescent="0.25">
      <c r="A53">
        <v>1</v>
      </c>
      <c r="K53" t="s">
        <v>17</v>
      </c>
      <c r="L53">
        <f>A53</f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54</v>
      </c>
      <c r="I54" t="s">
        <v>55</v>
      </c>
    </row>
    <row r="55" spans="1:12" x14ac:dyDescent="0.25">
      <c r="B55">
        <v>1910.3810000000001</v>
      </c>
      <c r="C55">
        <v>1651.5350000000001</v>
      </c>
      <c r="D55">
        <v>1964.6849999999999</v>
      </c>
      <c r="E55">
        <v>4446.3119999999999</v>
      </c>
      <c r="F55">
        <v>1736.4860000000001</v>
      </c>
      <c r="G55">
        <v>4615.9009999999998</v>
      </c>
      <c r="H55">
        <v>17981.8</v>
      </c>
      <c r="I55">
        <v>21440.076000000001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Contagion</vt:lpstr>
      <vt:lpstr>C.1980</vt:lpstr>
      <vt:lpstr>C.1981</vt:lpstr>
      <vt:lpstr>C.1982</vt:lpstr>
      <vt:lpstr>C.1983</vt:lpstr>
      <vt:lpstr>C.1984</vt:lpstr>
      <vt:lpstr>C.1980!_1980solution</vt:lpstr>
      <vt:lpstr>C.1981!_1981solution</vt:lpstr>
      <vt:lpstr>C.1982!_1982solution</vt:lpstr>
      <vt:lpstr>C.1983!_1983solution</vt:lpstr>
      <vt:lpstr>C.1984!_1984solution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2013-03-03T18:39:34Z</dcterms:created>
  <dcterms:modified xsi:type="dcterms:W3CDTF">2013-03-03T18:44:10Z</dcterms:modified>
</cp:coreProperties>
</file>