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Diffusion" sheetId="1" r:id="rId1"/>
    <sheet name="D.1980" sheetId="2" r:id="rId2"/>
    <sheet name="D.1981" sheetId="3" r:id="rId3"/>
    <sheet name="D.1982" sheetId="4" r:id="rId4"/>
    <sheet name="D.1983" sheetId="5" r:id="rId5"/>
    <sheet name="D.1984" sheetId="6" r:id="rId6"/>
  </sheets>
  <definedNames>
    <definedName name="_1980solution" localSheetId="1">D.1980!$A$1:$I$55</definedName>
    <definedName name="_1981solution" localSheetId="2">D.1981!$A$1:$I$55</definedName>
    <definedName name="_1982solution" localSheetId="3">D.1982!$A$1:$I$55</definedName>
    <definedName name="_1983solution" localSheetId="4">D.1983!$A$1:$I$55</definedName>
    <definedName name="_1984solution" localSheetId="5">D.1984!$A$1:$I$55</definedName>
  </definedNames>
  <calcPr calcId="145621"/>
</workbook>
</file>

<file path=xl/calcChain.xml><?xml version="1.0" encoding="utf-8"?>
<calcChain xmlns="http://schemas.openxmlformats.org/spreadsheetml/2006/main">
  <c r="L53" i="6" l="1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H6" i="1" s="1"/>
  <c r="K19" i="6"/>
  <c r="L18" i="6"/>
  <c r="K18" i="6"/>
  <c r="C6" i="1" s="1"/>
  <c r="L7" i="6"/>
  <c r="L6" i="6"/>
  <c r="L5" i="6"/>
  <c r="L4" i="6"/>
  <c r="L3" i="6"/>
  <c r="L2" i="6"/>
  <c r="L1" i="6"/>
  <c r="L53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D5" i="1" s="1"/>
  <c r="K20" i="5"/>
  <c r="L19" i="5"/>
  <c r="H5" i="1" s="1"/>
  <c r="K19" i="5"/>
  <c r="L18" i="5"/>
  <c r="F5" i="1" s="1"/>
  <c r="K18" i="5"/>
  <c r="L7" i="5"/>
  <c r="Q5" i="1" s="1"/>
  <c r="L6" i="5"/>
  <c r="L5" i="5"/>
  <c r="O5" i="1" s="1"/>
  <c r="L4" i="5"/>
  <c r="L3" i="5"/>
  <c r="L2" i="5"/>
  <c r="L1" i="5"/>
  <c r="L53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D4" i="1" s="1"/>
  <c r="K20" i="4"/>
  <c r="L19" i="4"/>
  <c r="H4" i="1" s="1"/>
  <c r="K19" i="4"/>
  <c r="L18" i="4"/>
  <c r="F4" i="1" s="1"/>
  <c r="K18" i="4"/>
  <c r="L7" i="4"/>
  <c r="L6" i="4"/>
  <c r="L5" i="4"/>
  <c r="L4" i="4"/>
  <c r="L3" i="4"/>
  <c r="L2" i="4"/>
  <c r="L1" i="4"/>
  <c r="L53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5" i="3"/>
  <c r="K25" i="3"/>
  <c r="L24" i="3"/>
  <c r="K24" i="3"/>
  <c r="L23" i="3"/>
  <c r="K23" i="3"/>
  <c r="L22" i="3"/>
  <c r="K22" i="3"/>
  <c r="L21" i="3"/>
  <c r="K21" i="3"/>
  <c r="L20" i="3"/>
  <c r="D3" i="1" s="1"/>
  <c r="K20" i="3"/>
  <c r="L19" i="3"/>
  <c r="H3" i="1" s="1"/>
  <c r="K19" i="3"/>
  <c r="L18" i="3"/>
  <c r="F3" i="1" s="1"/>
  <c r="K18" i="3"/>
  <c r="E3" i="1" s="1"/>
  <c r="L7" i="3"/>
  <c r="Q3" i="1" s="1"/>
  <c r="L6" i="3"/>
  <c r="L5" i="3"/>
  <c r="O3" i="1" s="1"/>
  <c r="L4" i="3"/>
  <c r="L3" i="3"/>
  <c r="L2" i="3"/>
  <c r="L1" i="3"/>
  <c r="L53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H2" i="1" s="1"/>
  <c r="K19" i="2"/>
  <c r="L18" i="2"/>
  <c r="K18" i="2"/>
  <c r="C2" i="1" s="1"/>
  <c r="L7" i="2"/>
  <c r="L6" i="2"/>
  <c r="L5" i="2"/>
  <c r="L4" i="2"/>
  <c r="L3" i="2"/>
  <c r="L2" i="2"/>
  <c r="L1" i="2"/>
  <c r="R6" i="1"/>
  <c r="Q6" i="1"/>
  <c r="P6" i="1"/>
  <c r="O6" i="1"/>
  <c r="G6" i="1"/>
  <c r="E6" i="1"/>
  <c r="R5" i="1"/>
  <c r="P5" i="1"/>
  <c r="G5" i="1"/>
  <c r="E5" i="1"/>
  <c r="C5" i="1"/>
  <c r="R4" i="1"/>
  <c r="Q4" i="1"/>
  <c r="P4" i="1"/>
  <c r="O4" i="1"/>
  <c r="G4" i="1"/>
  <c r="E4" i="1"/>
  <c r="C4" i="1"/>
  <c r="R3" i="1"/>
  <c r="P3" i="1"/>
  <c r="G3" i="1"/>
  <c r="C3" i="1"/>
  <c r="R2" i="1"/>
  <c r="Q2" i="1"/>
  <c r="P2" i="1"/>
  <c r="O2" i="1"/>
  <c r="G2" i="1"/>
  <c r="E2" i="1"/>
  <c r="AP1" i="1"/>
  <c r="AP6" i="1" s="1"/>
  <c r="AO1" i="1"/>
  <c r="AN1" i="1"/>
  <c r="AN5" i="1" s="1"/>
  <c r="AM1" i="1"/>
  <c r="AM5" i="1" s="1"/>
  <c r="AL1" i="1"/>
  <c r="AL6" i="1" s="1"/>
  <c r="AK1" i="1"/>
  <c r="AJ1" i="1"/>
  <c r="AJ5" i="1" s="1"/>
  <c r="AI1" i="1"/>
  <c r="AI5" i="1" s="1"/>
  <c r="AH1" i="1"/>
  <c r="AH6" i="1" s="1"/>
  <c r="AG1" i="1"/>
  <c r="AF1" i="1"/>
  <c r="AF5" i="1" s="1"/>
  <c r="AE1" i="1"/>
  <c r="AE5" i="1" s="1"/>
  <c r="AD1" i="1"/>
  <c r="AD6" i="1" s="1"/>
  <c r="AC1" i="1"/>
  <c r="AB1" i="1"/>
  <c r="AB5" i="1" s="1"/>
  <c r="AA1" i="1"/>
  <c r="AA5" i="1" s="1"/>
  <c r="Z1" i="1"/>
  <c r="Z6" i="1" s="1"/>
  <c r="Y1" i="1"/>
  <c r="X1" i="1"/>
  <c r="X5" i="1" s="1"/>
  <c r="W1" i="1"/>
  <c r="W5" i="1" s="1"/>
  <c r="V1" i="1"/>
  <c r="V6" i="1" s="1"/>
  <c r="U1" i="1"/>
  <c r="T1" i="1"/>
  <c r="T5" i="1" s="1"/>
  <c r="S1" i="1"/>
  <c r="S5" i="1" s="1"/>
  <c r="F6" i="1" l="1"/>
  <c r="D6" i="1"/>
  <c r="U6" i="1"/>
  <c r="Y6" i="1"/>
  <c r="AC6" i="1"/>
  <c r="AG6" i="1"/>
  <c r="AK6" i="1"/>
  <c r="AO6" i="1"/>
  <c r="F2" i="1"/>
  <c r="D2" i="1"/>
  <c r="S2" i="1"/>
  <c r="W2" i="1"/>
  <c r="AA2" i="1"/>
  <c r="AE2" i="1"/>
  <c r="AI2" i="1"/>
  <c r="AM2" i="1"/>
  <c r="U3" i="1"/>
  <c r="Y3" i="1"/>
  <c r="AC3" i="1"/>
  <c r="AG3" i="1"/>
  <c r="AK3" i="1"/>
  <c r="AO3" i="1"/>
  <c r="S4" i="1"/>
  <c r="W4" i="1"/>
  <c r="AA4" i="1"/>
  <c r="AE4" i="1"/>
  <c r="AI4" i="1"/>
  <c r="AM4" i="1"/>
  <c r="U5" i="1"/>
  <c r="Y5" i="1"/>
  <c r="AC5" i="1"/>
  <c r="AG5" i="1"/>
  <c r="AK5" i="1"/>
  <c r="AO5" i="1"/>
  <c r="S6" i="1"/>
  <c r="W6" i="1"/>
  <c r="AA6" i="1"/>
  <c r="AE6" i="1"/>
  <c r="AI6" i="1"/>
  <c r="AM6" i="1"/>
  <c r="T2" i="1"/>
  <c r="X2" i="1"/>
  <c r="AB2" i="1"/>
  <c r="AF2" i="1"/>
  <c r="AJ2" i="1"/>
  <c r="AN2" i="1"/>
  <c r="V3" i="1"/>
  <c r="Z3" i="1"/>
  <c r="AD3" i="1"/>
  <c r="AH3" i="1"/>
  <c r="AL3" i="1"/>
  <c r="AP3" i="1"/>
  <c r="T4" i="1"/>
  <c r="X4" i="1"/>
  <c r="AB4" i="1"/>
  <c r="AF4" i="1"/>
  <c r="AJ4" i="1"/>
  <c r="AN4" i="1"/>
  <c r="V5" i="1"/>
  <c r="Z5" i="1"/>
  <c r="AD5" i="1"/>
  <c r="AH5" i="1"/>
  <c r="AL5" i="1"/>
  <c r="AP5" i="1"/>
  <c r="T6" i="1"/>
  <c r="X6" i="1"/>
  <c r="AB6" i="1"/>
  <c r="AF6" i="1"/>
  <c r="AJ6" i="1"/>
  <c r="AN6" i="1"/>
  <c r="U2" i="1"/>
  <c r="Y2" i="1"/>
  <c r="AC2" i="1"/>
  <c r="AG2" i="1"/>
  <c r="AK2" i="1"/>
  <c r="AO2" i="1"/>
  <c r="S3" i="1"/>
  <c r="W3" i="1"/>
  <c r="AA3" i="1"/>
  <c r="AE3" i="1"/>
  <c r="AI3" i="1"/>
  <c r="AM3" i="1"/>
  <c r="U4" i="1"/>
  <c r="Y4" i="1"/>
  <c r="AC4" i="1"/>
  <c r="AG4" i="1"/>
  <c r="AK4" i="1"/>
  <c r="AO4" i="1"/>
  <c r="V2" i="1"/>
  <c r="Z2" i="1"/>
  <c r="AD2" i="1"/>
  <c r="AH2" i="1"/>
  <c r="AL2" i="1"/>
  <c r="AP2" i="1"/>
  <c r="T3" i="1"/>
  <c r="X3" i="1"/>
  <c r="AB3" i="1"/>
  <c r="AF3" i="1"/>
  <c r="AJ3" i="1"/>
  <c r="AN3" i="1"/>
  <c r="V4" i="1"/>
  <c r="Z4" i="1"/>
  <c r="AD4" i="1"/>
  <c r="AH4" i="1"/>
  <c r="AL4" i="1"/>
  <c r="AP4" i="1"/>
</calcChain>
</file>

<file path=xl/connections.xml><?xml version="1.0" encoding="utf-8"?>
<connections xmlns="http://schemas.openxmlformats.org/spreadsheetml/2006/main">
  <connection id="1" name="1980solution2" type="6" refreshedVersion="4" background="1" saveData="1">
    <textPr prompt="0" codePage="437" sourceFile="C:\Users\inspirion\Documents\GitHub\EMOSA\NewDiffusionGauss\RawOut\1980.solution.txt" space="1" consecutive="1">
      <textFields count="3">
        <textField/>
        <textField/>
        <textField/>
      </textFields>
    </textPr>
  </connection>
  <connection id="2" name="1981solution2" type="6" refreshedVersion="4" background="1" saveData="1">
    <textPr prompt="0" codePage="437" sourceFile="C:\Users\inspirion\Documents\GitHub\EMOSA\NewDiffusionGauss\RawOut\1981.solution.txt" space="1" consecutive="1">
      <textFields count="3">
        <textField/>
        <textField/>
        <textField/>
      </textFields>
    </textPr>
  </connection>
  <connection id="3" name="1982solution2" type="6" refreshedVersion="4" background="1" saveData="1">
    <textPr prompt="0" codePage="437" sourceFile="C:\Users\inspirion\Documents\GitHub\EMOSA\NewDiffusionGauss\RawOut\1982.solution.txt" space="1" consecutive="1">
      <textFields count="3">
        <textField/>
        <textField/>
        <textField/>
      </textFields>
    </textPr>
  </connection>
  <connection id="4" name="1983solution2" type="6" refreshedVersion="4" background="1" saveData="1">
    <textPr prompt="0" codePage="437" sourceFile="C:\Users\inspirion\Documents\GitHub\EMOSA\NewDiffusionGauss\RawOut\1983.solution.txt" space="1" consecutive="1">
      <textFields count="3">
        <textField/>
        <textField/>
        <textField/>
      </textFields>
    </textPr>
  </connection>
  <connection id="5" name="1984solution2" type="6" refreshedVersion="4" background="1" saveData="1">
    <textPr prompt="0" codePage="437" sourceFile="C:\Users\inspirion\Documents\GitHub\EMOSA\NewDiffusionGaus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<sst xmlns="http://schemas.openxmlformats.org/spreadsheetml/2006/main" count="523" uniqueCount="70">
  <si>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</si>
  <si>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</si>
  <si>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</si>
  <si>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</si>
  <si>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</si>
  <si>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</si>
  <si>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</si>
  <si>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</si>
  <si>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</si>
  <si>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</si>
  <si>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</si>
  <si>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</si>
  <si>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Diffusion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</si>
  <si>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</si>
  <si>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</si>
  <si>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</si>
  <si>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</si>
  <si>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</si>
  <si>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</si>
  <si>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</si>
  <si>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</si>
  <si>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</si>
  <si>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</si>
  <si>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</si>
  <si>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</si>
  <si>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</si>
  <si>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</si>
  <si>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</si>
  <si>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</si>
  <si>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</si>
  <si>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</si>
  <si>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</si>
  <si>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</si>
  <si>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</si>
  <si>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</si>
  <si>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</si>
  <si>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</si>
  <si>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</si>
  <si>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</si>
  <si>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</si>
  <si>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</si>
  <si>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</si>
  <si>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</si>
  <si>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</si>
  <si>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</si>
  <si>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</si>
  <si>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</si>
  <si>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</si>
  <si>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</si>
  <si>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</si>
  <si>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</si>
  <si>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</si>
  <si>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</si>
  <si>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</si>
  <si>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</si>
  <si>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</si>
  <si>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</si>
  <si>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</si>
  <si>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</si>
  <si>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</si>
  <si>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</si>
  <si>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</si>
  <si>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11001:21000</t>
  </si>
  <si>
    <t>NewDiffusionGauss</t>
  </si>
  <si>
    <t>Tag</t>
  </si>
  <si>
    <t>Tai</t>
  </si>
  <si>
    <t>Tga</t>
  </si>
  <si>
    <t>Tgi</t>
  </si>
  <si>
    <t>Tia</t>
  </si>
  <si>
    <t>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</si>
</sst>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J9" sqref="J9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67</v>
      </c>
      <c r="D1" t="s">
        <v>66</v>
      </c>
      <c r="E1" t="s">
        <v>69</v>
      </c>
      <c r="F1" t="s">
        <v>64</v>
      </c>
      <c r="G1" t="s">
        <v>68</v>
      </c>
      <c r="H1" t="s">
        <v>65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12</v>
      </c>
      <c r="B2">
        <v>1980</v>
      </c>
      <c r="C2">
        <f>VLOOKUP(C1,D.1980!$K:$L,2,FALSE)</f>
        <v>0.71082999999999996</v>
      </c>
      <c r="D2">
        <f>VLOOKUP(D1,D.1980!$K:$L,2,FALSE)</f>
        <v>0.66698999999999997</v>
      </c>
      <c r="E2">
        <f>VLOOKUP(E1,D.1980!$K:$L,2,FALSE)</f>
        <v>0.21529000000000001</v>
      </c>
      <c r="F2">
        <f>VLOOKUP(F1,D.1980!$K:$L,2,FALSE)</f>
        <v>6.8059999999999996E-2</v>
      </c>
      <c r="G2">
        <f>VLOOKUP(G1,D.1980!$K:$L,2,FALSE)</f>
        <v>0.48720000000000002</v>
      </c>
      <c r="H2">
        <f>VLOOKUP(H1,D.1980!$K:$L,2,FALSE)</f>
        <v>9.5860000000000001E-2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>
        <f>VLOOKUP(O1,D.1980!$K:$L,2,FALSE)</f>
        <v>-93.17</v>
      </c>
      <c r="P2">
        <f>VLOOKUP(P1,D.1980!$K:$L,2,FALSE)</f>
        <v>7.46</v>
      </c>
      <c r="Q2">
        <f>VLOOKUP(Q1,D.1980!$K:$L,2,FALSE)</f>
        <v>-85.71</v>
      </c>
      <c r="R2">
        <f>VLOOKUP(R1,D.1980!$K:$L,2,FALSE)</f>
        <v>1</v>
      </c>
      <c r="S2">
        <f>VLOOKUP(S1,D.1980!$K:$L,2,FALSE)</f>
        <v>1</v>
      </c>
      <c r="T2">
        <f>VLOOKUP(T1,D.1980!$K:$L,2,FALSE)</f>
        <v>1</v>
      </c>
      <c r="U2">
        <f>VLOOKUP(U1,D.1980!$K:$L,2,FALSE)</f>
        <v>1</v>
      </c>
      <c r="V2">
        <f>VLOOKUP(V1,D.1980!$K:$L,2,FALSE)</f>
        <v>1</v>
      </c>
      <c r="W2">
        <f>VLOOKUP(W1,D.1980!$K:$L,2,FALSE)</f>
        <v>1</v>
      </c>
      <c r="X2">
        <f>VLOOKUP(X1,D.1980!$K:$L,2,FALSE)</f>
        <v>1</v>
      </c>
      <c r="Y2" t="e">
        <f>VLOOKUP(Y1,D.1980!$K:$L,2,FALSE)</f>
        <v>#N/A</v>
      </c>
      <c r="Z2" t="e">
        <f>VLOOKUP(Z1,D.1980!$K:$L,2,FALSE)</f>
        <v>#N/A</v>
      </c>
      <c r="AA2" t="e">
        <f>VLOOKUP(AA1,D.1980!$K:$L,2,FALSE)</f>
        <v>#N/A</v>
      </c>
      <c r="AB2" t="e">
        <f>VLOOKUP(AB1,D.1980!$K:$L,2,FALSE)</f>
        <v>#N/A</v>
      </c>
      <c r="AC2" t="e">
        <f>VLOOKUP(AC1,D.1980!$K:$L,2,FALSE)</f>
        <v>#N/A</v>
      </c>
      <c r="AD2" t="e">
        <f>VLOOKUP(AD1,D.1980!$K:$L,2,FALSE)</f>
        <v>#N/A</v>
      </c>
      <c r="AE2">
        <f>VLOOKUP(AE1,D.1980!$K:$L,2,FALSE)</f>
        <v>0.77073999999999998</v>
      </c>
      <c r="AF2">
        <f>VLOOKUP(AF1,D.1980!$K:$L,2,FALSE)</f>
        <v>0.72404000000000002</v>
      </c>
      <c r="AG2">
        <f>VLOOKUP(AG1,D.1980!$K:$L,2,FALSE)</f>
        <v>0.19458</v>
      </c>
      <c r="AH2">
        <f>VLOOKUP(AH1,D.1980!$K:$L,2,FALSE)</f>
        <v>6.6280000000000006E-2</v>
      </c>
      <c r="AI2">
        <f>VLOOKUP(AI1,D.1980!$K:$L,2,FALSE)</f>
        <v>0.47887999999999997</v>
      </c>
      <c r="AJ2">
        <f>VLOOKUP(AJ1,D.1980!$K:$L,2,FALSE)</f>
        <v>8.9580000000000007E-2</v>
      </c>
      <c r="AK2" t="e">
        <f>VLOOKUP(AK1,D.1980!$K:$L,2,FALSE)</f>
        <v>#N/A</v>
      </c>
      <c r="AL2" t="e">
        <f>VLOOKUP(AL1,D.1980!$K:$L,2,FALSE)</f>
        <v>#N/A</v>
      </c>
      <c r="AM2" t="e">
        <f>VLOOKUP(AM1,D.1980!$K:$L,2,FALSE)</f>
        <v>#N/A</v>
      </c>
      <c r="AN2" t="e">
        <f>VLOOKUP(AN1,D.1980!$K:$L,2,FALSE)</f>
        <v>#N/A</v>
      </c>
      <c r="AO2" t="e">
        <f>VLOOKUP(AO1,D.1980!$K:$L,2,FALSE)</f>
        <v>#N/A</v>
      </c>
      <c r="AP2" t="e">
        <f>VLOOKUP(AP1,D.1980!$K:$L,2,FALSE)</f>
        <v>#N/A</v>
      </c>
    </row>
    <row r="3" spans="1:42" x14ac:dyDescent="0.25">
      <c r="A3" t="s">
        <v>12</v>
      </c>
      <c r="B3">
        <v>1981</v>
      </c>
      <c r="C3">
        <f>VLOOKUP(C1,D.1981!$K:$L,2,FALSE)</f>
        <v>0.66166000000000003</v>
      </c>
      <c r="D3">
        <f>VLOOKUP(D1,D.1981!$K:$L,2,FALSE)</f>
        <v>0.61438999999999999</v>
      </c>
      <c r="E3">
        <f>VLOOKUP(E1,D.1981!$K:$L,2,FALSE)</f>
        <v>0.29069</v>
      </c>
      <c r="F3">
        <f>VLOOKUP(F1,D.1981!$K:$L,2,FALSE)</f>
        <v>0.10131</v>
      </c>
      <c r="G3">
        <f>VLOOKUP(G1,D.1981!$K:$L,2,FALSE)</f>
        <v>0.38479000000000002</v>
      </c>
      <c r="H3">
        <f>VLOOKUP(H1,D.1981!$K:$L,2,FALSE)</f>
        <v>6.2260000000000003E-2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>
        <f>VLOOKUP(O1,D.1981!$K:$L,2,FALSE)</f>
        <v>-98.73</v>
      </c>
      <c r="P3">
        <f>VLOOKUP(P1,D.1981!$K:$L,2,FALSE)</f>
        <v>8.798</v>
      </c>
      <c r="Q3">
        <f>VLOOKUP(Q1,D.1981!$K:$L,2,FALSE)</f>
        <v>-89.93</v>
      </c>
      <c r="R3">
        <f>VLOOKUP(R1,D.1981!$K:$L,2,FALSE)</f>
        <v>1.01</v>
      </c>
      <c r="S3">
        <f>VLOOKUP(S1,D.1981!$K:$L,2,FALSE)</f>
        <v>1.01</v>
      </c>
      <c r="T3">
        <f>VLOOKUP(T1,D.1981!$K:$L,2,FALSE)</f>
        <v>1</v>
      </c>
      <c r="U3">
        <f>VLOOKUP(U1,D.1981!$K:$L,2,FALSE)</f>
        <v>1</v>
      </c>
      <c r="V3">
        <f>VLOOKUP(V1,D.1981!$K:$L,2,FALSE)</f>
        <v>1</v>
      </c>
      <c r="W3">
        <f>VLOOKUP(W1,D.1981!$K:$L,2,FALSE)</f>
        <v>1</v>
      </c>
      <c r="X3">
        <f>VLOOKUP(X1,D.1981!$K:$L,2,FALSE)</f>
        <v>1</v>
      </c>
      <c r="Y3" t="e">
        <f>VLOOKUP(Y1,D.1981!$K:$L,2,FALSE)</f>
        <v>#N/A</v>
      </c>
      <c r="Z3" t="e">
        <f>VLOOKUP(Z1,D.1981!$K:$L,2,FALSE)</f>
        <v>#N/A</v>
      </c>
      <c r="AA3" t="e">
        <f>VLOOKUP(AA1,D.1981!$K:$L,2,FALSE)</f>
        <v>#N/A</v>
      </c>
      <c r="AB3" t="e">
        <f>VLOOKUP(AB1,D.1981!$K:$L,2,FALSE)</f>
        <v>#N/A</v>
      </c>
      <c r="AC3" t="e">
        <f>VLOOKUP(AC1,D.1981!$K:$L,2,FALSE)</f>
        <v>#N/A</v>
      </c>
      <c r="AD3" t="e">
        <f>VLOOKUP(AD1,D.1981!$K:$L,2,FALSE)</f>
        <v>#N/A</v>
      </c>
      <c r="AE3">
        <f>VLOOKUP(AE1,D.1981!$K:$L,2,FALSE)</f>
        <v>0.70463200000000004</v>
      </c>
      <c r="AF3">
        <f>VLOOKUP(AF1,D.1981!$K:$L,2,FALSE)</f>
        <v>0.64482700000000004</v>
      </c>
      <c r="AG3">
        <f>VLOOKUP(AG1,D.1981!$K:$L,2,FALSE)</f>
        <v>0.282804</v>
      </c>
      <c r="AH3">
        <f>VLOOKUP(AH1,D.1981!$K:$L,2,FALSE)</f>
        <v>0.101053</v>
      </c>
      <c r="AI3">
        <f>VLOOKUP(AI1,D.1981!$K:$L,2,FALSE)</f>
        <v>0.36702699999999999</v>
      </c>
      <c r="AJ3">
        <f>VLOOKUP(AJ1,D.1981!$K:$L,2,FALSE)</f>
        <v>5.2791999999999999E-2</v>
      </c>
      <c r="AK3" t="e">
        <f>VLOOKUP(AK1,D.1981!$K:$L,2,FALSE)</f>
        <v>#N/A</v>
      </c>
      <c r="AL3" t="e">
        <f>VLOOKUP(AL1,D.1981!$K:$L,2,FALSE)</f>
        <v>#N/A</v>
      </c>
      <c r="AM3" t="e">
        <f>VLOOKUP(AM1,D.1981!$K:$L,2,FALSE)</f>
        <v>#N/A</v>
      </c>
      <c r="AN3" t="e">
        <f>VLOOKUP(AN1,D.1981!$K:$L,2,FALSE)</f>
        <v>#N/A</v>
      </c>
      <c r="AO3" t="e">
        <f>VLOOKUP(AO1,D.1981!$K:$L,2,FALSE)</f>
        <v>#N/A</v>
      </c>
      <c r="AP3" t="e">
        <f>VLOOKUP(AP1,D.1981!$K:$L,2,FALSE)</f>
        <v>#N/A</v>
      </c>
    </row>
    <row r="4" spans="1:42" x14ac:dyDescent="0.25">
      <c r="A4" t="s">
        <v>12</v>
      </c>
      <c r="B4">
        <v>1982</v>
      </c>
      <c r="C4">
        <f>VLOOKUP(C1,D.1982!$K:$L,2,FALSE)</f>
        <v>0.81491000000000002</v>
      </c>
      <c r="D4">
        <f>VLOOKUP(D1,D.1982!$K:$L,2,FALSE)</f>
        <v>0.58994999999999997</v>
      </c>
      <c r="E4">
        <f>VLOOKUP(E1,D.1982!$K:$L,2,FALSE)</f>
        <v>0.38485000000000003</v>
      </c>
      <c r="F4">
        <f>VLOOKUP(F1,D.1982!$K:$L,2,FALSE)</f>
        <v>9.6460000000000004E-2</v>
      </c>
      <c r="G4">
        <f>VLOOKUP(G1,D.1982!$K:$L,2,FALSE)</f>
        <v>0.42653999999999997</v>
      </c>
      <c r="H4">
        <f>VLOOKUP(H1,D.1982!$K:$L,2,FALSE)</f>
        <v>4.8430000000000001E-2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>
        <f>VLOOKUP(O1,D.1982!$K:$L,2,FALSE)</f>
        <v>-86.91</v>
      </c>
      <c r="P4">
        <f>VLOOKUP(P1,D.1982!$K:$L,2,FALSE)</f>
        <v>8.7460000000000004</v>
      </c>
      <c r="Q4">
        <f>VLOOKUP(Q1,D.1982!$K:$L,2,FALSE)</f>
        <v>-78.16</v>
      </c>
      <c r="R4">
        <f>VLOOKUP(R1,D.1982!$K:$L,2,FALSE)</f>
        <v>1</v>
      </c>
      <c r="S4">
        <f>VLOOKUP(S1,D.1982!$K:$L,2,FALSE)</f>
        <v>1</v>
      </c>
      <c r="T4">
        <f>VLOOKUP(T1,D.1982!$K:$L,2,FALSE)</f>
        <v>1</v>
      </c>
      <c r="U4">
        <f>VLOOKUP(U1,D.1982!$K:$L,2,FALSE)</f>
        <v>1</v>
      </c>
      <c r="V4">
        <f>VLOOKUP(V1,D.1982!$K:$L,2,FALSE)</f>
        <v>1</v>
      </c>
      <c r="W4">
        <f>VLOOKUP(W1,D.1982!$K:$L,2,FALSE)</f>
        <v>1</v>
      </c>
      <c r="X4">
        <f>VLOOKUP(X1,D.1982!$K:$L,2,FALSE)</f>
        <v>1</v>
      </c>
      <c r="Y4" t="e">
        <f>VLOOKUP(Y1,D.1982!$K:$L,2,FALSE)</f>
        <v>#N/A</v>
      </c>
      <c r="Z4" t="e">
        <f>VLOOKUP(Z1,D.1982!$K:$L,2,FALSE)</f>
        <v>#N/A</v>
      </c>
      <c r="AA4" t="e">
        <f>VLOOKUP(AA1,D.1982!$K:$L,2,FALSE)</f>
        <v>#N/A</v>
      </c>
      <c r="AB4" t="e">
        <f>VLOOKUP(AB1,D.1982!$K:$L,2,FALSE)</f>
        <v>#N/A</v>
      </c>
      <c r="AC4" t="e">
        <f>VLOOKUP(AC1,D.1982!$K:$L,2,FALSE)</f>
        <v>#N/A</v>
      </c>
      <c r="AD4" t="e">
        <f>VLOOKUP(AD1,D.1982!$K:$L,2,FALSE)</f>
        <v>#N/A</v>
      </c>
      <c r="AE4">
        <f>VLOOKUP(AE1,D.1982!$K:$L,2,FALSE)</f>
        <v>0.86319000000000001</v>
      </c>
      <c r="AF4">
        <f>VLOOKUP(AF1,D.1982!$K:$L,2,FALSE)</f>
        <v>0.61717</v>
      </c>
      <c r="AG4">
        <f>VLOOKUP(AG1,D.1982!$K:$L,2,FALSE)</f>
        <v>0.37273000000000001</v>
      </c>
      <c r="AH4">
        <f>VLOOKUP(AH1,D.1982!$K:$L,2,FALSE)</f>
        <v>9.282E-2</v>
      </c>
      <c r="AI4">
        <f>VLOOKUP(AI1,D.1982!$K:$L,2,FALSE)</f>
        <v>0.41587000000000002</v>
      </c>
      <c r="AJ4">
        <f>VLOOKUP(AJ1,D.1982!$K:$L,2,FALSE)</f>
        <v>3.9660000000000001E-2</v>
      </c>
      <c r="AK4" t="e">
        <f>VLOOKUP(AK1,D.1982!$K:$L,2,FALSE)</f>
        <v>#N/A</v>
      </c>
      <c r="AL4" t="e">
        <f>VLOOKUP(AL1,D.1982!$K:$L,2,FALSE)</f>
        <v>#N/A</v>
      </c>
      <c r="AM4" t="e">
        <f>VLOOKUP(AM1,D.1982!$K:$L,2,FALSE)</f>
        <v>#N/A</v>
      </c>
      <c r="AN4" t="e">
        <f>VLOOKUP(AN1,D.1982!$K:$L,2,FALSE)</f>
        <v>#N/A</v>
      </c>
      <c r="AO4" t="e">
        <f>VLOOKUP(AO1,D.1982!$K:$L,2,FALSE)</f>
        <v>#N/A</v>
      </c>
      <c r="AP4" t="e">
        <f>VLOOKUP(AP1,D.1982!$K:$L,2,FALSE)</f>
        <v>#N/A</v>
      </c>
    </row>
    <row r="5" spans="1:42" x14ac:dyDescent="0.25">
      <c r="A5" t="s">
        <v>12</v>
      </c>
      <c r="B5">
        <v>1983</v>
      </c>
      <c r="C5">
        <f>VLOOKUP(C1,D.1983!$K:$L,2,FALSE)</f>
        <v>0.59536800000000001</v>
      </c>
      <c r="D5">
        <f>VLOOKUP(D1,D.1983!$K:$L,2,FALSE)</f>
        <v>0.21365100000000001</v>
      </c>
      <c r="E5">
        <f>VLOOKUP(E1,D.1983!$K:$L,2,FALSE)</f>
        <v>0.12225</v>
      </c>
      <c r="F5">
        <f>VLOOKUP(F1,D.1983!$K:$L,2,FALSE)</f>
        <v>4.3520999999999997E-2</v>
      </c>
      <c r="G5">
        <f>VLOOKUP(G1,D.1983!$K:$L,2,FALSE)</f>
        <v>0.63329800000000003</v>
      </c>
      <c r="H5">
        <f>VLOOKUP(H1,D.1983!$K:$L,2,FALSE)</f>
        <v>7.8882999999999995E-2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>
        <f>VLOOKUP(O1,D.1983!$K:$L,2,FALSE)</f>
        <v>-99.91</v>
      </c>
      <c r="P5">
        <f>VLOOKUP(P1,D.1983!$K:$L,2,FALSE)</f>
        <v>10.98</v>
      </c>
      <c r="Q5">
        <f>VLOOKUP(Q1,D.1983!$K:$L,2,FALSE)</f>
        <v>-88.93</v>
      </c>
      <c r="R5">
        <f>VLOOKUP(R1,D.1983!$K:$L,2,FALSE)</f>
        <v>1</v>
      </c>
      <c r="S5">
        <f>VLOOKUP(S1,D.1983!$K:$L,2,FALSE)</f>
        <v>1</v>
      </c>
      <c r="T5">
        <f>VLOOKUP(T1,D.1983!$K:$L,2,FALSE)</f>
        <v>1</v>
      </c>
      <c r="U5">
        <f>VLOOKUP(U1,D.1983!$K:$L,2,FALSE)</f>
        <v>1</v>
      </c>
      <c r="V5">
        <f>VLOOKUP(V1,D.1983!$K:$L,2,FALSE)</f>
        <v>1</v>
      </c>
      <c r="W5">
        <f>VLOOKUP(W1,D.1983!$K:$L,2,FALSE)</f>
        <v>1</v>
      </c>
      <c r="X5">
        <f>VLOOKUP(X1,D.1983!$K:$L,2,FALSE)</f>
        <v>1</v>
      </c>
      <c r="Y5" t="e">
        <f>VLOOKUP(Y1,D.1983!$K:$L,2,FALSE)</f>
        <v>#N/A</v>
      </c>
      <c r="Z5" t="e">
        <f>VLOOKUP(Z1,D.1983!$K:$L,2,FALSE)</f>
        <v>#N/A</v>
      </c>
      <c r="AA5" t="e">
        <f>VLOOKUP(AA1,D.1983!$K:$L,2,FALSE)</f>
        <v>#N/A</v>
      </c>
      <c r="AB5" t="e">
        <f>VLOOKUP(AB1,D.1983!$K:$L,2,FALSE)</f>
        <v>#N/A</v>
      </c>
      <c r="AC5" t="e">
        <f>VLOOKUP(AC1,D.1983!$K:$L,2,FALSE)</f>
        <v>#N/A</v>
      </c>
      <c r="AD5" t="e">
        <f>VLOOKUP(AD1,D.1983!$K:$L,2,FALSE)</f>
        <v>#N/A</v>
      </c>
      <c r="AE5">
        <f>VLOOKUP(AE1,D.1983!$K:$L,2,FALSE)</f>
        <v>0.62107699999999999</v>
      </c>
      <c r="AF5">
        <f>VLOOKUP(AF1,D.1983!$K:$L,2,FALSE)</f>
        <v>0.17804600000000001</v>
      </c>
      <c r="AG5">
        <f>VLOOKUP(AG1,D.1983!$K:$L,2,FALSE)</f>
        <v>0.101782</v>
      </c>
      <c r="AH5">
        <f>VLOOKUP(AH1,D.1983!$K:$L,2,FALSE)</f>
        <v>4.437E-2</v>
      </c>
      <c r="AI5">
        <f>VLOOKUP(AI1,D.1983!$K:$L,2,FALSE)</f>
        <v>0.64828399999999997</v>
      </c>
      <c r="AJ5">
        <f>VLOOKUP(AJ1,D.1983!$K:$L,2,FALSE)</f>
        <v>7.5464000000000003E-2</v>
      </c>
      <c r="AK5" t="e">
        <f>VLOOKUP(AK1,D.1983!$K:$L,2,FALSE)</f>
        <v>#N/A</v>
      </c>
      <c r="AL5" t="e">
        <f>VLOOKUP(AL1,D.1983!$K:$L,2,FALSE)</f>
        <v>#N/A</v>
      </c>
      <c r="AM5" t="e">
        <f>VLOOKUP(AM1,D.1983!$K:$L,2,FALSE)</f>
        <v>#N/A</v>
      </c>
      <c r="AN5" t="e">
        <f>VLOOKUP(AN1,D.1983!$K:$L,2,FALSE)</f>
        <v>#N/A</v>
      </c>
      <c r="AO5" t="e">
        <f>VLOOKUP(AO1,D.1983!$K:$L,2,FALSE)</f>
        <v>#N/A</v>
      </c>
      <c r="AP5" t="e">
        <f>VLOOKUP(AP1,D.1983!$K:$L,2,FALSE)</f>
        <v>#N/A</v>
      </c>
    </row>
    <row r="6" spans="1:42" x14ac:dyDescent="0.25">
      <c r="A6" t="s">
        <v>12</v>
      </c>
      <c r="B6">
        <v>1984</v>
      </c>
      <c r="C6">
        <f>VLOOKUP(C1,D.1984!$K:$L,2,FALSE)</f>
        <v>0.36452000000000001</v>
      </c>
      <c r="D6">
        <f>VLOOKUP(D1,D.1984!$K:$L,2,FALSE)</f>
        <v>0.31059999999999999</v>
      </c>
      <c r="E6">
        <f>VLOOKUP(E1,D.1984!$K:$L,2,FALSE)</f>
        <v>0.11788</v>
      </c>
      <c r="F6">
        <f>VLOOKUP(F1,D.1984!$K:$L,2,FALSE)</f>
        <v>3.456E-2</v>
      </c>
      <c r="G6">
        <f>VLOOKUP(G1,D.1984!$K:$L,2,FALSE)</f>
        <v>0.50390000000000001</v>
      </c>
      <c r="H6">
        <f>VLOOKUP(H1,D.1984!$K:$L,2,FALSE)</f>
        <v>8.5949999999999999E-2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>
        <f>VLOOKUP(O1,D.1984!$K:$L,2,FALSE)</f>
        <v>-75.040000000000006</v>
      </c>
      <c r="P6">
        <f>VLOOKUP(P1,D.1984!$K:$L,2,FALSE)</f>
        <v>9.7560000000000002</v>
      </c>
      <c r="Q6">
        <f>VLOOKUP(Q1,D.1984!$K:$L,2,FALSE)</f>
        <v>-65.28</v>
      </c>
      <c r="R6">
        <f>VLOOKUP(R1,D.1984!$K:$L,2,FALSE)</f>
        <v>1</v>
      </c>
      <c r="S6">
        <f>VLOOKUP(S1,D.1984!$K:$L,2,FALSE)</f>
        <v>1</v>
      </c>
      <c r="T6">
        <f>VLOOKUP(T1,D.1984!$K:$L,2,FALSE)</f>
        <v>1</v>
      </c>
      <c r="U6">
        <f>VLOOKUP(U1,D.1984!$K:$L,2,FALSE)</f>
        <v>1</v>
      </c>
      <c r="V6">
        <f>VLOOKUP(V1,D.1984!$K:$L,2,FALSE)</f>
        <v>1</v>
      </c>
      <c r="W6">
        <f>VLOOKUP(W1,D.1984!$K:$L,2,FALSE)</f>
        <v>1</v>
      </c>
      <c r="X6">
        <f>VLOOKUP(X1,D.1984!$K:$L,2,FALSE)</f>
        <v>1</v>
      </c>
      <c r="Y6" t="e">
        <f>VLOOKUP(Y1,D.1984!$K:$L,2,FALSE)</f>
        <v>#N/A</v>
      </c>
      <c r="Z6" t="e">
        <f>VLOOKUP(Z1,D.1984!$K:$L,2,FALSE)</f>
        <v>#N/A</v>
      </c>
      <c r="AA6" t="e">
        <f>VLOOKUP(AA1,D.1984!$K:$L,2,FALSE)</f>
        <v>#N/A</v>
      </c>
      <c r="AB6" t="e">
        <f>VLOOKUP(AB1,D.1984!$K:$L,2,FALSE)</f>
        <v>#N/A</v>
      </c>
      <c r="AC6" t="e">
        <f>VLOOKUP(AC1,D.1984!$K:$L,2,FALSE)</f>
        <v>#N/A</v>
      </c>
      <c r="AD6" t="e">
        <f>VLOOKUP(AD1,D.1984!$K:$L,2,FALSE)</f>
        <v>#N/A</v>
      </c>
      <c r="AE6">
        <f>VLOOKUP(AE1,D.1984!$K:$L,2,FALSE)</f>
        <v>0.36796000000000001</v>
      </c>
      <c r="AF6">
        <f>VLOOKUP(AF1,D.1984!$K:$L,2,FALSE)</f>
        <v>0.28926000000000002</v>
      </c>
      <c r="AG6">
        <f>VLOOKUP(AG1,D.1984!$K:$L,2,FALSE)</f>
        <v>8.7059999999999998E-2</v>
      </c>
      <c r="AH6">
        <f>VLOOKUP(AH1,D.1984!$K:$L,2,FALSE)</f>
        <v>2.6790000000000001E-2</v>
      </c>
      <c r="AI6">
        <f>VLOOKUP(AI1,D.1984!$K:$L,2,FALSE)</f>
        <v>0.49706</v>
      </c>
      <c r="AJ6">
        <f>VLOOKUP(AJ1,D.1984!$K:$L,2,FALSE)</f>
        <v>7.8170000000000003E-2</v>
      </c>
      <c r="AK6" t="e">
        <f>VLOOKUP(AK1,D.1984!$K:$L,2,FALSE)</f>
        <v>#N/A</v>
      </c>
      <c r="AL6" t="e">
        <f>VLOOKUP(AL1,D.1984!$K:$L,2,FALSE)</f>
        <v>#N/A</v>
      </c>
      <c r="AM6" t="e">
        <f>VLOOKUP(AM1,D.1984!$K:$L,2,FALSE)</f>
        <v>#N/A</v>
      </c>
      <c r="AN6" t="e">
        <f>VLOOKUP(AN1,D.1984!$K:$L,2,FALSE)</f>
        <v>#N/A</v>
      </c>
      <c r="AO6" t="e">
        <f>VLOOKUP(AO1,D.1984!$K:$L,2,FALSE)</f>
        <v>#N/A</v>
      </c>
      <c r="AP6" t="e">
        <f>VLOOKUP(AP1,D.1984!$K:$L,2,FALSE)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K12" sqref="K12"/>
    </sheetView>
  </sheetViews>
  <sheetFormatPr defaultRowHeight="15" x14ac:dyDescent="0.25"/>
  <cols>
    <col min="1" max="1" width="11.85546875" bestFit="1" customWidth="1"/>
    <col min="2" max="2" width="18.710937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9" width="10" bestFit="1" customWidth="1"/>
    <col min="12" max="12" width="10.5703125" bestFit="1" customWidth="1"/>
  </cols>
  <sheetData>
    <row r="1" spans="1:12" x14ac:dyDescent="0.25">
      <c r="A1" t="s">
        <v>13</v>
      </c>
      <c r="B1" t="s">
        <v>14</v>
      </c>
      <c r="K1" t="s">
        <v>15</v>
      </c>
      <c r="L1" t="str">
        <f>B1</f>
        <v>Gauss</v>
      </c>
    </row>
    <row r="2" spans="1:12" x14ac:dyDescent="0.25">
      <c r="A2" t="s">
        <v>13</v>
      </c>
      <c r="B2" t="s">
        <v>63</v>
      </c>
      <c r="K2" t="s">
        <v>0</v>
      </c>
      <c r="L2" t="str">
        <f>B2</f>
        <v>NewDiffusionGauss</v>
      </c>
    </row>
    <row r="3" spans="1:12" x14ac:dyDescent="0.25">
      <c r="A3" t="s">
        <v>13</v>
      </c>
      <c r="B3" s="2">
        <v>10000</v>
      </c>
      <c r="K3" t="s">
        <v>16</v>
      </c>
      <c r="L3" s="3">
        <f>B3</f>
        <v>10000</v>
      </c>
    </row>
    <row r="4" spans="1:12" x14ac:dyDescent="0.25">
      <c r="A4" t="s">
        <v>13</v>
      </c>
      <c r="B4">
        <v>1980</v>
      </c>
      <c r="K4" t="s">
        <v>1</v>
      </c>
      <c r="L4">
        <f>B4</f>
        <v>1980</v>
      </c>
    </row>
    <row r="5" spans="1:12" x14ac:dyDescent="0.25">
      <c r="A5" t="s">
        <v>17</v>
      </c>
      <c r="B5" t="s">
        <v>18</v>
      </c>
      <c r="C5">
        <v>-93.17</v>
      </c>
      <c r="K5" t="s">
        <v>8</v>
      </c>
      <c r="L5">
        <f>C5</f>
        <v>-93.17</v>
      </c>
    </row>
    <row r="6" spans="1:12" x14ac:dyDescent="0.25">
      <c r="A6" t="s">
        <v>19</v>
      </c>
      <c r="B6">
        <v>7.46</v>
      </c>
      <c r="K6" t="s">
        <v>9</v>
      </c>
      <c r="L6">
        <f>B6</f>
        <v>7.46</v>
      </c>
    </row>
    <row r="7" spans="1:12" x14ac:dyDescent="0.25">
      <c r="A7" t="s">
        <v>20</v>
      </c>
      <c r="B7" t="s">
        <v>18</v>
      </c>
      <c r="C7">
        <v>-85.71</v>
      </c>
      <c r="K7" t="s">
        <v>10</v>
      </c>
      <c r="L7">
        <f>C7</f>
        <v>-85.71</v>
      </c>
    </row>
    <row r="9" spans="1:12" x14ac:dyDescent="0.25">
      <c r="A9" t="s">
        <v>21</v>
      </c>
      <c r="B9" t="s">
        <v>22</v>
      </c>
      <c r="C9" t="s">
        <v>62</v>
      </c>
    </row>
    <row r="10" spans="1:12" x14ac:dyDescent="0.25">
      <c r="A10" t="s">
        <v>23</v>
      </c>
      <c r="B10" t="s">
        <v>24</v>
      </c>
      <c r="C10" t="s">
        <v>22</v>
      </c>
      <c r="D10">
        <v>1</v>
      </c>
    </row>
    <row r="11" spans="1:12" x14ac:dyDescent="0.25">
      <c r="A11" t="s">
        <v>25</v>
      </c>
      <c r="B11" t="s">
        <v>26</v>
      </c>
      <c r="C11" t="s">
        <v>27</v>
      </c>
      <c r="D11" t="s">
        <v>22</v>
      </c>
      <c r="E11">
        <v>6</v>
      </c>
    </row>
    <row r="12" spans="1:12" x14ac:dyDescent="0.25">
      <c r="A12" t="s">
        <v>28</v>
      </c>
      <c r="B12" t="s">
        <v>29</v>
      </c>
      <c r="C12" t="s">
        <v>30</v>
      </c>
      <c r="D12" t="s">
        <v>31</v>
      </c>
      <c r="E12" t="s">
        <v>22</v>
      </c>
      <c r="F12" s="2">
        <v>10000</v>
      </c>
    </row>
    <row r="14" spans="1:12" x14ac:dyDescent="0.25">
      <c r="A14">
        <v>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40</v>
      </c>
      <c r="C15" t="s">
        <v>35</v>
      </c>
      <c r="D15" t="s">
        <v>41</v>
      </c>
      <c r="E15" t="s">
        <v>26</v>
      </c>
      <c r="F15" t="s">
        <v>42</v>
      </c>
      <c r="G15" t="s">
        <v>43</v>
      </c>
    </row>
    <row r="17" spans="1:12" x14ac:dyDescent="0.25">
      <c r="B17" t="s">
        <v>17</v>
      </c>
      <c r="C17" t="s">
        <v>44</v>
      </c>
      <c r="D17" t="s">
        <v>45</v>
      </c>
      <c r="E17" t="s">
        <v>46</v>
      </c>
      <c r="F17" t="s">
        <v>47</v>
      </c>
      <c r="G17" t="s">
        <v>46</v>
      </c>
    </row>
    <row r="18" spans="1:12" x14ac:dyDescent="0.25">
      <c r="A18" t="s">
        <v>64</v>
      </c>
      <c r="B18">
        <v>6.8059999999999996E-2</v>
      </c>
      <c r="C18">
        <v>3.8811999999999999E-2</v>
      </c>
      <c r="D18" s="2">
        <v>1.584E-4</v>
      </c>
      <c r="E18" s="2">
        <v>7.8430000000000004E-4</v>
      </c>
      <c r="K18" t="str">
        <f>A18</f>
        <v>Tag</v>
      </c>
      <c r="L18">
        <f>B18</f>
        <v>6.8059999999999996E-2</v>
      </c>
    </row>
    <row r="19" spans="1:12" x14ac:dyDescent="0.25">
      <c r="A19" t="s">
        <v>65</v>
      </c>
      <c r="B19">
        <v>9.5860000000000001E-2</v>
      </c>
      <c r="C19">
        <v>5.8245999999999999E-2</v>
      </c>
      <c r="D19" s="2">
        <v>2.3780000000000001E-4</v>
      </c>
      <c r="E19" s="2">
        <v>1.3290000000000001E-3</v>
      </c>
      <c r="K19" t="str">
        <f t="shared" ref="K19:L25" si="0">A19</f>
        <v>Tai</v>
      </c>
      <c r="L19">
        <f t="shared" si="0"/>
        <v>9.5860000000000001E-2</v>
      </c>
    </row>
    <row r="20" spans="1:12" x14ac:dyDescent="0.25">
      <c r="A20" t="s">
        <v>66</v>
      </c>
      <c r="B20">
        <v>0.66698999999999997</v>
      </c>
      <c r="C20">
        <v>0.25362200000000001</v>
      </c>
      <c r="D20" s="2">
        <v>1.0349999999999999E-3</v>
      </c>
      <c r="E20" s="2">
        <v>3.3570000000000002E-3</v>
      </c>
      <c r="K20" t="str">
        <f t="shared" si="0"/>
        <v>Tga</v>
      </c>
      <c r="L20">
        <f t="shared" si="0"/>
        <v>0.66698999999999997</v>
      </c>
    </row>
    <row r="21" spans="1:12" x14ac:dyDescent="0.25">
      <c r="A21" t="s">
        <v>67</v>
      </c>
      <c r="B21">
        <v>0.71082999999999996</v>
      </c>
      <c r="C21">
        <v>0.23279</v>
      </c>
      <c r="D21" s="2">
        <v>9.5040000000000001E-4</v>
      </c>
      <c r="E21" s="2">
        <v>3.5430000000000001E-3</v>
      </c>
      <c r="K21" t="str">
        <f t="shared" si="0"/>
        <v>Tgi</v>
      </c>
      <c r="L21">
        <f t="shared" si="0"/>
        <v>0.71082999999999996</v>
      </c>
    </row>
    <row r="22" spans="1:12" x14ac:dyDescent="0.25">
      <c r="A22" t="s">
        <v>68</v>
      </c>
      <c r="B22">
        <v>0.48720000000000002</v>
      </c>
      <c r="C22">
        <v>0.25057299999999999</v>
      </c>
      <c r="D22" s="2">
        <v>1.023E-3</v>
      </c>
      <c r="E22" s="2">
        <v>5.9560000000000004E-3</v>
      </c>
      <c r="K22" t="str">
        <f t="shared" si="0"/>
        <v>Tia</v>
      </c>
      <c r="L22">
        <f t="shared" si="0"/>
        <v>0.48720000000000002</v>
      </c>
    </row>
    <row r="23" spans="1:12" x14ac:dyDescent="0.25">
      <c r="A23" t="s">
        <v>69</v>
      </c>
      <c r="B23">
        <v>0.21529000000000001</v>
      </c>
      <c r="C23">
        <v>0.14649200000000001</v>
      </c>
      <c r="D23" s="2">
        <v>5.9809999999999996E-4</v>
      </c>
      <c r="E23" s="2">
        <v>3.3159999999999999E-3</v>
      </c>
      <c r="K23" t="str">
        <f t="shared" si="0"/>
        <v>Tig</v>
      </c>
      <c r="L23">
        <f t="shared" si="0"/>
        <v>0.21529000000000001</v>
      </c>
    </row>
    <row r="24" spans="1:12" x14ac:dyDescent="0.25">
      <c r="A24" t="s">
        <v>48</v>
      </c>
      <c r="B24">
        <v>1.35E-2</v>
      </c>
      <c r="C24">
        <v>5.0480000000000004E-3</v>
      </c>
      <c r="D24" s="2">
        <v>2.0610000000000001E-5</v>
      </c>
      <c r="E24" s="2">
        <v>3.6650000000000003E-5</v>
      </c>
      <c r="K24" t="str">
        <f t="shared" si="0"/>
        <v>sigmaG</v>
      </c>
      <c r="L24">
        <f t="shared" si="0"/>
        <v>1.35E-2</v>
      </c>
    </row>
    <row r="25" spans="1:12" x14ac:dyDescent="0.25">
      <c r="A25" t="s">
        <v>49</v>
      </c>
      <c r="B25">
        <v>1.6320000000000001E-2</v>
      </c>
      <c r="C25">
        <v>5.9680000000000002E-3</v>
      </c>
      <c r="D25" s="2">
        <v>2.4360000000000001E-5</v>
      </c>
      <c r="E25" s="2">
        <v>4.3590000000000001E-5</v>
      </c>
      <c r="K25" t="str">
        <f t="shared" si="0"/>
        <v>sigmaI</v>
      </c>
      <c r="L25">
        <f t="shared" si="0"/>
        <v>1.6320000000000001E-2</v>
      </c>
    </row>
    <row r="27" spans="1:12" x14ac:dyDescent="0.25">
      <c r="A27">
        <v>2</v>
      </c>
      <c r="B27" t="s">
        <v>50</v>
      </c>
      <c r="C27" t="s">
        <v>37</v>
      </c>
      <c r="D27" t="s">
        <v>38</v>
      </c>
      <c r="E27" t="s">
        <v>51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64</v>
      </c>
      <c r="B30">
        <v>4.091E-3</v>
      </c>
      <c r="C30">
        <v>3.6880000000000003E-2</v>
      </c>
      <c r="D30">
        <v>6.6280000000000006E-2</v>
      </c>
      <c r="E30">
        <v>9.6509999999999999E-2</v>
      </c>
      <c r="F30">
        <v>0.14457</v>
      </c>
      <c r="K30" t="str">
        <f t="shared" ref="K30:K37" si="1">CONCATENATE(A30,"_median")</f>
        <v>Tag_median</v>
      </c>
      <c r="L30">
        <f t="shared" ref="L30:L37" si="2">D30</f>
        <v>6.6280000000000006E-2</v>
      </c>
    </row>
    <row r="31" spans="1:12" x14ac:dyDescent="0.25">
      <c r="A31" t="s">
        <v>65</v>
      </c>
      <c r="B31">
        <v>6.2030000000000002E-3</v>
      </c>
      <c r="C31">
        <v>4.9779999999999998E-2</v>
      </c>
      <c r="D31">
        <v>8.9580000000000007E-2</v>
      </c>
      <c r="E31">
        <v>0.13569999999999999</v>
      </c>
      <c r="F31">
        <v>0.21973000000000001</v>
      </c>
      <c r="K31" t="str">
        <f t="shared" si="1"/>
        <v>Tai_median</v>
      </c>
      <c r="L31">
        <f t="shared" si="2"/>
        <v>8.9580000000000007E-2</v>
      </c>
    </row>
    <row r="32" spans="1:12" x14ac:dyDescent="0.25">
      <c r="A32" t="s">
        <v>66</v>
      </c>
      <c r="B32">
        <v>9.1766E-2</v>
      </c>
      <c r="C32">
        <v>0.49804999999999999</v>
      </c>
      <c r="D32">
        <v>0.72404000000000002</v>
      </c>
      <c r="E32">
        <v>0.87844999999999995</v>
      </c>
      <c r="F32">
        <v>0.98900999999999994</v>
      </c>
      <c r="K32" t="str">
        <f t="shared" si="1"/>
        <v>Tga_median</v>
      </c>
      <c r="L32">
        <f t="shared" si="2"/>
        <v>0.72404000000000002</v>
      </c>
    </row>
    <row r="33" spans="1:12" x14ac:dyDescent="0.25">
      <c r="A33" t="s">
        <v>67</v>
      </c>
      <c r="B33">
        <v>0.14091100000000001</v>
      </c>
      <c r="C33">
        <v>0.57262999999999997</v>
      </c>
      <c r="D33">
        <v>0.77073999999999998</v>
      </c>
      <c r="E33">
        <v>0.89936000000000005</v>
      </c>
      <c r="F33">
        <v>0.99038999999999999</v>
      </c>
      <c r="K33" t="str">
        <f t="shared" si="1"/>
        <v>Tgi_median</v>
      </c>
      <c r="L33">
        <f t="shared" si="2"/>
        <v>0.77073999999999998</v>
      </c>
    </row>
    <row r="34" spans="1:12" x14ac:dyDescent="0.25">
      <c r="A34" t="s">
        <v>68</v>
      </c>
      <c r="B34">
        <v>4.8798000000000001E-2</v>
      </c>
      <c r="C34">
        <v>0.28938000000000003</v>
      </c>
      <c r="D34">
        <v>0.47887999999999997</v>
      </c>
      <c r="E34">
        <v>0.68066000000000004</v>
      </c>
      <c r="F34">
        <v>0.95247000000000004</v>
      </c>
      <c r="K34" t="str">
        <f t="shared" si="1"/>
        <v>Tia_median</v>
      </c>
      <c r="L34">
        <f t="shared" si="2"/>
        <v>0.47887999999999997</v>
      </c>
    </row>
    <row r="35" spans="1:12" x14ac:dyDescent="0.25">
      <c r="A35" t="s">
        <v>69</v>
      </c>
      <c r="B35">
        <v>9.2219999999999993E-3</v>
      </c>
      <c r="C35">
        <v>9.5369999999999996E-2</v>
      </c>
      <c r="D35">
        <v>0.19458</v>
      </c>
      <c r="E35">
        <v>0.31289</v>
      </c>
      <c r="F35">
        <v>0.53974</v>
      </c>
      <c r="K35" t="str">
        <f t="shared" si="1"/>
        <v>Tig_median</v>
      </c>
      <c r="L35">
        <f t="shared" si="2"/>
        <v>0.19458</v>
      </c>
    </row>
    <row r="36" spans="1:12" x14ac:dyDescent="0.25">
      <c r="A36" t="s">
        <v>48</v>
      </c>
      <c r="B36">
        <v>7.3220000000000004E-3</v>
      </c>
      <c r="C36">
        <v>1.014E-2</v>
      </c>
      <c r="D36">
        <v>1.238E-2</v>
      </c>
      <c r="E36">
        <v>1.554E-2</v>
      </c>
      <c r="F36">
        <v>2.63E-2</v>
      </c>
      <c r="K36" t="str">
        <f t="shared" si="1"/>
        <v>sigmaG_median</v>
      </c>
      <c r="L36">
        <f t="shared" si="2"/>
        <v>1.238E-2</v>
      </c>
    </row>
    <row r="37" spans="1:12" x14ac:dyDescent="0.25">
      <c r="A37" t="s">
        <v>49</v>
      </c>
      <c r="B37">
        <v>8.9619999999999995E-3</v>
      </c>
      <c r="C37">
        <v>1.238E-2</v>
      </c>
      <c r="D37">
        <v>1.502E-2</v>
      </c>
      <c r="E37">
        <v>1.8720000000000001E-2</v>
      </c>
      <c r="F37">
        <v>3.1320000000000001E-2</v>
      </c>
      <c r="K37" t="str">
        <f t="shared" si="1"/>
        <v>sigmaI_median</v>
      </c>
      <c r="L37">
        <f t="shared" si="2"/>
        <v>1.502E-2</v>
      </c>
    </row>
    <row r="39" spans="1:12" x14ac:dyDescent="0.25">
      <c r="A39" t="s">
        <v>52</v>
      </c>
      <c r="B39" t="s">
        <v>53</v>
      </c>
      <c r="C39" t="s">
        <v>54</v>
      </c>
      <c r="D39" t="s">
        <v>55</v>
      </c>
    </row>
    <row r="41" spans="1:12" x14ac:dyDescent="0.25">
      <c r="B41" t="s">
        <v>56</v>
      </c>
      <c r="C41" t="s">
        <v>57</v>
      </c>
      <c r="D41" t="s">
        <v>58</v>
      </c>
      <c r="E41" t="s">
        <v>59</v>
      </c>
    </row>
    <row r="42" spans="1:12" x14ac:dyDescent="0.25">
      <c r="A42" t="s">
        <v>64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65</v>
      </c>
      <c r="B43">
        <v>1</v>
      </c>
      <c r="C43">
        <v>1.01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66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67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68</v>
      </c>
      <c r="B46">
        <v>1</v>
      </c>
      <c r="C46">
        <v>1.01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69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48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49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60</v>
      </c>
      <c r="B51" t="s">
        <v>61</v>
      </c>
    </row>
    <row r="53" spans="1:12" x14ac:dyDescent="0.25">
      <c r="A53">
        <v>1</v>
      </c>
      <c r="K53" t="s">
        <v>11</v>
      </c>
      <c r="L53">
        <f>A53</f>
        <v>1</v>
      </c>
    </row>
    <row r="54" spans="1:12" x14ac:dyDescent="0.25"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48</v>
      </c>
      <c r="I54" t="s">
        <v>49</v>
      </c>
    </row>
    <row r="55" spans="1:12" x14ac:dyDescent="0.25">
      <c r="B55">
        <v>2449.509</v>
      </c>
      <c r="C55">
        <v>1941.94</v>
      </c>
      <c r="D55">
        <v>5729.5919999999996</v>
      </c>
      <c r="E55">
        <v>4316.4960000000001</v>
      </c>
      <c r="F55">
        <v>1761.9</v>
      </c>
      <c r="G55">
        <v>1965.6990000000001</v>
      </c>
      <c r="H55">
        <v>19138.906999999999</v>
      </c>
      <c r="I55">
        <v>19207.815999999999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18.710937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9" width="10" bestFit="1" customWidth="1"/>
    <col min="12" max="12" width="10.5703125" bestFit="1" customWidth="1"/>
  </cols>
  <sheetData>
    <row r="1" spans="1:12" x14ac:dyDescent="0.25">
      <c r="A1" t="s">
        <v>13</v>
      </c>
      <c r="B1" t="s">
        <v>14</v>
      </c>
      <c r="K1" t="s">
        <v>15</v>
      </c>
      <c r="L1" t="str">
        <f>B1</f>
        <v>Gauss</v>
      </c>
    </row>
    <row r="2" spans="1:12" x14ac:dyDescent="0.25">
      <c r="A2" t="s">
        <v>13</v>
      </c>
      <c r="B2" t="s">
        <v>63</v>
      </c>
      <c r="K2" t="s">
        <v>0</v>
      </c>
      <c r="L2" t="str">
        <f>B2</f>
        <v>NewDiffusionGauss</v>
      </c>
    </row>
    <row r="3" spans="1:12" x14ac:dyDescent="0.25">
      <c r="A3" t="s">
        <v>13</v>
      </c>
      <c r="B3" s="2">
        <v>10000</v>
      </c>
      <c r="K3" t="s">
        <v>16</v>
      </c>
      <c r="L3" s="3">
        <f>B3</f>
        <v>10000</v>
      </c>
    </row>
    <row r="4" spans="1:12" x14ac:dyDescent="0.25">
      <c r="A4" t="s">
        <v>13</v>
      </c>
      <c r="B4">
        <v>1981</v>
      </c>
      <c r="K4" t="s">
        <v>1</v>
      </c>
      <c r="L4">
        <f>B4</f>
        <v>1981</v>
      </c>
    </row>
    <row r="5" spans="1:12" x14ac:dyDescent="0.25">
      <c r="A5" t="s">
        <v>17</v>
      </c>
      <c r="B5" t="s">
        <v>18</v>
      </c>
      <c r="C5">
        <v>-98.73</v>
      </c>
      <c r="K5" t="s">
        <v>8</v>
      </c>
      <c r="L5">
        <f>C5</f>
        <v>-98.73</v>
      </c>
    </row>
    <row r="6" spans="1:12" x14ac:dyDescent="0.25">
      <c r="A6" t="s">
        <v>19</v>
      </c>
      <c r="B6">
        <v>8.798</v>
      </c>
      <c r="K6" t="s">
        <v>9</v>
      </c>
      <c r="L6">
        <f>B6</f>
        <v>8.798</v>
      </c>
    </row>
    <row r="7" spans="1:12" x14ac:dyDescent="0.25">
      <c r="A7" t="s">
        <v>20</v>
      </c>
      <c r="B7" t="s">
        <v>18</v>
      </c>
      <c r="C7">
        <v>-89.93</v>
      </c>
      <c r="K7" t="s">
        <v>10</v>
      </c>
      <c r="L7">
        <f>C7</f>
        <v>-89.93</v>
      </c>
    </row>
    <row r="9" spans="1:12" x14ac:dyDescent="0.25">
      <c r="A9" t="s">
        <v>21</v>
      </c>
      <c r="B9" t="s">
        <v>22</v>
      </c>
      <c r="C9" t="s">
        <v>62</v>
      </c>
    </row>
    <row r="10" spans="1:12" x14ac:dyDescent="0.25">
      <c r="A10" t="s">
        <v>23</v>
      </c>
      <c r="B10" t="s">
        <v>24</v>
      </c>
      <c r="C10" t="s">
        <v>22</v>
      </c>
      <c r="D10">
        <v>1</v>
      </c>
    </row>
    <row r="11" spans="1:12" x14ac:dyDescent="0.25">
      <c r="A11" t="s">
        <v>25</v>
      </c>
      <c r="B11" t="s">
        <v>26</v>
      </c>
      <c r="C11" t="s">
        <v>27</v>
      </c>
      <c r="D11" t="s">
        <v>22</v>
      </c>
      <c r="E11">
        <v>6</v>
      </c>
    </row>
    <row r="12" spans="1:12" x14ac:dyDescent="0.25">
      <c r="A12" t="s">
        <v>28</v>
      </c>
      <c r="B12" t="s">
        <v>29</v>
      </c>
      <c r="C12" t="s">
        <v>30</v>
      </c>
      <c r="D12" t="s">
        <v>31</v>
      </c>
      <c r="E12" t="s">
        <v>22</v>
      </c>
      <c r="F12" s="2">
        <v>10000</v>
      </c>
    </row>
    <row r="14" spans="1:12" x14ac:dyDescent="0.25">
      <c r="A14">
        <v>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40</v>
      </c>
      <c r="C15" t="s">
        <v>35</v>
      </c>
      <c r="D15" t="s">
        <v>41</v>
      </c>
      <c r="E15" t="s">
        <v>26</v>
      </c>
      <c r="F15" t="s">
        <v>42</v>
      </c>
      <c r="G15" t="s">
        <v>43</v>
      </c>
    </row>
    <row r="17" spans="1:12" x14ac:dyDescent="0.25">
      <c r="B17" t="s">
        <v>17</v>
      </c>
      <c r="C17" t="s">
        <v>44</v>
      </c>
      <c r="D17" t="s">
        <v>45</v>
      </c>
      <c r="E17" t="s">
        <v>46</v>
      </c>
      <c r="F17" t="s">
        <v>47</v>
      </c>
      <c r="G17" t="s">
        <v>46</v>
      </c>
    </row>
    <row r="18" spans="1:12" x14ac:dyDescent="0.25">
      <c r="A18" t="s">
        <v>64</v>
      </c>
      <c r="B18">
        <v>0.10131</v>
      </c>
      <c r="C18">
        <v>4.0485E-2</v>
      </c>
      <c r="D18" s="2">
        <v>1.6530000000000001E-4</v>
      </c>
      <c r="E18" s="2">
        <v>8.2529999999999995E-4</v>
      </c>
      <c r="K18" t="str">
        <f>A18</f>
        <v>Tag</v>
      </c>
      <c r="L18">
        <f>B18</f>
        <v>0.10131</v>
      </c>
    </row>
    <row r="19" spans="1:12" x14ac:dyDescent="0.25">
      <c r="A19" t="s">
        <v>65</v>
      </c>
      <c r="B19">
        <v>6.2260000000000003E-2</v>
      </c>
      <c r="C19">
        <v>4.6609999999999999E-2</v>
      </c>
      <c r="D19" s="2">
        <v>1.9029999999999999E-4</v>
      </c>
      <c r="E19" s="2">
        <v>8.1119999999999999E-4</v>
      </c>
      <c r="K19" t="str">
        <f t="shared" ref="K19:L25" si="0">A19</f>
        <v>Tai</v>
      </c>
      <c r="L19">
        <f t="shared" si="0"/>
        <v>6.2260000000000003E-2</v>
      </c>
    </row>
    <row r="20" spans="1:12" x14ac:dyDescent="0.25">
      <c r="A20" t="s">
        <v>66</v>
      </c>
      <c r="B20">
        <v>0.61438999999999999</v>
      </c>
      <c r="C20">
        <v>0.251218</v>
      </c>
      <c r="D20" s="2">
        <v>1.026E-3</v>
      </c>
      <c r="E20" s="2">
        <v>5.7330000000000002E-3</v>
      </c>
      <c r="K20" t="str">
        <f t="shared" si="0"/>
        <v>Tga</v>
      </c>
      <c r="L20">
        <f t="shared" si="0"/>
        <v>0.61438999999999999</v>
      </c>
    </row>
    <row r="21" spans="1:12" x14ac:dyDescent="0.25">
      <c r="A21" t="s">
        <v>67</v>
      </c>
      <c r="B21">
        <v>0.66166000000000003</v>
      </c>
      <c r="C21">
        <v>0.23857500000000001</v>
      </c>
      <c r="D21" s="2">
        <v>9.7400000000000004E-4</v>
      </c>
      <c r="E21" s="2">
        <v>6.2760000000000003E-3</v>
      </c>
      <c r="K21" t="str">
        <f t="shared" si="0"/>
        <v>Tgi</v>
      </c>
      <c r="L21">
        <f t="shared" si="0"/>
        <v>0.66166000000000003</v>
      </c>
    </row>
    <row r="22" spans="1:12" x14ac:dyDescent="0.25">
      <c r="A22" t="s">
        <v>68</v>
      </c>
      <c r="B22">
        <v>0.38479000000000002</v>
      </c>
      <c r="C22">
        <v>0.210812</v>
      </c>
      <c r="D22" s="2">
        <v>8.6059999999999999E-4</v>
      </c>
      <c r="E22" s="2">
        <v>4.7169999999999998E-3</v>
      </c>
      <c r="K22" t="str">
        <f t="shared" si="0"/>
        <v>Tia</v>
      </c>
      <c r="L22">
        <f t="shared" si="0"/>
        <v>0.38479000000000002</v>
      </c>
    </row>
    <row r="23" spans="1:12" x14ac:dyDescent="0.25">
      <c r="A23" t="s">
        <v>69</v>
      </c>
      <c r="B23">
        <v>0.29069</v>
      </c>
      <c r="C23">
        <v>0.16514000000000001</v>
      </c>
      <c r="D23" s="2">
        <v>6.7420000000000002E-4</v>
      </c>
      <c r="E23" s="2">
        <v>4.9249999999999997E-3</v>
      </c>
      <c r="K23" t="str">
        <f t="shared" si="0"/>
        <v>Tig</v>
      </c>
      <c r="L23">
        <f t="shared" si="0"/>
        <v>0.29069</v>
      </c>
    </row>
    <row r="24" spans="1:12" x14ac:dyDescent="0.25">
      <c r="A24" t="s">
        <v>48</v>
      </c>
      <c r="B24">
        <v>1.025E-2</v>
      </c>
      <c r="C24">
        <v>3.8449999999999999E-3</v>
      </c>
      <c r="D24" s="2">
        <v>1.5699999999999999E-5</v>
      </c>
      <c r="E24" s="2">
        <v>3.042E-5</v>
      </c>
      <c r="K24" t="str">
        <f t="shared" si="0"/>
        <v>sigmaG</v>
      </c>
      <c r="L24">
        <f t="shared" si="0"/>
        <v>1.025E-2</v>
      </c>
    </row>
    <row r="25" spans="1:12" x14ac:dyDescent="0.25">
      <c r="A25" t="s">
        <v>49</v>
      </c>
      <c r="B25">
        <v>1.515E-2</v>
      </c>
      <c r="C25">
        <v>5.8690000000000001E-3</v>
      </c>
      <c r="D25" s="2">
        <v>2.3960000000000001E-5</v>
      </c>
      <c r="E25" s="2">
        <v>5.3359999999999997E-5</v>
      </c>
      <c r="K25" t="str">
        <f t="shared" si="0"/>
        <v>sigmaI</v>
      </c>
      <c r="L25">
        <f t="shared" si="0"/>
        <v>1.515E-2</v>
      </c>
    </row>
    <row r="27" spans="1:12" x14ac:dyDescent="0.25">
      <c r="A27">
        <v>2</v>
      </c>
      <c r="B27" t="s">
        <v>50</v>
      </c>
      <c r="C27" t="s">
        <v>37</v>
      </c>
      <c r="D27" t="s">
        <v>38</v>
      </c>
      <c r="E27" t="s">
        <v>51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64</v>
      </c>
      <c r="B30">
        <v>2.1691999999999999E-2</v>
      </c>
      <c r="C30">
        <v>7.4200000000000002E-2</v>
      </c>
      <c r="D30">
        <v>0.101053</v>
      </c>
      <c r="E30">
        <v>0.12776000000000001</v>
      </c>
      <c r="F30">
        <v>0.18296999999999999</v>
      </c>
      <c r="K30" t="str">
        <f t="shared" ref="K30:K37" si="1">CONCATENATE(A30,"_median")</f>
        <v>Tag_median</v>
      </c>
      <c r="L30">
        <f t="shared" ref="L30:L37" si="2">D30</f>
        <v>0.101053</v>
      </c>
    </row>
    <row r="31" spans="1:12" x14ac:dyDescent="0.25">
      <c r="A31" t="s">
        <v>65</v>
      </c>
      <c r="B31">
        <v>2.8890000000000001E-3</v>
      </c>
      <c r="C31">
        <v>2.6904999999999998E-2</v>
      </c>
      <c r="D31">
        <v>5.2791999999999999E-2</v>
      </c>
      <c r="E31">
        <v>8.6650000000000005E-2</v>
      </c>
      <c r="F31">
        <v>0.17876</v>
      </c>
      <c r="K31" t="str">
        <f t="shared" si="1"/>
        <v>Tai_median</v>
      </c>
      <c r="L31">
        <f t="shared" si="2"/>
        <v>5.2791999999999999E-2</v>
      </c>
    </row>
    <row r="32" spans="1:12" x14ac:dyDescent="0.25">
      <c r="A32" t="s">
        <v>66</v>
      </c>
      <c r="B32">
        <v>8.4028000000000005E-2</v>
      </c>
      <c r="C32">
        <v>0.434174</v>
      </c>
      <c r="D32">
        <v>0.64482700000000004</v>
      </c>
      <c r="E32">
        <v>0.82438</v>
      </c>
      <c r="F32">
        <v>0.98153000000000001</v>
      </c>
      <c r="K32" t="str">
        <f t="shared" si="1"/>
        <v>Tga_median</v>
      </c>
      <c r="L32">
        <f t="shared" si="2"/>
        <v>0.64482700000000004</v>
      </c>
    </row>
    <row r="33" spans="1:12" x14ac:dyDescent="0.25">
      <c r="A33" t="s">
        <v>67</v>
      </c>
      <c r="B33">
        <v>0.126998</v>
      </c>
      <c r="C33">
        <v>0.499172</v>
      </c>
      <c r="D33">
        <v>0.70463200000000004</v>
      </c>
      <c r="E33">
        <v>0.85938999999999999</v>
      </c>
      <c r="F33">
        <v>0.98582000000000003</v>
      </c>
      <c r="K33" t="str">
        <f t="shared" si="1"/>
        <v>Tgi_median</v>
      </c>
      <c r="L33">
        <f t="shared" si="2"/>
        <v>0.70463200000000004</v>
      </c>
    </row>
    <row r="34" spans="1:12" x14ac:dyDescent="0.25">
      <c r="A34" t="s">
        <v>68</v>
      </c>
      <c r="B34">
        <v>3.6734000000000003E-2</v>
      </c>
      <c r="C34">
        <v>0.225021</v>
      </c>
      <c r="D34">
        <v>0.36702699999999999</v>
      </c>
      <c r="E34">
        <v>0.52431000000000005</v>
      </c>
      <c r="F34">
        <v>0.84433999999999998</v>
      </c>
      <c r="K34" t="str">
        <f t="shared" si="1"/>
        <v>Tia_median</v>
      </c>
      <c r="L34">
        <f t="shared" si="2"/>
        <v>0.36702699999999999</v>
      </c>
    </row>
    <row r="35" spans="1:12" x14ac:dyDescent="0.25">
      <c r="A35" t="s">
        <v>69</v>
      </c>
      <c r="B35">
        <v>2.1115999999999999E-2</v>
      </c>
      <c r="C35">
        <v>0.160722</v>
      </c>
      <c r="D35">
        <v>0.282804</v>
      </c>
      <c r="E35">
        <v>0.40326000000000001</v>
      </c>
      <c r="F35">
        <v>0.63412000000000002</v>
      </c>
      <c r="K35" t="str">
        <f t="shared" si="1"/>
        <v>Tig_median</v>
      </c>
      <c r="L35">
        <f t="shared" si="2"/>
        <v>0.282804</v>
      </c>
    </row>
    <row r="36" spans="1:12" x14ac:dyDescent="0.25">
      <c r="A36" t="s">
        <v>48</v>
      </c>
      <c r="B36">
        <v>5.5539999999999999E-3</v>
      </c>
      <c r="C36">
        <v>7.6759999999999997E-3</v>
      </c>
      <c r="D36">
        <v>9.3819999999999997E-3</v>
      </c>
      <c r="E36">
        <v>1.18E-2</v>
      </c>
      <c r="F36">
        <v>2.0029999999999999E-2</v>
      </c>
      <c r="K36" t="str">
        <f t="shared" si="1"/>
        <v>sigmaG_median</v>
      </c>
      <c r="L36">
        <f t="shared" si="2"/>
        <v>9.3819999999999997E-3</v>
      </c>
    </row>
    <row r="37" spans="1:12" x14ac:dyDescent="0.25">
      <c r="A37" t="s">
        <v>49</v>
      </c>
      <c r="B37">
        <v>8.1189999999999995E-3</v>
      </c>
      <c r="C37">
        <v>1.1261E-2</v>
      </c>
      <c r="D37">
        <v>1.3823E-2</v>
      </c>
      <c r="E37">
        <v>1.745E-2</v>
      </c>
      <c r="F37">
        <v>0.03</v>
      </c>
      <c r="K37" t="str">
        <f t="shared" si="1"/>
        <v>sigmaI_median</v>
      </c>
      <c r="L37">
        <f t="shared" si="2"/>
        <v>1.3823E-2</v>
      </c>
    </row>
    <row r="39" spans="1:12" x14ac:dyDescent="0.25">
      <c r="A39" t="s">
        <v>52</v>
      </c>
      <c r="B39" t="s">
        <v>53</v>
      </c>
      <c r="C39" t="s">
        <v>54</v>
      </c>
      <c r="D39" t="s">
        <v>55</v>
      </c>
    </row>
    <row r="41" spans="1:12" x14ac:dyDescent="0.25">
      <c r="B41" t="s">
        <v>56</v>
      </c>
      <c r="C41" t="s">
        <v>57</v>
      </c>
      <c r="D41" t="s">
        <v>58</v>
      </c>
      <c r="E41" t="s">
        <v>59</v>
      </c>
    </row>
    <row r="42" spans="1:12" x14ac:dyDescent="0.25">
      <c r="A42" t="s">
        <v>64</v>
      </c>
      <c r="B42">
        <v>1</v>
      </c>
      <c r="C42">
        <v>1.01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65</v>
      </c>
      <c r="B43">
        <v>1</v>
      </c>
      <c r="C43">
        <v>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66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67</v>
      </c>
      <c r="B45">
        <v>1.01</v>
      </c>
      <c r="C45">
        <v>1.01</v>
      </c>
      <c r="K45" t="str">
        <f t="shared" si="3"/>
        <v>Tgi_rhat</v>
      </c>
      <c r="L45">
        <f t="shared" si="4"/>
        <v>1.01</v>
      </c>
    </row>
    <row r="46" spans="1:12" x14ac:dyDescent="0.25">
      <c r="A46" t="s">
        <v>68</v>
      </c>
      <c r="B46">
        <v>1</v>
      </c>
      <c r="C46">
        <v>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69</v>
      </c>
      <c r="B47">
        <v>1</v>
      </c>
      <c r="C47">
        <v>1.01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48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49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60</v>
      </c>
      <c r="B51" t="s">
        <v>61</v>
      </c>
    </row>
    <row r="53" spans="1:12" x14ac:dyDescent="0.25">
      <c r="A53">
        <v>1.01</v>
      </c>
      <c r="K53" t="s">
        <v>11</v>
      </c>
      <c r="L53">
        <f>A53</f>
        <v>1.01</v>
      </c>
    </row>
    <row r="54" spans="1:12" x14ac:dyDescent="0.25"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48</v>
      </c>
      <c r="I54" t="s">
        <v>49</v>
      </c>
    </row>
    <row r="55" spans="1:12" x14ac:dyDescent="0.25">
      <c r="B55">
        <v>2432.86</v>
      </c>
      <c r="C55">
        <v>3368.2869999999998</v>
      </c>
      <c r="D55">
        <v>1919.4169999999999</v>
      </c>
      <c r="E55">
        <v>1440.0909999999999</v>
      </c>
      <c r="F55">
        <v>2010.1289999999999</v>
      </c>
      <c r="G55">
        <v>1120.883</v>
      </c>
      <c r="H55">
        <v>16233.364</v>
      </c>
      <c r="I55">
        <v>12730.143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5"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18.7109375" bestFit="1" customWidth="1"/>
    <col min="3" max="3" width="11.5703125" bestFit="1" customWidth="1"/>
    <col min="4" max="4" width="9" bestFit="1" customWidth="1"/>
    <col min="5" max="5" width="8.7109375" bestFit="1" customWidth="1"/>
    <col min="6" max="6" width="11.42578125" bestFit="1" customWidth="1"/>
    <col min="7" max="7" width="9" bestFit="1" customWidth="1"/>
    <col min="8" max="8" width="10" bestFit="1" customWidth="1"/>
    <col min="9" max="9" width="9" bestFit="1" customWidth="1"/>
    <col min="12" max="12" width="10.5703125" bestFit="1" customWidth="1"/>
  </cols>
  <sheetData>
    <row r="1" spans="1:12" x14ac:dyDescent="0.25">
      <c r="A1" t="s">
        <v>13</v>
      </c>
      <c r="B1" t="s">
        <v>14</v>
      </c>
      <c r="K1" t="s">
        <v>15</v>
      </c>
      <c r="L1" t="str">
        <f>B1</f>
        <v>Gauss</v>
      </c>
    </row>
    <row r="2" spans="1:12" x14ac:dyDescent="0.25">
      <c r="A2" t="s">
        <v>13</v>
      </c>
      <c r="B2" t="s">
        <v>63</v>
      </c>
      <c r="K2" t="s">
        <v>0</v>
      </c>
      <c r="L2" t="str">
        <f>B2</f>
        <v>NewDiffusionGauss</v>
      </c>
    </row>
    <row r="3" spans="1:12" x14ac:dyDescent="0.25">
      <c r="A3" t="s">
        <v>13</v>
      </c>
      <c r="B3" s="2">
        <v>10000</v>
      </c>
      <c r="K3" t="s">
        <v>16</v>
      </c>
      <c r="L3" s="3">
        <f>B3</f>
        <v>10000</v>
      </c>
    </row>
    <row r="4" spans="1:12" x14ac:dyDescent="0.25">
      <c r="A4" t="s">
        <v>13</v>
      </c>
      <c r="B4">
        <v>1982</v>
      </c>
      <c r="K4" t="s">
        <v>1</v>
      </c>
      <c r="L4">
        <f>B4</f>
        <v>1982</v>
      </c>
    </row>
    <row r="5" spans="1:12" x14ac:dyDescent="0.25">
      <c r="A5" t="s">
        <v>17</v>
      </c>
      <c r="B5" t="s">
        <v>18</v>
      </c>
      <c r="C5">
        <v>-86.91</v>
      </c>
      <c r="K5" t="s">
        <v>8</v>
      </c>
      <c r="L5">
        <f>C5</f>
        <v>-86.91</v>
      </c>
    </row>
    <row r="6" spans="1:12" x14ac:dyDescent="0.25">
      <c r="A6" t="s">
        <v>19</v>
      </c>
      <c r="B6">
        <v>8.7460000000000004</v>
      </c>
      <c r="K6" t="s">
        <v>9</v>
      </c>
      <c r="L6">
        <f>B6</f>
        <v>8.7460000000000004</v>
      </c>
    </row>
    <row r="7" spans="1:12" x14ac:dyDescent="0.25">
      <c r="A7" t="s">
        <v>20</v>
      </c>
      <c r="B7" t="s">
        <v>18</v>
      </c>
      <c r="C7">
        <v>-78.16</v>
      </c>
      <c r="K7" t="s">
        <v>10</v>
      </c>
      <c r="L7">
        <f>C7</f>
        <v>-78.16</v>
      </c>
    </row>
    <row r="9" spans="1:12" x14ac:dyDescent="0.25">
      <c r="A9" t="s">
        <v>21</v>
      </c>
      <c r="B9" t="s">
        <v>22</v>
      </c>
      <c r="C9" t="s">
        <v>62</v>
      </c>
    </row>
    <row r="10" spans="1:12" x14ac:dyDescent="0.25">
      <c r="A10" t="s">
        <v>23</v>
      </c>
      <c r="B10" t="s">
        <v>24</v>
      </c>
      <c r="C10" t="s">
        <v>22</v>
      </c>
      <c r="D10">
        <v>1</v>
      </c>
    </row>
    <row r="11" spans="1:12" x14ac:dyDescent="0.25">
      <c r="A11" t="s">
        <v>25</v>
      </c>
      <c r="B11" t="s">
        <v>26</v>
      </c>
      <c r="C11" t="s">
        <v>27</v>
      </c>
      <c r="D11" t="s">
        <v>22</v>
      </c>
      <c r="E11">
        <v>6</v>
      </c>
    </row>
    <row r="12" spans="1:12" x14ac:dyDescent="0.25">
      <c r="A12" t="s">
        <v>28</v>
      </c>
      <c r="B12" t="s">
        <v>29</v>
      </c>
      <c r="C12" t="s">
        <v>30</v>
      </c>
      <c r="D12" t="s">
        <v>31</v>
      </c>
      <c r="E12" t="s">
        <v>22</v>
      </c>
      <c r="F12" s="2">
        <v>10000</v>
      </c>
    </row>
    <row r="14" spans="1:12" x14ac:dyDescent="0.25">
      <c r="A14">
        <v>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40</v>
      </c>
      <c r="C15" t="s">
        <v>35</v>
      </c>
      <c r="D15" t="s">
        <v>41</v>
      </c>
      <c r="E15" t="s">
        <v>26</v>
      </c>
      <c r="F15" t="s">
        <v>42</v>
      </c>
      <c r="G15" t="s">
        <v>43</v>
      </c>
    </row>
    <row r="17" spans="1:12" x14ac:dyDescent="0.25">
      <c r="B17" t="s">
        <v>17</v>
      </c>
      <c r="C17" t="s">
        <v>44</v>
      </c>
      <c r="D17" t="s">
        <v>45</v>
      </c>
      <c r="E17" t="s">
        <v>46</v>
      </c>
      <c r="F17" t="s">
        <v>47</v>
      </c>
      <c r="G17" t="s">
        <v>46</v>
      </c>
    </row>
    <row r="18" spans="1:12" x14ac:dyDescent="0.25">
      <c r="A18" t="s">
        <v>64</v>
      </c>
      <c r="B18">
        <v>9.6460000000000004E-2</v>
      </c>
      <c r="C18">
        <v>5.1608000000000001E-2</v>
      </c>
      <c r="D18" s="2">
        <v>2.107E-4</v>
      </c>
      <c r="E18" s="2">
        <v>8.6390000000000002E-4</v>
      </c>
      <c r="K18" t="str">
        <f>A18</f>
        <v>Tag</v>
      </c>
      <c r="L18">
        <f>B18</f>
        <v>9.6460000000000004E-2</v>
      </c>
    </row>
    <row r="19" spans="1:12" x14ac:dyDescent="0.25">
      <c r="A19" t="s">
        <v>65</v>
      </c>
      <c r="B19">
        <v>4.8430000000000001E-2</v>
      </c>
      <c r="C19">
        <v>3.8589999999999999E-2</v>
      </c>
      <c r="D19" s="2">
        <v>1.5750000000000001E-4</v>
      </c>
      <c r="E19" s="2">
        <v>6.0809999999999998E-4</v>
      </c>
      <c r="K19" t="str">
        <f t="shared" ref="K19:L25" si="0">A19</f>
        <v>Tai</v>
      </c>
      <c r="L19">
        <f t="shared" si="0"/>
        <v>4.8430000000000001E-2</v>
      </c>
    </row>
    <row r="20" spans="1:12" x14ac:dyDescent="0.25">
      <c r="A20" t="s">
        <v>66</v>
      </c>
      <c r="B20">
        <v>0.58994999999999997</v>
      </c>
      <c r="C20">
        <v>0.257552</v>
      </c>
      <c r="D20" s="2">
        <v>1.0510000000000001E-3</v>
      </c>
      <c r="E20" s="2">
        <v>3.3400000000000001E-3</v>
      </c>
      <c r="K20" t="str">
        <f t="shared" si="0"/>
        <v>Tga</v>
      </c>
      <c r="L20">
        <f t="shared" si="0"/>
        <v>0.58994999999999997</v>
      </c>
    </row>
    <row r="21" spans="1:12" x14ac:dyDescent="0.25">
      <c r="A21" t="s">
        <v>67</v>
      </c>
      <c r="B21">
        <v>0.81491000000000002</v>
      </c>
      <c r="C21">
        <v>0.167571</v>
      </c>
      <c r="D21" s="2">
        <v>6.8409999999999999E-4</v>
      </c>
      <c r="E21" s="2">
        <v>2.5999999999999999E-3</v>
      </c>
      <c r="K21" t="str">
        <f t="shared" si="0"/>
        <v>Tgi</v>
      </c>
      <c r="L21">
        <f t="shared" si="0"/>
        <v>0.81491000000000002</v>
      </c>
    </row>
    <row r="22" spans="1:12" x14ac:dyDescent="0.25">
      <c r="A22" t="s">
        <v>68</v>
      </c>
      <c r="B22">
        <v>0.42653999999999997</v>
      </c>
      <c r="C22">
        <v>0.23561499999999999</v>
      </c>
      <c r="D22" s="2">
        <v>9.6190000000000002E-4</v>
      </c>
      <c r="E22" s="2">
        <v>5.6480000000000002E-3</v>
      </c>
      <c r="K22" t="str">
        <f t="shared" si="0"/>
        <v>Tia</v>
      </c>
      <c r="L22">
        <f t="shared" si="0"/>
        <v>0.42653999999999997</v>
      </c>
    </row>
    <row r="23" spans="1:12" x14ac:dyDescent="0.25">
      <c r="A23" t="s">
        <v>69</v>
      </c>
      <c r="B23">
        <v>0.38485000000000003</v>
      </c>
      <c r="C23">
        <v>0.219393</v>
      </c>
      <c r="D23" s="2">
        <v>8.9570000000000003E-4</v>
      </c>
      <c r="E23" s="2">
        <v>5.6449999999999998E-3</v>
      </c>
      <c r="K23" t="str">
        <f t="shared" si="0"/>
        <v>Tig</v>
      </c>
      <c r="L23">
        <f t="shared" si="0"/>
        <v>0.38485000000000003</v>
      </c>
    </row>
    <row r="24" spans="1:12" x14ac:dyDescent="0.25">
      <c r="A24" t="s">
        <v>48</v>
      </c>
      <c r="B24">
        <v>2.2259999999999999E-2</v>
      </c>
      <c r="C24">
        <v>8.2269999999999999E-3</v>
      </c>
      <c r="D24" s="2">
        <v>3.3590000000000002E-5</v>
      </c>
      <c r="E24" s="2">
        <v>5.7989999999999999E-5</v>
      </c>
      <c r="K24" t="str">
        <f t="shared" si="0"/>
        <v>sigmaG</v>
      </c>
      <c r="L24">
        <f t="shared" si="0"/>
        <v>2.2259999999999999E-2</v>
      </c>
    </row>
    <row r="25" spans="1:12" x14ac:dyDescent="0.25">
      <c r="A25" t="s">
        <v>49</v>
      </c>
      <c r="B25">
        <v>1.47E-2</v>
      </c>
      <c r="C25">
        <v>6.0639999999999999E-3</v>
      </c>
      <c r="D25" s="2">
        <v>2.4749999999999999E-5</v>
      </c>
      <c r="E25" s="2">
        <v>6.3330000000000005E-5</v>
      </c>
      <c r="K25" t="str">
        <f t="shared" si="0"/>
        <v>sigmaI</v>
      </c>
      <c r="L25">
        <f t="shared" si="0"/>
        <v>1.47E-2</v>
      </c>
    </row>
    <row r="27" spans="1:12" x14ac:dyDescent="0.25">
      <c r="A27">
        <v>2</v>
      </c>
      <c r="B27" t="s">
        <v>50</v>
      </c>
      <c r="C27" t="s">
        <v>37</v>
      </c>
      <c r="D27" t="s">
        <v>38</v>
      </c>
      <c r="E27" t="s">
        <v>51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64</v>
      </c>
      <c r="B30">
        <v>9.502E-3</v>
      </c>
      <c r="C30">
        <v>5.8029999999999998E-2</v>
      </c>
      <c r="D30">
        <v>9.282E-2</v>
      </c>
      <c r="E30">
        <v>0.13039000000000001</v>
      </c>
      <c r="F30">
        <v>0.20558999999999999</v>
      </c>
      <c r="K30" t="str">
        <f t="shared" ref="K30:K37" si="1">CONCATENATE(A30,"_median")</f>
        <v>Tag_median</v>
      </c>
      <c r="L30">
        <f t="shared" ref="L30:L37" si="2">D30</f>
        <v>9.282E-2</v>
      </c>
    </row>
    <row r="31" spans="1:12" x14ac:dyDescent="0.25">
      <c r="A31" t="s">
        <v>65</v>
      </c>
      <c r="B31">
        <v>2.003E-3</v>
      </c>
      <c r="C31">
        <v>1.9189999999999999E-2</v>
      </c>
      <c r="D31">
        <v>3.9660000000000001E-2</v>
      </c>
      <c r="E31">
        <v>6.8080000000000002E-2</v>
      </c>
      <c r="F31">
        <v>0.14701</v>
      </c>
      <c r="K31" t="str">
        <f t="shared" si="1"/>
        <v>Tai_median</v>
      </c>
      <c r="L31">
        <f t="shared" si="2"/>
        <v>3.9660000000000001E-2</v>
      </c>
    </row>
    <row r="32" spans="1:12" x14ac:dyDescent="0.25">
      <c r="A32" t="s">
        <v>66</v>
      </c>
      <c r="B32">
        <v>6.6248000000000001E-2</v>
      </c>
      <c r="C32">
        <v>0.40098</v>
      </c>
      <c r="D32">
        <v>0.61717</v>
      </c>
      <c r="E32">
        <v>0.80273000000000005</v>
      </c>
      <c r="F32">
        <v>0.97850000000000004</v>
      </c>
      <c r="K32" t="str">
        <f t="shared" si="1"/>
        <v>Tga_median</v>
      </c>
      <c r="L32">
        <f t="shared" si="2"/>
        <v>0.61717</v>
      </c>
    </row>
    <row r="33" spans="1:12" x14ac:dyDescent="0.25">
      <c r="A33" t="s">
        <v>67</v>
      </c>
      <c r="B33">
        <v>0.37615799999999999</v>
      </c>
      <c r="C33">
        <v>0.73358000000000001</v>
      </c>
      <c r="D33">
        <v>0.86319000000000001</v>
      </c>
      <c r="E33">
        <v>0.94267999999999996</v>
      </c>
      <c r="F33">
        <v>0.99480000000000002</v>
      </c>
      <c r="K33" t="str">
        <f t="shared" si="1"/>
        <v>Tgi_median</v>
      </c>
      <c r="L33">
        <f t="shared" si="2"/>
        <v>0.86319000000000001</v>
      </c>
    </row>
    <row r="34" spans="1:12" x14ac:dyDescent="0.25">
      <c r="A34" t="s">
        <v>68</v>
      </c>
      <c r="B34">
        <v>3.2399999999999998E-2</v>
      </c>
      <c r="C34">
        <v>0.24031</v>
      </c>
      <c r="D34">
        <v>0.41587000000000002</v>
      </c>
      <c r="E34">
        <v>0.59945999999999999</v>
      </c>
      <c r="F34">
        <v>0.89517000000000002</v>
      </c>
      <c r="K34" t="str">
        <f t="shared" si="1"/>
        <v>Tia_median</v>
      </c>
      <c r="L34">
        <f t="shared" si="2"/>
        <v>0.41587000000000002</v>
      </c>
    </row>
    <row r="35" spans="1:12" x14ac:dyDescent="0.25">
      <c r="A35" t="s">
        <v>69</v>
      </c>
      <c r="B35">
        <v>2.7047999999999999E-2</v>
      </c>
      <c r="C35">
        <v>0.20818</v>
      </c>
      <c r="D35">
        <v>0.37273000000000001</v>
      </c>
      <c r="E35">
        <v>0.54808000000000001</v>
      </c>
      <c r="F35">
        <v>0.82040000000000002</v>
      </c>
      <c r="K35" t="str">
        <f t="shared" si="1"/>
        <v>Tig_median</v>
      </c>
      <c r="L35">
        <f t="shared" si="2"/>
        <v>0.37273000000000001</v>
      </c>
    </row>
    <row r="36" spans="1:12" x14ac:dyDescent="0.25">
      <c r="A36" t="s">
        <v>48</v>
      </c>
      <c r="B36">
        <v>1.2371999999999999E-2</v>
      </c>
      <c r="C36">
        <v>1.6840000000000001E-2</v>
      </c>
      <c r="D36">
        <v>2.0389999999999998E-2</v>
      </c>
      <c r="E36">
        <v>2.5510000000000001E-2</v>
      </c>
      <c r="F36">
        <v>4.2939999999999999E-2</v>
      </c>
      <c r="K36" t="str">
        <f t="shared" si="1"/>
        <v>sigmaG_median</v>
      </c>
      <c r="L36">
        <f t="shared" si="2"/>
        <v>2.0389999999999998E-2</v>
      </c>
    </row>
    <row r="37" spans="1:12" x14ac:dyDescent="0.25">
      <c r="A37" t="s">
        <v>49</v>
      </c>
      <c r="B37">
        <v>7.5189999999999996E-3</v>
      </c>
      <c r="C37">
        <v>1.0659999999999999E-2</v>
      </c>
      <c r="D37">
        <v>1.3310000000000001E-2</v>
      </c>
      <c r="E37">
        <v>1.711E-2</v>
      </c>
      <c r="F37">
        <v>3.0079999999999999E-2</v>
      </c>
      <c r="K37" t="str">
        <f t="shared" si="1"/>
        <v>sigmaI_median</v>
      </c>
      <c r="L37">
        <f t="shared" si="2"/>
        <v>1.3310000000000001E-2</v>
      </c>
    </row>
    <row r="39" spans="1:12" x14ac:dyDescent="0.25">
      <c r="A39" t="s">
        <v>52</v>
      </c>
      <c r="B39" t="s">
        <v>53</v>
      </c>
      <c r="C39" t="s">
        <v>54</v>
      </c>
      <c r="D39" t="s">
        <v>55</v>
      </c>
    </row>
    <row r="41" spans="1:12" x14ac:dyDescent="0.25">
      <c r="B41" t="s">
        <v>56</v>
      </c>
      <c r="C41" t="s">
        <v>57</v>
      </c>
      <c r="D41" t="s">
        <v>58</v>
      </c>
      <c r="E41" t="s">
        <v>59</v>
      </c>
    </row>
    <row r="42" spans="1:12" x14ac:dyDescent="0.25">
      <c r="A42" t="s">
        <v>64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65</v>
      </c>
      <c r="B43">
        <v>1</v>
      </c>
      <c r="C43">
        <v>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66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67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68</v>
      </c>
      <c r="B46">
        <v>1</v>
      </c>
      <c r="C46">
        <v>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69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48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49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60</v>
      </c>
      <c r="B51" t="s">
        <v>61</v>
      </c>
    </row>
    <row r="53" spans="1:12" x14ac:dyDescent="0.25">
      <c r="A53">
        <v>1</v>
      </c>
      <c r="K53" t="s">
        <v>11</v>
      </c>
      <c r="L53">
        <f>A53</f>
        <v>1</v>
      </c>
    </row>
    <row r="54" spans="1:12" x14ac:dyDescent="0.25"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48</v>
      </c>
      <c r="I54" t="s">
        <v>49</v>
      </c>
    </row>
    <row r="55" spans="1:12" x14ac:dyDescent="0.25">
      <c r="B55">
        <v>3608.8009999999999</v>
      </c>
      <c r="C55">
        <v>4056.2130000000002</v>
      </c>
      <c r="D55">
        <v>5981.4570000000003</v>
      </c>
      <c r="E55">
        <v>4248.87</v>
      </c>
      <c r="F55">
        <v>1751.1679999999999</v>
      </c>
      <c r="G55">
        <v>1519.0160000000001</v>
      </c>
      <c r="H55">
        <v>20184.123</v>
      </c>
      <c r="I55">
        <v>9414.9220000000005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18.7109375" bestFit="1" customWidth="1"/>
    <col min="3" max="3" width="11.5703125" bestFit="1" customWidth="1"/>
    <col min="4" max="5" width="9" bestFit="1" customWidth="1"/>
    <col min="6" max="6" width="11.42578125" bestFit="1" customWidth="1"/>
    <col min="7" max="8" width="9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13</v>
      </c>
      <c r="B1" t="s">
        <v>14</v>
      </c>
      <c r="K1" t="s">
        <v>15</v>
      </c>
      <c r="L1" t="str">
        <f>B1</f>
        <v>Gauss</v>
      </c>
    </row>
    <row r="2" spans="1:12" x14ac:dyDescent="0.25">
      <c r="A2" t="s">
        <v>13</v>
      </c>
      <c r="B2" t="s">
        <v>63</v>
      </c>
      <c r="K2" t="s">
        <v>0</v>
      </c>
      <c r="L2" t="str">
        <f>B2</f>
        <v>NewDiffusionGauss</v>
      </c>
    </row>
    <row r="3" spans="1:12" x14ac:dyDescent="0.25">
      <c r="A3" t="s">
        <v>13</v>
      </c>
      <c r="B3" s="2">
        <v>10000</v>
      </c>
      <c r="K3" t="s">
        <v>16</v>
      </c>
      <c r="L3" s="3">
        <f>B3</f>
        <v>10000</v>
      </c>
    </row>
    <row r="4" spans="1:12" x14ac:dyDescent="0.25">
      <c r="A4" t="s">
        <v>13</v>
      </c>
      <c r="B4">
        <v>1983</v>
      </c>
      <c r="K4" t="s">
        <v>1</v>
      </c>
      <c r="L4">
        <f>B4</f>
        <v>1983</v>
      </c>
    </row>
    <row r="5" spans="1:12" x14ac:dyDescent="0.25">
      <c r="A5" t="s">
        <v>17</v>
      </c>
      <c r="B5" t="s">
        <v>18</v>
      </c>
      <c r="C5">
        <v>-99.91</v>
      </c>
      <c r="K5" t="s">
        <v>8</v>
      </c>
      <c r="L5">
        <f>C5</f>
        <v>-99.91</v>
      </c>
    </row>
    <row r="6" spans="1:12" x14ac:dyDescent="0.25">
      <c r="A6" t="s">
        <v>19</v>
      </c>
      <c r="B6">
        <v>10.98</v>
      </c>
      <c r="K6" t="s">
        <v>9</v>
      </c>
      <c r="L6">
        <f>B6</f>
        <v>10.98</v>
      </c>
    </row>
    <row r="7" spans="1:12" x14ac:dyDescent="0.25">
      <c r="A7" t="s">
        <v>20</v>
      </c>
      <c r="B7" t="s">
        <v>18</v>
      </c>
      <c r="C7">
        <v>-88.93</v>
      </c>
      <c r="K7" t="s">
        <v>10</v>
      </c>
      <c r="L7">
        <f>C7</f>
        <v>-88.93</v>
      </c>
    </row>
    <row r="9" spans="1:12" x14ac:dyDescent="0.25">
      <c r="A9" t="s">
        <v>21</v>
      </c>
      <c r="B9" t="s">
        <v>22</v>
      </c>
      <c r="C9" t="s">
        <v>62</v>
      </c>
    </row>
    <row r="10" spans="1:12" x14ac:dyDescent="0.25">
      <c r="A10" t="s">
        <v>23</v>
      </c>
      <c r="B10" t="s">
        <v>24</v>
      </c>
      <c r="C10" t="s">
        <v>22</v>
      </c>
      <c r="D10">
        <v>1</v>
      </c>
    </row>
    <row r="11" spans="1:12" x14ac:dyDescent="0.25">
      <c r="A11" t="s">
        <v>25</v>
      </c>
      <c r="B11" t="s">
        <v>26</v>
      </c>
      <c r="C11" t="s">
        <v>27</v>
      </c>
      <c r="D11" t="s">
        <v>22</v>
      </c>
      <c r="E11">
        <v>6</v>
      </c>
    </row>
    <row r="12" spans="1:12" x14ac:dyDescent="0.25">
      <c r="A12" t="s">
        <v>28</v>
      </c>
      <c r="B12" t="s">
        <v>29</v>
      </c>
      <c r="C12" t="s">
        <v>30</v>
      </c>
      <c r="D12" t="s">
        <v>31</v>
      </c>
      <c r="E12" t="s">
        <v>22</v>
      </c>
      <c r="F12" s="2">
        <v>10000</v>
      </c>
    </row>
    <row r="14" spans="1:12" x14ac:dyDescent="0.25">
      <c r="A14">
        <v>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40</v>
      </c>
      <c r="C15" t="s">
        <v>35</v>
      </c>
      <c r="D15" t="s">
        <v>41</v>
      </c>
      <c r="E15" t="s">
        <v>26</v>
      </c>
      <c r="F15" t="s">
        <v>42</v>
      </c>
      <c r="G15" t="s">
        <v>43</v>
      </c>
    </row>
    <row r="17" spans="1:12" x14ac:dyDescent="0.25">
      <c r="B17" t="s">
        <v>17</v>
      </c>
      <c r="C17" t="s">
        <v>44</v>
      </c>
      <c r="D17" t="s">
        <v>45</v>
      </c>
      <c r="E17" t="s">
        <v>46</v>
      </c>
      <c r="F17" t="s">
        <v>47</v>
      </c>
      <c r="G17" t="s">
        <v>46</v>
      </c>
    </row>
    <row r="18" spans="1:12" x14ac:dyDescent="0.25">
      <c r="A18" t="s">
        <v>64</v>
      </c>
      <c r="B18">
        <v>4.3520999999999997E-2</v>
      </c>
      <c r="C18">
        <v>2.0212000000000001E-2</v>
      </c>
      <c r="D18" s="2">
        <v>8.2509999999999994E-5</v>
      </c>
      <c r="E18" s="2">
        <v>2.9710000000000001E-4</v>
      </c>
      <c r="K18" t="str">
        <f>A18</f>
        <v>Tag</v>
      </c>
      <c r="L18">
        <f>B18</f>
        <v>4.3520999999999997E-2</v>
      </c>
    </row>
    <row r="19" spans="1:12" x14ac:dyDescent="0.25">
      <c r="A19" t="s">
        <v>65</v>
      </c>
      <c r="B19">
        <v>7.8882999999999995E-2</v>
      </c>
      <c r="C19">
        <v>4.6769999999999999E-2</v>
      </c>
      <c r="D19" s="2">
        <v>1.9090000000000001E-4</v>
      </c>
      <c r="E19" s="2">
        <v>6.7679999999999997E-4</v>
      </c>
      <c r="K19" t="str">
        <f t="shared" ref="K19:L25" si="0">A19</f>
        <v>Tai</v>
      </c>
      <c r="L19">
        <f t="shared" si="0"/>
        <v>7.8882999999999995E-2</v>
      </c>
    </row>
    <row r="20" spans="1:12" x14ac:dyDescent="0.25">
      <c r="A20" t="s">
        <v>66</v>
      </c>
      <c r="B20">
        <v>0.21365100000000001</v>
      </c>
      <c r="C20">
        <v>0.16337399999999999</v>
      </c>
      <c r="D20" s="2">
        <v>6.6699999999999995E-4</v>
      </c>
      <c r="E20" s="2">
        <v>4.5900000000000003E-3</v>
      </c>
      <c r="K20" t="str">
        <f t="shared" si="0"/>
        <v>Tga</v>
      </c>
      <c r="L20">
        <f t="shared" si="0"/>
        <v>0.21365100000000001</v>
      </c>
    </row>
    <row r="21" spans="1:12" x14ac:dyDescent="0.25">
      <c r="A21" t="s">
        <v>67</v>
      </c>
      <c r="B21">
        <v>0.59536800000000001</v>
      </c>
      <c r="C21">
        <v>0.16430500000000001</v>
      </c>
      <c r="D21" s="2">
        <v>6.7080000000000004E-4</v>
      </c>
      <c r="E21" s="2">
        <v>4.7029999999999997E-3</v>
      </c>
      <c r="K21" t="str">
        <f t="shared" si="0"/>
        <v>Tgi</v>
      </c>
      <c r="L21">
        <f t="shared" si="0"/>
        <v>0.59536800000000001</v>
      </c>
    </row>
    <row r="22" spans="1:12" x14ac:dyDescent="0.25">
      <c r="A22" t="s">
        <v>68</v>
      </c>
      <c r="B22">
        <v>0.63329800000000003</v>
      </c>
      <c r="C22">
        <v>0.21406700000000001</v>
      </c>
      <c r="D22" s="2">
        <v>8.7390000000000005E-4</v>
      </c>
      <c r="E22" s="2">
        <v>3.8730000000000001E-3</v>
      </c>
      <c r="K22" t="str">
        <f t="shared" si="0"/>
        <v>Tia</v>
      </c>
      <c r="L22">
        <f t="shared" si="0"/>
        <v>0.63329800000000003</v>
      </c>
    </row>
    <row r="23" spans="1:12" x14ac:dyDescent="0.25">
      <c r="A23" t="s">
        <v>69</v>
      </c>
      <c r="B23">
        <v>0.12225</v>
      </c>
      <c r="C23">
        <v>9.4340999999999994E-2</v>
      </c>
      <c r="D23" s="2">
        <v>3.8509999999999998E-4</v>
      </c>
      <c r="E23" s="2">
        <v>1.8209999999999999E-3</v>
      </c>
      <c r="K23" t="str">
        <f t="shared" si="0"/>
        <v>Tig</v>
      </c>
      <c r="L23">
        <f t="shared" si="0"/>
        <v>0.12225</v>
      </c>
    </row>
    <row r="24" spans="1:12" x14ac:dyDescent="0.25">
      <c r="A24" t="s">
        <v>48</v>
      </c>
      <c r="B24">
        <v>7.8009999999999998E-3</v>
      </c>
      <c r="C24">
        <v>3.457E-3</v>
      </c>
      <c r="D24" s="2">
        <v>1.411E-5</v>
      </c>
      <c r="E24" s="2">
        <v>3.994E-5</v>
      </c>
      <c r="K24" t="str">
        <f t="shared" si="0"/>
        <v>sigmaG</v>
      </c>
      <c r="L24">
        <f t="shared" si="0"/>
        <v>7.8009999999999998E-3</v>
      </c>
    </row>
    <row r="25" spans="1:12" x14ac:dyDescent="0.25">
      <c r="A25" t="s">
        <v>49</v>
      </c>
      <c r="B25">
        <v>1.8946999999999999E-2</v>
      </c>
      <c r="C25">
        <v>7.4530000000000004E-3</v>
      </c>
      <c r="D25" s="2">
        <v>3.0429999999999998E-5</v>
      </c>
      <c r="E25" s="2">
        <v>9.255E-5</v>
      </c>
      <c r="K25" t="str">
        <f t="shared" si="0"/>
        <v>sigmaI</v>
      </c>
      <c r="L25">
        <f t="shared" si="0"/>
        <v>1.8946999999999999E-2</v>
      </c>
    </row>
    <row r="27" spans="1:12" x14ac:dyDescent="0.25">
      <c r="A27">
        <v>2</v>
      </c>
      <c r="B27" t="s">
        <v>50</v>
      </c>
      <c r="C27" t="s">
        <v>37</v>
      </c>
      <c r="D27" t="s">
        <v>38</v>
      </c>
      <c r="E27" t="s">
        <v>51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64</v>
      </c>
      <c r="B30">
        <v>5.1619999999999999E-3</v>
      </c>
      <c r="C30">
        <v>2.9547E-2</v>
      </c>
      <c r="D30">
        <v>4.437E-2</v>
      </c>
      <c r="E30">
        <v>5.7137E-2</v>
      </c>
      <c r="F30">
        <v>8.1729999999999997E-2</v>
      </c>
      <c r="K30" t="str">
        <f t="shared" ref="K30:K37" si="1">CONCATENATE(A30,"_median")</f>
        <v>Tag_median</v>
      </c>
      <c r="L30">
        <f t="shared" ref="L30:L37" si="2">D30</f>
        <v>4.437E-2</v>
      </c>
    </row>
    <row r="31" spans="1:12" x14ac:dyDescent="0.25">
      <c r="A31" t="s">
        <v>65</v>
      </c>
      <c r="B31">
        <v>5.3179999999999998E-3</v>
      </c>
      <c r="C31">
        <v>4.2351E-2</v>
      </c>
      <c r="D31">
        <v>7.5464000000000003E-2</v>
      </c>
      <c r="E31">
        <v>0.110072</v>
      </c>
      <c r="F31">
        <v>0.17798</v>
      </c>
      <c r="K31" t="str">
        <f t="shared" si="1"/>
        <v>Tai_median</v>
      </c>
      <c r="L31">
        <f t="shared" si="2"/>
        <v>7.5464000000000003E-2</v>
      </c>
    </row>
    <row r="32" spans="1:12" x14ac:dyDescent="0.25">
      <c r="A32" t="s">
        <v>66</v>
      </c>
      <c r="B32">
        <v>8.9499999999999996E-3</v>
      </c>
      <c r="C32">
        <v>8.6587999999999998E-2</v>
      </c>
      <c r="D32">
        <v>0.17804600000000001</v>
      </c>
      <c r="E32">
        <v>0.30130899999999999</v>
      </c>
      <c r="F32">
        <v>0.62133000000000005</v>
      </c>
      <c r="K32" t="str">
        <f t="shared" si="1"/>
        <v>Tga_median</v>
      </c>
      <c r="L32">
        <f t="shared" si="2"/>
        <v>0.17804600000000001</v>
      </c>
    </row>
    <row r="33" spans="1:12" x14ac:dyDescent="0.25">
      <c r="A33" t="s">
        <v>67</v>
      </c>
      <c r="B33">
        <v>0.19270200000000001</v>
      </c>
      <c r="C33">
        <v>0.50598100000000001</v>
      </c>
      <c r="D33">
        <v>0.62107699999999999</v>
      </c>
      <c r="E33">
        <v>0.71057899999999996</v>
      </c>
      <c r="F33">
        <v>0.85341</v>
      </c>
      <c r="K33" t="str">
        <f t="shared" si="1"/>
        <v>Tgi_median</v>
      </c>
      <c r="L33">
        <f t="shared" si="2"/>
        <v>0.62107699999999999</v>
      </c>
    </row>
    <row r="34" spans="1:12" x14ac:dyDescent="0.25">
      <c r="A34" t="s">
        <v>68</v>
      </c>
      <c r="B34">
        <v>0.181034</v>
      </c>
      <c r="C34">
        <v>0.48610399999999998</v>
      </c>
      <c r="D34">
        <v>0.64828399999999997</v>
      </c>
      <c r="E34">
        <v>0.80278099999999997</v>
      </c>
      <c r="F34">
        <v>0.97511999999999999</v>
      </c>
      <c r="K34" t="str">
        <f t="shared" si="1"/>
        <v>Tia_median</v>
      </c>
      <c r="L34">
        <f t="shared" si="2"/>
        <v>0.64828399999999997</v>
      </c>
    </row>
    <row r="35" spans="1:12" x14ac:dyDescent="0.25">
      <c r="A35" t="s">
        <v>69</v>
      </c>
      <c r="B35">
        <v>4.7029999999999997E-3</v>
      </c>
      <c r="C35">
        <v>4.7638E-2</v>
      </c>
      <c r="D35">
        <v>0.101782</v>
      </c>
      <c r="E35">
        <v>0.176842</v>
      </c>
      <c r="F35">
        <v>0.34810000000000002</v>
      </c>
      <c r="K35" t="str">
        <f t="shared" si="1"/>
        <v>Tig_median</v>
      </c>
      <c r="L35">
        <f t="shared" si="2"/>
        <v>0.101782</v>
      </c>
    </row>
    <row r="36" spans="1:12" x14ac:dyDescent="0.25">
      <c r="A36" t="s">
        <v>48</v>
      </c>
      <c r="B36">
        <v>3.8920000000000001E-3</v>
      </c>
      <c r="C36">
        <v>5.5669999999999999E-3</v>
      </c>
      <c r="D36">
        <v>6.9870000000000002E-3</v>
      </c>
      <c r="E36">
        <v>9.0430000000000007E-3</v>
      </c>
      <c r="F36">
        <v>1.6559999999999998E-2</v>
      </c>
      <c r="K36" t="str">
        <f t="shared" si="1"/>
        <v>sigmaG_median</v>
      </c>
      <c r="L36">
        <f t="shared" si="2"/>
        <v>6.9870000000000002E-3</v>
      </c>
    </row>
    <row r="37" spans="1:12" x14ac:dyDescent="0.25">
      <c r="A37" t="s">
        <v>49</v>
      </c>
      <c r="B37">
        <v>1.0014E-2</v>
      </c>
      <c r="C37">
        <v>1.3946999999999999E-2</v>
      </c>
      <c r="D37">
        <v>1.7208999999999999E-2</v>
      </c>
      <c r="E37">
        <v>2.1905999999999998E-2</v>
      </c>
      <c r="F37">
        <v>3.8260000000000002E-2</v>
      </c>
      <c r="K37" t="str">
        <f t="shared" si="1"/>
        <v>sigmaI_median</v>
      </c>
      <c r="L37">
        <f t="shared" si="2"/>
        <v>1.7208999999999999E-2</v>
      </c>
    </row>
    <row r="39" spans="1:12" x14ac:dyDescent="0.25">
      <c r="A39" t="s">
        <v>52</v>
      </c>
      <c r="B39" t="s">
        <v>53</v>
      </c>
      <c r="C39" t="s">
        <v>54</v>
      </c>
      <c r="D39" t="s">
        <v>55</v>
      </c>
    </row>
    <row r="41" spans="1:12" x14ac:dyDescent="0.25">
      <c r="B41" t="s">
        <v>56</v>
      </c>
      <c r="C41" t="s">
        <v>57</v>
      </c>
      <c r="D41" t="s">
        <v>58</v>
      </c>
      <c r="E41" t="s">
        <v>59</v>
      </c>
    </row>
    <row r="42" spans="1:12" x14ac:dyDescent="0.25">
      <c r="A42" t="s">
        <v>64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65</v>
      </c>
      <c r="B43">
        <v>1</v>
      </c>
      <c r="C43">
        <v>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66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67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68</v>
      </c>
      <c r="B46">
        <v>1</v>
      </c>
      <c r="C46">
        <v>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69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48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49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60</v>
      </c>
      <c r="B51" t="s">
        <v>61</v>
      </c>
    </row>
    <row r="53" spans="1:12" x14ac:dyDescent="0.25">
      <c r="A53">
        <v>1</v>
      </c>
      <c r="K53" t="s">
        <v>11</v>
      </c>
      <c r="L53">
        <f>A53</f>
        <v>1</v>
      </c>
    </row>
    <row r="54" spans="1:12" x14ac:dyDescent="0.25"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48</v>
      </c>
      <c r="I54" t="s">
        <v>49</v>
      </c>
    </row>
    <row r="55" spans="1:12" x14ac:dyDescent="0.25">
      <c r="A55">
        <v>4663.8389999999999</v>
      </c>
      <c r="B55">
        <v>4798.9120000000003</v>
      </c>
      <c r="C55">
        <v>1321.4760000000001</v>
      </c>
      <c r="D55">
        <v>1270.107</v>
      </c>
      <c r="E55">
        <v>3084.3470000000002</v>
      </c>
      <c r="F55">
        <v>2701.107</v>
      </c>
      <c r="G55">
        <v>8207.5159999999996</v>
      </c>
      <c r="H55">
        <v>7243.5540000000001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18.7109375" bestFit="1" customWidth="1"/>
    <col min="3" max="3" width="11.5703125" bestFit="1" customWidth="1"/>
    <col min="4" max="4" width="9" bestFit="1" customWidth="1"/>
    <col min="5" max="5" width="8.7109375" bestFit="1" customWidth="1"/>
    <col min="6" max="6" width="11.42578125" bestFit="1" customWidth="1"/>
    <col min="7" max="7" width="8" bestFit="1" customWidth="1"/>
    <col min="8" max="8" width="10" bestFit="1" customWidth="1"/>
    <col min="9" max="9" width="8.7109375" bestFit="1" customWidth="1"/>
    <col min="12" max="12" width="10.5703125" bestFit="1" customWidth="1"/>
  </cols>
  <sheetData>
    <row r="1" spans="1:12" x14ac:dyDescent="0.25">
      <c r="A1" t="s">
        <v>13</v>
      </c>
      <c r="B1" t="s">
        <v>14</v>
      </c>
      <c r="K1" t="s">
        <v>15</v>
      </c>
      <c r="L1" t="str">
        <f>B1</f>
        <v>Gauss</v>
      </c>
    </row>
    <row r="2" spans="1:12" x14ac:dyDescent="0.25">
      <c r="A2" t="s">
        <v>13</v>
      </c>
      <c r="B2" t="s">
        <v>63</v>
      </c>
      <c r="K2" t="s">
        <v>0</v>
      </c>
      <c r="L2" t="str">
        <f>B2</f>
        <v>NewDiffusionGauss</v>
      </c>
    </row>
    <row r="3" spans="1:12" x14ac:dyDescent="0.25">
      <c r="A3" t="s">
        <v>13</v>
      </c>
      <c r="B3">
        <v>10000</v>
      </c>
      <c r="K3" t="s">
        <v>16</v>
      </c>
      <c r="L3" s="3">
        <f>B3</f>
        <v>10000</v>
      </c>
    </row>
    <row r="4" spans="1:12" x14ac:dyDescent="0.25">
      <c r="A4" t="s">
        <v>13</v>
      </c>
      <c r="B4">
        <v>1984</v>
      </c>
      <c r="K4" t="s">
        <v>1</v>
      </c>
      <c r="L4">
        <f>B4</f>
        <v>1984</v>
      </c>
    </row>
    <row r="5" spans="1:12" x14ac:dyDescent="0.25">
      <c r="A5" t="s">
        <v>17</v>
      </c>
      <c r="B5" t="s">
        <v>18</v>
      </c>
      <c r="C5">
        <v>-75.040000000000006</v>
      </c>
      <c r="K5" t="s">
        <v>8</v>
      </c>
      <c r="L5">
        <f>C5</f>
        <v>-75.040000000000006</v>
      </c>
    </row>
    <row r="6" spans="1:12" x14ac:dyDescent="0.25">
      <c r="A6" t="s">
        <v>19</v>
      </c>
      <c r="B6">
        <v>9.7560000000000002</v>
      </c>
      <c r="K6" t="s">
        <v>9</v>
      </c>
      <c r="L6">
        <f>B6</f>
        <v>9.7560000000000002</v>
      </c>
    </row>
    <row r="7" spans="1:12" x14ac:dyDescent="0.25">
      <c r="A7" t="s">
        <v>20</v>
      </c>
      <c r="B7" t="s">
        <v>18</v>
      </c>
      <c r="C7">
        <v>-65.28</v>
      </c>
      <c r="K7" t="s">
        <v>10</v>
      </c>
      <c r="L7">
        <f>C7</f>
        <v>-65.28</v>
      </c>
    </row>
    <row r="9" spans="1:12" x14ac:dyDescent="0.25">
      <c r="A9" t="s">
        <v>21</v>
      </c>
      <c r="B9" t="s">
        <v>22</v>
      </c>
      <c r="C9" t="s">
        <v>62</v>
      </c>
    </row>
    <row r="10" spans="1:12" x14ac:dyDescent="0.25">
      <c r="A10" t="s">
        <v>23</v>
      </c>
      <c r="B10" t="s">
        <v>24</v>
      </c>
      <c r="C10" t="s">
        <v>22</v>
      </c>
      <c r="D10">
        <v>1</v>
      </c>
    </row>
    <row r="11" spans="1:12" x14ac:dyDescent="0.25">
      <c r="A11" t="s">
        <v>25</v>
      </c>
      <c r="B11" t="s">
        <v>26</v>
      </c>
      <c r="C11" t="s">
        <v>27</v>
      </c>
      <c r="D11" t="s">
        <v>22</v>
      </c>
      <c r="E11">
        <v>6</v>
      </c>
    </row>
    <row r="12" spans="1:12" x14ac:dyDescent="0.25">
      <c r="A12" t="s">
        <v>28</v>
      </c>
      <c r="B12" t="s">
        <v>29</v>
      </c>
      <c r="C12" t="s">
        <v>30</v>
      </c>
      <c r="D12" t="s">
        <v>31</v>
      </c>
      <c r="E12" t="s">
        <v>22</v>
      </c>
      <c r="F12">
        <v>10000</v>
      </c>
    </row>
    <row r="14" spans="1:12" x14ac:dyDescent="0.25">
      <c r="A14">
        <v>1</v>
      </c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12" x14ac:dyDescent="0.25">
      <c r="B15" t="s">
        <v>40</v>
      </c>
      <c r="C15" t="s">
        <v>35</v>
      </c>
      <c r="D15" t="s">
        <v>41</v>
      </c>
      <c r="E15" t="s">
        <v>26</v>
      </c>
      <c r="F15" t="s">
        <v>42</v>
      </c>
      <c r="G15" t="s">
        <v>43</v>
      </c>
    </row>
    <row r="17" spans="1:12" x14ac:dyDescent="0.25">
      <c r="B17" t="s">
        <v>17</v>
      </c>
      <c r="C17" t="s">
        <v>44</v>
      </c>
      <c r="D17" t="s">
        <v>45</v>
      </c>
      <c r="E17" t="s">
        <v>46</v>
      </c>
      <c r="F17" t="s">
        <v>47</v>
      </c>
      <c r="G17" t="s">
        <v>46</v>
      </c>
    </row>
    <row r="18" spans="1:12" x14ac:dyDescent="0.25">
      <c r="A18" t="s">
        <v>64</v>
      </c>
      <c r="B18">
        <v>3.456E-2</v>
      </c>
      <c r="C18">
        <v>3.0800000000000001E-2</v>
      </c>
      <c r="D18" s="2">
        <v>1.2569999999999999E-4</v>
      </c>
      <c r="E18" s="2">
        <v>2.8719999999999999E-4</v>
      </c>
      <c r="K18" t="str">
        <f>A18</f>
        <v>Tag</v>
      </c>
      <c r="L18">
        <f>B18</f>
        <v>3.456E-2</v>
      </c>
    </row>
    <row r="19" spans="1:12" x14ac:dyDescent="0.25">
      <c r="A19" t="s">
        <v>65</v>
      </c>
      <c r="B19">
        <v>8.5949999999999999E-2</v>
      </c>
      <c r="C19">
        <v>5.6489999999999999E-2</v>
      </c>
      <c r="D19" s="2">
        <v>2.3059999999999999E-4</v>
      </c>
      <c r="E19" s="2">
        <v>6.9720000000000003E-4</v>
      </c>
      <c r="K19" t="str">
        <f t="shared" ref="K19:L25" si="0">A19</f>
        <v>Tai</v>
      </c>
      <c r="L19">
        <f t="shared" si="0"/>
        <v>8.5949999999999999E-2</v>
      </c>
    </row>
    <row r="20" spans="1:12" x14ac:dyDescent="0.25">
      <c r="A20" t="s">
        <v>66</v>
      </c>
      <c r="B20">
        <v>0.31059999999999999</v>
      </c>
      <c r="C20">
        <v>0.18496000000000001</v>
      </c>
      <c r="D20" s="2">
        <v>7.5509999999999998E-4</v>
      </c>
      <c r="E20" s="2">
        <v>2.2780000000000001E-3</v>
      </c>
      <c r="K20" t="str">
        <f t="shared" si="0"/>
        <v>Tga</v>
      </c>
      <c r="L20">
        <f t="shared" si="0"/>
        <v>0.31059999999999999</v>
      </c>
    </row>
    <row r="21" spans="1:12" x14ac:dyDescent="0.25">
      <c r="A21" t="s">
        <v>67</v>
      </c>
      <c r="B21">
        <v>0.36452000000000001</v>
      </c>
      <c r="C21">
        <v>0.14560999999999999</v>
      </c>
      <c r="D21" s="2">
        <v>5.9449999999999998E-4</v>
      </c>
      <c r="E21" s="2">
        <v>1.823E-3</v>
      </c>
      <c r="K21" t="str">
        <f t="shared" si="0"/>
        <v>Tgi</v>
      </c>
      <c r="L21">
        <f t="shared" si="0"/>
        <v>0.36452000000000001</v>
      </c>
    </row>
    <row r="22" spans="1:12" x14ac:dyDescent="0.25">
      <c r="A22" t="s">
        <v>68</v>
      </c>
      <c r="B22">
        <v>0.50390000000000001</v>
      </c>
      <c r="C22">
        <v>0.24229000000000001</v>
      </c>
      <c r="D22" s="2">
        <v>9.8909999999999992E-4</v>
      </c>
      <c r="E22" s="2">
        <v>3.3289999999999999E-3</v>
      </c>
      <c r="K22" t="str">
        <f t="shared" si="0"/>
        <v>Tia</v>
      </c>
      <c r="L22">
        <f t="shared" si="0"/>
        <v>0.50390000000000001</v>
      </c>
    </row>
    <row r="23" spans="1:12" x14ac:dyDescent="0.25">
      <c r="A23" t="s">
        <v>69</v>
      </c>
      <c r="B23">
        <v>0.11788</v>
      </c>
      <c r="C23">
        <v>0.10903</v>
      </c>
      <c r="D23" s="2">
        <v>4.4509999999999998E-4</v>
      </c>
      <c r="E23" s="2">
        <v>1.292E-3</v>
      </c>
      <c r="K23" t="str">
        <f t="shared" si="0"/>
        <v>Tig</v>
      </c>
      <c r="L23">
        <f t="shared" si="0"/>
        <v>0.11788</v>
      </c>
    </row>
    <row r="24" spans="1:12" x14ac:dyDescent="0.25">
      <c r="A24" t="s">
        <v>48</v>
      </c>
      <c r="B24">
        <v>2.6329999999999999E-2</v>
      </c>
      <c r="C24">
        <v>1.158E-2</v>
      </c>
      <c r="D24" s="2">
        <v>4.7280000000000001E-5</v>
      </c>
      <c r="E24" s="2">
        <v>1.1739999999999999E-4</v>
      </c>
      <c r="K24" t="str">
        <f t="shared" si="0"/>
        <v>sigmaG</v>
      </c>
      <c r="L24">
        <f t="shared" si="0"/>
        <v>2.6329999999999999E-2</v>
      </c>
    </row>
    <row r="25" spans="1:12" x14ac:dyDescent="0.25">
      <c r="A25" t="s">
        <v>49</v>
      </c>
      <c r="B25">
        <v>2.6769999999999999E-2</v>
      </c>
      <c r="C25">
        <v>1.013E-2</v>
      </c>
      <c r="D25" s="2">
        <v>4.1359999999999997E-5</v>
      </c>
      <c r="E25" s="2">
        <v>7.8529999999999995E-5</v>
      </c>
      <c r="K25" t="str">
        <f t="shared" si="0"/>
        <v>sigmaI</v>
      </c>
      <c r="L25">
        <f t="shared" si="0"/>
        <v>2.6769999999999999E-2</v>
      </c>
    </row>
    <row r="27" spans="1:12" x14ac:dyDescent="0.25">
      <c r="A27">
        <v>2</v>
      </c>
      <c r="B27" t="s">
        <v>50</v>
      </c>
      <c r="C27" t="s">
        <v>37</v>
      </c>
      <c r="D27" t="s">
        <v>38</v>
      </c>
      <c r="E27" t="s">
        <v>51</v>
      </c>
    </row>
    <row r="29" spans="1:12" x14ac:dyDescent="0.25">
      <c r="B29" s="4">
        <v>2.5000000000000001E-2</v>
      </c>
      <c r="C29" s="5">
        <v>0.25</v>
      </c>
      <c r="D29" s="5">
        <v>0.5</v>
      </c>
      <c r="E29" s="5">
        <v>0.75</v>
      </c>
      <c r="F29" s="4">
        <v>0.97499999999999998</v>
      </c>
    </row>
    <row r="30" spans="1:12" x14ac:dyDescent="0.25">
      <c r="A30" t="s">
        <v>64</v>
      </c>
      <c r="B30">
        <v>1.181E-3</v>
      </c>
      <c r="C30">
        <v>1.2460000000000001E-2</v>
      </c>
      <c r="D30">
        <v>2.6790000000000001E-2</v>
      </c>
      <c r="E30">
        <v>4.7820000000000001E-2</v>
      </c>
      <c r="F30">
        <v>0.11344</v>
      </c>
      <c r="K30" t="str">
        <f t="shared" ref="K30:K37" si="1">CONCATENATE(A30,"_median")</f>
        <v>Tag_median</v>
      </c>
      <c r="L30">
        <f t="shared" ref="L30:L37" si="2">D30</f>
        <v>2.6790000000000001E-2</v>
      </c>
    </row>
    <row r="31" spans="1:12" x14ac:dyDescent="0.25">
      <c r="A31" t="s">
        <v>65</v>
      </c>
      <c r="B31">
        <v>4.8859999999999997E-3</v>
      </c>
      <c r="C31">
        <v>4.0980000000000003E-2</v>
      </c>
      <c r="D31">
        <v>7.8170000000000003E-2</v>
      </c>
      <c r="E31">
        <v>0.12196</v>
      </c>
      <c r="F31">
        <v>0.21192</v>
      </c>
      <c r="K31" t="str">
        <f t="shared" si="1"/>
        <v>Tai_median</v>
      </c>
      <c r="L31">
        <f t="shared" si="2"/>
        <v>7.8170000000000003E-2</v>
      </c>
    </row>
    <row r="32" spans="1:12" x14ac:dyDescent="0.25">
      <c r="A32" t="s">
        <v>66</v>
      </c>
      <c r="B32">
        <v>2.4673E-2</v>
      </c>
      <c r="C32">
        <v>0.16985</v>
      </c>
      <c r="D32">
        <v>0.28926000000000002</v>
      </c>
      <c r="E32">
        <v>0.42715999999999998</v>
      </c>
      <c r="F32">
        <v>0.73070999999999997</v>
      </c>
      <c r="K32" t="str">
        <f t="shared" si="1"/>
        <v>Tga_median</v>
      </c>
      <c r="L32">
        <f t="shared" si="2"/>
        <v>0.28926000000000002</v>
      </c>
    </row>
    <row r="33" spans="1:12" x14ac:dyDescent="0.25">
      <c r="A33" t="s">
        <v>67</v>
      </c>
      <c r="B33">
        <v>7.0816000000000004E-2</v>
      </c>
      <c r="C33">
        <v>0.26667999999999997</v>
      </c>
      <c r="D33">
        <v>0.36796000000000001</v>
      </c>
      <c r="E33">
        <v>0.46289000000000002</v>
      </c>
      <c r="F33">
        <v>0.64463999999999999</v>
      </c>
      <c r="K33" t="str">
        <f t="shared" si="1"/>
        <v>Tgi_median</v>
      </c>
      <c r="L33">
        <f t="shared" si="2"/>
        <v>0.36796000000000001</v>
      </c>
    </row>
    <row r="34" spans="1:12" x14ac:dyDescent="0.25">
      <c r="A34" t="s">
        <v>68</v>
      </c>
      <c r="B34">
        <v>6.4663999999999999E-2</v>
      </c>
      <c r="C34">
        <v>0.31780999999999998</v>
      </c>
      <c r="D34">
        <v>0.49706</v>
      </c>
      <c r="E34">
        <v>0.68891999999999998</v>
      </c>
      <c r="F34">
        <v>0.95504</v>
      </c>
      <c r="K34" t="str">
        <f t="shared" si="1"/>
        <v>Tia_median</v>
      </c>
      <c r="L34">
        <f t="shared" si="2"/>
        <v>0.49706</v>
      </c>
    </row>
    <row r="35" spans="1:12" x14ac:dyDescent="0.25">
      <c r="A35" t="s">
        <v>69</v>
      </c>
      <c r="B35">
        <v>3.3660000000000001E-3</v>
      </c>
      <c r="C35">
        <v>3.7429999999999998E-2</v>
      </c>
      <c r="D35">
        <v>8.7059999999999998E-2</v>
      </c>
      <c r="E35">
        <v>0.16585</v>
      </c>
      <c r="F35">
        <v>0.41020000000000001</v>
      </c>
      <c r="K35" t="str">
        <f t="shared" si="1"/>
        <v>Tig_median</v>
      </c>
      <c r="L35">
        <f t="shared" si="2"/>
        <v>8.7059999999999998E-2</v>
      </c>
    </row>
    <row r="36" spans="1:12" x14ac:dyDescent="0.25">
      <c r="A36" t="s">
        <v>48</v>
      </c>
      <c r="B36">
        <v>1.3117999999999999E-2</v>
      </c>
      <c r="C36">
        <v>1.8679999999999999E-2</v>
      </c>
      <c r="D36">
        <v>2.3519999999999999E-2</v>
      </c>
      <c r="E36">
        <v>3.0609999999999998E-2</v>
      </c>
      <c r="F36">
        <v>5.6250000000000001E-2</v>
      </c>
      <c r="K36" t="str">
        <f t="shared" si="1"/>
        <v>sigmaG_median</v>
      </c>
      <c r="L36">
        <f t="shared" si="2"/>
        <v>2.3519999999999999E-2</v>
      </c>
    </row>
    <row r="37" spans="1:12" x14ac:dyDescent="0.25">
      <c r="A37" t="s">
        <v>49</v>
      </c>
      <c r="B37">
        <v>1.4385E-2</v>
      </c>
      <c r="C37">
        <v>2.001E-2</v>
      </c>
      <c r="D37">
        <v>2.4469999999999999E-2</v>
      </c>
      <c r="E37">
        <v>3.083E-2</v>
      </c>
      <c r="F37">
        <v>5.2359999999999997E-2</v>
      </c>
      <c r="K37" t="str">
        <f t="shared" si="1"/>
        <v>sigmaI_median</v>
      </c>
      <c r="L37">
        <f t="shared" si="2"/>
        <v>2.4469999999999999E-2</v>
      </c>
    </row>
    <row r="39" spans="1:12" x14ac:dyDescent="0.25">
      <c r="A39" t="s">
        <v>52</v>
      </c>
      <c r="B39" t="s">
        <v>53</v>
      </c>
      <c r="C39" t="s">
        <v>54</v>
      </c>
      <c r="D39" t="s">
        <v>55</v>
      </c>
    </row>
    <row r="41" spans="1:12" x14ac:dyDescent="0.25">
      <c r="B41" t="s">
        <v>56</v>
      </c>
      <c r="C41" t="s">
        <v>57</v>
      </c>
      <c r="D41" t="s">
        <v>58</v>
      </c>
      <c r="E41" t="s">
        <v>59</v>
      </c>
    </row>
    <row r="42" spans="1:12" x14ac:dyDescent="0.25">
      <c r="A42" t="s">
        <v>64</v>
      </c>
      <c r="B42">
        <v>1</v>
      </c>
      <c r="C42">
        <v>1</v>
      </c>
      <c r="K42" t="str">
        <f t="shared" ref="K42:K49" si="3">CONCATENATE(A42,"_rhat")</f>
        <v>Tag_rhat</v>
      </c>
      <c r="L42">
        <f t="shared" ref="L42:L49" si="4">B42</f>
        <v>1</v>
      </c>
    </row>
    <row r="43" spans="1:12" x14ac:dyDescent="0.25">
      <c r="A43" t="s">
        <v>65</v>
      </c>
      <c r="B43">
        <v>1</v>
      </c>
      <c r="C43">
        <v>1</v>
      </c>
      <c r="K43" t="str">
        <f t="shared" si="3"/>
        <v>Tai_rhat</v>
      </c>
      <c r="L43">
        <f t="shared" si="4"/>
        <v>1</v>
      </c>
    </row>
    <row r="44" spans="1:12" x14ac:dyDescent="0.25">
      <c r="A44" t="s">
        <v>66</v>
      </c>
      <c r="B44">
        <v>1</v>
      </c>
      <c r="C44">
        <v>1</v>
      </c>
      <c r="K44" t="str">
        <f t="shared" si="3"/>
        <v>Tga_rhat</v>
      </c>
      <c r="L44">
        <f t="shared" si="4"/>
        <v>1</v>
      </c>
    </row>
    <row r="45" spans="1:12" x14ac:dyDescent="0.25">
      <c r="A45" t="s">
        <v>67</v>
      </c>
      <c r="B45">
        <v>1</v>
      </c>
      <c r="C45">
        <v>1</v>
      </c>
      <c r="K45" t="str">
        <f t="shared" si="3"/>
        <v>Tgi_rhat</v>
      </c>
      <c r="L45">
        <f t="shared" si="4"/>
        <v>1</v>
      </c>
    </row>
    <row r="46" spans="1:12" x14ac:dyDescent="0.25">
      <c r="A46" t="s">
        <v>68</v>
      </c>
      <c r="B46">
        <v>1</v>
      </c>
      <c r="C46">
        <v>1</v>
      </c>
      <c r="K46" t="str">
        <f t="shared" si="3"/>
        <v>Tia_rhat</v>
      </c>
      <c r="L46">
        <f t="shared" si="4"/>
        <v>1</v>
      </c>
    </row>
    <row r="47" spans="1:12" x14ac:dyDescent="0.25">
      <c r="A47" t="s">
        <v>69</v>
      </c>
      <c r="B47">
        <v>1</v>
      </c>
      <c r="C47">
        <v>1</v>
      </c>
      <c r="K47" t="str">
        <f t="shared" si="3"/>
        <v>Tig_rhat</v>
      </c>
      <c r="L47">
        <f t="shared" si="4"/>
        <v>1</v>
      </c>
    </row>
    <row r="48" spans="1:12" x14ac:dyDescent="0.25">
      <c r="A48" t="s">
        <v>48</v>
      </c>
      <c r="B48">
        <v>1</v>
      </c>
      <c r="C48">
        <v>1</v>
      </c>
      <c r="K48" t="str">
        <f t="shared" si="3"/>
        <v>sigmaG_rhat</v>
      </c>
      <c r="L48">
        <f t="shared" si="4"/>
        <v>1</v>
      </c>
    </row>
    <row r="49" spans="1:12" x14ac:dyDescent="0.25">
      <c r="A49" t="s">
        <v>49</v>
      </c>
      <c r="B49">
        <v>1</v>
      </c>
      <c r="C49">
        <v>1</v>
      </c>
      <c r="K49" t="str">
        <f t="shared" si="3"/>
        <v>sigmaI_rhat</v>
      </c>
      <c r="L49">
        <f t="shared" si="4"/>
        <v>1</v>
      </c>
    </row>
    <row r="51" spans="1:12" x14ac:dyDescent="0.25">
      <c r="A51" t="s">
        <v>60</v>
      </c>
      <c r="B51" t="s">
        <v>61</v>
      </c>
    </row>
    <row r="53" spans="1:12" x14ac:dyDescent="0.25">
      <c r="A53">
        <v>1</v>
      </c>
      <c r="K53" t="s">
        <v>11</v>
      </c>
      <c r="L53">
        <f>A53</f>
        <v>1</v>
      </c>
    </row>
    <row r="54" spans="1:12" x14ac:dyDescent="0.25">
      <c r="B54" t="s">
        <v>64</v>
      </c>
      <c r="C54" t="s">
        <v>65</v>
      </c>
      <c r="D54" t="s">
        <v>66</v>
      </c>
      <c r="E54" t="s">
        <v>67</v>
      </c>
      <c r="F54" t="s">
        <v>68</v>
      </c>
      <c r="G54" t="s">
        <v>69</v>
      </c>
      <c r="H54" t="s">
        <v>48</v>
      </c>
      <c r="I54" t="s">
        <v>49</v>
      </c>
    </row>
    <row r="55" spans="1:12" x14ac:dyDescent="0.25">
      <c r="A55">
        <v>11796.71</v>
      </c>
      <c r="B55">
        <v>6579.259</v>
      </c>
      <c r="C55">
        <v>6630.0690000000004</v>
      </c>
      <c r="D55">
        <v>6428.8620000000001</v>
      </c>
      <c r="E55">
        <v>5298.26</v>
      </c>
      <c r="F55">
        <v>7228.6949999999997</v>
      </c>
      <c r="G55">
        <v>9941.4599999999991</v>
      </c>
      <c r="H55">
        <v>16755.366999999998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Diffusion</vt:lpstr>
      <vt:lpstr>D.1980</vt:lpstr>
      <vt:lpstr>D.1981</vt:lpstr>
      <vt:lpstr>D.1982</vt:lpstr>
      <vt:lpstr>D.1983</vt:lpstr>
      <vt:lpstr>D.1984</vt:lpstr>
      <vt:lpstr>D.1980!_1980solution</vt:lpstr>
      <vt:lpstr>D.1981!_1981solution</vt:lpstr>
      <vt:lpstr>D.1982!_1982solution</vt:lpstr>
      <vt:lpstr>D.1983!_1983solution</vt:lpstr>
      <vt:lpstr>D.1984!_1984solution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2013-03-03T18:26:48Z</dcterms:created>
  <dcterms:modified xsi:type="dcterms:W3CDTF">2013-03-03T18:31:38Z</dcterms:modified>
</cp:coreProperties>
</file>