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Model solutions" sheetId="5" r:id="rId1"/>
    <sheet name="Diffusion" sheetId="1" r:id="rId2"/>
    <sheet name="Contagion" sheetId="2" r:id="rId3"/>
    <sheet name="Hybrid" sheetId="3" r:id="rId4"/>
    <sheet name="Combine" sheetId="4" r:id="rId5"/>
  </sheets>
  <externalReferences>
    <externalReference r:id="rId6"/>
    <externalReference r:id="rId7"/>
    <externalReference r:id="rId8"/>
    <externalReference r:id="rId9"/>
  </externalReferences>
  <definedNames>
    <definedName name="contagion">Contagion!$1:$6</definedName>
    <definedName name="diffusion">Diffusion!$1:$6</definedName>
    <definedName name="hybrid">Hybrid!$1:$6</definedName>
  </definedNames>
  <calcPr calcId="145621"/>
</workbook>
</file>

<file path=xl/calcChain.xml><?xml version="1.0" encoding="utf-8"?>
<calcChain xmlns="http://schemas.openxmlformats.org/spreadsheetml/2006/main">
  <c r="AI1" i="3" l="1"/>
  <c r="AJ1" i="3"/>
  <c r="AK1" i="3"/>
  <c r="AL1" i="3"/>
  <c r="AM1" i="3"/>
  <c r="AN1" i="3"/>
  <c r="AO1" i="3"/>
  <c r="AP1" i="3"/>
  <c r="AI2" i="3"/>
  <c r="AJ2" i="3"/>
  <c r="AK2" i="3"/>
  <c r="AL2" i="3"/>
  <c r="AM2" i="3"/>
  <c r="AN2" i="3"/>
  <c r="AO2" i="3"/>
  <c r="AP2" i="3"/>
  <c r="AI3" i="3"/>
  <c r="AJ3" i="3"/>
  <c r="AK3" i="3"/>
  <c r="AL3" i="3"/>
  <c r="AM3" i="3"/>
  <c r="AN3" i="3"/>
  <c r="AO3" i="3"/>
  <c r="AP3" i="3"/>
  <c r="AI4" i="3"/>
  <c r="AJ4" i="3"/>
  <c r="AK4" i="3"/>
  <c r="AL4" i="3"/>
  <c r="AM4" i="3"/>
  <c r="AN4" i="3"/>
  <c r="AO4" i="3"/>
  <c r="AP4" i="3"/>
  <c r="AI5" i="3"/>
  <c r="AJ5" i="3"/>
  <c r="AK5" i="3"/>
  <c r="AL5" i="3"/>
  <c r="AM5" i="3"/>
  <c r="AN5" i="3"/>
  <c r="AO5" i="3"/>
  <c r="AP5" i="3"/>
  <c r="AI6" i="3"/>
  <c r="AJ6" i="3"/>
  <c r="AK6" i="3"/>
  <c r="AL6" i="3"/>
  <c r="AM6" i="3"/>
  <c r="AN6" i="3"/>
  <c r="AO6" i="3"/>
  <c r="AP6" i="3"/>
  <c r="AE1" i="3"/>
  <c r="AF1" i="3"/>
  <c r="AG1" i="3"/>
  <c r="AH1" i="3"/>
  <c r="AE2" i="3"/>
  <c r="AF2" i="3"/>
  <c r="AG2" i="3"/>
  <c r="AH2" i="3"/>
  <c r="AE3" i="3"/>
  <c r="AF3" i="3"/>
  <c r="AG3" i="3"/>
  <c r="AH3" i="3"/>
  <c r="AE4" i="3"/>
  <c r="AF4" i="3"/>
  <c r="AG4" i="3"/>
  <c r="AH4" i="3"/>
  <c r="AE5" i="3"/>
  <c r="AF5" i="3"/>
  <c r="AG5" i="3"/>
  <c r="AH5" i="3"/>
  <c r="AE6" i="3"/>
  <c r="AF6" i="3"/>
  <c r="AG6" i="3"/>
  <c r="AH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2" i="3"/>
  <c r="A3" i="3"/>
  <c r="A4" i="3"/>
  <c r="A5" i="3"/>
  <c r="A6" i="3"/>
  <c r="A1" i="3"/>
  <c r="C23" i="5" l="1"/>
  <c r="C22" i="5"/>
  <c r="C21" i="5"/>
  <c r="C20" i="5"/>
  <c r="C19" i="5"/>
  <c r="C16" i="5"/>
  <c r="C15" i="5"/>
  <c r="C14" i="5"/>
  <c r="C13" i="5"/>
  <c r="C12" i="5"/>
  <c r="C9" i="5"/>
  <c r="C8" i="5"/>
  <c r="C7" i="5"/>
  <c r="C6" i="5"/>
  <c r="C5" i="5"/>
  <c r="F32" i="5"/>
  <c r="F31" i="5"/>
  <c r="H8" i="5" l="1"/>
  <c r="L8" i="5"/>
  <c r="P8" i="5"/>
  <c r="T8" i="5"/>
  <c r="X8" i="5"/>
  <c r="AB8" i="5"/>
  <c r="AF8" i="5"/>
  <c r="AJ8" i="5"/>
  <c r="AN8" i="5"/>
  <c r="J8" i="5"/>
  <c r="R8" i="5"/>
  <c r="Z8" i="5"/>
  <c r="AD8" i="5"/>
  <c r="AL8" i="5"/>
  <c r="E8" i="5"/>
  <c r="I8" i="5"/>
  <c r="M8" i="5"/>
  <c r="Q8" i="5"/>
  <c r="U8" i="5"/>
  <c r="Y8" i="5"/>
  <c r="AC8" i="5"/>
  <c r="AG8" i="5"/>
  <c r="AK8" i="5"/>
  <c r="AO8" i="5"/>
  <c r="D8" i="5"/>
  <c r="F8" i="5"/>
  <c r="N8" i="5"/>
  <c r="V8" i="5"/>
  <c r="AH8" i="5"/>
  <c r="AP8" i="5"/>
  <c r="K8" i="5"/>
  <c r="AA8" i="5"/>
  <c r="AQ8" i="5"/>
  <c r="O8" i="5"/>
  <c r="AE8" i="5"/>
  <c r="S8" i="5"/>
  <c r="AI8" i="5"/>
  <c r="G8" i="5"/>
  <c r="W8" i="5"/>
  <c r="AM8" i="5"/>
  <c r="E5" i="5"/>
  <c r="I5" i="5"/>
  <c r="M5" i="5"/>
  <c r="Q5" i="5"/>
  <c r="U5" i="5"/>
  <c r="Y5" i="5"/>
  <c r="AC5" i="5"/>
  <c r="AG5" i="5"/>
  <c r="AK5" i="5"/>
  <c r="AO5" i="5"/>
  <c r="G5" i="5"/>
  <c r="O5" i="5"/>
  <c r="W5" i="5"/>
  <c r="AE5" i="5"/>
  <c r="AM5" i="5"/>
  <c r="L5" i="5"/>
  <c r="AJ5" i="5"/>
  <c r="F5" i="5"/>
  <c r="J5" i="5"/>
  <c r="N5" i="5"/>
  <c r="R5" i="5"/>
  <c r="V5" i="5"/>
  <c r="Z5" i="5"/>
  <c r="AD5" i="5"/>
  <c r="AH5" i="5"/>
  <c r="AL5" i="5"/>
  <c r="AP5" i="5"/>
  <c r="K5" i="5"/>
  <c r="S5" i="5"/>
  <c r="AA5" i="5"/>
  <c r="AI5" i="5"/>
  <c r="AQ5" i="5"/>
  <c r="H5" i="5"/>
  <c r="P5" i="5"/>
  <c r="T5" i="5"/>
  <c r="X5" i="5"/>
  <c r="AB5" i="5"/>
  <c r="AF5" i="5"/>
  <c r="AN5" i="5"/>
  <c r="D5" i="5"/>
  <c r="E9" i="5"/>
  <c r="I9" i="5"/>
  <c r="M9" i="5"/>
  <c r="Q9" i="5"/>
  <c r="U9" i="5"/>
  <c r="Y9" i="5"/>
  <c r="AC9" i="5"/>
  <c r="AG9" i="5"/>
  <c r="AK9" i="5"/>
  <c r="AO9" i="5"/>
  <c r="G9" i="5"/>
  <c r="O9" i="5"/>
  <c r="W9" i="5"/>
  <c r="AE9" i="5"/>
  <c r="AM9" i="5"/>
  <c r="D9" i="5"/>
  <c r="F9" i="5"/>
  <c r="J9" i="5"/>
  <c r="N9" i="5"/>
  <c r="R9" i="5"/>
  <c r="V9" i="5"/>
  <c r="Z9" i="5"/>
  <c r="AD9" i="5"/>
  <c r="AH9" i="5"/>
  <c r="AL9" i="5"/>
  <c r="AP9" i="5"/>
  <c r="K9" i="5"/>
  <c r="S9" i="5"/>
  <c r="AA9" i="5"/>
  <c r="AI9" i="5"/>
  <c r="AQ9" i="5"/>
  <c r="T9" i="5"/>
  <c r="AJ9" i="5"/>
  <c r="H9" i="5"/>
  <c r="X9" i="5"/>
  <c r="AN9" i="5"/>
  <c r="L9" i="5"/>
  <c r="AB9" i="5"/>
  <c r="P9" i="5"/>
  <c r="AF9" i="5"/>
  <c r="F6" i="5"/>
  <c r="J6" i="5"/>
  <c r="N6" i="5"/>
  <c r="R6" i="5"/>
  <c r="V6" i="5"/>
  <c r="Z6" i="5"/>
  <c r="AD6" i="5"/>
  <c r="AH6" i="5"/>
  <c r="AL6" i="5"/>
  <c r="AP6" i="5"/>
  <c r="H6" i="5"/>
  <c r="P6" i="5"/>
  <c r="X6" i="5"/>
  <c r="AF6" i="5"/>
  <c r="AN6" i="5"/>
  <c r="E6" i="5"/>
  <c r="M6" i="5"/>
  <c r="U6" i="5"/>
  <c r="AC6" i="5"/>
  <c r="AK6" i="5"/>
  <c r="G6" i="5"/>
  <c r="K6" i="5"/>
  <c r="O6" i="5"/>
  <c r="S6" i="5"/>
  <c r="W6" i="5"/>
  <c r="AA6" i="5"/>
  <c r="AE6" i="5"/>
  <c r="AI6" i="5"/>
  <c r="AM6" i="5"/>
  <c r="AQ6" i="5"/>
  <c r="L6" i="5"/>
  <c r="T6" i="5"/>
  <c r="AB6" i="5"/>
  <c r="AJ6" i="5"/>
  <c r="I6" i="5"/>
  <c r="Q6" i="5"/>
  <c r="Y6" i="5"/>
  <c r="AG6" i="5"/>
  <c r="AO6" i="5"/>
  <c r="D6" i="5"/>
  <c r="G7" i="5"/>
  <c r="K7" i="5"/>
  <c r="O7" i="5"/>
  <c r="S7" i="5"/>
  <c r="W7" i="5"/>
  <c r="AA7" i="5"/>
  <c r="AE7" i="5"/>
  <c r="AI7" i="5"/>
  <c r="AM7" i="5"/>
  <c r="AQ7" i="5"/>
  <c r="D7" i="5"/>
  <c r="I7" i="5"/>
  <c r="Q7" i="5"/>
  <c r="Y7" i="5"/>
  <c r="AG7" i="5"/>
  <c r="AO7" i="5"/>
  <c r="H7" i="5"/>
  <c r="L7" i="5"/>
  <c r="P7" i="5"/>
  <c r="T7" i="5"/>
  <c r="X7" i="5"/>
  <c r="AB7" i="5"/>
  <c r="AF7" i="5"/>
  <c r="AJ7" i="5"/>
  <c r="AN7" i="5"/>
  <c r="E7" i="5"/>
  <c r="M7" i="5"/>
  <c r="U7" i="5"/>
  <c r="AC7" i="5"/>
  <c r="AK7" i="5"/>
  <c r="R7" i="5"/>
  <c r="AH7" i="5"/>
  <c r="F7" i="5"/>
  <c r="V7" i="5"/>
  <c r="AL7" i="5"/>
  <c r="J7" i="5"/>
  <c r="Z7" i="5"/>
  <c r="AP7" i="5"/>
  <c r="N7" i="5"/>
  <c r="AD7" i="5"/>
  <c r="F30" i="5"/>
  <c r="F29" i="5"/>
  <c r="F33" i="5"/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2" i="2"/>
  <c r="A3" i="2"/>
  <c r="A4" i="2"/>
  <c r="A5" i="2"/>
  <c r="A6" i="2"/>
  <c r="A1" i="2"/>
  <c r="AN1" i="1"/>
  <c r="AO1" i="1"/>
  <c r="AP1" i="1"/>
  <c r="AN2" i="1"/>
  <c r="AO2" i="1"/>
  <c r="AP2" i="1"/>
  <c r="AN3" i="1"/>
  <c r="AO3" i="1"/>
  <c r="AP3" i="1"/>
  <c r="AN4" i="1"/>
  <c r="AO4" i="1"/>
  <c r="AP4" i="1"/>
  <c r="AN5" i="1"/>
  <c r="AO5" i="1"/>
  <c r="AP5" i="1"/>
  <c r="AN6" i="1"/>
  <c r="AO6" i="1"/>
  <c r="AP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2" i="1"/>
  <c r="A3" i="1"/>
  <c r="A4" i="1"/>
  <c r="A5" i="1"/>
  <c r="A6" i="1"/>
  <c r="A1" i="1"/>
  <c r="D32" i="5" l="1"/>
  <c r="D33" i="5"/>
  <c r="D30" i="5"/>
  <c r="D31" i="5"/>
  <c r="D29" i="5"/>
  <c r="E30" i="5"/>
  <c r="E32" i="5"/>
  <c r="E31" i="5"/>
  <c r="E29" i="5"/>
  <c r="E33" i="5"/>
  <c r="F13" i="5"/>
  <c r="AA13" i="5"/>
  <c r="H15" i="5"/>
  <c r="AC15" i="5"/>
  <c r="F16" i="5"/>
  <c r="V16" i="5"/>
  <c r="AL16" i="5"/>
  <c r="Q13" i="5"/>
  <c r="AL13" i="5"/>
  <c r="S15" i="5"/>
  <c r="AK15" i="5"/>
  <c r="N16" i="5"/>
  <c r="AD16" i="5"/>
  <c r="D15" i="5"/>
  <c r="M15" i="5"/>
  <c r="F12" i="5"/>
  <c r="J16" i="5"/>
  <c r="AC12" i="5"/>
  <c r="X15" i="5"/>
  <c r="AJ14" i="5"/>
  <c r="T13" i="5"/>
  <c r="AJ13" i="5"/>
  <c r="AQ16" i="5"/>
  <c r="AA16" i="5"/>
  <c r="K16" i="5"/>
  <c r="AH15" i="5"/>
  <c r="O15" i="5"/>
  <c r="AA14" i="5"/>
  <c r="AM13" i="5"/>
  <c r="R13" i="5"/>
  <c r="AJ12" i="5"/>
  <c r="N12" i="5"/>
  <c r="Q14" i="5"/>
  <c r="AG14" i="5"/>
  <c r="AP14" i="5"/>
  <c r="J14" i="5"/>
  <c r="R15" i="5"/>
  <c r="D14" i="5"/>
  <c r="AC16" i="5"/>
  <c r="M16" i="5"/>
  <c r="AJ15" i="5"/>
  <c r="Q15" i="5"/>
  <c r="AI14" i="5"/>
  <c r="N14" i="5"/>
  <c r="AE13" i="5"/>
  <c r="J13" i="5"/>
  <c r="AB12" i="5"/>
  <c r="O12" i="5"/>
  <c r="AE12" i="5"/>
  <c r="AJ16" i="5"/>
  <c r="T16" i="5"/>
  <c r="AM15" i="5"/>
  <c r="U15" i="5"/>
  <c r="AM14" i="5"/>
  <c r="V13" i="5"/>
  <c r="AH12" i="5"/>
  <c r="AP16" i="5"/>
  <c r="AG13" i="5"/>
  <c r="I15" i="5"/>
  <c r="R16" i="5"/>
  <c r="AN12" i="5"/>
  <c r="L13" i="5"/>
  <c r="AB13" i="5"/>
  <c r="AI16" i="5"/>
  <c r="S16" i="5"/>
  <c r="AP15" i="5"/>
  <c r="Y15" i="5"/>
  <c r="AL14" i="5"/>
  <c r="P14" i="5"/>
  <c r="AC13" i="5"/>
  <c r="G13" i="5"/>
  <c r="Y12" i="5"/>
  <c r="I14" i="5"/>
  <c r="Y14" i="5"/>
  <c r="AO14" i="5"/>
  <c r="T14" i="5"/>
  <c r="J15" i="5"/>
  <c r="Z15" i="5"/>
  <c r="AK16" i="5"/>
  <c r="U16" i="5"/>
  <c r="E16" i="5"/>
  <c r="AB15" i="5"/>
  <c r="G15" i="5"/>
  <c r="X14" i="5"/>
  <c r="AP13" i="5"/>
  <c r="U13" i="5"/>
  <c r="AL12" i="5"/>
  <c r="Q12" i="5"/>
  <c r="G12" i="5"/>
  <c r="W12" i="5"/>
  <c r="AM12" i="5"/>
  <c r="D13" i="5"/>
  <c r="AB16" i="5"/>
  <c r="L16" i="5"/>
  <c r="AE15" i="5"/>
  <c r="K15" i="5"/>
  <c r="H16" i="5"/>
  <c r="H12" i="5"/>
  <c r="AH16" i="5"/>
  <c r="X13" i="5"/>
  <c r="W16" i="5"/>
  <c r="AD15" i="5"/>
  <c r="V14" i="5"/>
  <c r="M13" i="5"/>
  <c r="I12" i="5"/>
  <c r="U14" i="5"/>
  <c r="F15" i="5"/>
  <c r="AO16" i="5"/>
  <c r="I16" i="5"/>
  <c r="L15" i="5"/>
  <c r="H14" i="5"/>
  <c r="E13" i="5"/>
  <c r="S12" i="5"/>
  <c r="AF16" i="5"/>
  <c r="AI15" i="5"/>
  <c r="AH14" i="5"/>
  <c r="L14" i="5"/>
  <c r="AD13" i="5"/>
  <c r="I13" i="5"/>
  <c r="Z12" i="5"/>
  <c r="E12" i="5"/>
  <c r="Z16" i="5"/>
  <c r="F14" i="5"/>
  <c r="AO15" i="5"/>
  <c r="AF13" i="5"/>
  <c r="D16" i="5"/>
  <c r="O16" i="5"/>
  <c r="T15" i="5"/>
  <c r="K14" i="5"/>
  <c r="AO12" i="5"/>
  <c r="AC14" i="5"/>
  <c r="N15" i="5"/>
  <c r="AG15" i="5"/>
  <c r="X12" i="5"/>
  <c r="AQ13" i="5"/>
  <c r="H13" i="5"/>
  <c r="AN13" i="5"/>
  <c r="AM16" i="5"/>
  <c r="G16" i="5"/>
  <c r="AQ14" i="5"/>
  <c r="AH13" i="5"/>
  <c r="AD12" i="5"/>
  <c r="E14" i="5"/>
  <c r="AK14" i="5"/>
  <c r="Z14" i="5"/>
  <c r="V15" i="5"/>
  <c r="Y16" i="5"/>
  <c r="AF15" i="5"/>
  <c r="AD14" i="5"/>
  <c r="Z13" i="5"/>
  <c r="V12" i="5"/>
  <c r="AE14" i="5"/>
  <c r="AI12" i="5"/>
  <c r="D12" i="5"/>
  <c r="P16" i="5"/>
  <c r="P15" i="5"/>
  <c r="W14" i="5"/>
  <c r="AO13" i="5"/>
  <c r="S13" i="5"/>
  <c r="AK12" i="5"/>
  <c r="P12" i="5"/>
  <c r="M12" i="5"/>
  <c r="K13" i="5"/>
  <c r="R12" i="5"/>
  <c r="P13" i="5"/>
  <c r="AE16" i="5"/>
  <c r="AL15" i="5"/>
  <c r="AF14" i="5"/>
  <c r="W13" i="5"/>
  <c r="T12" i="5"/>
  <c r="M14" i="5"/>
  <c r="O14" i="5"/>
  <c r="Q16" i="5"/>
  <c r="W15" i="5"/>
  <c r="S14" i="5"/>
  <c r="O13" i="5"/>
  <c r="L12" i="5"/>
  <c r="AG16" i="5"/>
  <c r="AG12" i="5"/>
  <c r="K12" i="5"/>
  <c r="AQ15" i="5"/>
  <c r="R14" i="5"/>
  <c r="N13" i="5"/>
  <c r="J12" i="5"/>
  <c r="AQ12" i="5"/>
  <c r="AN16" i="5"/>
  <c r="AI13" i="5"/>
  <c r="X16" i="5"/>
  <c r="Y13" i="5"/>
  <c r="AN15" i="5"/>
  <c r="AA12" i="5"/>
  <c r="AA15" i="5"/>
  <c r="G14" i="5"/>
  <c r="AP12" i="5"/>
  <c r="AN14" i="5"/>
  <c r="E15" i="5"/>
  <c r="AF12" i="5"/>
  <c r="AK13" i="5"/>
  <c r="AB14" i="5"/>
  <c r="U12" i="5"/>
  <c r="AF19" i="5"/>
  <c r="R21" i="5"/>
  <c r="T23" i="5"/>
  <c r="AO23" i="5"/>
  <c r="I23" i="5"/>
  <c r="AD23" i="5"/>
  <c r="Y20" i="5"/>
  <c r="L22" i="5"/>
  <c r="E23" i="5"/>
  <c r="AJ23" i="5"/>
  <c r="O21" i="5"/>
  <c r="AE21" i="5"/>
  <c r="H21" i="5"/>
  <c r="X21" i="5"/>
  <c r="AN21" i="5"/>
  <c r="Q21" i="5"/>
  <c r="AG21" i="5"/>
  <c r="AK23" i="5"/>
  <c r="P23" i="5"/>
  <c r="AB22" i="5"/>
  <c r="V21" i="5"/>
  <c r="AJ19" i="5"/>
  <c r="E22" i="5"/>
  <c r="N22" i="5"/>
  <c r="AD22" i="5"/>
  <c r="I19" i="5"/>
  <c r="Y19" i="5"/>
  <c r="AO19" i="5"/>
  <c r="R19" i="5"/>
  <c r="AH19" i="5"/>
  <c r="K19" i="5"/>
  <c r="AA19" i="5"/>
  <c r="AQ19" i="5"/>
  <c r="S23" i="5"/>
  <c r="AI23" i="5"/>
  <c r="D21" i="5"/>
  <c r="X23" i="5"/>
  <c r="AO22" i="5"/>
  <c r="T22" i="5"/>
  <c r="N21" i="5"/>
  <c r="L19" i="5"/>
  <c r="AK22" i="5"/>
  <c r="P22" i="5"/>
  <c r="F20" i="5"/>
  <c r="V20" i="5"/>
  <c r="AL20" i="5"/>
  <c r="O20" i="5"/>
  <c r="AE20" i="5"/>
  <c r="H20" i="5"/>
  <c r="X20" i="5"/>
  <c r="AN20" i="5"/>
  <c r="I20" i="5"/>
  <c r="AO20" i="5"/>
  <c r="G21" i="5"/>
  <c r="W21" i="5"/>
  <c r="AM21" i="5"/>
  <c r="P21" i="5"/>
  <c r="AF21" i="5"/>
  <c r="I21" i="5"/>
  <c r="Y21" i="5"/>
  <c r="AO21" i="5"/>
  <c r="D19" i="5"/>
  <c r="Z23" i="5"/>
  <c r="AM22" i="5"/>
  <c r="Q22" i="5"/>
  <c r="AC20" i="5"/>
  <c r="F22" i="5"/>
  <c r="V22" i="5"/>
  <c r="AL22" i="5"/>
  <c r="Q19" i="5"/>
  <c r="AG19" i="5"/>
  <c r="J19" i="5"/>
  <c r="Z19" i="5"/>
  <c r="AP19" i="5"/>
  <c r="S19" i="5"/>
  <c r="AI19" i="5"/>
  <c r="K23" i="5"/>
  <c r="AA23" i="5"/>
  <c r="AQ23" i="5"/>
  <c r="AH23" i="5"/>
  <c r="M23" i="5"/>
  <c r="AE22" i="5"/>
  <c r="G22" i="5"/>
  <c r="U20" i="5"/>
  <c r="D22" i="5"/>
  <c r="AA22" i="5"/>
  <c r="N20" i="5"/>
  <c r="AD20" i="5"/>
  <c r="G20" i="5"/>
  <c r="W20" i="5"/>
  <c r="AM20" i="5"/>
  <c r="P20" i="5"/>
  <c r="AF20" i="5"/>
  <c r="AH21" i="5"/>
  <c r="N23" i="5"/>
  <c r="S21" i="5"/>
  <c r="L21" i="5"/>
  <c r="E21" i="5"/>
  <c r="AK21" i="5"/>
  <c r="J23" i="5"/>
  <c r="F21" i="5"/>
  <c r="I22" i="5"/>
  <c r="AH22" i="5"/>
  <c r="M19" i="5"/>
  <c r="F19" i="5"/>
  <c r="AL19" i="5"/>
  <c r="AE19" i="5"/>
  <c r="W23" i="5"/>
  <c r="AN23" i="5"/>
  <c r="AJ22" i="5"/>
  <c r="AK20" i="5"/>
  <c r="AF22" i="5"/>
  <c r="J20" i="5"/>
  <c r="AP20" i="5"/>
  <c r="AI20" i="5"/>
  <c r="AB20" i="5"/>
  <c r="AB23" i="5"/>
  <c r="F23" i="5"/>
  <c r="X22" i="5"/>
  <c r="Z21" i="5"/>
  <c r="AN19" i="5"/>
  <c r="Y23" i="5"/>
  <c r="P19" i="5"/>
  <c r="AA21" i="5"/>
  <c r="T21" i="5"/>
  <c r="M21" i="5"/>
  <c r="AP23" i="5"/>
  <c r="AG22" i="5"/>
  <c r="M20" i="5"/>
  <c r="J22" i="5"/>
  <c r="AP22" i="5"/>
  <c r="U19" i="5"/>
  <c r="N19" i="5"/>
  <c r="G19" i="5"/>
  <c r="AM19" i="5"/>
  <c r="AE23" i="5"/>
  <c r="E20" i="5"/>
  <c r="AI21" i="5"/>
  <c r="AB21" i="5"/>
  <c r="U21" i="5"/>
  <c r="AF23" i="5"/>
  <c r="W22" i="5"/>
  <c r="R22" i="5"/>
  <c r="AC19" i="5"/>
  <c r="V19" i="5"/>
  <c r="O19" i="5"/>
  <c r="G23" i="5"/>
  <c r="AM23" i="5"/>
  <c r="R23" i="5"/>
  <c r="O22" i="5"/>
  <c r="K22" i="5"/>
  <c r="Z20" i="5"/>
  <c r="S20" i="5"/>
  <c r="L20" i="5"/>
  <c r="AL23" i="5"/>
  <c r="Q23" i="5"/>
  <c r="AI22" i="5"/>
  <c r="M22" i="5"/>
  <c r="AG20" i="5"/>
  <c r="H19" i="5"/>
  <c r="T19" i="5"/>
  <c r="K21" i="5"/>
  <c r="AQ21" i="5"/>
  <c r="AJ21" i="5"/>
  <c r="AC21" i="5"/>
  <c r="U23" i="5"/>
  <c r="AL21" i="5"/>
  <c r="H22" i="5"/>
  <c r="Z22" i="5"/>
  <c r="E19" i="5"/>
  <c r="AK19" i="5"/>
  <c r="AD19" i="5"/>
  <c r="W19" i="5"/>
  <c r="O23" i="5"/>
  <c r="D23" i="5"/>
  <c r="AD21" i="5"/>
  <c r="AH20" i="5"/>
  <c r="T20" i="5"/>
  <c r="L23" i="5"/>
  <c r="AP21" i="5"/>
  <c r="H23" i="5"/>
  <c r="AG23" i="5"/>
  <c r="Q20" i="5"/>
  <c r="Y22" i="5"/>
  <c r="R20" i="5"/>
  <c r="V23" i="5"/>
  <c r="X19" i="5"/>
  <c r="AC23" i="5"/>
  <c r="AB19" i="5"/>
  <c r="K20" i="5"/>
  <c r="AJ20" i="5"/>
  <c r="D20" i="5"/>
  <c r="AN22" i="5"/>
  <c r="J21" i="5"/>
  <c r="AQ22" i="5"/>
  <c r="AA20" i="5"/>
  <c r="AC22" i="5"/>
  <c r="U22" i="5"/>
  <c r="AQ20" i="5"/>
  <c r="S22" i="5"/>
</calcChain>
</file>

<file path=xl/sharedStrings.xml><?xml version="1.0" encoding="utf-8"?>
<sst xmlns="http://schemas.openxmlformats.org/spreadsheetml/2006/main" count="128" uniqueCount="44">
  <si>
    <t>All models are estimated using 1-year forecast. That is the prevalences of the next year is predicted from the OBSERVED prevalences.  In 8-year forecast estimation, each following prevalnce is predicted from the model result the step before</t>
  </si>
  <si>
    <t>Contagion</t>
  </si>
  <si>
    <t>Diffusion</t>
  </si>
  <si>
    <t>Hybrid</t>
  </si>
  <si>
    <t>DIC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</si>
  <si>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</si>
  <si>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</si>
  <si>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</si>
  <si>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</si>
  <si>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</si>
  <si>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</si>
  <si>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</si>
  <si>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</si>
  <si>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</si>
  <si>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</si>
  <si>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</si>
  <si>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</si>
  <si>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</si>
  <si>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</si>
  <si>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PSRF</t>
  </si>
  <si>
    <t>Tgi_rhat</t>
  </si>
  <si>
    <t>Tga_rhat</t>
  </si>
  <si>
    <t>Tig_rhat</t>
  </si>
  <si>
    <t>Tag_rhat</t>
  </si>
  <si>
    <t>Tia_rhat</t>
  </si>
  <si>
    <t>Tai_rhat</t>
  </si>
  <si>
    <t>Cgi_rhat</t>
  </si>
  <si>
    <t>Cig_rhat</t>
  </si>
  <si>
    <t>Cag_rhat</t>
  </si>
  <si>
    <t>Cga_rhat</t>
  </si>
  <si>
    <t>Cia_rhat</t>
  </si>
  <si>
    <t>Cai_rhat</t>
  </si>
  <si>
    <t>Tgi_median</t>
  </si>
  <si>
    <t>Tga_median</t>
  </si>
  <si>
    <t>Tig_median</t>
  </si>
  <si>
    <t>Tag_median</t>
  </si>
  <si>
    <t>Tia_median</t>
  </si>
  <si>
    <t>Tai_median</t>
  </si>
  <si>
    <t>Cgi_median</t>
  </si>
  <si>
    <t>Cig_median</t>
  </si>
  <si>
    <t>Cag_median</t>
  </si>
  <si>
    <t>Cga_median</t>
  </si>
  <si>
    <t>Cia_median</t>
  </si>
  <si>
    <t>Cai_median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</si>
</sst>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NumberFormat="1" applyAlignment="1"/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26521515282896169"/>
          <c:y val="5.912820811266949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815036051528058E-2"/>
          <c:y val="8.9450037828085902E-2"/>
          <c:w val="0.79959951126798801"/>
          <c:h val="0.83588197637199579"/>
        </c:manualLayout>
      </c:layout>
      <c:lineChart>
        <c:grouping val="standard"/>
        <c:varyColors val="0"/>
        <c:ser>
          <c:idx val="1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  <a:prstDash val="dash"/>
            </a:ln>
            <a:effectLst>
              <a:outerShdw blurRad="25400" dist="38100" dir="2700000" sx="99000" sy="99000" algn="tl" rotWithShape="0">
                <a:prstClr val="black">
                  <a:alpha val="45000"/>
                </a:prstClr>
              </a:outerShdw>
            </a:effectLst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4560"/>
        <c:axId val="62921472"/>
      </c:lineChart>
      <c:catAx>
        <c:axId val="96194560"/>
        <c:scaling>
          <c:orientation val="maxMin"/>
        </c:scaling>
        <c:delete val="1"/>
        <c:axPos val="b"/>
        <c:numFmt formatCode="General" sourceLinked="1"/>
        <c:majorTickMark val="out"/>
        <c:minorTickMark val="none"/>
        <c:tickLblPos val="none"/>
        <c:crossAx val="62921472"/>
        <c:crosses val="autoZero"/>
        <c:auto val="1"/>
        <c:lblAlgn val="ctr"/>
        <c:lblOffset val="100"/>
        <c:noMultiLvlLbl val="0"/>
      </c:catAx>
      <c:valAx>
        <c:axId val="62921472"/>
        <c:scaling>
          <c:orientation val="minMax"/>
          <c:max val="140"/>
        </c:scaling>
        <c:delete val="1"/>
        <c:axPos val="r"/>
        <c:numFmt formatCode="General" sourceLinked="1"/>
        <c:majorTickMark val="out"/>
        <c:minorTickMark val="none"/>
        <c:tickLblPos val="none"/>
        <c:crossAx val="96194560"/>
        <c:crossesAt val="1980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/>
          </a:p>
        </c:rich>
      </c:tx>
      <c:layout>
        <c:manualLayout>
          <c:xMode val="edge"/>
          <c:yMode val="edge"/>
          <c:x val="0.25954271660982869"/>
          <c:y val="2.173785290491316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dk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6096"/>
        <c:axId val="96633408"/>
      </c:lineChart>
      <c:catAx>
        <c:axId val="9619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6633408"/>
        <c:crosses val="autoZero"/>
        <c:auto val="1"/>
        <c:lblAlgn val="ctr"/>
        <c:lblOffset val="100"/>
        <c:noMultiLvlLbl val="0"/>
      </c:catAx>
      <c:valAx>
        <c:axId val="96633408"/>
        <c:scaling>
          <c:orientation val="minMax"/>
          <c:max val="0.35000000000000009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96196096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prstClr val="black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 dirty="0" smtClean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 smtClean="0">
              <a:effectLst/>
            </a:endParaRPr>
          </a:p>
        </c:rich>
      </c:tx>
      <c:layout>
        <c:manualLayout>
          <c:xMode val="edge"/>
          <c:yMode val="edge"/>
          <c:x val="0.26049975386141477"/>
          <c:y val="5.281546845657042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6608"/>
        <c:axId val="96635136"/>
      </c:lineChart>
      <c:catAx>
        <c:axId val="961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6635136"/>
        <c:crosses val="autoZero"/>
        <c:auto val="1"/>
        <c:lblAlgn val="ctr"/>
        <c:lblOffset val="100"/>
        <c:noMultiLvlLbl val="0"/>
      </c:catAx>
      <c:valAx>
        <c:axId val="96635136"/>
        <c:scaling>
          <c:orientation val="minMax"/>
          <c:max val="0.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96196608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2841139488012514"/>
          <c:y val="8.704641000541468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7120"/>
        <c:axId val="96636864"/>
      </c:lineChart>
      <c:catAx>
        <c:axId val="961971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one"/>
        <c:crossAx val="96636864"/>
        <c:crosses val="autoZero"/>
        <c:auto val="1"/>
        <c:lblAlgn val="ctr"/>
        <c:lblOffset val="100"/>
        <c:noMultiLvlLbl val="0"/>
      </c:catAx>
      <c:valAx>
        <c:axId val="96636864"/>
        <c:scaling>
          <c:orientation val="minMax"/>
          <c:max val="400"/>
        </c:scaling>
        <c:delete val="1"/>
        <c:axPos val="r"/>
        <c:numFmt formatCode="General" sourceLinked="1"/>
        <c:majorTickMark val="out"/>
        <c:minorTickMark val="none"/>
        <c:tickLblPos val="none"/>
        <c:crossAx val="96197120"/>
        <c:crossesAt val="1980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41643169929707602"/>
          <c:y val="6.65192341267532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815036051528058E-2"/>
          <c:y val="8.9450037828085902E-2"/>
          <c:w val="0.79959951126798801"/>
          <c:h val="0.83588197637199579"/>
        </c:manualLayout>
      </c:layout>
      <c:lineChart>
        <c:grouping val="standard"/>
        <c:varyColors val="0"/>
        <c:ser>
          <c:idx val="1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  <a:prstDash val="dash"/>
            </a:ln>
            <a:effectLst>
              <a:outerShdw blurRad="25400" dist="38100" dir="2700000" sx="99000" sy="99000" algn="tl" rotWithShape="0">
                <a:prstClr val="black">
                  <a:alpha val="45000"/>
                </a:prstClr>
              </a:outerShdw>
            </a:effectLst>
          </c:spPr>
          <c:marker>
            <c:symbol val="none"/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7632"/>
        <c:axId val="96638592"/>
      </c:lineChart>
      <c:catAx>
        <c:axId val="96197632"/>
        <c:scaling>
          <c:orientation val="maxMin"/>
        </c:scaling>
        <c:delete val="1"/>
        <c:axPos val="b"/>
        <c:numFmt formatCode="General" sourceLinked="1"/>
        <c:majorTickMark val="out"/>
        <c:minorTickMark val="none"/>
        <c:tickLblPos val="none"/>
        <c:crossAx val="96638592"/>
        <c:crosses val="autoZero"/>
        <c:auto val="1"/>
        <c:lblAlgn val="ctr"/>
        <c:lblOffset val="100"/>
        <c:noMultiLvlLbl val="0"/>
      </c:catAx>
      <c:valAx>
        <c:axId val="96638592"/>
        <c:scaling>
          <c:orientation val="minMax"/>
          <c:max val="80"/>
        </c:scaling>
        <c:delete val="1"/>
        <c:axPos val="r"/>
        <c:numFmt formatCode="General" sourceLinked="1"/>
        <c:majorTickMark val="out"/>
        <c:minorTickMark val="none"/>
        <c:tickLblPos val="none"/>
        <c:crossAx val="96197632"/>
        <c:crossesAt val="1980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</a:t>
            </a:r>
          </a:p>
        </c:rich>
      </c:tx>
      <c:layout>
        <c:manualLayout>
          <c:xMode val="edge"/>
          <c:yMode val="edge"/>
          <c:x val="0.41570223703670728"/>
          <c:y val="7.913310000492246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Pt>
            <c:idx val="3"/>
            <c:marker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</c:marker>
            <c:bubble3D val="0"/>
          </c:dPt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98144"/>
        <c:axId val="96640320"/>
      </c:lineChart>
      <c:catAx>
        <c:axId val="961981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one"/>
        <c:crossAx val="96640320"/>
        <c:crosses val="autoZero"/>
        <c:auto val="1"/>
        <c:lblAlgn val="ctr"/>
        <c:lblOffset val="100"/>
        <c:noMultiLvlLbl val="0"/>
      </c:catAx>
      <c:valAx>
        <c:axId val="96640320"/>
        <c:scaling>
          <c:orientation val="minMax"/>
          <c:max val="200"/>
        </c:scaling>
        <c:delete val="1"/>
        <c:axPos val="r"/>
        <c:numFmt formatCode="General" sourceLinked="1"/>
        <c:majorTickMark val="out"/>
        <c:minorTickMark val="none"/>
        <c:tickLblPos val="none"/>
        <c:crossAx val="96198144"/>
        <c:crossesAt val="1980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prstClr val="black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 dirty="0" smtClean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 smtClean="0">
              <a:effectLst/>
            </a:endParaRPr>
          </a:p>
        </c:rich>
      </c:tx>
      <c:layout>
        <c:manualLayout>
          <c:xMode val="edge"/>
          <c:yMode val="edge"/>
          <c:x val="0.36604142491055031"/>
          <c:y val="6.790560230130482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rgbClr val="0070C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1040"/>
        <c:axId val="97830016"/>
      </c:lineChart>
      <c:catAx>
        <c:axId val="9775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7830016"/>
        <c:crosses val="autoZero"/>
        <c:auto val="1"/>
        <c:lblAlgn val="ctr"/>
        <c:lblOffset val="100"/>
        <c:noMultiLvlLbl val="0"/>
      </c:catAx>
      <c:valAx>
        <c:axId val="97830016"/>
        <c:scaling>
          <c:orientation val="minMax"/>
          <c:max val="0.2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97751040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dirty="0" smtClean="0">
                <a:latin typeface="Times New Roman" panose="02020603050405020304" pitchFamily="18" charset="0"/>
                <a:cs typeface="Times New Roman" panose="02020603050405020304" pitchFamily="18" charset="0"/>
              </a:rPr>
              <a:t>√SS</a:t>
            </a:r>
            <a:endParaRPr lang="en-US" dirty="0"/>
          </a:p>
        </c:rich>
      </c:tx>
      <c:layout>
        <c:manualLayout>
          <c:xMode val="edge"/>
          <c:yMode val="edge"/>
          <c:x val="0.3462398199003171"/>
          <c:y val="3.622975484152192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dk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dk1"/>
                </a:solidFill>
              </a:ln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B0F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chemeClr val="bg1"/>
              </a:solidFill>
              <a:ln w="635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multiLvlStrRef>
              <c:f>'Model solutions'!#REF!</c:f>
            </c:multiLvlStrRef>
          </c:cat>
          <c:val>
            <c:numRef>
              <c:f>'Model solutions'!#REF!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51552"/>
        <c:axId val="97831744"/>
      </c:lineChart>
      <c:catAx>
        <c:axId val="977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7831744"/>
        <c:crosses val="autoZero"/>
        <c:auto val="1"/>
        <c:lblAlgn val="ctr"/>
        <c:lblOffset val="100"/>
        <c:noMultiLvlLbl val="0"/>
      </c:catAx>
      <c:valAx>
        <c:axId val="97831744"/>
        <c:scaling>
          <c:orientation val="minMax"/>
          <c:max val="0.2"/>
          <c:min val="5.0000000000000017E-2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97751552"/>
        <c:crosses val="autoZero"/>
        <c:crossBetween val="between"/>
        <c:majorUnit val="5.0000000000000024E-2"/>
        <c:minorUnit val="2.0000000000000011E-2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solutions'!$D$28</c:f>
              <c:strCache>
                <c:ptCount val="1"/>
                <c:pt idx="0">
                  <c:v>Diffusion</c:v>
                </c:pt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cat>
            <c:numRef>
              <c:f>'Model solutions'!$C$29:$C$33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solutions'!$D$29:$D$33</c:f>
              <c:numCache>
                <c:formatCode>General</c:formatCode>
                <c:ptCount val="5"/>
                <c:pt idx="0">
                  <c:v>-85.71</c:v>
                </c:pt>
                <c:pt idx="1">
                  <c:v>-89.93</c:v>
                </c:pt>
                <c:pt idx="2">
                  <c:v>-78.16</c:v>
                </c:pt>
                <c:pt idx="3">
                  <c:v>-88.93</c:v>
                </c:pt>
                <c:pt idx="4">
                  <c:v>-65.28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 solutions'!$E$28</c:f>
              <c:strCache>
                <c:ptCount val="1"/>
                <c:pt idx="0">
                  <c:v>Contagion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ysClr val="window" lastClr="FFFFFF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'Model solutions'!$C$29:$C$33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solutions'!$E$29:$E$33</c:f>
              <c:numCache>
                <c:formatCode>General</c:formatCode>
                <c:ptCount val="5"/>
                <c:pt idx="0">
                  <c:v>-79.2</c:v>
                </c:pt>
                <c:pt idx="1">
                  <c:v>-82.25</c:v>
                </c:pt>
                <c:pt idx="2">
                  <c:v>-68.489999999999995</c:v>
                </c:pt>
                <c:pt idx="3">
                  <c:v>-68.25</c:v>
                </c:pt>
                <c:pt idx="4">
                  <c:v>-65.45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 solutions'!$F$28</c:f>
              <c:strCache>
                <c:ptCount val="1"/>
                <c:pt idx="0">
                  <c:v>Hybrid</c:v>
                </c:pt>
              </c:strCache>
            </c:strRef>
          </c:tx>
          <c:spPr>
            <a:ln w="38100">
              <a:solidFill>
                <a:srgbClr val="00B0F0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'Model solutions'!$C$29:$C$33</c:f>
              <c:numCache>
                <c:formatCode>General</c:formatCode>
                <c:ptCount val="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</c:numCache>
            </c:numRef>
          </c:cat>
          <c:val>
            <c:numRef>
              <c:f>'Model solutions'!$F$29:$F$33</c:f>
              <c:numCache>
                <c:formatCode>General</c:formatCode>
                <c:ptCount val="5"/>
                <c:pt idx="0">
                  <c:v>-83.98</c:v>
                </c:pt>
                <c:pt idx="1">
                  <c:v>-89.15</c:v>
                </c:pt>
                <c:pt idx="2">
                  <c:v>-75.72</c:v>
                </c:pt>
                <c:pt idx="3">
                  <c:v>-89.24</c:v>
                </c:pt>
                <c:pt idx="4">
                  <c:v>-70.66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68864"/>
        <c:axId val="97833472"/>
      </c:lineChart>
      <c:catAx>
        <c:axId val="824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33472"/>
        <c:crosses val="autoZero"/>
        <c:auto val="1"/>
        <c:lblAlgn val="ctr"/>
        <c:lblOffset val="100"/>
        <c:noMultiLvlLbl val="0"/>
      </c:catAx>
      <c:valAx>
        <c:axId val="97833472"/>
        <c:scaling>
          <c:orientation val="minMax"/>
          <c:max val="-40"/>
          <c:min val="-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28</xdr:row>
      <xdr:rowOff>0</xdr:rowOff>
    </xdr:from>
    <xdr:to>
      <xdr:col>27</xdr:col>
      <xdr:colOff>489813</xdr:colOff>
      <xdr:row>64</xdr:row>
      <xdr:rowOff>97367</xdr:rowOff>
    </xdr:to>
    <xdr:grpSp>
      <xdr:nvGrpSpPr>
        <xdr:cNvPr id="2" name="Group 1"/>
        <xdr:cNvGrpSpPr/>
      </xdr:nvGrpSpPr>
      <xdr:grpSpPr>
        <a:xfrm>
          <a:off x="15049500" y="5334000"/>
          <a:ext cx="5338904" cy="6955367"/>
          <a:chOff x="182956" y="-23366"/>
          <a:chExt cx="5388384" cy="6955367"/>
        </a:xfrm>
      </xdr:grpSpPr>
      <xdr:grpSp>
        <xdr:nvGrpSpPr>
          <xdr:cNvPr id="3" name="Group 2"/>
          <xdr:cNvGrpSpPr/>
        </xdr:nvGrpSpPr>
        <xdr:grpSpPr>
          <a:xfrm>
            <a:off x="2924044" y="242335"/>
            <a:ext cx="2647296" cy="6689666"/>
            <a:chOff x="0" y="0"/>
            <a:chExt cx="2701731" cy="6689666"/>
          </a:xfrm>
        </xdr:grpSpPr>
        <xdr:graphicFrame macro="">
          <xdr:nvGraphicFramePr>
            <xdr:cNvPr id="21" name="Chart 20"/>
            <xdr:cNvGraphicFramePr>
              <a:graphicFrameLocks/>
            </xdr:cNvGraphicFramePr>
          </xdr:nvGraphicFramePr>
          <xdr:xfrm>
            <a:off x="1" y="0"/>
            <a:ext cx="2657088" cy="1718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2" name="Chart 21"/>
            <xdr:cNvGraphicFramePr>
              <a:graphicFrameLocks/>
            </xdr:cNvGraphicFramePr>
          </xdr:nvGraphicFramePr>
          <xdr:xfrm>
            <a:off x="0" y="4936963"/>
            <a:ext cx="2690979" cy="175270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3" name="Chart 22"/>
            <xdr:cNvGraphicFramePr>
              <a:graphicFrameLocks/>
            </xdr:cNvGraphicFramePr>
          </xdr:nvGraphicFramePr>
          <xdr:xfrm>
            <a:off x="1" y="3341035"/>
            <a:ext cx="2701730" cy="16832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24" name="Chart 23"/>
            <xdr:cNvGraphicFramePr>
              <a:graphicFrameLocks/>
            </xdr:cNvGraphicFramePr>
          </xdr:nvGraphicFramePr>
          <xdr:xfrm>
            <a:off x="1" y="1625061"/>
            <a:ext cx="2659440" cy="16048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4" name="Rectangle 3"/>
          <xdr:cNvSpPr/>
        </xdr:nvSpPr>
        <xdr:spPr>
          <a:xfrm>
            <a:off x="2830252" y="-23366"/>
            <a:ext cx="1617502" cy="46166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2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WinBUGS</a:t>
            </a:r>
          </a:p>
        </xdr:txBody>
      </xdr:sp>
      <xdr:grpSp>
        <xdr:nvGrpSpPr>
          <xdr:cNvPr id="5" name="Group 4"/>
          <xdr:cNvGrpSpPr/>
        </xdr:nvGrpSpPr>
        <xdr:grpSpPr>
          <a:xfrm>
            <a:off x="3030225" y="3332855"/>
            <a:ext cx="2111096" cy="338554"/>
            <a:chOff x="3030225" y="3332855"/>
            <a:chExt cx="2111096" cy="338554"/>
          </a:xfrm>
        </xdr:grpSpPr>
        <xdr:sp macro="" textlink="">
          <xdr:nvSpPr>
            <xdr:cNvPr id="16" name="Rectangle 15"/>
            <xdr:cNvSpPr/>
          </xdr:nvSpPr>
          <xdr:spPr>
            <a:xfrm>
              <a:off x="3030225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80</a:t>
              </a:r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3435289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81</a:t>
              </a: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3840353" y="3332855"/>
              <a:ext cx="490840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82</a:t>
              </a: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4291904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83</a:t>
              </a: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4696968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‘84</a:t>
              </a:r>
            </a:p>
          </xdr:txBody>
        </xdr:sp>
      </xdr:grpSp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226699" y="229217"/>
          <a:ext cx="2603553" cy="1718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224394" y="1864263"/>
          <a:ext cx="2605858" cy="16048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182956" y="3598610"/>
          <a:ext cx="2647296" cy="1683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93490" y="5172313"/>
          <a:ext cx="2636762" cy="1752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pSp>
        <xdr:nvGrpSpPr>
          <xdr:cNvPr id="10" name="Group 9"/>
          <xdr:cNvGrpSpPr/>
        </xdr:nvGrpSpPr>
        <xdr:grpSpPr>
          <a:xfrm>
            <a:off x="294322" y="3332855"/>
            <a:ext cx="2111096" cy="338554"/>
            <a:chOff x="3030225" y="3332855"/>
            <a:chExt cx="2111096" cy="338554"/>
          </a:xfrm>
        </xdr:grpSpPr>
        <xdr:sp macro="" textlink="">
          <xdr:nvSpPr>
            <xdr:cNvPr id="11" name="Rectangle 10"/>
            <xdr:cNvSpPr/>
          </xdr:nvSpPr>
          <xdr:spPr>
            <a:xfrm>
              <a:off x="3030225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80</a:t>
              </a:r>
            </a:p>
          </xdr:txBody>
        </xdr:sp>
        <xdr:sp macro="" textlink="">
          <xdr:nvSpPr>
            <xdr:cNvPr id="12" name="Rectangle 11"/>
            <xdr:cNvSpPr/>
          </xdr:nvSpPr>
          <xdr:spPr>
            <a:xfrm>
              <a:off x="3435289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81</a:t>
              </a:r>
            </a:p>
          </xdr:txBody>
        </xdr:sp>
        <xdr:sp macro="" textlink="">
          <xdr:nvSpPr>
            <xdr:cNvPr id="13" name="Rectangle 12"/>
            <xdr:cNvSpPr/>
          </xdr:nvSpPr>
          <xdr:spPr>
            <a:xfrm>
              <a:off x="3840353" y="3332855"/>
              <a:ext cx="490840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 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82</a:t>
              </a:r>
            </a:p>
          </xdr:txBody>
        </xdr:sp>
        <xdr:sp macro="" textlink="">
          <xdr:nvSpPr>
            <xdr:cNvPr id="14" name="Rectangle 13"/>
            <xdr:cNvSpPr/>
          </xdr:nvSpPr>
          <xdr:spPr>
            <a:xfrm>
              <a:off x="4291904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n w="0"/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</a:t>
              </a:r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83</a:t>
              </a:r>
            </a:p>
          </xdr:txBody>
        </xdr:sp>
        <xdr:sp macro="" textlink="">
          <xdr:nvSpPr>
            <xdr:cNvPr id="15" name="Rectangle 14"/>
            <xdr:cNvSpPr/>
          </xdr:nvSpPr>
          <xdr:spPr>
            <a:xfrm>
              <a:off x="4696968" y="3332855"/>
              <a:ext cx="444353" cy="33855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‘84</a:t>
              </a:r>
            </a:p>
          </xdr:txBody>
        </xdr:sp>
      </xdr:grpSp>
    </xdr:grpSp>
    <xdr:clientData/>
  </xdr:twoCellAnchor>
  <xdr:twoCellAnchor>
    <xdr:from>
      <xdr:col>7</xdr:col>
      <xdr:colOff>0</xdr:colOff>
      <xdr:row>27</xdr:row>
      <xdr:rowOff>0</xdr:rowOff>
    </xdr:from>
    <xdr:to>
      <xdr:col>12</xdr:col>
      <xdr:colOff>489857</xdr:colOff>
      <xdr:row>51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spirion/Documents/GitHub/EMOSA/Results/reading%20in%20parameter%20solution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spirion/Documents/GitHub/EMOSA/NewDiffusionGauss/NewDiffusionGauss_resultsI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spirion/Documents/GitHub/EMOSA/NewContagionGauss/NewContagionGauss_resultsI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spirion/Documents/GitHub/EMOSA/NewHybridGauss/NewHybridGauss_results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"/>
      <sheetName val="Diffusion"/>
      <sheetName val="Contagion"/>
      <sheetName val="Hybrid"/>
      <sheetName val="H.1980"/>
      <sheetName val="H.1981"/>
      <sheetName val="H.1982"/>
      <sheetName val="H.1983"/>
      <sheetName val="H.1984"/>
      <sheetName val="C.1980"/>
      <sheetName val="C.1981"/>
      <sheetName val="C.1982"/>
      <sheetName val="C.1983"/>
      <sheetName val="C.1984"/>
      <sheetName val="D.1980"/>
      <sheetName val="D.1981"/>
      <sheetName val="D.1982"/>
      <sheetName val="D.1983"/>
      <sheetName val="D.1984"/>
    </sheetNames>
    <sheetDataSet>
      <sheetData sheetId="0">
        <row r="1">
          <cell r="B1" t="str">
            <v>Choses model solutions from WInBugs estimation</v>
          </cell>
        </row>
        <row r="4">
          <cell r="B4">
            <v>1980</v>
          </cell>
        </row>
        <row r="5">
          <cell r="B5">
            <v>1981</v>
          </cell>
        </row>
        <row r="6">
          <cell r="B6">
            <v>1982</v>
          </cell>
        </row>
        <row r="7">
          <cell r="B7">
            <v>1983</v>
          </cell>
        </row>
        <row r="8">
          <cell r="B8">
            <v>1984</v>
          </cell>
        </row>
        <row r="11">
          <cell r="B11">
            <v>1980</v>
          </cell>
        </row>
        <row r="12">
          <cell r="B12">
            <v>1981</v>
          </cell>
        </row>
        <row r="13">
          <cell r="B13">
            <v>1982</v>
          </cell>
        </row>
        <row r="14">
          <cell r="B14">
            <v>1983</v>
          </cell>
        </row>
        <row r="15">
          <cell r="B15">
            <v>1984</v>
          </cell>
        </row>
        <row r="18">
          <cell r="B18">
            <v>1980</v>
          </cell>
        </row>
        <row r="19">
          <cell r="B19">
            <v>1981</v>
          </cell>
        </row>
        <row r="20">
          <cell r="B20">
            <v>1982</v>
          </cell>
        </row>
        <row r="21">
          <cell r="B21">
            <v>1983</v>
          </cell>
        </row>
        <row r="22">
          <cell r="B22">
            <v>1984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ffusion"/>
      <sheetName val="D.1980"/>
      <sheetName val="D.1981"/>
      <sheetName val="D.1982"/>
      <sheetName val="D.1983"/>
      <sheetName val="D.1984"/>
    </sheetNames>
    <sheetDataSet>
      <sheetData sheetId="0">
        <row r="1">
          <cell r="A1" t="str">
            <v>model</v>
          </cell>
          <cell r="B1" t="str">
            <v>cohort</v>
          </cell>
          <cell r="C1" t="str">
            <v>Tgi</v>
          </cell>
          <cell r="D1" t="str">
            <v>Tga</v>
          </cell>
          <cell r="E1" t="str">
            <v>Tig</v>
          </cell>
          <cell r="F1" t="str">
            <v>Tag</v>
          </cell>
          <cell r="G1" t="str">
            <v>Tia</v>
          </cell>
          <cell r="H1" t="str">
            <v>Tai</v>
          </cell>
          <cell r="I1" t="str">
            <v>Cgi</v>
          </cell>
          <cell r="J1" t="str">
            <v>Cig</v>
          </cell>
          <cell r="K1" t="str">
            <v>Cag</v>
          </cell>
          <cell r="L1" t="str">
            <v>Cga</v>
          </cell>
          <cell r="M1" t="str">
            <v>Cia</v>
          </cell>
          <cell r="N1" t="str">
            <v>Cai</v>
          </cell>
          <cell r="O1" t="str">
            <v>md</v>
          </cell>
          <cell r="P1" t="str">
            <v>p</v>
          </cell>
          <cell r="Q1" t="str">
            <v>DIC</v>
          </cell>
          <cell r="R1" t="str">
            <v>PSRF</v>
          </cell>
          <cell r="S1" t="str">
            <v>Tgi_rhat</v>
          </cell>
          <cell r="T1" t="str">
            <v>Tga_rhat</v>
          </cell>
          <cell r="U1" t="str">
            <v>Tig_rhat</v>
          </cell>
          <cell r="V1" t="str">
            <v>Tag_rhat</v>
          </cell>
          <cell r="W1" t="str">
            <v>Tia_rhat</v>
          </cell>
          <cell r="X1" t="str">
            <v>Tai_rhat</v>
          </cell>
          <cell r="Y1" t="str">
            <v>Cgi_rhat</v>
          </cell>
          <cell r="Z1" t="str">
            <v>Cig_rhat</v>
          </cell>
          <cell r="AA1" t="str">
            <v>Cag_rhat</v>
          </cell>
          <cell r="AB1" t="str">
            <v>Cga_rhat</v>
          </cell>
          <cell r="AC1" t="str">
            <v>Cia_rhat</v>
          </cell>
          <cell r="AD1" t="str">
            <v>Cai_rhat</v>
          </cell>
          <cell r="AE1" t="str">
            <v>Tgi_median</v>
          </cell>
          <cell r="AF1" t="str">
            <v>Tga_median</v>
          </cell>
          <cell r="AG1" t="str">
            <v>Tig_median</v>
          </cell>
          <cell r="AH1" t="str">
            <v>Tag_median</v>
          </cell>
          <cell r="AI1" t="str">
            <v>Tia_median</v>
          </cell>
          <cell r="AJ1" t="str">
            <v>Tai_median</v>
          </cell>
          <cell r="AK1" t="str">
            <v>Cgi_median</v>
          </cell>
          <cell r="AL1" t="str">
            <v>Cig_median</v>
          </cell>
          <cell r="AM1" t="str">
            <v>Cag_median</v>
          </cell>
          <cell r="AN1" t="str">
            <v>Cga_median</v>
          </cell>
          <cell r="AO1" t="str">
            <v>Cia_median</v>
          </cell>
          <cell r="AP1" t="str">
            <v>Cai_median</v>
          </cell>
        </row>
        <row r="2">
          <cell r="A2" t="str">
            <v>Diffusion</v>
          </cell>
          <cell r="B2">
            <v>1980</v>
          </cell>
          <cell r="C2">
            <v>0.71082999999999996</v>
          </cell>
          <cell r="D2">
            <v>0.66698999999999997</v>
          </cell>
          <cell r="E2">
            <v>0.21529000000000001</v>
          </cell>
          <cell r="F2">
            <v>6.8059999999999996E-2</v>
          </cell>
          <cell r="G2">
            <v>0.48720000000000002</v>
          </cell>
          <cell r="H2">
            <v>9.5860000000000001E-2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-93.17</v>
          </cell>
          <cell r="P2">
            <v>7.46</v>
          </cell>
          <cell r="Q2">
            <v>-85.71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 t="e">
            <v>#N/A</v>
          </cell>
          <cell r="Z2" t="e">
            <v>#N/A</v>
          </cell>
          <cell r="AA2" t="e">
            <v>#N/A</v>
          </cell>
          <cell r="AB2" t="e">
            <v>#N/A</v>
          </cell>
          <cell r="AC2" t="e">
            <v>#N/A</v>
          </cell>
          <cell r="AD2" t="e">
            <v>#N/A</v>
          </cell>
          <cell r="AE2">
            <v>0.77073999999999998</v>
          </cell>
          <cell r="AF2">
            <v>0.72404000000000002</v>
          </cell>
          <cell r="AG2">
            <v>0.19458</v>
          </cell>
          <cell r="AH2">
            <v>6.6280000000000006E-2</v>
          </cell>
          <cell r="AI2">
            <v>0.47887999999999997</v>
          </cell>
          <cell r="AJ2">
            <v>8.9580000000000007E-2</v>
          </cell>
          <cell r="AK2" t="e">
            <v>#N/A</v>
          </cell>
          <cell r="AL2" t="e">
            <v>#N/A</v>
          </cell>
          <cell r="AM2" t="e">
            <v>#N/A</v>
          </cell>
          <cell r="AN2" t="e">
            <v>#N/A</v>
          </cell>
          <cell r="AO2" t="e">
            <v>#N/A</v>
          </cell>
          <cell r="AP2" t="e">
            <v>#N/A</v>
          </cell>
        </row>
        <row r="3">
          <cell r="A3" t="str">
            <v>Diffusion</v>
          </cell>
          <cell r="B3">
            <v>1981</v>
          </cell>
          <cell r="C3">
            <v>0.66166000000000003</v>
          </cell>
          <cell r="D3">
            <v>0.61438999999999999</v>
          </cell>
          <cell r="E3">
            <v>0.29069</v>
          </cell>
          <cell r="F3">
            <v>0.10131</v>
          </cell>
          <cell r="G3">
            <v>0.38479000000000002</v>
          </cell>
          <cell r="H3">
            <v>6.2260000000000003E-2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-98.73</v>
          </cell>
          <cell r="P3">
            <v>8.798</v>
          </cell>
          <cell r="Q3">
            <v>-89.93</v>
          </cell>
          <cell r="R3">
            <v>1.01</v>
          </cell>
          <cell r="S3">
            <v>1.01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 t="e">
            <v>#N/A</v>
          </cell>
          <cell r="Z3" t="e">
            <v>#N/A</v>
          </cell>
          <cell r="AA3" t="e">
            <v>#N/A</v>
          </cell>
          <cell r="AB3" t="e">
            <v>#N/A</v>
          </cell>
          <cell r="AC3" t="e">
            <v>#N/A</v>
          </cell>
          <cell r="AD3" t="e">
            <v>#N/A</v>
          </cell>
          <cell r="AE3">
            <v>0.70463200000000004</v>
          </cell>
          <cell r="AF3">
            <v>0.64482700000000004</v>
          </cell>
          <cell r="AG3">
            <v>0.282804</v>
          </cell>
          <cell r="AH3">
            <v>0.101053</v>
          </cell>
          <cell r="AI3">
            <v>0.36702699999999999</v>
          </cell>
          <cell r="AJ3">
            <v>5.2791999999999999E-2</v>
          </cell>
          <cell r="AK3" t="e">
            <v>#N/A</v>
          </cell>
          <cell r="AL3" t="e">
            <v>#N/A</v>
          </cell>
          <cell r="AM3" t="e">
            <v>#N/A</v>
          </cell>
          <cell r="AN3" t="e">
            <v>#N/A</v>
          </cell>
          <cell r="AO3" t="e">
            <v>#N/A</v>
          </cell>
          <cell r="AP3" t="e">
            <v>#N/A</v>
          </cell>
        </row>
        <row r="4">
          <cell r="A4" t="str">
            <v>Diffusion</v>
          </cell>
          <cell r="B4">
            <v>1982</v>
          </cell>
          <cell r="C4">
            <v>0.81491000000000002</v>
          </cell>
          <cell r="D4">
            <v>0.58994999999999997</v>
          </cell>
          <cell r="E4">
            <v>0.38485000000000003</v>
          </cell>
          <cell r="F4">
            <v>9.6460000000000004E-2</v>
          </cell>
          <cell r="G4">
            <v>0.42653999999999997</v>
          </cell>
          <cell r="H4">
            <v>4.8430000000000001E-2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-86.91</v>
          </cell>
          <cell r="P4">
            <v>8.7460000000000004</v>
          </cell>
          <cell r="Q4">
            <v>-78.16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 t="e">
            <v>#N/A</v>
          </cell>
          <cell r="Z4" t="e">
            <v>#N/A</v>
          </cell>
          <cell r="AA4" t="e">
            <v>#N/A</v>
          </cell>
          <cell r="AB4" t="e">
            <v>#N/A</v>
          </cell>
          <cell r="AC4" t="e">
            <v>#N/A</v>
          </cell>
          <cell r="AD4" t="e">
            <v>#N/A</v>
          </cell>
          <cell r="AE4">
            <v>0.86319000000000001</v>
          </cell>
          <cell r="AF4">
            <v>0.61717</v>
          </cell>
          <cell r="AG4">
            <v>0.37273000000000001</v>
          </cell>
          <cell r="AH4">
            <v>9.282E-2</v>
          </cell>
          <cell r="AI4">
            <v>0.41587000000000002</v>
          </cell>
          <cell r="AJ4">
            <v>3.9660000000000001E-2</v>
          </cell>
          <cell r="AK4" t="e">
            <v>#N/A</v>
          </cell>
          <cell r="AL4" t="e">
            <v>#N/A</v>
          </cell>
          <cell r="AM4" t="e">
            <v>#N/A</v>
          </cell>
          <cell r="AN4" t="e">
            <v>#N/A</v>
          </cell>
          <cell r="AO4" t="e">
            <v>#N/A</v>
          </cell>
          <cell r="AP4" t="e">
            <v>#N/A</v>
          </cell>
        </row>
        <row r="5">
          <cell r="A5" t="str">
            <v>Diffusion</v>
          </cell>
          <cell r="B5">
            <v>1983</v>
          </cell>
          <cell r="C5">
            <v>0.59536800000000001</v>
          </cell>
          <cell r="D5">
            <v>0.21365100000000001</v>
          </cell>
          <cell r="E5">
            <v>0.12225</v>
          </cell>
          <cell r="F5">
            <v>4.3520999999999997E-2</v>
          </cell>
          <cell r="G5">
            <v>0.63329800000000003</v>
          </cell>
          <cell r="H5">
            <v>7.8882999999999995E-2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-99.91</v>
          </cell>
          <cell r="P5">
            <v>10.98</v>
          </cell>
          <cell r="Q5">
            <v>-88.93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 t="e">
            <v>#N/A</v>
          </cell>
          <cell r="Z5" t="e">
            <v>#N/A</v>
          </cell>
          <cell r="AA5" t="e">
            <v>#N/A</v>
          </cell>
          <cell r="AB5" t="e">
            <v>#N/A</v>
          </cell>
          <cell r="AC5" t="e">
            <v>#N/A</v>
          </cell>
          <cell r="AD5" t="e">
            <v>#N/A</v>
          </cell>
          <cell r="AE5">
            <v>0.62107699999999999</v>
          </cell>
          <cell r="AF5">
            <v>0.17804600000000001</v>
          </cell>
          <cell r="AG5">
            <v>0.101782</v>
          </cell>
          <cell r="AH5">
            <v>4.437E-2</v>
          </cell>
          <cell r="AI5">
            <v>0.64828399999999997</v>
          </cell>
          <cell r="AJ5">
            <v>7.5464000000000003E-2</v>
          </cell>
          <cell r="AK5" t="e">
            <v>#N/A</v>
          </cell>
          <cell r="AL5" t="e">
            <v>#N/A</v>
          </cell>
          <cell r="AM5" t="e">
            <v>#N/A</v>
          </cell>
          <cell r="AN5" t="e">
            <v>#N/A</v>
          </cell>
          <cell r="AO5" t="e">
            <v>#N/A</v>
          </cell>
          <cell r="AP5" t="e">
            <v>#N/A</v>
          </cell>
        </row>
        <row r="6">
          <cell r="A6" t="str">
            <v>Diffusion</v>
          </cell>
          <cell r="B6">
            <v>1984</v>
          </cell>
          <cell r="C6">
            <v>0.36452000000000001</v>
          </cell>
          <cell r="D6">
            <v>0.31059999999999999</v>
          </cell>
          <cell r="E6">
            <v>0.11788</v>
          </cell>
          <cell r="F6">
            <v>3.456E-2</v>
          </cell>
          <cell r="G6">
            <v>0.50390000000000001</v>
          </cell>
          <cell r="H6">
            <v>8.5949999999999999E-2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-75.040000000000006</v>
          </cell>
          <cell r="P6">
            <v>9.7560000000000002</v>
          </cell>
          <cell r="Q6">
            <v>-65.28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>
            <v>0.36796000000000001</v>
          </cell>
          <cell r="AF6">
            <v>0.28926000000000002</v>
          </cell>
          <cell r="AG6">
            <v>8.7059999999999998E-2</v>
          </cell>
          <cell r="AH6">
            <v>2.6790000000000001E-2</v>
          </cell>
          <cell r="AI6">
            <v>0.49706</v>
          </cell>
          <cell r="AJ6">
            <v>7.8170000000000003E-2</v>
          </cell>
          <cell r="AK6" t="e">
            <v>#N/A</v>
          </cell>
          <cell r="AL6" t="e">
            <v>#N/A</v>
          </cell>
          <cell r="AM6" t="e">
            <v>#N/A</v>
          </cell>
          <cell r="AN6" t="e">
            <v>#N/A</v>
          </cell>
          <cell r="AO6" t="e">
            <v>#N/A</v>
          </cell>
          <cell r="AP6" t="e">
            <v>#N/A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gion"/>
      <sheetName val="C.1980"/>
      <sheetName val="C.1981"/>
      <sheetName val="C.1982"/>
      <sheetName val="C.1983"/>
      <sheetName val="C.1984"/>
    </sheetNames>
    <sheetDataSet>
      <sheetData sheetId="0">
        <row r="1">
          <cell r="A1" t="str">
            <v>model</v>
          </cell>
          <cell r="B1" t="str">
            <v>cohort</v>
          </cell>
          <cell r="C1" t="str">
            <v>Tgi</v>
          </cell>
          <cell r="D1" t="str">
            <v>Tga</v>
          </cell>
          <cell r="E1" t="str">
            <v>Tig</v>
          </cell>
          <cell r="F1" t="str">
            <v>Tag</v>
          </cell>
          <cell r="G1" t="str">
            <v>Tia</v>
          </cell>
          <cell r="H1" t="str">
            <v>Tai</v>
          </cell>
          <cell r="I1" t="str">
            <v>Cgi</v>
          </cell>
          <cell r="J1" t="str">
            <v>Cig</v>
          </cell>
          <cell r="K1" t="str">
            <v>Cag</v>
          </cell>
          <cell r="L1" t="str">
            <v>Cga</v>
          </cell>
          <cell r="M1" t="str">
            <v>Cia</v>
          </cell>
          <cell r="N1" t="str">
            <v>Cai</v>
          </cell>
          <cell r="O1" t="str">
            <v>md</v>
          </cell>
          <cell r="P1" t="str">
            <v>p</v>
          </cell>
          <cell r="Q1" t="str">
            <v>DIC</v>
          </cell>
          <cell r="R1" t="str">
            <v>PSRF</v>
          </cell>
          <cell r="S1" t="str">
            <v>Tgi_rhat</v>
          </cell>
          <cell r="T1" t="str">
            <v>Tga_rhat</v>
          </cell>
          <cell r="U1" t="str">
            <v>Tig_rhat</v>
          </cell>
          <cell r="V1" t="str">
            <v>Tag_rhat</v>
          </cell>
          <cell r="W1" t="str">
            <v>Tia_rhat</v>
          </cell>
          <cell r="X1" t="str">
            <v>Tai_rhat</v>
          </cell>
          <cell r="Y1" t="str">
            <v>Cgi_rhat</v>
          </cell>
          <cell r="Z1" t="str">
            <v>Cig_rhat</v>
          </cell>
          <cell r="AA1" t="str">
            <v>Cag_rhat</v>
          </cell>
          <cell r="AB1" t="str">
            <v>Cga_rhat</v>
          </cell>
          <cell r="AC1" t="str">
            <v>Cia_rhat</v>
          </cell>
          <cell r="AD1" t="str">
            <v>Cai_rhat</v>
          </cell>
          <cell r="AE1" t="str">
            <v>Tgi_median</v>
          </cell>
          <cell r="AF1" t="str">
            <v>Tga_median</v>
          </cell>
          <cell r="AG1" t="str">
            <v>Tig_median</v>
          </cell>
          <cell r="AH1" t="str">
            <v>Tag_median</v>
          </cell>
          <cell r="AI1" t="str">
            <v>Tia_median</v>
          </cell>
          <cell r="AJ1" t="str">
            <v>Tai_median</v>
          </cell>
          <cell r="AK1" t="str">
            <v>Cgi_median</v>
          </cell>
          <cell r="AL1" t="str">
            <v>Cig_median</v>
          </cell>
          <cell r="AM1" t="str">
            <v>Cag_median</v>
          </cell>
          <cell r="AN1" t="str">
            <v>Cga_median</v>
          </cell>
          <cell r="AO1" t="str">
            <v>Cia_median</v>
          </cell>
          <cell r="AP1" t="str">
            <v>Cai_median</v>
          </cell>
        </row>
        <row r="2">
          <cell r="A2" t="str">
            <v>Contagion</v>
          </cell>
          <cell r="B2">
            <v>1980</v>
          </cell>
          <cell r="C2">
            <v>0.55445999999999995</v>
          </cell>
          <cell r="D2">
            <v>0.49013000000000001</v>
          </cell>
          <cell r="E2">
            <v>0.43631999999999999</v>
          </cell>
          <cell r="F2">
            <v>0.51907999999999999</v>
          </cell>
          <cell r="G2">
            <v>0.53861999999999999</v>
          </cell>
          <cell r="H2">
            <v>0.48448000000000002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-85.77</v>
          </cell>
          <cell r="P2">
            <v>6.5730000000000004</v>
          </cell>
          <cell r="Q2">
            <v>-79.2</v>
          </cell>
          <cell r="R2">
            <v>1.01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1.01</v>
          </cell>
          <cell r="X2">
            <v>1</v>
          </cell>
          <cell r="Y2" t="e">
            <v>#N/A</v>
          </cell>
          <cell r="Z2" t="e">
            <v>#N/A</v>
          </cell>
          <cell r="AA2" t="e">
            <v>#N/A</v>
          </cell>
          <cell r="AB2" t="e">
            <v>#N/A</v>
          </cell>
          <cell r="AC2" t="e">
            <v>#N/A</v>
          </cell>
          <cell r="AD2" t="e">
            <v>#N/A</v>
          </cell>
          <cell r="AE2">
            <v>0.57665999999999995</v>
          </cell>
          <cell r="AF2">
            <v>0.49046000000000001</v>
          </cell>
          <cell r="AG2">
            <v>0.40722000000000003</v>
          </cell>
          <cell r="AH2">
            <v>0.52676999999999996</v>
          </cell>
          <cell r="AI2">
            <v>0.54327000000000003</v>
          </cell>
          <cell r="AJ2">
            <v>0.48801</v>
          </cell>
          <cell r="AK2" t="e">
            <v>#N/A</v>
          </cell>
          <cell r="AL2" t="e">
            <v>#N/A</v>
          </cell>
          <cell r="AM2" t="e">
            <v>#N/A</v>
          </cell>
          <cell r="AN2" t="e">
            <v>#N/A</v>
          </cell>
          <cell r="AO2" t="e">
            <v>#N/A</v>
          </cell>
          <cell r="AP2" t="e">
            <v>#N/A</v>
          </cell>
        </row>
        <row r="3">
          <cell r="A3" t="str">
            <v>Contagion</v>
          </cell>
          <cell r="B3">
            <v>1981</v>
          </cell>
          <cell r="C3">
            <v>0.60138999999999998</v>
          </cell>
          <cell r="D3">
            <v>0.46794000000000002</v>
          </cell>
          <cell r="E3">
            <v>0.41478999999999999</v>
          </cell>
          <cell r="F3">
            <v>0.50327</v>
          </cell>
          <cell r="G3">
            <v>0.53791999999999995</v>
          </cell>
          <cell r="H3">
            <v>0.41399000000000002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-89.42</v>
          </cell>
          <cell r="P3">
            <v>7.1609999999999996</v>
          </cell>
          <cell r="Q3">
            <v>-82.25</v>
          </cell>
          <cell r="R3">
            <v>1.01</v>
          </cell>
          <cell r="S3">
            <v>1</v>
          </cell>
          <cell r="T3">
            <v>1.01</v>
          </cell>
          <cell r="U3">
            <v>1</v>
          </cell>
          <cell r="V3">
            <v>1.01</v>
          </cell>
          <cell r="W3">
            <v>1</v>
          </cell>
          <cell r="X3">
            <v>1</v>
          </cell>
          <cell r="Y3" t="e">
            <v>#N/A</v>
          </cell>
          <cell r="Z3" t="e">
            <v>#N/A</v>
          </cell>
          <cell r="AA3" t="e">
            <v>#N/A</v>
          </cell>
          <cell r="AB3" t="e">
            <v>#N/A</v>
          </cell>
          <cell r="AC3" t="e">
            <v>#N/A</v>
          </cell>
          <cell r="AD3" t="e">
            <v>#N/A</v>
          </cell>
          <cell r="AE3">
            <v>0.63177000000000005</v>
          </cell>
          <cell r="AF3">
            <v>0.45916000000000001</v>
          </cell>
          <cell r="AG3">
            <v>0.38694000000000001</v>
          </cell>
          <cell r="AH3">
            <v>0.49980999999999998</v>
          </cell>
          <cell r="AI3">
            <v>0.53335999999999995</v>
          </cell>
          <cell r="AJ3">
            <v>0.39689999999999998</v>
          </cell>
          <cell r="AK3" t="e">
            <v>#N/A</v>
          </cell>
          <cell r="AL3" t="e">
            <v>#N/A</v>
          </cell>
          <cell r="AM3" t="e">
            <v>#N/A</v>
          </cell>
          <cell r="AN3" t="e">
            <v>#N/A</v>
          </cell>
          <cell r="AO3" t="e">
            <v>#N/A</v>
          </cell>
          <cell r="AP3" t="e">
            <v>#N/A</v>
          </cell>
        </row>
        <row r="4">
          <cell r="A4" t="str">
            <v>Contagion</v>
          </cell>
          <cell r="B4">
            <v>1982</v>
          </cell>
          <cell r="C4">
            <v>0.64444999999999997</v>
          </cell>
          <cell r="D4">
            <v>0.47112999999999999</v>
          </cell>
          <cell r="E4">
            <v>0.35775000000000001</v>
          </cell>
          <cell r="F4">
            <v>0.53222999999999998</v>
          </cell>
          <cell r="G4">
            <v>0.58189999999999997</v>
          </cell>
          <cell r="H4">
            <v>0.41226000000000002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-75.3</v>
          </cell>
          <cell r="P4">
            <v>6.8079999999999998</v>
          </cell>
          <cell r="Q4">
            <v>-68.489999999999995</v>
          </cell>
          <cell r="R4">
            <v>1.01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1.01</v>
          </cell>
          <cell r="X4">
            <v>1.01</v>
          </cell>
          <cell r="Y4" t="e">
            <v>#N/A</v>
          </cell>
          <cell r="Z4" t="e">
            <v>#N/A</v>
          </cell>
          <cell r="AA4" t="e">
            <v>#N/A</v>
          </cell>
          <cell r="AB4" t="e">
            <v>#N/A</v>
          </cell>
          <cell r="AC4" t="e">
            <v>#N/A</v>
          </cell>
          <cell r="AD4" t="e">
            <v>#N/A</v>
          </cell>
          <cell r="AE4">
            <v>0.68779000000000001</v>
          </cell>
          <cell r="AF4">
            <v>0.46623999999999999</v>
          </cell>
          <cell r="AG4">
            <v>0.31370999999999999</v>
          </cell>
          <cell r="AH4">
            <v>0.53713</v>
          </cell>
          <cell r="AI4">
            <v>0.59243999999999997</v>
          </cell>
          <cell r="AJ4">
            <v>0.40414</v>
          </cell>
          <cell r="AK4" t="e">
            <v>#N/A</v>
          </cell>
          <cell r="AL4" t="e">
            <v>#N/A</v>
          </cell>
          <cell r="AM4" t="e">
            <v>#N/A</v>
          </cell>
          <cell r="AN4" t="e">
            <v>#N/A</v>
          </cell>
          <cell r="AO4" t="e">
            <v>#N/A</v>
          </cell>
          <cell r="AP4" t="e">
            <v>#N/A</v>
          </cell>
        </row>
        <row r="5">
          <cell r="A5" t="str">
            <v>Contagion</v>
          </cell>
          <cell r="B5">
            <v>1983</v>
          </cell>
          <cell r="C5">
            <v>0.72311000000000003</v>
          </cell>
          <cell r="D5">
            <v>0.49238999999999999</v>
          </cell>
          <cell r="E5">
            <v>0.27816000000000002</v>
          </cell>
          <cell r="F5">
            <v>0.51631000000000005</v>
          </cell>
          <cell r="G5">
            <v>0.58552000000000004</v>
          </cell>
          <cell r="H5">
            <v>0.38646000000000003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-75.25</v>
          </cell>
          <cell r="P5">
            <v>6.9939999999999998</v>
          </cell>
          <cell r="Q5">
            <v>-68.25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 t="e">
            <v>#N/A</v>
          </cell>
          <cell r="Z5" t="e">
            <v>#N/A</v>
          </cell>
          <cell r="AA5" t="e">
            <v>#N/A</v>
          </cell>
          <cell r="AB5" t="e">
            <v>#N/A</v>
          </cell>
          <cell r="AC5" t="e">
            <v>#N/A</v>
          </cell>
          <cell r="AD5" t="e">
            <v>#N/A</v>
          </cell>
          <cell r="AE5">
            <v>0.77180000000000004</v>
          </cell>
          <cell r="AF5">
            <v>0.49712000000000001</v>
          </cell>
          <cell r="AG5">
            <v>0.23068</v>
          </cell>
          <cell r="AH5">
            <v>0.51932</v>
          </cell>
          <cell r="AI5">
            <v>0.58725000000000005</v>
          </cell>
          <cell r="AJ5">
            <v>0.36889</v>
          </cell>
          <cell r="AK5" t="e">
            <v>#N/A</v>
          </cell>
          <cell r="AL5" t="e">
            <v>#N/A</v>
          </cell>
          <cell r="AM5" t="e">
            <v>#N/A</v>
          </cell>
          <cell r="AN5" t="e">
            <v>#N/A</v>
          </cell>
          <cell r="AO5" t="e">
            <v>#N/A</v>
          </cell>
          <cell r="AP5" t="e">
            <v>#N/A</v>
          </cell>
        </row>
        <row r="6">
          <cell r="A6" t="str">
            <v>Contagion</v>
          </cell>
          <cell r="B6">
            <v>1984</v>
          </cell>
          <cell r="C6">
            <v>0.7288</v>
          </cell>
          <cell r="D6">
            <v>0.52032999999999996</v>
          </cell>
          <cell r="E6">
            <v>0.26930999999999999</v>
          </cell>
          <cell r="F6">
            <v>0.47872999999999999</v>
          </cell>
          <cell r="G6">
            <v>0.59658999999999995</v>
          </cell>
          <cell r="H6">
            <v>0.38833000000000001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-72.78</v>
          </cell>
          <cell r="P6">
            <v>7.3230000000000004</v>
          </cell>
          <cell r="Q6">
            <v>-65.45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>
            <v>0.77005000000000001</v>
          </cell>
          <cell r="AF6">
            <v>0.52597000000000005</v>
          </cell>
          <cell r="AG6">
            <v>0.22892000000000001</v>
          </cell>
          <cell r="AH6">
            <v>0.47078999999999999</v>
          </cell>
          <cell r="AI6">
            <v>0.60246999999999995</v>
          </cell>
          <cell r="AJ6">
            <v>0.37447000000000003</v>
          </cell>
          <cell r="AK6" t="e">
            <v>#N/A</v>
          </cell>
          <cell r="AL6" t="e">
            <v>#N/A</v>
          </cell>
          <cell r="AM6" t="e">
            <v>#N/A</v>
          </cell>
          <cell r="AN6" t="e">
            <v>#N/A</v>
          </cell>
          <cell r="AO6" t="e">
            <v>#N/A</v>
          </cell>
          <cell r="AP6" t="e">
            <v>#N/A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brid"/>
      <sheetName val="H.1980"/>
      <sheetName val="H.1981"/>
      <sheetName val="H.1982"/>
      <sheetName val="H.1983"/>
      <sheetName val="H.1984"/>
    </sheetNames>
    <sheetDataSet>
      <sheetData sheetId="0">
        <row r="1">
          <cell r="A1" t="str">
            <v>model</v>
          </cell>
          <cell r="B1" t="str">
            <v>cohort</v>
          </cell>
          <cell r="C1" t="str">
            <v>Tgi</v>
          </cell>
          <cell r="D1" t="str">
            <v>Tga</v>
          </cell>
          <cell r="E1" t="str">
            <v>Tig</v>
          </cell>
          <cell r="F1" t="str">
            <v>Tag</v>
          </cell>
          <cell r="G1" t="str">
            <v>Tia</v>
          </cell>
          <cell r="H1" t="str">
            <v>Tai</v>
          </cell>
          <cell r="I1" t="str">
            <v>Cgi</v>
          </cell>
          <cell r="J1" t="str">
            <v>Cig</v>
          </cell>
          <cell r="K1" t="str">
            <v>Cag</v>
          </cell>
          <cell r="L1" t="str">
            <v>Cga</v>
          </cell>
          <cell r="M1" t="str">
            <v>Cia</v>
          </cell>
          <cell r="N1" t="str">
            <v>Cai</v>
          </cell>
          <cell r="O1" t="str">
            <v>md</v>
          </cell>
          <cell r="P1" t="str">
            <v>p</v>
          </cell>
          <cell r="Q1" t="str">
            <v>DIC</v>
          </cell>
          <cell r="R1" t="str">
            <v>PSRF</v>
          </cell>
          <cell r="S1" t="str">
            <v>Tgi_rhat</v>
          </cell>
          <cell r="T1" t="str">
            <v>Tga_rhat</v>
          </cell>
          <cell r="U1" t="str">
            <v>Tig_rhat</v>
          </cell>
          <cell r="V1" t="str">
            <v>Tag_rhat</v>
          </cell>
          <cell r="W1" t="str">
            <v>Tia_rhat</v>
          </cell>
          <cell r="X1" t="str">
            <v>Tai_rhat</v>
          </cell>
          <cell r="Y1" t="str">
            <v>Cgi_rhat</v>
          </cell>
          <cell r="Z1" t="str">
            <v>Cig_rhat</v>
          </cell>
          <cell r="AA1" t="str">
            <v>Cag_rhat</v>
          </cell>
          <cell r="AB1" t="str">
            <v>Cga_rhat</v>
          </cell>
          <cell r="AC1" t="str">
            <v>Cia_rhat</v>
          </cell>
          <cell r="AD1" t="str">
            <v>Cai_rhat</v>
          </cell>
          <cell r="AE1" t="str">
            <v>Tgi_median</v>
          </cell>
          <cell r="AF1" t="str">
            <v>Tga_median</v>
          </cell>
          <cell r="AG1" t="str">
            <v>Tig_median</v>
          </cell>
          <cell r="AH1" t="str">
            <v>Tag_median</v>
          </cell>
          <cell r="AI1" t="str">
            <v>Tia_median</v>
          </cell>
          <cell r="AJ1" t="str">
            <v>Tai_median</v>
          </cell>
          <cell r="AK1" t="str">
            <v>Cgi_median</v>
          </cell>
          <cell r="AL1" t="str">
            <v>Cig_median</v>
          </cell>
          <cell r="AM1" t="str">
            <v>Cag_median</v>
          </cell>
          <cell r="AN1" t="str">
            <v>Cga_median</v>
          </cell>
          <cell r="AO1" t="str">
            <v>Cia_median</v>
          </cell>
          <cell r="AP1" t="str">
            <v>Cai_median</v>
          </cell>
        </row>
        <row r="2">
          <cell r="A2" t="str">
            <v>Hybrid</v>
          </cell>
          <cell r="B2">
            <v>1980</v>
          </cell>
          <cell r="C2">
            <v>0.67673000000000005</v>
          </cell>
          <cell r="D2">
            <v>0.65137999999999996</v>
          </cell>
          <cell r="E2">
            <v>0.36736999999999997</v>
          </cell>
          <cell r="F2">
            <v>0.22527</v>
          </cell>
          <cell r="G2">
            <v>0.53474999999999995</v>
          </cell>
          <cell r="H2">
            <v>0.26312000000000002</v>
          </cell>
          <cell r="I2">
            <v>0.48513000000000001</v>
          </cell>
          <cell r="J2">
            <v>0.4667</v>
          </cell>
          <cell r="K2">
            <v>0.51192000000000004</v>
          </cell>
          <cell r="L2">
            <v>0.52659</v>
          </cell>
          <cell r="M2">
            <v>0.49904999999999999</v>
          </cell>
          <cell r="N2">
            <v>0.56623999999999997</v>
          </cell>
          <cell r="O2">
            <v>-91.51</v>
          </cell>
          <cell r="P2">
            <v>7.5289999999999999</v>
          </cell>
          <cell r="Q2">
            <v>-83.98</v>
          </cell>
          <cell r="R2">
            <v>1.01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1.01</v>
          </cell>
          <cell r="X2">
            <v>1.01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0.73392000000000002</v>
          </cell>
          <cell r="AF2">
            <v>0.70269999999999999</v>
          </cell>
          <cell r="AG2">
            <v>0.33838000000000001</v>
          </cell>
          <cell r="AH2">
            <v>0.19472999999999999</v>
          </cell>
          <cell r="AI2">
            <v>0.5343</v>
          </cell>
          <cell r="AJ2">
            <v>0.23397000000000001</v>
          </cell>
          <cell r="AK2">
            <v>0.47916999999999998</v>
          </cell>
          <cell r="AL2">
            <v>0.44997999999999999</v>
          </cell>
          <cell r="AM2">
            <v>0.51607999999999998</v>
          </cell>
          <cell r="AN2">
            <v>0.53724000000000005</v>
          </cell>
          <cell r="AO2">
            <v>0.50012000000000001</v>
          </cell>
          <cell r="AP2">
            <v>0.59753000000000001</v>
          </cell>
        </row>
        <row r="3">
          <cell r="A3" t="str">
            <v>Hybrid</v>
          </cell>
          <cell r="B3">
            <v>1981</v>
          </cell>
          <cell r="C3">
            <v>0.68611999999999995</v>
          </cell>
          <cell r="D3">
            <v>0.63144</v>
          </cell>
          <cell r="E3">
            <v>0.35487000000000002</v>
          </cell>
          <cell r="F3">
            <v>0.29288999999999998</v>
          </cell>
          <cell r="G3">
            <v>0.52122999999999997</v>
          </cell>
          <cell r="H3">
            <v>0.22822000000000001</v>
          </cell>
          <cell r="I3">
            <v>0.45685999999999999</v>
          </cell>
          <cell r="J3">
            <v>0.46756999999999999</v>
          </cell>
          <cell r="K3">
            <v>0.51546999999999998</v>
          </cell>
          <cell r="L3">
            <v>0.47138000000000002</v>
          </cell>
          <cell r="M3">
            <v>0.54544999999999999</v>
          </cell>
          <cell r="N3">
            <v>0.59297999999999995</v>
          </cell>
          <cell r="O3">
            <v>-97.78</v>
          </cell>
          <cell r="P3">
            <v>8.6259999999999994</v>
          </cell>
          <cell r="Q3">
            <v>-89.15</v>
          </cell>
          <cell r="R3">
            <v>1.02</v>
          </cell>
          <cell r="S3">
            <v>1</v>
          </cell>
          <cell r="T3">
            <v>1</v>
          </cell>
          <cell r="U3">
            <v>1</v>
          </cell>
          <cell r="V3">
            <v>1.01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1.01</v>
          </cell>
          <cell r="AC3">
            <v>1</v>
          </cell>
          <cell r="AD3">
            <v>1</v>
          </cell>
          <cell r="AE3">
            <v>0.73824999999999996</v>
          </cell>
          <cell r="AF3">
            <v>0.67813000000000001</v>
          </cell>
          <cell r="AG3">
            <v>0.32962999999999998</v>
          </cell>
          <cell r="AH3">
            <v>0.26432</v>
          </cell>
          <cell r="AI3">
            <v>0.51346999999999998</v>
          </cell>
          <cell r="AJ3">
            <v>0.18475</v>
          </cell>
          <cell r="AK3">
            <v>0.43712000000000001</v>
          </cell>
          <cell r="AL3">
            <v>0.45163999999999999</v>
          </cell>
          <cell r="AM3">
            <v>0.52571000000000001</v>
          </cell>
          <cell r="AN3">
            <v>0.46194000000000002</v>
          </cell>
          <cell r="AO3">
            <v>0.56906000000000001</v>
          </cell>
          <cell r="AP3">
            <v>0.63463000000000003</v>
          </cell>
        </row>
        <row r="4">
          <cell r="A4" t="str">
            <v>Hybrid</v>
          </cell>
          <cell r="B4">
            <v>1982</v>
          </cell>
          <cell r="C4">
            <v>0.78369</v>
          </cell>
          <cell r="D4">
            <v>0.62061999999999995</v>
          </cell>
          <cell r="E4">
            <v>0.38255</v>
          </cell>
          <cell r="F4">
            <v>0.29785</v>
          </cell>
          <cell r="G4">
            <v>0.53718999999999995</v>
          </cell>
          <cell r="H4">
            <v>0.20164000000000001</v>
          </cell>
          <cell r="I4">
            <v>0.38001000000000001</v>
          </cell>
          <cell r="J4">
            <v>0.41343000000000002</v>
          </cell>
          <cell r="K4">
            <v>0.51732</v>
          </cell>
          <cell r="L4">
            <v>0.50107999999999997</v>
          </cell>
          <cell r="M4">
            <v>0.55062999999999995</v>
          </cell>
          <cell r="N4">
            <v>0.61456999999999995</v>
          </cell>
          <cell r="O4">
            <v>-84.21</v>
          </cell>
          <cell r="P4">
            <v>8.4949999999999992</v>
          </cell>
          <cell r="Q4">
            <v>-75.72</v>
          </cell>
          <cell r="R4">
            <v>1.01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1.01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0.83962000000000003</v>
          </cell>
          <cell r="AF4">
            <v>0.66054999999999997</v>
          </cell>
          <cell r="AG4">
            <v>0.35565999999999998</v>
          </cell>
          <cell r="AH4">
            <v>0.26845000000000002</v>
          </cell>
          <cell r="AI4">
            <v>0.54129000000000005</v>
          </cell>
          <cell r="AJ4">
            <v>0.15953999999999999</v>
          </cell>
          <cell r="AK4">
            <v>0.33234999999999998</v>
          </cell>
          <cell r="AL4">
            <v>0.37084</v>
          </cell>
          <cell r="AM4">
            <v>0.52646000000000004</v>
          </cell>
          <cell r="AN4">
            <v>0.50456999999999996</v>
          </cell>
          <cell r="AO4">
            <v>0.57565</v>
          </cell>
          <cell r="AP4">
            <v>0.66495000000000004</v>
          </cell>
        </row>
        <row r="5">
          <cell r="A5" t="str">
            <v>Hybrid</v>
          </cell>
          <cell r="B5">
            <v>1983</v>
          </cell>
          <cell r="C5">
            <v>0.73763699999999999</v>
          </cell>
          <cell r="D5">
            <v>0.49236799999999997</v>
          </cell>
          <cell r="E5">
            <v>0.28039700000000001</v>
          </cell>
          <cell r="F5">
            <v>0.282555</v>
          </cell>
          <cell r="G5">
            <v>0.62770899999999996</v>
          </cell>
          <cell r="H5">
            <v>0.21376600000000001</v>
          </cell>
          <cell r="I5">
            <v>0.48870000000000002</v>
          </cell>
          <cell r="J5">
            <v>0.47488399999999997</v>
          </cell>
          <cell r="K5">
            <v>0.59701000000000004</v>
          </cell>
          <cell r="L5">
            <v>0.57184400000000002</v>
          </cell>
          <cell r="M5">
            <v>0.49195499999999998</v>
          </cell>
          <cell r="N5">
            <v>0.55973799999999996</v>
          </cell>
          <cell r="O5">
            <v>-100.3</v>
          </cell>
          <cell r="P5">
            <v>11.09</v>
          </cell>
          <cell r="Q5">
            <v>-89.24</v>
          </cell>
          <cell r="R5">
            <v>1.02</v>
          </cell>
          <cell r="S5">
            <v>1</v>
          </cell>
          <cell r="T5">
            <v>1.01</v>
          </cell>
          <cell r="U5">
            <v>1.01</v>
          </cell>
          <cell r="V5">
            <v>1.02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1.01</v>
          </cell>
          <cell r="AB5">
            <v>1</v>
          </cell>
          <cell r="AC5">
            <v>1</v>
          </cell>
          <cell r="AD5">
            <v>1</v>
          </cell>
          <cell r="AE5">
            <v>0.77527999999999997</v>
          </cell>
          <cell r="AF5">
            <v>0.48580800000000002</v>
          </cell>
          <cell r="AG5">
            <v>0.25514700000000001</v>
          </cell>
          <cell r="AH5">
            <v>0.23540900000000001</v>
          </cell>
          <cell r="AI5">
            <v>0.650339</v>
          </cell>
          <cell r="AJ5">
            <v>0.18753700000000001</v>
          </cell>
          <cell r="AK5">
            <v>0.48394500000000001</v>
          </cell>
          <cell r="AL5">
            <v>0.46298099999999998</v>
          </cell>
          <cell r="AM5">
            <v>0.64357699999999995</v>
          </cell>
          <cell r="AN5">
            <v>0.60285999999999995</v>
          </cell>
          <cell r="AO5">
            <v>0.48688199999999998</v>
          </cell>
          <cell r="AP5">
            <v>0.58922399999999997</v>
          </cell>
        </row>
        <row r="6">
          <cell r="A6" t="str">
            <v>Hybrid</v>
          </cell>
          <cell r="B6">
            <v>1984</v>
          </cell>
          <cell r="C6">
            <v>0.64712999999999998</v>
          </cell>
          <cell r="D6">
            <v>0.44380999999999998</v>
          </cell>
          <cell r="E6">
            <v>0.26530999999999999</v>
          </cell>
          <cell r="F6">
            <v>0.23294999999999999</v>
          </cell>
          <cell r="G6">
            <v>0.60675999999999997</v>
          </cell>
          <cell r="H6">
            <v>0.22506999999999999</v>
          </cell>
          <cell r="I6">
            <v>0.68462000000000001</v>
          </cell>
          <cell r="J6">
            <v>0.51785999999999999</v>
          </cell>
          <cell r="K6">
            <v>0.60707999999999995</v>
          </cell>
          <cell r="L6">
            <v>0.62087000000000003</v>
          </cell>
          <cell r="M6">
            <v>0.51842999999999995</v>
          </cell>
          <cell r="N6">
            <v>0.5635</v>
          </cell>
          <cell r="O6">
            <v>-80.25</v>
          </cell>
          <cell r="P6">
            <v>9.5950000000000006</v>
          </cell>
          <cell r="Q6">
            <v>-70.66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  <cell r="Y6">
            <v>1</v>
          </cell>
          <cell r="Z6">
            <v>1</v>
          </cell>
          <cell r="AA6">
            <v>1</v>
          </cell>
          <cell r="AB6">
            <v>1</v>
          </cell>
          <cell r="AC6">
            <v>1</v>
          </cell>
          <cell r="AD6">
            <v>1</v>
          </cell>
          <cell r="AE6">
            <v>0.67071999999999998</v>
          </cell>
          <cell r="AF6">
            <v>0.42031000000000002</v>
          </cell>
          <cell r="AG6">
            <v>0.21806</v>
          </cell>
          <cell r="AH6">
            <v>0.18096999999999999</v>
          </cell>
          <cell r="AI6">
            <v>0.62844</v>
          </cell>
          <cell r="AJ6">
            <v>0.19477</v>
          </cell>
          <cell r="AK6">
            <v>0.74234999999999995</v>
          </cell>
          <cell r="AL6">
            <v>0.52832999999999997</v>
          </cell>
          <cell r="AM6">
            <v>0.65615000000000001</v>
          </cell>
          <cell r="AN6">
            <v>0.67317000000000005</v>
          </cell>
          <cell r="AO6">
            <v>0.52839999999999998</v>
          </cell>
          <cell r="AP6">
            <v>0.59286000000000005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42"/>
  <sheetViews>
    <sheetView tabSelected="1" zoomScale="55" zoomScaleNormal="55" workbookViewId="0">
      <selection activeCell="P30" sqref="P30"/>
    </sheetView>
  </sheetViews>
  <sheetFormatPr defaultRowHeight="15" x14ac:dyDescent="0.25"/>
  <cols>
    <col min="3" max="19" width="12.140625" customWidth="1"/>
    <col min="20" max="21" width="9.140625" customWidth="1"/>
    <col min="23" max="31" width="9.140625" customWidth="1"/>
  </cols>
  <sheetData>
    <row r="1" spans="3:43" x14ac:dyDescent="0.25">
      <c r="C1" s="1"/>
      <c r="D1" t="s">
        <v>0</v>
      </c>
    </row>
    <row r="4" spans="3:43" x14ac:dyDescent="0.25">
      <c r="C4" t="s">
        <v>3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4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P4" t="s">
        <v>42</v>
      </c>
      <c r="AQ4" t="s">
        <v>43</v>
      </c>
    </row>
    <row r="5" spans="3:43" x14ac:dyDescent="0.25">
      <c r="C5">
        <f>[1]Combine!B4</f>
        <v>1980</v>
      </c>
      <c r="D5">
        <f>HLOOKUP(D$11,hybrid,MATCH($C5,Hybrid!$B$1:$B$6,0),FALSE)</f>
        <v>0.67673000000000005</v>
      </c>
      <c r="E5">
        <f>HLOOKUP(E$11,hybrid,MATCH($C5,Hybrid!$B$1:$B$6,0),FALSE)</f>
        <v>0.65137999999999996</v>
      </c>
      <c r="F5">
        <f>HLOOKUP(F$11,hybrid,MATCH($C5,Hybrid!$B$1:$B$6,0),FALSE)</f>
        <v>0.36736999999999997</v>
      </c>
      <c r="G5">
        <f>HLOOKUP(G$11,hybrid,MATCH($C5,Hybrid!$B$1:$B$6,0),FALSE)</f>
        <v>0.22527</v>
      </c>
      <c r="H5">
        <f>HLOOKUP(H$11,hybrid,MATCH($C5,Hybrid!$B$1:$B$6,0),FALSE)</f>
        <v>0.53474999999999995</v>
      </c>
      <c r="I5">
        <f>HLOOKUP(I$11,hybrid,MATCH($C5,Hybrid!$B$1:$B$6,0),FALSE)</f>
        <v>0.26312000000000002</v>
      </c>
      <c r="J5">
        <f>HLOOKUP(J$11,hybrid,MATCH($C5,Hybrid!$B$1:$B$6,0),FALSE)</f>
        <v>0.48513000000000001</v>
      </c>
      <c r="K5">
        <f>HLOOKUP(K$11,hybrid,MATCH($C5,Hybrid!$B$1:$B$6,0),FALSE)</f>
        <v>0.4667</v>
      </c>
      <c r="L5">
        <f>HLOOKUP(L$11,hybrid,MATCH($C5,Hybrid!$B$1:$B$6,0),FALSE)</f>
        <v>0.51192000000000004</v>
      </c>
      <c r="M5">
        <f>HLOOKUP(M$11,hybrid,MATCH($C5,Hybrid!$B$1:$B$6,0),FALSE)</f>
        <v>0.52659</v>
      </c>
      <c r="N5">
        <f>HLOOKUP(N$11,hybrid,MATCH($C5,Hybrid!$B$1:$B$6,0),FALSE)</f>
        <v>0.49904999999999999</v>
      </c>
      <c r="O5">
        <f>HLOOKUP(O$11,hybrid,MATCH($C5,Hybrid!$B$1:$B$6,0),FALSE)</f>
        <v>0.56623999999999997</v>
      </c>
      <c r="P5">
        <f>HLOOKUP(P$11,hybrid,MATCH($C5,Hybrid!$B$1:$B$6,0),FALSE)</f>
        <v>-91.51</v>
      </c>
      <c r="Q5">
        <f>HLOOKUP(Q$11,hybrid,MATCH($C5,Hybrid!$B$1:$B$6,0),FALSE)</f>
        <v>7.5289999999999999</v>
      </c>
      <c r="R5">
        <f>HLOOKUP(R$11,hybrid,MATCH($C5,Hybrid!$B$1:$B$6,0),FALSE)</f>
        <v>-83.98</v>
      </c>
      <c r="S5">
        <f>HLOOKUP(S$11,hybrid,MATCH($C5,Hybrid!$B$1:$B$6,0),FALSE)</f>
        <v>1.01</v>
      </c>
      <c r="T5">
        <f>HLOOKUP(T$11,hybrid,MATCH($C5,Hybrid!$B$1:$B$6,0),FALSE)</f>
        <v>1</v>
      </c>
      <c r="U5">
        <f>HLOOKUP(U$11,hybrid,MATCH($C5,Hybrid!$B$1:$B$6,0),FALSE)</f>
        <v>1</v>
      </c>
      <c r="V5">
        <f>HLOOKUP(V$11,hybrid,MATCH($C5,Hybrid!$B$1:$B$6,0),FALSE)</f>
        <v>1</v>
      </c>
      <c r="W5">
        <f>HLOOKUP(W$11,hybrid,MATCH($C5,Hybrid!$B$1:$B$6,0),FALSE)</f>
        <v>1</v>
      </c>
      <c r="X5">
        <f>HLOOKUP(X$11,hybrid,MATCH($C5,Hybrid!$B$1:$B$6,0),FALSE)</f>
        <v>1.01</v>
      </c>
      <c r="Y5">
        <f>HLOOKUP(Y$11,hybrid,MATCH($C5,Hybrid!$B$1:$B$6,0),FALSE)</f>
        <v>1.01</v>
      </c>
      <c r="Z5">
        <f>HLOOKUP(Z$11,hybrid,MATCH($C5,Hybrid!$B$1:$B$6,0),FALSE)</f>
        <v>1</v>
      </c>
      <c r="AA5">
        <f>HLOOKUP(AA$11,hybrid,MATCH($C5,Hybrid!$B$1:$B$6,0),FALSE)</f>
        <v>1</v>
      </c>
      <c r="AB5">
        <f>HLOOKUP(AB$11,hybrid,MATCH($C5,Hybrid!$B$1:$B$6,0),FALSE)</f>
        <v>1</v>
      </c>
      <c r="AC5">
        <f>HLOOKUP(AC$11,hybrid,MATCH($C5,Hybrid!$B$1:$B$6,0),FALSE)</f>
        <v>1</v>
      </c>
      <c r="AD5">
        <f>HLOOKUP(AD$11,hybrid,MATCH($C5,Hybrid!$B$1:$B$6,0),FALSE)</f>
        <v>1</v>
      </c>
      <c r="AE5">
        <f>HLOOKUP(AE$11,hybrid,MATCH($C5,Hybrid!$B$1:$B$6,0),FALSE)</f>
        <v>1</v>
      </c>
      <c r="AF5">
        <f>HLOOKUP(AF$11,hybrid,MATCH($C5,Hybrid!$B$1:$B$6,0),FALSE)</f>
        <v>0.73392000000000002</v>
      </c>
      <c r="AG5">
        <f>HLOOKUP(AG$11,hybrid,MATCH($C5,Hybrid!$B$1:$B$6,0),FALSE)</f>
        <v>0.70269999999999999</v>
      </c>
      <c r="AH5">
        <f>HLOOKUP(AH$11,hybrid,MATCH($C5,Hybrid!$B$1:$B$6,0),FALSE)</f>
        <v>0.33838000000000001</v>
      </c>
      <c r="AI5">
        <f>HLOOKUP(AI$11,hybrid,MATCH($C5,Hybrid!$B$1:$B$6,0),FALSE)</f>
        <v>0.19472999999999999</v>
      </c>
      <c r="AJ5">
        <f>HLOOKUP(AJ$11,hybrid,MATCH($C5,Hybrid!$B$1:$B$6,0),FALSE)</f>
        <v>0.5343</v>
      </c>
      <c r="AK5">
        <f>HLOOKUP(AK$11,hybrid,MATCH($C5,Hybrid!$B$1:$B$6,0),FALSE)</f>
        <v>0.23397000000000001</v>
      </c>
      <c r="AL5">
        <f>HLOOKUP(AL$11,hybrid,MATCH($C5,Hybrid!$B$1:$B$6,0),FALSE)</f>
        <v>0.47916999999999998</v>
      </c>
      <c r="AM5">
        <f>HLOOKUP(AM$11,hybrid,MATCH($C5,Hybrid!$B$1:$B$6,0),FALSE)</f>
        <v>0.44997999999999999</v>
      </c>
      <c r="AN5">
        <f>HLOOKUP(AN$11,hybrid,MATCH($C5,Hybrid!$B$1:$B$6,0),FALSE)</f>
        <v>0.51607999999999998</v>
      </c>
      <c r="AO5">
        <f>HLOOKUP(AO$11,hybrid,MATCH($C5,Hybrid!$B$1:$B$6,0),FALSE)</f>
        <v>0.53724000000000005</v>
      </c>
      <c r="AP5">
        <f>HLOOKUP(AP$11,hybrid,MATCH($C5,Hybrid!$B$1:$B$6,0),FALSE)</f>
        <v>0.50012000000000001</v>
      </c>
      <c r="AQ5">
        <f>HLOOKUP(AQ$11,hybrid,MATCH($C5,Hybrid!$B$1:$B$6,0),FALSE)</f>
        <v>0.59753000000000001</v>
      </c>
    </row>
    <row r="6" spans="3:43" x14ac:dyDescent="0.25">
      <c r="C6">
        <f>[1]Combine!B5</f>
        <v>1981</v>
      </c>
      <c r="D6">
        <f>HLOOKUP(D$11,hybrid,MATCH($C6,Hybrid!$B$1:$B$6,0),FALSE)</f>
        <v>0.68611999999999995</v>
      </c>
      <c r="E6">
        <f>HLOOKUP(E$11,hybrid,MATCH($C6,Hybrid!$B$1:$B$6,0),FALSE)</f>
        <v>0.63144</v>
      </c>
      <c r="F6">
        <f>HLOOKUP(F$11,hybrid,MATCH($C6,Hybrid!$B$1:$B$6,0),FALSE)</f>
        <v>0.35487000000000002</v>
      </c>
      <c r="G6">
        <f>HLOOKUP(G$11,hybrid,MATCH($C6,Hybrid!$B$1:$B$6,0),FALSE)</f>
        <v>0.29288999999999998</v>
      </c>
      <c r="H6">
        <f>HLOOKUP(H$11,hybrid,MATCH($C6,Hybrid!$B$1:$B$6,0),FALSE)</f>
        <v>0.52122999999999997</v>
      </c>
      <c r="I6">
        <f>HLOOKUP(I$11,hybrid,MATCH($C6,Hybrid!$B$1:$B$6,0),FALSE)</f>
        <v>0.22822000000000001</v>
      </c>
      <c r="J6">
        <f>HLOOKUP(J$11,hybrid,MATCH($C6,Hybrid!$B$1:$B$6,0),FALSE)</f>
        <v>0.45685999999999999</v>
      </c>
      <c r="K6">
        <f>HLOOKUP(K$11,hybrid,MATCH($C6,Hybrid!$B$1:$B$6,0),FALSE)</f>
        <v>0.46756999999999999</v>
      </c>
      <c r="L6">
        <f>HLOOKUP(L$11,hybrid,MATCH($C6,Hybrid!$B$1:$B$6,0),FALSE)</f>
        <v>0.51546999999999998</v>
      </c>
      <c r="M6">
        <f>HLOOKUP(M$11,hybrid,MATCH($C6,Hybrid!$B$1:$B$6,0),FALSE)</f>
        <v>0.47138000000000002</v>
      </c>
      <c r="N6">
        <f>HLOOKUP(N$11,hybrid,MATCH($C6,Hybrid!$B$1:$B$6,0),FALSE)</f>
        <v>0.54544999999999999</v>
      </c>
      <c r="O6">
        <f>HLOOKUP(O$11,hybrid,MATCH($C6,Hybrid!$B$1:$B$6,0),FALSE)</f>
        <v>0.59297999999999995</v>
      </c>
      <c r="P6">
        <f>HLOOKUP(P$11,hybrid,MATCH($C6,Hybrid!$B$1:$B$6,0),FALSE)</f>
        <v>-97.78</v>
      </c>
      <c r="Q6">
        <f>HLOOKUP(Q$11,hybrid,MATCH($C6,Hybrid!$B$1:$B$6,0),FALSE)</f>
        <v>8.6259999999999994</v>
      </c>
      <c r="R6">
        <f>HLOOKUP(R$11,hybrid,MATCH($C6,Hybrid!$B$1:$B$6,0),FALSE)</f>
        <v>-89.15</v>
      </c>
      <c r="S6">
        <f>HLOOKUP(S$11,hybrid,MATCH($C6,Hybrid!$B$1:$B$6,0),FALSE)</f>
        <v>1.02</v>
      </c>
      <c r="T6">
        <f>HLOOKUP(T$11,hybrid,MATCH($C6,Hybrid!$B$1:$B$6,0),FALSE)</f>
        <v>1</v>
      </c>
      <c r="U6">
        <f>HLOOKUP(U$11,hybrid,MATCH($C6,Hybrid!$B$1:$B$6,0),FALSE)</f>
        <v>1</v>
      </c>
      <c r="V6">
        <f>HLOOKUP(V$11,hybrid,MATCH($C6,Hybrid!$B$1:$B$6,0),FALSE)</f>
        <v>1</v>
      </c>
      <c r="W6">
        <f>HLOOKUP(W$11,hybrid,MATCH($C6,Hybrid!$B$1:$B$6,0),FALSE)</f>
        <v>1.01</v>
      </c>
      <c r="X6">
        <f>HLOOKUP(X$11,hybrid,MATCH($C6,Hybrid!$B$1:$B$6,0),FALSE)</f>
        <v>1</v>
      </c>
      <c r="Y6">
        <f>HLOOKUP(Y$11,hybrid,MATCH($C6,Hybrid!$B$1:$B$6,0),FALSE)</f>
        <v>1</v>
      </c>
      <c r="Z6">
        <f>HLOOKUP(Z$11,hybrid,MATCH($C6,Hybrid!$B$1:$B$6,0),FALSE)</f>
        <v>1</v>
      </c>
      <c r="AA6">
        <f>HLOOKUP(AA$11,hybrid,MATCH($C6,Hybrid!$B$1:$B$6,0),FALSE)</f>
        <v>1</v>
      </c>
      <c r="AB6">
        <f>HLOOKUP(AB$11,hybrid,MATCH($C6,Hybrid!$B$1:$B$6,0),FALSE)</f>
        <v>1</v>
      </c>
      <c r="AC6">
        <f>HLOOKUP(AC$11,hybrid,MATCH($C6,Hybrid!$B$1:$B$6,0),FALSE)</f>
        <v>1.01</v>
      </c>
      <c r="AD6">
        <f>HLOOKUP(AD$11,hybrid,MATCH($C6,Hybrid!$B$1:$B$6,0),FALSE)</f>
        <v>1</v>
      </c>
      <c r="AE6">
        <f>HLOOKUP(AE$11,hybrid,MATCH($C6,Hybrid!$B$1:$B$6,0),FALSE)</f>
        <v>1</v>
      </c>
      <c r="AF6">
        <f>HLOOKUP(AF$11,hybrid,MATCH($C6,Hybrid!$B$1:$B$6,0),FALSE)</f>
        <v>0.73824999999999996</v>
      </c>
      <c r="AG6">
        <f>HLOOKUP(AG$11,hybrid,MATCH($C6,Hybrid!$B$1:$B$6,0),FALSE)</f>
        <v>0.67813000000000001</v>
      </c>
      <c r="AH6">
        <f>HLOOKUP(AH$11,hybrid,MATCH($C6,Hybrid!$B$1:$B$6,0),FALSE)</f>
        <v>0.32962999999999998</v>
      </c>
      <c r="AI6">
        <f>HLOOKUP(AI$11,hybrid,MATCH($C6,Hybrid!$B$1:$B$6,0),FALSE)</f>
        <v>0.26432</v>
      </c>
      <c r="AJ6">
        <f>HLOOKUP(AJ$11,hybrid,MATCH($C6,Hybrid!$B$1:$B$6,0),FALSE)</f>
        <v>0.51346999999999998</v>
      </c>
      <c r="AK6">
        <f>HLOOKUP(AK$11,hybrid,MATCH($C6,Hybrid!$B$1:$B$6,0),FALSE)</f>
        <v>0.18475</v>
      </c>
      <c r="AL6">
        <f>HLOOKUP(AL$11,hybrid,MATCH($C6,Hybrid!$B$1:$B$6,0),FALSE)</f>
        <v>0.43712000000000001</v>
      </c>
      <c r="AM6">
        <f>HLOOKUP(AM$11,hybrid,MATCH($C6,Hybrid!$B$1:$B$6,0),FALSE)</f>
        <v>0.45163999999999999</v>
      </c>
      <c r="AN6">
        <f>HLOOKUP(AN$11,hybrid,MATCH($C6,Hybrid!$B$1:$B$6,0),FALSE)</f>
        <v>0.52571000000000001</v>
      </c>
      <c r="AO6">
        <f>HLOOKUP(AO$11,hybrid,MATCH($C6,Hybrid!$B$1:$B$6,0),FALSE)</f>
        <v>0.46194000000000002</v>
      </c>
      <c r="AP6">
        <f>HLOOKUP(AP$11,hybrid,MATCH($C6,Hybrid!$B$1:$B$6,0),FALSE)</f>
        <v>0.56906000000000001</v>
      </c>
      <c r="AQ6">
        <f>HLOOKUP(AQ$11,hybrid,MATCH($C6,Hybrid!$B$1:$B$6,0),FALSE)</f>
        <v>0.63463000000000003</v>
      </c>
    </row>
    <row r="7" spans="3:43" x14ac:dyDescent="0.25">
      <c r="C7">
        <f>[1]Combine!B6</f>
        <v>1982</v>
      </c>
      <c r="D7">
        <f>HLOOKUP(D$11,hybrid,MATCH($C7,Hybrid!$B$1:$B$6,0),FALSE)</f>
        <v>0.78369</v>
      </c>
      <c r="E7">
        <f>HLOOKUP(E$11,hybrid,MATCH($C7,Hybrid!$B$1:$B$6,0),FALSE)</f>
        <v>0.62061999999999995</v>
      </c>
      <c r="F7">
        <f>HLOOKUP(F$11,hybrid,MATCH($C7,Hybrid!$B$1:$B$6,0),FALSE)</f>
        <v>0.38255</v>
      </c>
      <c r="G7">
        <f>HLOOKUP(G$11,hybrid,MATCH($C7,Hybrid!$B$1:$B$6,0),FALSE)</f>
        <v>0.29785</v>
      </c>
      <c r="H7">
        <f>HLOOKUP(H$11,hybrid,MATCH($C7,Hybrid!$B$1:$B$6,0),FALSE)</f>
        <v>0.53718999999999995</v>
      </c>
      <c r="I7">
        <f>HLOOKUP(I$11,hybrid,MATCH($C7,Hybrid!$B$1:$B$6,0),FALSE)</f>
        <v>0.20164000000000001</v>
      </c>
      <c r="J7">
        <f>HLOOKUP(J$11,hybrid,MATCH($C7,Hybrid!$B$1:$B$6,0),FALSE)</f>
        <v>0.38001000000000001</v>
      </c>
      <c r="K7">
        <f>HLOOKUP(K$11,hybrid,MATCH($C7,Hybrid!$B$1:$B$6,0),FALSE)</f>
        <v>0.41343000000000002</v>
      </c>
      <c r="L7">
        <f>HLOOKUP(L$11,hybrid,MATCH($C7,Hybrid!$B$1:$B$6,0),FALSE)</f>
        <v>0.51732</v>
      </c>
      <c r="M7">
        <f>HLOOKUP(M$11,hybrid,MATCH($C7,Hybrid!$B$1:$B$6,0),FALSE)</f>
        <v>0.50107999999999997</v>
      </c>
      <c r="N7">
        <f>HLOOKUP(N$11,hybrid,MATCH($C7,Hybrid!$B$1:$B$6,0),FALSE)</f>
        <v>0.55062999999999995</v>
      </c>
      <c r="O7">
        <f>HLOOKUP(O$11,hybrid,MATCH($C7,Hybrid!$B$1:$B$6,0),FALSE)</f>
        <v>0.61456999999999995</v>
      </c>
      <c r="P7">
        <f>HLOOKUP(P$11,hybrid,MATCH($C7,Hybrid!$B$1:$B$6,0),FALSE)</f>
        <v>-84.21</v>
      </c>
      <c r="Q7">
        <f>HLOOKUP(Q$11,hybrid,MATCH($C7,Hybrid!$B$1:$B$6,0),FALSE)</f>
        <v>8.4949999999999992</v>
      </c>
      <c r="R7">
        <f>HLOOKUP(R$11,hybrid,MATCH($C7,Hybrid!$B$1:$B$6,0),FALSE)</f>
        <v>-75.72</v>
      </c>
      <c r="S7">
        <f>HLOOKUP(S$11,hybrid,MATCH($C7,Hybrid!$B$1:$B$6,0),FALSE)</f>
        <v>1.01</v>
      </c>
      <c r="T7">
        <f>HLOOKUP(T$11,hybrid,MATCH($C7,Hybrid!$B$1:$B$6,0),FALSE)</f>
        <v>1</v>
      </c>
      <c r="U7">
        <f>HLOOKUP(U$11,hybrid,MATCH($C7,Hybrid!$B$1:$B$6,0),FALSE)</f>
        <v>1</v>
      </c>
      <c r="V7">
        <f>HLOOKUP(V$11,hybrid,MATCH($C7,Hybrid!$B$1:$B$6,0),FALSE)</f>
        <v>1</v>
      </c>
      <c r="W7">
        <f>HLOOKUP(W$11,hybrid,MATCH($C7,Hybrid!$B$1:$B$6,0),FALSE)</f>
        <v>1</v>
      </c>
      <c r="X7">
        <f>HLOOKUP(X$11,hybrid,MATCH($C7,Hybrid!$B$1:$B$6,0),FALSE)</f>
        <v>1</v>
      </c>
      <c r="Y7">
        <f>HLOOKUP(Y$11,hybrid,MATCH($C7,Hybrid!$B$1:$B$6,0),FALSE)</f>
        <v>1.01</v>
      </c>
      <c r="Z7">
        <f>HLOOKUP(Z$11,hybrid,MATCH($C7,Hybrid!$B$1:$B$6,0),FALSE)</f>
        <v>1</v>
      </c>
      <c r="AA7">
        <f>HLOOKUP(AA$11,hybrid,MATCH($C7,Hybrid!$B$1:$B$6,0),FALSE)</f>
        <v>1</v>
      </c>
      <c r="AB7">
        <f>HLOOKUP(AB$11,hybrid,MATCH($C7,Hybrid!$B$1:$B$6,0),FALSE)</f>
        <v>1</v>
      </c>
      <c r="AC7">
        <f>HLOOKUP(AC$11,hybrid,MATCH($C7,Hybrid!$B$1:$B$6,0),FALSE)</f>
        <v>1</v>
      </c>
      <c r="AD7">
        <f>HLOOKUP(AD$11,hybrid,MATCH($C7,Hybrid!$B$1:$B$6,0),FALSE)</f>
        <v>1</v>
      </c>
      <c r="AE7">
        <f>HLOOKUP(AE$11,hybrid,MATCH($C7,Hybrid!$B$1:$B$6,0),FALSE)</f>
        <v>1</v>
      </c>
      <c r="AF7">
        <f>HLOOKUP(AF$11,hybrid,MATCH($C7,Hybrid!$B$1:$B$6,0),FALSE)</f>
        <v>0.83962000000000003</v>
      </c>
      <c r="AG7">
        <f>HLOOKUP(AG$11,hybrid,MATCH($C7,Hybrid!$B$1:$B$6,0),FALSE)</f>
        <v>0.66054999999999997</v>
      </c>
      <c r="AH7">
        <f>HLOOKUP(AH$11,hybrid,MATCH($C7,Hybrid!$B$1:$B$6,0),FALSE)</f>
        <v>0.35565999999999998</v>
      </c>
      <c r="AI7">
        <f>HLOOKUP(AI$11,hybrid,MATCH($C7,Hybrid!$B$1:$B$6,0),FALSE)</f>
        <v>0.26845000000000002</v>
      </c>
      <c r="AJ7">
        <f>HLOOKUP(AJ$11,hybrid,MATCH($C7,Hybrid!$B$1:$B$6,0),FALSE)</f>
        <v>0.54129000000000005</v>
      </c>
      <c r="AK7">
        <f>HLOOKUP(AK$11,hybrid,MATCH($C7,Hybrid!$B$1:$B$6,0),FALSE)</f>
        <v>0.15953999999999999</v>
      </c>
      <c r="AL7">
        <f>HLOOKUP(AL$11,hybrid,MATCH($C7,Hybrid!$B$1:$B$6,0),FALSE)</f>
        <v>0.33234999999999998</v>
      </c>
      <c r="AM7">
        <f>HLOOKUP(AM$11,hybrid,MATCH($C7,Hybrid!$B$1:$B$6,0),FALSE)</f>
        <v>0.37084</v>
      </c>
      <c r="AN7">
        <f>HLOOKUP(AN$11,hybrid,MATCH($C7,Hybrid!$B$1:$B$6,0),FALSE)</f>
        <v>0.52646000000000004</v>
      </c>
      <c r="AO7">
        <f>HLOOKUP(AO$11,hybrid,MATCH($C7,Hybrid!$B$1:$B$6,0),FALSE)</f>
        <v>0.50456999999999996</v>
      </c>
      <c r="AP7">
        <f>HLOOKUP(AP$11,hybrid,MATCH($C7,Hybrid!$B$1:$B$6,0),FALSE)</f>
        <v>0.57565</v>
      </c>
      <c r="AQ7">
        <f>HLOOKUP(AQ$11,hybrid,MATCH($C7,Hybrid!$B$1:$B$6,0),FALSE)</f>
        <v>0.66495000000000004</v>
      </c>
    </row>
    <row r="8" spans="3:43" x14ac:dyDescent="0.25">
      <c r="C8">
        <f>[1]Combine!B7</f>
        <v>1983</v>
      </c>
      <c r="D8">
        <f>HLOOKUP(D$11,hybrid,MATCH($C8,Hybrid!$B$1:$B$6,0),FALSE)</f>
        <v>0.73763699999999999</v>
      </c>
      <c r="E8">
        <f>HLOOKUP(E$11,hybrid,MATCH($C8,Hybrid!$B$1:$B$6,0),FALSE)</f>
        <v>0.49236799999999997</v>
      </c>
      <c r="F8">
        <f>HLOOKUP(F$11,hybrid,MATCH($C8,Hybrid!$B$1:$B$6,0),FALSE)</f>
        <v>0.28039700000000001</v>
      </c>
      <c r="G8">
        <f>HLOOKUP(G$11,hybrid,MATCH($C8,Hybrid!$B$1:$B$6,0),FALSE)</f>
        <v>0.282555</v>
      </c>
      <c r="H8">
        <f>HLOOKUP(H$11,hybrid,MATCH($C8,Hybrid!$B$1:$B$6,0),FALSE)</f>
        <v>0.62770899999999996</v>
      </c>
      <c r="I8">
        <f>HLOOKUP(I$11,hybrid,MATCH($C8,Hybrid!$B$1:$B$6,0),FALSE)</f>
        <v>0.21376600000000001</v>
      </c>
      <c r="J8">
        <f>HLOOKUP(J$11,hybrid,MATCH($C8,Hybrid!$B$1:$B$6,0),FALSE)</f>
        <v>0.48870000000000002</v>
      </c>
      <c r="K8">
        <f>HLOOKUP(K$11,hybrid,MATCH($C8,Hybrid!$B$1:$B$6,0),FALSE)</f>
        <v>0.47488399999999997</v>
      </c>
      <c r="L8">
        <f>HLOOKUP(L$11,hybrid,MATCH($C8,Hybrid!$B$1:$B$6,0),FALSE)</f>
        <v>0.59701000000000004</v>
      </c>
      <c r="M8">
        <f>HLOOKUP(M$11,hybrid,MATCH($C8,Hybrid!$B$1:$B$6,0),FALSE)</f>
        <v>0.57184400000000002</v>
      </c>
      <c r="N8">
        <f>HLOOKUP(N$11,hybrid,MATCH($C8,Hybrid!$B$1:$B$6,0),FALSE)</f>
        <v>0.49195499999999998</v>
      </c>
      <c r="O8">
        <f>HLOOKUP(O$11,hybrid,MATCH($C8,Hybrid!$B$1:$B$6,0),FALSE)</f>
        <v>0.55973799999999996</v>
      </c>
      <c r="P8">
        <f>HLOOKUP(P$11,hybrid,MATCH($C8,Hybrid!$B$1:$B$6,0),FALSE)</f>
        <v>-100.3</v>
      </c>
      <c r="Q8">
        <f>HLOOKUP(Q$11,hybrid,MATCH($C8,Hybrid!$B$1:$B$6,0),FALSE)</f>
        <v>11.09</v>
      </c>
      <c r="R8">
        <f>HLOOKUP(R$11,hybrid,MATCH($C8,Hybrid!$B$1:$B$6,0),FALSE)</f>
        <v>-89.24</v>
      </c>
      <c r="S8">
        <f>HLOOKUP(S$11,hybrid,MATCH($C8,Hybrid!$B$1:$B$6,0),FALSE)</f>
        <v>1.02</v>
      </c>
      <c r="T8">
        <f>HLOOKUP(T$11,hybrid,MATCH($C8,Hybrid!$B$1:$B$6,0),FALSE)</f>
        <v>1</v>
      </c>
      <c r="U8">
        <f>HLOOKUP(U$11,hybrid,MATCH($C8,Hybrid!$B$1:$B$6,0),FALSE)</f>
        <v>1.01</v>
      </c>
      <c r="V8">
        <f>HLOOKUP(V$11,hybrid,MATCH($C8,Hybrid!$B$1:$B$6,0),FALSE)</f>
        <v>1.01</v>
      </c>
      <c r="W8">
        <f>HLOOKUP(W$11,hybrid,MATCH($C8,Hybrid!$B$1:$B$6,0),FALSE)</f>
        <v>1.02</v>
      </c>
      <c r="X8">
        <f>HLOOKUP(X$11,hybrid,MATCH($C8,Hybrid!$B$1:$B$6,0),FALSE)</f>
        <v>1</v>
      </c>
      <c r="Y8">
        <f>HLOOKUP(Y$11,hybrid,MATCH($C8,Hybrid!$B$1:$B$6,0),FALSE)</f>
        <v>1</v>
      </c>
      <c r="Z8">
        <f>HLOOKUP(Z$11,hybrid,MATCH($C8,Hybrid!$B$1:$B$6,0),FALSE)</f>
        <v>1</v>
      </c>
      <c r="AA8">
        <f>HLOOKUP(AA$11,hybrid,MATCH($C8,Hybrid!$B$1:$B$6,0),FALSE)</f>
        <v>1</v>
      </c>
      <c r="AB8">
        <f>HLOOKUP(AB$11,hybrid,MATCH($C8,Hybrid!$B$1:$B$6,0),FALSE)</f>
        <v>1.01</v>
      </c>
      <c r="AC8">
        <f>HLOOKUP(AC$11,hybrid,MATCH($C8,Hybrid!$B$1:$B$6,0),FALSE)</f>
        <v>1</v>
      </c>
      <c r="AD8">
        <f>HLOOKUP(AD$11,hybrid,MATCH($C8,Hybrid!$B$1:$B$6,0),FALSE)</f>
        <v>1</v>
      </c>
      <c r="AE8">
        <f>HLOOKUP(AE$11,hybrid,MATCH($C8,Hybrid!$B$1:$B$6,0),FALSE)</f>
        <v>1</v>
      </c>
      <c r="AF8">
        <f>HLOOKUP(AF$11,hybrid,MATCH($C8,Hybrid!$B$1:$B$6,0),FALSE)</f>
        <v>0.77527999999999997</v>
      </c>
      <c r="AG8">
        <f>HLOOKUP(AG$11,hybrid,MATCH($C8,Hybrid!$B$1:$B$6,0),FALSE)</f>
        <v>0.48580800000000002</v>
      </c>
      <c r="AH8">
        <f>HLOOKUP(AH$11,hybrid,MATCH($C8,Hybrid!$B$1:$B$6,0),FALSE)</f>
        <v>0.25514700000000001</v>
      </c>
      <c r="AI8">
        <f>HLOOKUP(AI$11,hybrid,MATCH($C8,Hybrid!$B$1:$B$6,0),FALSE)</f>
        <v>0.23540900000000001</v>
      </c>
      <c r="AJ8">
        <f>HLOOKUP(AJ$11,hybrid,MATCH($C8,Hybrid!$B$1:$B$6,0),FALSE)</f>
        <v>0.650339</v>
      </c>
      <c r="AK8">
        <f>HLOOKUP(AK$11,hybrid,MATCH($C8,Hybrid!$B$1:$B$6,0),FALSE)</f>
        <v>0.18753700000000001</v>
      </c>
      <c r="AL8">
        <f>HLOOKUP(AL$11,hybrid,MATCH($C8,Hybrid!$B$1:$B$6,0),FALSE)</f>
        <v>0.48394500000000001</v>
      </c>
      <c r="AM8">
        <f>HLOOKUP(AM$11,hybrid,MATCH($C8,Hybrid!$B$1:$B$6,0),FALSE)</f>
        <v>0.46298099999999998</v>
      </c>
      <c r="AN8">
        <f>HLOOKUP(AN$11,hybrid,MATCH($C8,Hybrid!$B$1:$B$6,0),FALSE)</f>
        <v>0.64357699999999995</v>
      </c>
      <c r="AO8">
        <f>HLOOKUP(AO$11,hybrid,MATCH($C8,Hybrid!$B$1:$B$6,0),FALSE)</f>
        <v>0.60285999999999995</v>
      </c>
      <c r="AP8">
        <f>HLOOKUP(AP$11,hybrid,MATCH($C8,Hybrid!$B$1:$B$6,0),FALSE)</f>
        <v>0.48688199999999998</v>
      </c>
      <c r="AQ8">
        <f>HLOOKUP(AQ$11,hybrid,MATCH($C8,Hybrid!$B$1:$B$6,0),FALSE)</f>
        <v>0.58922399999999997</v>
      </c>
    </row>
    <row r="9" spans="3:43" x14ac:dyDescent="0.25">
      <c r="C9">
        <f>[1]Combine!B8</f>
        <v>1984</v>
      </c>
      <c r="D9">
        <f>HLOOKUP(D$11,hybrid,MATCH($C9,Hybrid!$B$1:$B$6,0),FALSE)</f>
        <v>0.64712999999999998</v>
      </c>
      <c r="E9">
        <f>HLOOKUP(E$11,hybrid,MATCH($C9,Hybrid!$B$1:$B$6,0),FALSE)</f>
        <v>0.44380999999999998</v>
      </c>
      <c r="F9">
        <f>HLOOKUP(F$11,hybrid,MATCH($C9,Hybrid!$B$1:$B$6,0),FALSE)</f>
        <v>0.26530999999999999</v>
      </c>
      <c r="G9">
        <f>HLOOKUP(G$11,hybrid,MATCH($C9,Hybrid!$B$1:$B$6,0),FALSE)</f>
        <v>0.23294999999999999</v>
      </c>
      <c r="H9">
        <f>HLOOKUP(H$11,hybrid,MATCH($C9,Hybrid!$B$1:$B$6,0),FALSE)</f>
        <v>0.60675999999999997</v>
      </c>
      <c r="I9">
        <f>HLOOKUP(I$11,hybrid,MATCH($C9,Hybrid!$B$1:$B$6,0),FALSE)</f>
        <v>0.22506999999999999</v>
      </c>
      <c r="J9">
        <f>HLOOKUP(J$11,hybrid,MATCH($C9,Hybrid!$B$1:$B$6,0),FALSE)</f>
        <v>0.68462000000000001</v>
      </c>
      <c r="K9">
        <f>HLOOKUP(K$11,hybrid,MATCH($C9,Hybrid!$B$1:$B$6,0),FALSE)</f>
        <v>0.51785999999999999</v>
      </c>
      <c r="L9">
        <f>HLOOKUP(L$11,hybrid,MATCH($C9,Hybrid!$B$1:$B$6,0),FALSE)</f>
        <v>0.60707999999999995</v>
      </c>
      <c r="M9">
        <f>HLOOKUP(M$11,hybrid,MATCH($C9,Hybrid!$B$1:$B$6,0),FALSE)</f>
        <v>0.62087000000000003</v>
      </c>
      <c r="N9">
        <f>HLOOKUP(N$11,hybrid,MATCH($C9,Hybrid!$B$1:$B$6,0),FALSE)</f>
        <v>0.51842999999999995</v>
      </c>
      <c r="O9">
        <f>HLOOKUP(O$11,hybrid,MATCH($C9,Hybrid!$B$1:$B$6,0),FALSE)</f>
        <v>0.5635</v>
      </c>
      <c r="P9">
        <f>HLOOKUP(P$11,hybrid,MATCH($C9,Hybrid!$B$1:$B$6,0),FALSE)</f>
        <v>-80.25</v>
      </c>
      <c r="Q9">
        <f>HLOOKUP(Q$11,hybrid,MATCH($C9,Hybrid!$B$1:$B$6,0),FALSE)</f>
        <v>9.5950000000000006</v>
      </c>
      <c r="R9">
        <f>HLOOKUP(R$11,hybrid,MATCH($C9,Hybrid!$B$1:$B$6,0),FALSE)</f>
        <v>-70.66</v>
      </c>
      <c r="S9">
        <f>HLOOKUP(S$11,hybrid,MATCH($C9,Hybrid!$B$1:$B$6,0),FALSE)</f>
        <v>1</v>
      </c>
      <c r="T9">
        <f>HLOOKUP(T$11,hybrid,MATCH($C9,Hybrid!$B$1:$B$6,0),FALSE)</f>
        <v>1</v>
      </c>
      <c r="U9">
        <f>HLOOKUP(U$11,hybrid,MATCH($C9,Hybrid!$B$1:$B$6,0),FALSE)</f>
        <v>1</v>
      </c>
      <c r="V9">
        <f>HLOOKUP(V$11,hybrid,MATCH($C9,Hybrid!$B$1:$B$6,0),FALSE)</f>
        <v>1</v>
      </c>
      <c r="W9">
        <f>HLOOKUP(W$11,hybrid,MATCH($C9,Hybrid!$B$1:$B$6,0),FALSE)</f>
        <v>1</v>
      </c>
      <c r="X9">
        <f>HLOOKUP(X$11,hybrid,MATCH($C9,Hybrid!$B$1:$B$6,0),FALSE)</f>
        <v>1</v>
      </c>
      <c r="Y9">
        <f>HLOOKUP(Y$11,hybrid,MATCH($C9,Hybrid!$B$1:$B$6,0),FALSE)</f>
        <v>1</v>
      </c>
      <c r="Z9">
        <f>HLOOKUP(Z$11,hybrid,MATCH($C9,Hybrid!$B$1:$B$6,0),FALSE)</f>
        <v>1</v>
      </c>
      <c r="AA9">
        <f>HLOOKUP(AA$11,hybrid,MATCH($C9,Hybrid!$B$1:$B$6,0),FALSE)</f>
        <v>1</v>
      </c>
      <c r="AB9">
        <f>HLOOKUP(AB$11,hybrid,MATCH($C9,Hybrid!$B$1:$B$6,0),FALSE)</f>
        <v>1</v>
      </c>
      <c r="AC9">
        <f>HLOOKUP(AC$11,hybrid,MATCH($C9,Hybrid!$B$1:$B$6,0),FALSE)</f>
        <v>1</v>
      </c>
      <c r="AD9">
        <f>HLOOKUP(AD$11,hybrid,MATCH($C9,Hybrid!$B$1:$B$6,0),FALSE)</f>
        <v>1</v>
      </c>
      <c r="AE9">
        <f>HLOOKUP(AE$11,hybrid,MATCH($C9,Hybrid!$B$1:$B$6,0),FALSE)</f>
        <v>1</v>
      </c>
      <c r="AF9">
        <f>HLOOKUP(AF$11,hybrid,MATCH($C9,Hybrid!$B$1:$B$6,0),FALSE)</f>
        <v>0.67071999999999998</v>
      </c>
      <c r="AG9">
        <f>HLOOKUP(AG$11,hybrid,MATCH($C9,Hybrid!$B$1:$B$6,0),FALSE)</f>
        <v>0.42031000000000002</v>
      </c>
      <c r="AH9">
        <f>HLOOKUP(AH$11,hybrid,MATCH($C9,Hybrid!$B$1:$B$6,0),FALSE)</f>
        <v>0.21806</v>
      </c>
      <c r="AI9">
        <f>HLOOKUP(AI$11,hybrid,MATCH($C9,Hybrid!$B$1:$B$6,0),FALSE)</f>
        <v>0.18096999999999999</v>
      </c>
      <c r="AJ9">
        <f>HLOOKUP(AJ$11,hybrid,MATCH($C9,Hybrid!$B$1:$B$6,0),FALSE)</f>
        <v>0.62844</v>
      </c>
      <c r="AK9">
        <f>HLOOKUP(AK$11,hybrid,MATCH($C9,Hybrid!$B$1:$B$6,0),FALSE)</f>
        <v>0.19477</v>
      </c>
      <c r="AL9">
        <f>HLOOKUP(AL$11,hybrid,MATCH($C9,Hybrid!$B$1:$B$6,0),FALSE)</f>
        <v>0.74234999999999995</v>
      </c>
      <c r="AM9">
        <f>HLOOKUP(AM$11,hybrid,MATCH($C9,Hybrid!$B$1:$B$6,0),FALSE)</f>
        <v>0.52832999999999997</v>
      </c>
      <c r="AN9">
        <f>HLOOKUP(AN$11,hybrid,MATCH($C9,Hybrid!$B$1:$B$6,0),FALSE)</f>
        <v>0.65615000000000001</v>
      </c>
      <c r="AO9">
        <f>HLOOKUP(AO$11,hybrid,MATCH($C9,Hybrid!$B$1:$B$6,0),FALSE)</f>
        <v>0.67317000000000005</v>
      </c>
      <c r="AP9">
        <f>HLOOKUP(AP$11,hybrid,MATCH($C9,Hybrid!$B$1:$B$6,0),FALSE)</f>
        <v>0.52839999999999998</v>
      </c>
      <c r="AQ9">
        <f>HLOOKUP(AQ$11,hybrid,MATCH($C9,Hybrid!$B$1:$B$6,0),FALSE)</f>
        <v>0.59286000000000005</v>
      </c>
    </row>
    <row r="11" spans="3:43" x14ac:dyDescent="0.25">
      <c r="C11" t="s">
        <v>2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 t="s">
        <v>12</v>
      </c>
      <c r="L11" t="s">
        <v>13</v>
      </c>
      <c r="M11" t="s">
        <v>14</v>
      </c>
      <c r="N11" t="s">
        <v>15</v>
      </c>
      <c r="O11" t="s">
        <v>16</v>
      </c>
      <c r="P11" t="s">
        <v>17</v>
      </c>
      <c r="Q11" t="s">
        <v>18</v>
      </c>
      <c r="R11" t="s">
        <v>4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</row>
    <row r="12" spans="3:43" x14ac:dyDescent="0.25">
      <c r="C12">
        <f>[1]Combine!B11</f>
        <v>1980</v>
      </c>
      <c r="D12">
        <f>HLOOKUP(D$11,diffusion,MATCH($C12,Diffusion!$B$1:$B$6,0),FALSE)</f>
        <v>0.71082999999999996</v>
      </c>
      <c r="E12">
        <f>HLOOKUP(E$11,diffusion,MATCH($C12,Diffusion!$B$1:$B$6,0),FALSE)</f>
        <v>0.66698999999999997</v>
      </c>
      <c r="F12">
        <f>HLOOKUP(F$11,diffusion,MATCH($C12,Diffusion!$B$1:$B$6,0),FALSE)</f>
        <v>0.21529000000000001</v>
      </c>
      <c r="G12">
        <f>HLOOKUP(G$11,diffusion,MATCH($C12,Diffusion!$B$1:$B$6,0),FALSE)</f>
        <v>6.8059999999999996E-2</v>
      </c>
      <c r="H12">
        <f>HLOOKUP(H$11,diffusion,MATCH($C12,Diffusion!$B$1:$B$6,0),FALSE)</f>
        <v>0.48720000000000002</v>
      </c>
      <c r="I12">
        <f>HLOOKUP(I$11,diffusion,MATCH($C12,Diffusion!$B$1:$B$6,0),FALSE)</f>
        <v>9.5860000000000001E-2</v>
      </c>
      <c r="J12">
        <f>HLOOKUP(J$11,diffusion,MATCH($C12,Diffusion!$B$1:$B$6,0),FALSE)</f>
        <v>0</v>
      </c>
      <c r="K12">
        <f>HLOOKUP(K$11,diffusion,MATCH($C12,Diffusion!$B$1:$B$6,0),FALSE)</f>
        <v>0</v>
      </c>
      <c r="L12">
        <f>HLOOKUP(L$11,diffusion,MATCH($C12,Diffusion!$B$1:$B$6,0),FALSE)</f>
        <v>0</v>
      </c>
      <c r="M12">
        <f>HLOOKUP(M$11,diffusion,MATCH($C12,Diffusion!$B$1:$B$6,0),FALSE)</f>
        <v>0</v>
      </c>
      <c r="N12">
        <f>HLOOKUP(N$11,diffusion,MATCH($C12,Diffusion!$B$1:$B$6,0),FALSE)</f>
        <v>0</v>
      </c>
      <c r="O12">
        <f>HLOOKUP(O$11,diffusion,MATCH($C12,Diffusion!$B$1:$B$6,0),FALSE)</f>
        <v>0</v>
      </c>
      <c r="P12">
        <f>HLOOKUP(P$11,diffusion,MATCH($C12,Diffusion!$B$1:$B$6,0),FALSE)</f>
        <v>-93.17</v>
      </c>
      <c r="Q12">
        <f>HLOOKUP(Q$11,diffusion,MATCH($C12,Diffusion!$B$1:$B$6,0),FALSE)</f>
        <v>7.46</v>
      </c>
      <c r="R12">
        <f>HLOOKUP(R$11,diffusion,MATCH($C12,Diffusion!$B$1:$B$6,0),FALSE)</f>
        <v>-85.71</v>
      </c>
      <c r="S12">
        <f>HLOOKUP(S$11,diffusion,MATCH($C12,Diffusion!$B$1:$B$6,0),FALSE)</f>
        <v>1</v>
      </c>
      <c r="T12">
        <f>HLOOKUP(T$11,diffusion,MATCH($C12,Diffusion!$B$1:$B$6,0),FALSE)</f>
        <v>1</v>
      </c>
      <c r="U12">
        <f>HLOOKUP(U$11,diffusion,MATCH($C12,Diffusion!$B$1:$B$6,0),FALSE)</f>
        <v>1</v>
      </c>
      <c r="V12">
        <f>HLOOKUP(V$11,diffusion,MATCH($C12,Diffusion!$B$1:$B$6,0),FALSE)</f>
        <v>1</v>
      </c>
      <c r="W12">
        <f>HLOOKUP(W$11,diffusion,MATCH($C12,Diffusion!$B$1:$B$6,0),FALSE)</f>
        <v>1</v>
      </c>
      <c r="X12">
        <f>HLOOKUP(X$11,diffusion,MATCH($C12,Diffusion!$B$1:$B$6,0),FALSE)</f>
        <v>1</v>
      </c>
      <c r="Y12">
        <f>HLOOKUP(Y$11,diffusion,MATCH($C12,Diffusion!$B$1:$B$6,0),FALSE)</f>
        <v>1</v>
      </c>
      <c r="Z12" t="e">
        <f>HLOOKUP(Z$11,diffusion,MATCH($C12,Diffusion!$B$1:$B$6,0),FALSE)</f>
        <v>#N/A</v>
      </c>
      <c r="AA12" t="e">
        <f>HLOOKUP(AA$11,diffusion,MATCH($C12,Diffusion!$B$1:$B$6,0),FALSE)</f>
        <v>#N/A</v>
      </c>
      <c r="AB12" t="e">
        <f>HLOOKUP(AB$11,diffusion,MATCH($C12,Diffusion!$B$1:$B$6,0),FALSE)</f>
        <v>#N/A</v>
      </c>
      <c r="AC12" t="e">
        <f>HLOOKUP(AC$11,diffusion,MATCH($C12,Diffusion!$B$1:$B$6,0),FALSE)</f>
        <v>#N/A</v>
      </c>
      <c r="AD12" t="e">
        <f>HLOOKUP(AD$11,diffusion,MATCH($C12,Diffusion!$B$1:$B$6,0),FALSE)</f>
        <v>#N/A</v>
      </c>
      <c r="AE12" t="e">
        <f>HLOOKUP(AE$11,diffusion,MATCH($C12,Diffusion!$B$1:$B$6,0),FALSE)</f>
        <v>#N/A</v>
      </c>
      <c r="AF12">
        <f>HLOOKUP(AF$11,diffusion,MATCH($C12,Diffusion!$B$1:$B$6,0),FALSE)</f>
        <v>0.77073999999999998</v>
      </c>
      <c r="AG12">
        <f>HLOOKUP(AG$11,diffusion,MATCH($C12,Diffusion!$B$1:$B$6,0),FALSE)</f>
        <v>0.72404000000000002</v>
      </c>
      <c r="AH12">
        <f>HLOOKUP(AH$11,diffusion,MATCH($C12,Diffusion!$B$1:$B$6,0),FALSE)</f>
        <v>0.19458</v>
      </c>
      <c r="AI12">
        <f>HLOOKUP(AI$11,diffusion,MATCH($C12,Diffusion!$B$1:$B$6,0),FALSE)</f>
        <v>6.6280000000000006E-2</v>
      </c>
      <c r="AJ12">
        <f>HLOOKUP(AJ$11,diffusion,MATCH($C12,Diffusion!$B$1:$B$6,0),FALSE)</f>
        <v>0.47887999999999997</v>
      </c>
      <c r="AK12">
        <f>HLOOKUP(AK$11,diffusion,MATCH($C12,Diffusion!$B$1:$B$6,0),FALSE)</f>
        <v>8.9580000000000007E-2</v>
      </c>
      <c r="AL12" t="e">
        <f>HLOOKUP(AL$11,diffusion,MATCH($C12,Diffusion!$B$1:$B$6,0),FALSE)</f>
        <v>#N/A</v>
      </c>
      <c r="AM12" t="e">
        <f>HLOOKUP(AM$11,diffusion,MATCH($C12,Diffusion!$B$1:$B$6,0),FALSE)</f>
        <v>#N/A</v>
      </c>
      <c r="AN12" t="e">
        <f>HLOOKUP(AN$11,diffusion,MATCH($C12,Diffusion!$B$1:$B$6,0),FALSE)</f>
        <v>#N/A</v>
      </c>
      <c r="AO12" t="e">
        <f>HLOOKUP(AO$11,diffusion,MATCH($C12,Diffusion!$B$1:$B$6,0),FALSE)</f>
        <v>#N/A</v>
      </c>
      <c r="AP12" t="e">
        <f>HLOOKUP(AP$11,diffusion,MATCH($C12,Diffusion!$B$1:$B$6,0),FALSE)</f>
        <v>#N/A</v>
      </c>
      <c r="AQ12" t="e">
        <f>HLOOKUP(AQ$11,diffusion,MATCH($C12,Diffusion!$B$1:$B$6,0),FALSE)</f>
        <v>#N/A</v>
      </c>
    </row>
    <row r="13" spans="3:43" x14ac:dyDescent="0.25">
      <c r="C13">
        <f>[1]Combine!B12</f>
        <v>1981</v>
      </c>
      <c r="D13">
        <f>HLOOKUP(D$11,diffusion,MATCH($C13,Diffusion!$B$1:$B$6,0),FALSE)</f>
        <v>0.66166000000000003</v>
      </c>
      <c r="E13">
        <f>HLOOKUP(E$11,diffusion,MATCH($C13,Diffusion!$B$1:$B$6,0),FALSE)</f>
        <v>0.61438999999999999</v>
      </c>
      <c r="F13">
        <f>HLOOKUP(F$11,diffusion,MATCH($C13,Diffusion!$B$1:$B$6,0),FALSE)</f>
        <v>0.29069</v>
      </c>
      <c r="G13">
        <f>HLOOKUP(G$11,diffusion,MATCH($C13,Diffusion!$B$1:$B$6,0),FALSE)</f>
        <v>0.10131</v>
      </c>
      <c r="H13">
        <f>HLOOKUP(H$11,diffusion,MATCH($C13,Diffusion!$B$1:$B$6,0),FALSE)</f>
        <v>0.38479000000000002</v>
      </c>
      <c r="I13">
        <f>HLOOKUP(I$11,diffusion,MATCH($C13,Diffusion!$B$1:$B$6,0),FALSE)</f>
        <v>6.2260000000000003E-2</v>
      </c>
      <c r="J13">
        <f>HLOOKUP(J$11,diffusion,MATCH($C13,Diffusion!$B$1:$B$6,0),FALSE)</f>
        <v>0</v>
      </c>
      <c r="K13">
        <f>HLOOKUP(K$11,diffusion,MATCH($C13,Diffusion!$B$1:$B$6,0),FALSE)</f>
        <v>0</v>
      </c>
      <c r="L13">
        <f>HLOOKUP(L$11,diffusion,MATCH($C13,Diffusion!$B$1:$B$6,0),FALSE)</f>
        <v>0</v>
      </c>
      <c r="M13">
        <f>HLOOKUP(M$11,diffusion,MATCH($C13,Diffusion!$B$1:$B$6,0),FALSE)</f>
        <v>0</v>
      </c>
      <c r="N13">
        <f>HLOOKUP(N$11,diffusion,MATCH($C13,Diffusion!$B$1:$B$6,0),FALSE)</f>
        <v>0</v>
      </c>
      <c r="O13">
        <f>HLOOKUP(O$11,diffusion,MATCH($C13,Diffusion!$B$1:$B$6,0),FALSE)</f>
        <v>0</v>
      </c>
      <c r="P13">
        <f>HLOOKUP(P$11,diffusion,MATCH($C13,Diffusion!$B$1:$B$6,0),FALSE)</f>
        <v>-98.73</v>
      </c>
      <c r="Q13">
        <f>HLOOKUP(Q$11,diffusion,MATCH($C13,Diffusion!$B$1:$B$6,0),FALSE)</f>
        <v>8.798</v>
      </c>
      <c r="R13">
        <f>HLOOKUP(R$11,diffusion,MATCH($C13,Diffusion!$B$1:$B$6,0),FALSE)</f>
        <v>-89.93</v>
      </c>
      <c r="S13">
        <f>HLOOKUP(S$11,diffusion,MATCH($C13,Diffusion!$B$1:$B$6,0),FALSE)</f>
        <v>1.01</v>
      </c>
      <c r="T13">
        <f>HLOOKUP(T$11,diffusion,MATCH($C13,Diffusion!$B$1:$B$6,0),FALSE)</f>
        <v>1.01</v>
      </c>
      <c r="U13">
        <f>HLOOKUP(U$11,diffusion,MATCH($C13,Diffusion!$B$1:$B$6,0),FALSE)</f>
        <v>1</v>
      </c>
      <c r="V13">
        <f>HLOOKUP(V$11,diffusion,MATCH($C13,Diffusion!$B$1:$B$6,0),FALSE)</f>
        <v>1</v>
      </c>
      <c r="W13">
        <f>HLOOKUP(W$11,diffusion,MATCH($C13,Diffusion!$B$1:$B$6,0),FALSE)</f>
        <v>1</v>
      </c>
      <c r="X13">
        <f>HLOOKUP(X$11,diffusion,MATCH($C13,Diffusion!$B$1:$B$6,0),FALSE)</f>
        <v>1</v>
      </c>
      <c r="Y13">
        <f>HLOOKUP(Y$11,diffusion,MATCH($C13,Diffusion!$B$1:$B$6,0),FALSE)</f>
        <v>1</v>
      </c>
      <c r="Z13" t="e">
        <f>HLOOKUP(Z$11,diffusion,MATCH($C13,Diffusion!$B$1:$B$6,0),FALSE)</f>
        <v>#N/A</v>
      </c>
      <c r="AA13" t="e">
        <f>HLOOKUP(AA$11,diffusion,MATCH($C13,Diffusion!$B$1:$B$6,0),FALSE)</f>
        <v>#N/A</v>
      </c>
      <c r="AB13" t="e">
        <f>HLOOKUP(AB$11,diffusion,MATCH($C13,Diffusion!$B$1:$B$6,0),FALSE)</f>
        <v>#N/A</v>
      </c>
      <c r="AC13" t="e">
        <f>HLOOKUP(AC$11,diffusion,MATCH($C13,Diffusion!$B$1:$B$6,0),FALSE)</f>
        <v>#N/A</v>
      </c>
      <c r="AD13" t="e">
        <f>HLOOKUP(AD$11,diffusion,MATCH($C13,Diffusion!$B$1:$B$6,0),FALSE)</f>
        <v>#N/A</v>
      </c>
      <c r="AE13" t="e">
        <f>HLOOKUP(AE$11,diffusion,MATCH($C13,Diffusion!$B$1:$B$6,0),FALSE)</f>
        <v>#N/A</v>
      </c>
      <c r="AF13">
        <f>HLOOKUP(AF$11,diffusion,MATCH($C13,Diffusion!$B$1:$B$6,0),FALSE)</f>
        <v>0.70463200000000004</v>
      </c>
      <c r="AG13">
        <f>HLOOKUP(AG$11,diffusion,MATCH($C13,Diffusion!$B$1:$B$6,0),FALSE)</f>
        <v>0.64482700000000004</v>
      </c>
      <c r="AH13">
        <f>HLOOKUP(AH$11,diffusion,MATCH($C13,Diffusion!$B$1:$B$6,0),FALSE)</f>
        <v>0.282804</v>
      </c>
      <c r="AI13">
        <f>HLOOKUP(AI$11,diffusion,MATCH($C13,Diffusion!$B$1:$B$6,0),FALSE)</f>
        <v>0.101053</v>
      </c>
      <c r="AJ13">
        <f>HLOOKUP(AJ$11,diffusion,MATCH($C13,Diffusion!$B$1:$B$6,0),FALSE)</f>
        <v>0.36702699999999999</v>
      </c>
      <c r="AK13">
        <f>HLOOKUP(AK$11,diffusion,MATCH($C13,Diffusion!$B$1:$B$6,0),FALSE)</f>
        <v>5.2791999999999999E-2</v>
      </c>
      <c r="AL13" t="e">
        <f>HLOOKUP(AL$11,diffusion,MATCH($C13,Diffusion!$B$1:$B$6,0),FALSE)</f>
        <v>#N/A</v>
      </c>
      <c r="AM13" t="e">
        <f>HLOOKUP(AM$11,diffusion,MATCH($C13,Diffusion!$B$1:$B$6,0),FALSE)</f>
        <v>#N/A</v>
      </c>
      <c r="AN13" t="e">
        <f>HLOOKUP(AN$11,diffusion,MATCH($C13,Diffusion!$B$1:$B$6,0),FALSE)</f>
        <v>#N/A</v>
      </c>
      <c r="AO13" t="e">
        <f>HLOOKUP(AO$11,diffusion,MATCH($C13,Diffusion!$B$1:$B$6,0),FALSE)</f>
        <v>#N/A</v>
      </c>
      <c r="AP13" t="e">
        <f>HLOOKUP(AP$11,diffusion,MATCH($C13,Diffusion!$B$1:$B$6,0),FALSE)</f>
        <v>#N/A</v>
      </c>
      <c r="AQ13" t="e">
        <f>HLOOKUP(AQ$11,diffusion,MATCH($C13,Diffusion!$B$1:$B$6,0),FALSE)</f>
        <v>#N/A</v>
      </c>
    </row>
    <row r="14" spans="3:43" x14ac:dyDescent="0.25">
      <c r="C14">
        <f>[1]Combine!B13</f>
        <v>1982</v>
      </c>
      <c r="D14">
        <f>HLOOKUP(D$11,diffusion,MATCH($C14,Diffusion!$B$1:$B$6,0),FALSE)</f>
        <v>0.81491000000000002</v>
      </c>
      <c r="E14">
        <f>HLOOKUP(E$11,diffusion,MATCH($C14,Diffusion!$B$1:$B$6,0),FALSE)</f>
        <v>0.58994999999999997</v>
      </c>
      <c r="F14">
        <f>HLOOKUP(F$11,diffusion,MATCH($C14,Diffusion!$B$1:$B$6,0),FALSE)</f>
        <v>0.38485000000000003</v>
      </c>
      <c r="G14">
        <f>HLOOKUP(G$11,diffusion,MATCH($C14,Diffusion!$B$1:$B$6,0),FALSE)</f>
        <v>9.6460000000000004E-2</v>
      </c>
      <c r="H14">
        <f>HLOOKUP(H$11,diffusion,MATCH($C14,Diffusion!$B$1:$B$6,0),FALSE)</f>
        <v>0.42653999999999997</v>
      </c>
      <c r="I14">
        <f>HLOOKUP(I$11,diffusion,MATCH($C14,Diffusion!$B$1:$B$6,0),FALSE)</f>
        <v>4.8430000000000001E-2</v>
      </c>
      <c r="J14">
        <f>HLOOKUP(J$11,diffusion,MATCH($C14,Diffusion!$B$1:$B$6,0),FALSE)</f>
        <v>0</v>
      </c>
      <c r="K14">
        <f>HLOOKUP(K$11,diffusion,MATCH($C14,Diffusion!$B$1:$B$6,0),FALSE)</f>
        <v>0</v>
      </c>
      <c r="L14">
        <f>HLOOKUP(L$11,diffusion,MATCH($C14,Diffusion!$B$1:$B$6,0),FALSE)</f>
        <v>0</v>
      </c>
      <c r="M14">
        <f>HLOOKUP(M$11,diffusion,MATCH($C14,Diffusion!$B$1:$B$6,0),FALSE)</f>
        <v>0</v>
      </c>
      <c r="N14">
        <f>HLOOKUP(N$11,diffusion,MATCH($C14,Diffusion!$B$1:$B$6,0),FALSE)</f>
        <v>0</v>
      </c>
      <c r="O14">
        <f>HLOOKUP(O$11,diffusion,MATCH($C14,Diffusion!$B$1:$B$6,0),FALSE)</f>
        <v>0</v>
      </c>
      <c r="P14">
        <f>HLOOKUP(P$11,diffusion,MATCH($C14,Diffusion!$B$1:$B$6,0),FALSE)</f>
        <v>-86.91</v>
      </c>
      <c r="Q14">
        <f>HLOOKUP(Q$11,diffusion,MATCH($C14,Diffusion!$B$1:$B$6,0),FALSE)</f>
        <v>8.7460000000000004</v>
      </c>
      <c r="R14">
        <f>HLOOKUP(R$11,diffusion,MATCH($C14,Diffusion!$B$1:$B$6,0),FALSE)</f>
        <v>-78.16</v>
      </c>
      <c r="S14">
        <f>HLOOKUP(S$11,diffusion,MATCH($C14,Diffusion!$B$1:$B$6,0),FALSE)</f>
        <v>1</v>
      </c>
      <c r="T14">
        <f>HLOOKUP(T$11,diffusion,MATCH($C14,Diffusion!$B$1:$B$6,0),FALSE)</f>
        <v>1</v>
      </c>
      <c r="U14">
        <f>HLOOKUP(U$11,diffusion,MATCH($C14,Diffusion!$B$1:$B$6,0),FALSE)</f>
        <v>1</v>
      </c>
      <c r="V14">
        <f>HLOOKUP(V$11,diffusion,MATCH($C14,Diffusion!$B$1:$B$6,0),FALSE)</f>
        <v>1</v>
      </c>
      <c r="W14">
        <f>HLOOKUP(W$11,diffusion,MATCH($C14,Diffusion!$B$1:$B$6,0),FALSE)</f>
        <v>1</v>
      </c>
      <c r="X14">
        <f>HLOOKUP(X$11,diffusion,MATCH($C14,Diffusion!$B$1:$B$6,0),FALSE)</f>
        <v>1</v>
      </c>
      <c r="Y14">
        <f>HLOOKUP(Y$11,diffusion,MATCH($C14,Diffusion!$B$1:$B$6,0),FALSE)</f>
        <v>1</v>
      </c>
      <c r="Z14" t="e">
        <f>HLOOKUP(Z$11,diffusion,MATCH($C14,Diffusion!$B$1:$B$6,0),FALSE)</f>
        <v>#N/A</v>
      </c>
      <c r="AA14" t="e">
        <f>HLOOKUP(AA$11,diffusion,MATCH($C14,Diffusion!$B$1:$B$6,0),FALSE)</f>
        <v>#N/A</v>
      </c>
      <c r="AB14" t="e">
        <f>HLOOKUP(AB$11,diffusion,MATCH($C14,Diffusion!$B$1:$B$6,0),FALSE)</f>
        <v>#N/A</v>
      </c>
      <c r="AC14" t="e">
        <f>HLOOKUP(AC$11,diffusion,MATCH($C14,Diffusion!$B$1:$B$6,0),FALSE)</f>
        <v>#N/A</v>
      </c>
      <c r="AD14" t="e">
        <f>HLOOKUP(AD$11,diffusion,MATCH($C14,Diffusion!$B$1:$B$6,0),FALSE)</f>
        <v>#N/A</v>
      </c>
      <c r="AE14" t="e">
        <f>HLOOKUP(AE$11,diffusion,MATCH($C14,Diffusion!$B$1:$B$6,0),FALSE)</f>
        <v>#N/A</v>
      </c>
      <c r="AF14">
        <f>HLOOKUP(AF$11,diffusion,MATCH($C14,Diffusion!$B$1:$B$6,0),FALSE)</f>
        <v>0.86319000000000001</v>
      </c>
      <c r="AG14">
        <f>HLOOKUP(AG$11,diffusion,MATCH($C14,Diffusion!$B$1:$B$6,0),FALSE)</f>
        <v>0.61717</v>
      </c>
      <c r="AH14">
        <f>HLOOKUP(AH$11,diffusion,MATCH($C14,Diffusion!$B$1:$B$6,0),FALSE)</f>
        <v>0.37273000000000001</v>
      </c>
      <c r="AI14">
        <f>HLOOKUP(AI$11,diffusion,MATCH($C14,Diffusion!$B$1:$B$6,0),FALSE)</f>
        <v>9.282E-2</v>
      </c>
      <c r="AJ14">
        <f>HLOOKUP(AJ$11,diffusion,MATCH($C14,Diffusion!$B$1:$B$6,0),FALSE)</f>
        <v>0.41587000000000002</v>
      </c>
      <c r="AK14">
        <f>HLOOKUP(AK$11,diffusion,MATCH($C14,Diffusion!$B$1:$B$6,0),FALSE)</f>
        <v>3.9660000000000001E-2</v>
      </c>
      <c r="AL14" t="e">
        <f>HLOOKUP(AL$11,diffusion,MATCH($C14,Diffusion!$B$1:$B$6,0),FALSE)</f>
        <v>#N/A</v>
      </c>
      <c r="AM14" t="e">
        <f>HLOOKUP(AM$11,diffusion,MATCH($C14,Diffusion!$B$1:$B$6,0),FALSE)</f>
        <v>#N/A</v>
      </c>
      <c r="AN14" t="e">
        <f>HLOOKUP(AN$11,diffusion,MATCH($C14,Diffusion!$B$1:$B$6,0),FALSE)</f>
        <v>#N/A</v>
      </c>
      <c r="AO14" t="e">
        <f>HLOOKUP(AO$11,diffusion,MATCH($C14,Diffusion!$B$1:$B$6,0),FALSE)</f>
        <v>#N/A</v>
      </c>
      <c r="AP14" t="e">
        <f>HLOOKUP(AP$11,diffusion,MATCH($C14,Diffusion!$B$1:$B$6,0),FALSE)</f>
        <v>#N/A</v>
      </c>
      <c r="AQ14" t="e">
        <f>HLOOKUP(AQ$11,diffusion,MATCH($C14,Diffusion!$B$1:$B$6,0),FALSE)</f>
        <v>#N/A</v>
      </c>
    </row>
    <row r="15" spans="3:43" x14ac:dyDescent="0.25">
      <c r="C15">
        <f>[1]Combine!B14</f>
        <v>1983</v>
      </c>
      <c r="D15">
        <f>HLOOKUP(D$11,diffusion,MATCH($C15,Diffusion!$B$1:$B$6,0),FALSE)</f>
        <v>0.59536800000000001</v>
      </c>
      <c r="E15">
        <f>HLOOKUP(E$11,diffusion,MATCH($C15,Diffusion!$B$1:$B$6,0),FALSE)</f>
        <v>0.21365100000000001</v>
      </c>
      <c r="F15">
        <f>HLOOKUP(F$11,diffusion,MATCH($C15,Diffusion!$B$1:$B$6,0),FALSE)</f>
        <v>0.12225</v>
      </c>
      <c r="G15">
        <f>HLOOKUP(G$11,diffusion,MATCH($C15,Diffusion!$B$1:$B$6,0),FALSE)</f>
        <v>4.3520999999999997E-2</v>
      </c>
      <c r="H15">
        <f>HLOOKUP(H$11,diffusion,MATCH($C15,Diffusion!$B$1:$B$6,0),FALSE)</f>
        <v>0.63329800000000003</v>
      </c>
      <c r="I15">
        <f>HLOOKUP(I$11,diffusion,MATCH($C15,Diffusion!$B$1:$B$6,0),FALSE)</f>
        <v>7.8882999999999995E-2</v>
      </c>
      <c r="J15">
        <f>HLOOKUP(J$11,diffusion,MATCH($C15,Diffusion!$B$1:$B$6,0),FALSE)</f>
        <v>0</v>
      </c>
      <c r="K15">
        <f>HLOOKUP(K$11,diffusion,MATCH($C15,Diffusion!$B$1:$B$6,0),FALSE)</f>
        <v>0</v>
      </c>
      <c r="L15">
        <f>HLOOKUP(L$11,diffusion,MATCH($C15,Diffusion!$B$1:$B$6,0),FALSE)</f>
        <v>0</v>
      </c>
      <c r="M15">
        <f>HLOOKUP(M$11,diffusion,MATCH($C15,Diffusion!$B$1:$B$6,0),FALSE)</f>
        <v>0</v>
      </c>
      <c r="N15">
        <f>HLOOKUP(N$11,diffusion,MATCH($C15,Diffusion!$B$1:$B$6,0),FALSE)</f>
        <v>0</v>
      </c>
      <c r="O15">
        <f>HLOOKUP(O$11,diffusion,MATCH($C15,Diffusion!$B$1:$B$6,0),FALSE)</f>
        <v>0</v>
      </c>
      <c r="P15">
        <f>HLOOKUP(P$11,diffusion,MATCH($C15,Diffusion!$B$1:$B$6,0),FALSE)</f>
        <v>-99.91</v>
      </c>
      <c r="Q15">
        <f>HLOOKUP(Q$11,diffusion,MATCH($C15,Diffusion!$B$1:$B$6,0),FALSE)</f>
        <v>10.98</v>
      </c>
      <c r="R15">
        <f>HLOOKUP(R$11,diffusion,MATCH($C15,Diffusion!$B$1:$B$6,0),FALSE)</f>
        <v>-88.93</v>
      </c>
      <c r="S15">
        <f>HLOOKUP(S$11,diffusion,MATCH($C15,Diffusion!$B$1:$B$6,0),FALSE)</f>
        <v>1</v>
      </c>
      <c r="T15">
        <f>HLOOKUP(T$11,diffusion,MATCH($C15,Diffusion!$B$1:$B$6,0),FALSE)</f>
        <v>1</v>
      </c>
      <c r="U15">
        <f>HLOOKUP(U$11,diffusion,MATCH($C15,Diffusion!$B$1:$B$6,0),FALSE)</f>
        <v>1</v>
      </c>
      <c r="V15">
        <f>HLOOKUP(V$11,diffusion,MATCH($C15,Diffusion!$B$1:$B$6,0),FALSE)</f>
        <v>1</v>
      </c>
      <c r="W15">
        <f>HLOOKUP(W$11,diffusion,MATCH($C15,Diffusion!$B$1:$B$6,0),FALSE)</f>
        <v>1</v>
      </c>
      <c r="X15">
        <f>HLOOKUP(X$11,diffusion,MATCH($C15,Diffusion!$B$1:$B$6,0),FALSE)</f>
        <v>1</v>
      </c>
      <c r="Y15">
        <f>HLOOKUP(Y$11,diffusion,MATCH($C15,Diffusion!$B$1:$B$6,0),FALSE)</f>
        <v>1</v>
      </c>
      <c r="Z15" t="e">
        <f>HLOOKUP(Z$11,diffusion,MATCH($C15,Diffusion!$B$1:$B$6,0),FALSE)</f>
        <v>#N/A</v>
      </c>
      <c r="AA15" t="e">
        <f>HLOOKUP(AA$11,diffusion,MATCH($C15,Diffusion!$B$1:$B$6,0),FALSE)</f>
        <v>#N/A</v>
      </c>
      <c r="AB15" t="e">
        <f>HLOOKUP(AB$11,diffusion,MATCH($C15,Diffusion!$B$1:$B$6,0),FALSE)</f>
        <v>#N/A</v>
      </c>
      <c r="AC15" t="e">
        <f>HLOOKUP(AC$11,diffusion,MATCH($C15,Diffusion!$B$1:$B$6,0),FALSE)</f>
        <v>#N/A</v>
      </c>
      <c r="AD15" t="e">
        <f>HLOOKUP(AD$11,diffusion,MATCH($C15,Diffusion!$B$1:$B$6,0),FALSE)</f>
        <v>#N/A</v>
      </c>
      <c r="AE15" t="e">
        <f>HLOOKUP(AE$11,diffusion,MATCH($C15,Diffusion!$B$1:$B$6,0),FALSE)</f>
        <v>#N/A</v>
      </c>
      <c r="AF15">
        <f>HLOOKUP(AF$11,diffusion,MATCH($C15,Diffusion!$B$1:$B$6,0),FALSE)</f>
        <v>0.62107699999999999</v>
      </c>
      <c r="AG15">
        <f>HLOOKUP(AG$11,diffusion,MATCH($C15,Diffusion!$B$1:$B$6,0),FALSE)</f>
        <v>0.17804600000000001</v>
      </c>
      <c r="AH15">
        <f>HLOOKUP(AH$11,diffusion,MATCH($C15,Diffusion!$B$1:$B$6,0),FALSE)</f>
        <v>0.101782</v>
      </c>
      <c r="AI15">
        <f>HLOOKUP(AI$11,diffusion,MATCH($C15,Diffusion!$B$1:$B$6,0),FALSE)</f>
        <v>4.437E-2</v>
      </c>
      <c r="AJ15">
        <f>HLOOKUP(AJ$11,diffusion,MATCH($C15,Diffusion!$B$1:$B$6,0),FALSE)</f>
        <v>0.64828399999999997</v>
      </c>
      <c r="AK15">
        <f>HLOOKUP(AK$11,diffusion,MATCH($C15,Diffusion!$B$1:$B$6,0),FALSE)</f>
        <v>7.5464000000000003E-2</v>
      </c>
      <c r="AL15" t="e">
        <f>HLOOKUP(AL$11,diffusion,MATCH($C15,Diffusion!$B$1:$B$6,0),FALSE)</f>
        <v>#N/A</v>
      </c>
      <c r="AM15" t="e">
        <f>HLOOKUP(AM$11,diffusion,MATCH($C15,Diffusion!$B$1:$B$6,0),FALSE)</f>
        <v>#N/A</v>
      </c>
      <c r="AN15" t="e">
        <f>HLOOKUP(AN$11,diffusion,MATCH($C15,Diffusion!$B$1:$B$6,0),FALSE)</f>
        <v>#N/A</v>
      </c>
      <c r="AO15" t="e">
        <f>HLOOKUP(AO$11,diffusion,MATCH($C15,Diffusion!$B$1:$B$6,0),FALSE)</f>
        <v>#N/A</v>
      </c>
      <c r="AP15" t="e">
        <f>HLOOKUP(AP$11,diffusion,MATCH($C15,Diffusion!$B$1:$B$6,0),FALSE)</f>
        <v>#N/A</v>
      </c>
      <c r="AQ15" t="e">
        <f>HLOOKUP(AQ$11,diffusion,MATCH($C15,Diffusion!$B$1:$B$6,0),FALSE)</f>
        <v>#N/A</v>
      </c>
    </row>
    <row r="16" spans="3:43" x14ac:dyDescent="0.25">
      <c r="C16">
        <f>[1]Combine!B15</f>
        <v>1984</v>
      </c>
      <c r="D16">
        <f>HLOOKUP(D$11,diffusion,MATCH($C16,Diffusion!$B$1:$B$6,0),FALSE)</f>
        <v>0.36452000000000001</v>
      </c>
      <c r="E16">
        <f>HLOOKUP(E$11,diffusion,MATCH($C16,Diffusion!$B$1:$B$6,0),FALSE)</f>
        <v>0.31059999999999999</v>
      </c>
      <c r="F16">
        <f>HLOOKUP(F$11,diffusion,MATCH($C16,Diffusion!$B$1:$B$6,0),FALSE)</f>
        <v>0.11788</v>
      </c>
      <c r="G16">
        <f>HLOOKUP(G$11,diffusion,MATCH($C16,Diffusion!$B$1:$B$6,0),FALSE)</f>
        <v>3.456E-2</v>
      </c>
      <c r="H16">
        <f>HLOOKUP(H$11,diffusion,MATCH($C16,Diffusion!$B$1:$B$6,0),FALSE)</f>
        <v>0.50390000000000001</v>
      </c>
      <c r="I16">
        <f>HLOOKUP(I$11,diffusion,MATCH($C16,Diffusion!$B$1:$B$6,0),FALSE)</f>
        <v>8.5949999999999999E-2</v>
      </c>
      <c r="J16">
        <f>HLOOKUP(J$11,diffusion,MATCH($C16,Diffusion!$B$1:$B$6,0),FALSE)</f>
        <v>0</v>
      </c>
      <c r="K16">
        <f>HLOOKUP(K$11,diffusion,MATCH($C16,Diffusion!$B$1:$B$6,0),FALSE)</f>
        <v>0</v>
      </c>
      <c r="L16">
        <f>HLOOKUP(L$11,diffusion,MATCH($C16,Diffusion!$B$1:$B$6,0),FALSE)</f>
        <v>0</v>
      </c>
      <c r="M16">
        <f>HLOOKUP(M$11,diffusion,MATCH($C16,Diffusion!$B$1:$B$6,0),FALSE)</f>
        <v>0</v>
      </c>
      <c r="N16">
        <f>HLOOKUP(N$11,diffusion,MATCH($C16,Diffusion!$B$1:$B$6,0),FALSE)</f>
        <v>0</v>
      </c>
      <c r="O16">
        <f>HLOOKUP(O$11,diffusion,MATCH($C16,Diffusion!$B$1:$B$6,0),FALSE)</f>
        <v>0</v>
      </c>
      <c r="P16">
        <f>HLOOKUP(P$11,diffusion,MATCH($C16,Diffusion!$B$1:$B$6,0),FALSE)</f>
        <v>-75.040000000000006</v>
      </c>
      <c r="Q16">
        <f>HLOOKUP(Q$11,diffusion,MATCH($C16,Diffusion!$B$1:$B$6,0),FALSE)</f>
        <v>9.7560000000000002</v>
      </c>
      <c r="R16">
        <f>HLOOKUP(R$11,diffusion,MATCH($C16,Diffusion!$B$1:$B$6,0),FALSE)</f>
        <v>-65.28</v>
      </c>
      <c r="S16">
        <f>HLOOKUP(S$11,diffusion,MATCH($C16,Diffusion!$B$1:$B$6,0),FALSE)</f>
        <v>1</v>
      </c>
      <c r="T16">
        <f>HLOOKUP(T$11,diffusion,MATCH($C16,Diffusion!$B$1:$B$6,0),FALSE)</f>
        <v>1</v>
      </c>
      <c r="U16">
        <f>HLOOKUP(U$11,diffusion,MATCH($C16,Diffusion!$B$1:$B$6,0),FALSE)</f>
        <v>1</v>
      </c>
      <c r="V16">
        <f>HLOOKUP(V$11,diffusion,MATCH($C16,Diffusion!$B$1:$B$6,0),FALSE)</f>
        <v>1</v>
      </c>
      <c r="W16">
        <f>HLOOKUP(W$11,diffusion,MATCH($C16,Diffusion!$B$1:$B$6,0),FALSE)</f>
        <v>1</v>
      </c>
      <c r="X16">
        <f>HLOOKUP(X$11,diffusion,MATCH($C16,Diffusion!$B$1:$B$6,0),FALSE)</f>
        <v>1</v>
      </c>
      <c r="Y16">
        <f>HLOOKUP(Y$11,diffusion,MATCH($C16,Diffusion!$B$1:$B$6,0),FALSE)</f>
        <v>1</v>
      </c>
      <c r="Z16" t="e">
        <f>HLOOKUP(Z$11,diffusion,MATCH($C16,Diffusion!$B$1:$B$6,0),FALSE)</f>
        <v>#N/A</v>
      </c>
      <c r="AA16" t="e">
        <f>HLOOKUP(AA$11,diffusion,MATCH($C16,Diffusion!$B$1:$B$6,0),FALSE)</f>
        <v>#N/A</v>
      </c>
      <c r="AB16" t="e">
        <f>HLOOKUP(AB$11,diffusion,MATCH($C16,Diffusion!$B$1:$B$6,0),FALSE)</f>
        <v>#N/A</v>
      </c>
      <c r="AC16" t="e">
        <f>HLOOKUP(AC$11,diffusion,MATCH($C16,Diffusion!$B$1:$B$6,0),FALSE)</f>
        <v>#N/A</v>
      </c>
      <c r="AD16" t="e">
        <f>HLOOKUP(AD$11,diffusion,MATCH($C16,Diffusion!$B$1:$B$6,0),FALSE)</f>
        <v>#N/A</v>
      </c>
      <c r="AE16" t="e">
        <f>HLOOKUP(AE$11,diffusion,MATCH($C16,Diffusion!$B$1:$B$6,0),FALSE)</f>
        <v>#N/A</v>
      </c>
      <c r="AF16">
        <f>HLOOKUP(AF$11,diffusion,MATCH($C16,Diffusion!$B$1:$B$6,0),FALSE)</f>
        <v>0.36796000000000001</v>
      </c>
      <c r="AG16">
        <f>HLOOKUP(AG$11,diffusion,MATCH($C16,Diffusion!$B$1:$B$6,0),FALSE)</f>
        <v>0.28926000000000002</v>
      </c>
      <c r="AH16">
        <f>HLOOKUP(AH$11,diffusion,MATCH($C16,Diffusion!$B$1:$B$6,0),FALSE)</f>
        <v>8.7059999999999998E-2</v>
      </c>
      <c r="AI16">
        <f>HLOOKUP(AI$11,diffusion,MATCH($C16,Diffusion!$B$1:$B$6,0),FALSE)</f>
        <v>2.6790000000000001E-2</v>
      </c>
      <c r="AJ16">
        <f>HLOOKUP(AJ$11,diffusion,MATCH($C16,Diffusion!$B$1:$B$6,0),FALSE)</f>
        <v>0.49706</v>
      </c>
      <c r="AK16">
        <f>HLOOKUP(AK$11,diffusion,MATCH($C16,Diffusion!$B$1:$B$6,0),FALSE)</f>
        <v>7.8170000000000003E-2</v>
      </c>
      <c r="AL16" t="e">
        <f>HLOOKUP(AL$11,diffusion,MATCH($C16,Diffusion!$B$1:$B$6,0),FALSE)</f>
        <v>#N/A</v>
      </c>
      <c r="AM16" t="e">
        <f>HLOOKUP(AM$11,diffusion,MATCH($C16,Diffusion!$B$1:$B$6,0),FALSE)</f>
        <v>#N/A</v>
      </c>
      <c r="AN16" t="e">
        <f>HLOOKUP(AN$11,diffusion,MATCH($C16,Diffusion!$B$1:$B$6,0),FALSE)</f>
        <v>#N/A</v>
      </c>
      <c r="AO16" t="e">
        <f>HLOOKUP(AO$11,diffusion,MATCH($C16,Diffusion!$B$1:$B$6,0),FALSE)</f>
        <v>#N/A</v>
      </c>
      <c r="AP16" t="e">
        <f>HLOOKUP(AP$11,diffusion,MATCH($C16,Diffusion!$B$1:$B$6,0),FALSE)</f>
        <v>#N/A</v>
      </c>
      <c r="AQ16" t="e">
        <f>HLOOKUP(AQ$11,diffusion,MATCH($C16,Diffusion!$B$1:$B$6,0),FALSE)</f>
        <v>#N/A</v>
      </c>
    </row>
    <row r="18" spans="3:43" x14ac:dyDescent="0.25">
      <c r="C18" t="s">
        <v>1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  <c r="O18" t="s">
        <v>16</v>
      </c>
      <c r="P18" t="s">
        <v>17</v>
      </c>
      <c r="Q18" t="s">
        <v>18</v>
      </c>
      <c r="R18" t="s">
        <v>4</v>
      </c>
      <c r="S18" t="s">
        <v>19</v>
      </c>
      <c r="T18" t="s">
        <v>20</v>
      </c>
      <c r="U18" t="s">
        <v>21</v>
      </c>
      <c r="V18" t="s">
        <v>22</v>
      </c>
      <c r="W18" t="s">
        <v>23</v>
      </c>
      <c r="X18" t="s">
        <v>24</v>
      </c>
      <c r="Y18" t="s">
        <v>25</v>
      </c>
      <c r="Z18" t="s">
        <v>26</v>
      </c>
      <c r="AA18" t="s">
        <v>27</v>
      </c>
      <c r="AB18" t="s">
        <v>28</v>
      </c>
      <c r="AC18" t="s">
        <v>29</v>
      </c>
      <c r="AD18" t="s">
        <v>30</v>
      </c>
      <c r="AE18" t="s">
        <v>31</v>
      </c>
      <c r="AF18" t="s">
        <v>32</v>
      </c>
      <c r="AG18" t="s">
        <v>33</v>
      </c>
      <c r="AH18" t="s">
        <v>34</v>
      </c>
      <c r="AI18" t="s">
        <v>35</v>
      </c>
      <c r="AJ18" t="s">
        <v>36</v>
      </c>
      <c r="AK18" t="s">
        <v>37</v>
      </c>
      <c r="AL18" t="s">
        <v>38</v>
      </c>
      <c r="AM18" t="s">
        <v>39</v>
      </c>
      <c r="AN18" t="s">
        <v>40</v>
      </c>
      <c r="AO18" t="s">
        <v>41</v>
      </c>
      <c r="AP18" t="s">
        <v>42</v>
      </c>
      <c r="AQ18" t="s">
        <v>43</v>
      </c>
    </row>
    <row r="19" spans="3:43" x14ac:dyDescent="0.25">
      <c r="C19">
        <f>[1]Combine!B18</f>
        <v>1980</v>
      </c>
      <c r="D19">
        <f>HLOOKUP(D$11,contagion,MATCH($C19,Contagion!$B$1:$B$6,0),FALSE)</f>
        <v>0.55445999999999995</v>
      </c>
      <c r="E19">
        <f>HLOOKUP(E$11,contagion,MATCH($C19,Contagion!$B$1:$B$6,0),FALSE)</f>
        <v>0.49013000000000001</v>
      </c>
      <c r="F19">
        <f>HLOOKUP(F$11,contagion,MATCH($C19,Contagion!$B$1:$B$6,0),FALSE)</f>
        <v>0.43631999999999999</v>
      </c>
      <c r="G19">
        <f>HLOOKUP(G$11,contagion,MATCH($C19,Contagion!$B$1:$B$6,0),FALSE)</f>
        <v>0.51907999999999999</v>
      </c>
      <c r="H19">
        <f>HLOOKUP(H$11,contagion,MATCH($C19,Contagion!$B$1:$B$6,0),FALSE)</f>
        <v>0.53861999999999999</v>
      </c>
      <c r="I19">
        <f>HLOOKUP(I$11,contagion,MATCH($C19,Contagion!$B$1:$B$6,0),FALSE)</f>
        <v>0.48448000000000002</v>
      </c>
      <c r="J19">
        <f>HLOOKUP(J$11,contagion,MATCH($C19,Contagion!$B$1:$B$6,0),FALSE)</f>
        <v>1</v>
      </c>
      <c r="K19">
        <f>HLOOKUP(K$11,contagion,MATCH($C19,Contagion!$B$1:$B$6,0),FALSE)</f>
        <v>1</v>
      </c>
      <c r="L19">
        <f>HLOOKUP(L$11,contagion,MATCH($C19,Contagion!$B$1:$B$6,0),FALSE)</f>
        <v>1</v>
      </c>
      <c r="M19">
        <f>HLOOKUP(M$11,contagion,MATCH($C19,Contagion!$B$1:$B$6,0),FALSE)</f>
        <v>1</v>
      </c>
      <c r="N19">
        <f>HLOOKUP(N$11,contagion,MATCH($C19,Contagion!$B$1:$B$6,0),FALSE)</f>
        <v>1</v>
      </c>
      <c r="O19">
        <f>HLOOKUP(O$11,contagion,MATCH($C19,Contagion!$B$1:$B$6,0),FALSE)</f>
        <v>1</v>
      </c>
      <c r="P19">
        <f>HLOOKUP(P$11,contagion,MATCH($C19,Contagion!$B$1:$B$6,0),FALSE)</f>
        <v>-85.77</v>
      </c>
      <c r="Q19">
        <f>HLOOKUP(Q$11,contagion,MATCH($C19,Contagion!$B$1:$B$6,0),FALSE)</f>
        <v>6.5730000000000004</v>
      </c>
      <c r="R19">
        <f>HLOOKUP(R$11,contagion,MATCH($C19,Contagion!$B$1:$B$6,0),FALSE)</f>
        <v>-79.2</v>
      </c>
      <c r="S19">
        <f>HLOOKUP(S$11,contagion,MATCH($C19,Contagion!$B$1:$B$6,0),FALSE)</f>
        <v>1.01</v>
      </c>
      <c r="T19">
        <f>HLOOKUP(T$11,contagion,MATCH($C19,Contagion!$B$1:$B$6,0),FALSE)</f>
        <v>1</v>
      </c>
      <c r="U19">
        <f>HLOOKUP(U$11,contagion,MATCH($C19,Contagion!$B$1:$B$6,0),FALSE)</f>
        <v>1</v>
      </c>
      <c r="V19">
        <f>HLOOKUP(V$11,contagion,MATCH($C19,Contagion!$B$1:$B$6,0),FALSE)</f>
        <v>1</v>
      </c>
      <c r="W19">
        <f>HLOOKUP(W$11,contagion,MATCH($C19,Contagion!$B$1:$B$6,0),FALSE)</f>
        <v>1</v>
      </c>
      <c r="X19">
        <f>HLOOKUP(X$11,contagion,MATCH($C19,Contagion!$B$1:$B$6,0),FALSE)</f>
        <v>1.01</v>
      </c>
      <c r="Y19">
        <f>HLOOKUP(Y$11,contagion,MATCH($C19,Contagion!$B$1:$B$6,0),FALSE)</f>
        <v>1</v>
      </c>
      <c r="Z19" t="e">
        <f>HLOOKUP(Z$11,contagion,MATCH($C19,Contagion!$B$1:$B$6,0),FALSE)</f>
        <v>#N/A</v>
      </c>
      <c r="AA19" t="e">
        <f>HLOOKUP(AA$11,contagion,MATCH($C19,Contagion!$B$1:$B$6,0),FALSE)</f>
        <v>#N/A</v>
      </c>
      <c r="AB19" t="e">
        <f>HLOOKUP(AB$11,contagion,MATCH($C19,Contagion!$B$1:$B$6,0),FALSE)</f>
        <v>#N/A</v>
      </c>
      <c r="AC19" t="e">
        <f>HLOOKUP(AC$11,contagion,MATCH($C19,Contagion!$B$1:$B$6,0),FALSE)</f>
        <v>#N/A</v>
      </c>
      <c r="AD19" t="e">
        <f>HLOOKUP(AD$11,contagion,MATCH($C19,Contagion!$B$1:$B$6,0),FALSE)</f>
        <v>#N/A</v>
      </c>
      <c r="AE19" t="e">
        <f>HLOOKUP(AE$11,contagion,MATCH($C19,Contagion!$B$1:$B$6,0),FALSE)</f>
        <v>#N/A</v>
      </c>
      <c r="AF19">
        <f>HLOOKUP(AF$11,contagion,MATCH($C19,Contagion!$B$1:$B$6,0),FALSE)</f>
        <v>0.57665999999999995</v>
      </c>
      <c r="AG19">
        <f>HLOOKUP(AG$11,contagion,MATCH($C19,Contagion!$B$1:$B$6,0),FALSE)</f>
        <v>0.49046000000000001</v>
      </c>
      <c r="AH19">
        <f>HLOOKUP(AH$11,contagion,MATCH($C19,Contagion!$B$1:$B$6,0),FALSE)</f>
        <v>0.40722000000000003</v>
      </c>
      <c r="AI19">
        <f>HLOOKUP(AI$11,contagion,MATCH($C19,Contagion!$B$1:$B$6,0),FALSE)</f>
        <v>0.52676999999999996</v>
      </c>
      <c r="AJ19">
        <f>HLOOKUP(AJ$11,contagion,MATCH($C19,Contagion!$B$1:$B$6,0),FALSE)</f>
        <v>0.54327000000000003</v>
      </c>
      <c r="AK19">
        <f>HLOOKUP(AK$11,contagion,MATCH($C19,Contagion!$B$1:$B$6,0),FALSE)</f>
        <v>0.48801</v>
      </c>
      <c r="AL19" t="e">
        <f>HLOOKUP(AL$11,contagion,MATCH($C19,Contagion!$B$1:$B$6,0),FALSE)</f>
        <v>#N/A</v>
      </c>
      <c r="AM19" t="e">
        <f>HLOOKUP(AM$11,contagion,MATCH($C19,Contagion!$B$1:$B$6,0),FALSE)</f>
        <v>#N/A</v>
      </c>
      <c r="AN19" t="e">
        <f>HLOOKUP(AN$11,contagion,MATCH($C19,Contagion!$B$1:$B$6,0),FALSE)</f>
        <v>#N/A</v>
      </c>
      <c r="AO19" t="e">
        <f>HLOOKUP(AO$11,contagion,MATCH($C19,Contagion!$B$1:$B$6,0),FALSE)</f>
        <v>#N/A</v>
      </c>
      <c r="AP19" t="e">
        <f>HLOOKUP(AP$11,contagion,MATCH($C19,Contagion!$B$1:$B$6,0),FALSE)</f>
        <v>#N/A</v>
      </c>
      <c r="AQ19" t="e">
        <f>HLOOKUP(AQ$11,contagion,MATCH($C19,Contagion!$B$1:$B$6,0),FALSE)</f>
        <v>#N/A</v>
      </c>
    </row>
    <row r="20" spans="3:43" x14ac:dyDescent="0.25">
      <c r="C20">
        <f>[1]Combine!B19</f>
        <v>1981</v>
      </c>
      <c r="D20">
        <f>HLOOKUP(D$11,contagion,MATCH($C20,Contagion!$B$1:$B$6,0),FALSE)</f>
        <v>0.60138999999999998</v>
      </c>
      <c r="E20">
        <f>HLOOKUP(E$11,contagion,MATCH($C20,Contagion!$B$1:$B$6,0),FALSE)</f>
        <v>0.46794000000000002</v>
      </c>
      <c r="F20">
        <f>HLOOKUP(F$11,contagion,MATCH($C20,Contagion!$B$1:$B$6,0),FALSE)</f>
        <v>0.41478999999999999</v>
      </c>
      <c r="G20">
        <f>HLOOKUP(G$11,contagion,MATCH($C20,Contagion!$B$1:$B$6,0),FALSE)</f>
        <v>0.50327</v>
      </c>
      <c r="H20">
        <f>HLOOKUP(H$11,contagion,MATCH($C20,Contagion!$B$1:$B$6,0),FALSE)</f>
        <v>0.53791999999999995</v>
      </c>
      <c r="I20">
        <f>HLOOKUP(I$11,contagion,MATCH($C20,Contagion!$B$1:$B$6,0),FALSE)</f>
        <v>0.41399000000000002</v>
      </c>
      <c r="J20">
        <f>HLOOKUP(J$11,contagion,MATCH($C20,Contagion!$B$1:$B$6,0),FALSE)</f>
        <v>1</v>
      </c>
      <c r="K20">
        <f>HLOOKUP(K$11,contagion,MATCH($C20,Contagion!$B$1:$B$6,0),FALSE)</f>
        <v>1</v>
      </c>
      <c r="L20">
        <f>HLOOKUP(L$11,contagion,MATCH($C20,Contagion!$B$1:$B$6,0),FALSE)</f>
        <v>1</v>
      </c>
      <c r="M20">
        <f>HLOOKUP(M$11,contagion,MATCH($C20,Contagion!$B$1:$B$6,0),FALSE)</f>
        <v>1</v>
      </c>
      <c r="N20">
        <f>HLOOKUP(N$11,contagion,MATCH($C20,Contagion!$B$1:$B$6,0),FALSE)</f>
        <v>1</v>
      </c>
      <c r="O20">
        <f>HLOOKUP(O$11,contagion,MATCH($C20,Contagion!$B$1:$B$6,0),FALSE)</f>
        <v>1</v>
      </c>
      <c r="P20">
        <f>HLOOKUP(P$11,contagion,MATCH($C20,Contagion!$B$1:$B$6,0),FALSE)</f>
        <v>-89.42</v>
      </c>
      <c r="Q20">
        <f>HLOOKUP(Q$11,contagion,MATCH($C20,Contagion!$B$1:$B$6,0),FALSE)</f>
        <v>7.1609999999999996</v>
      </c>
      <c r="R20">
        <f>HLOOKUP(R$11,contagion,MATCH($C20,Contagion!$B$1:$B$6,0),FALSE)</f>
        <v>-82.25</v>
      </c>
      <c r="S20">
        <f>HLOOKUP(S$11,contagion,MATCH($C20,Contagion!$B$1:$B$6,0),FALSE)</f>
        <v>1.01</v>
      </c>
      <c r="T20">
        <f>HLOOKUP(T$11,contagion,MATCH($C20,Contagion!$B$1:$B$6,0),FALSE)</f>
        <v>1</v>
      </c>
      <c r="U20">
        <f>HLOOKUP(U$11,contagion,MATCH($C20,Contagion!$B$1:$B$6,0),FALSE)</f>
        <v>1.01</v>
      </c>
      <c r="V20">
        <f>HLOOKUP(V$11,contagion,MATCH($C20,Contagion!$B$1:$B$6,0),FALSE)</f>
        <v>1</v>
      </c>
      <c r="W20">
        <f>HLOOKUP(W$11,contagion,MATCH($C20,Contagion!$B$1:$B$6,0),FALSE)</f>
        <v>1.01</v>
      </c>
      <c r="X20">
        <f>HLOOKUP(X$11,contagion,MATCH($C20,Contagion!$B$1:$B$6,0),FALSE)</f>
        <v>1</v>
      </c>
      <c r="Y20">
        <f>HLOOKUP(Y$11,contagion,MATCH($C20,Contagion!$B$1:$B$6,0),FALSE)</f>
        <v>1</v>
      </c>
      <c r="Z20" t="e">
        <f>HLOOKUP(Z$11,contagion,MATCH($C20,Contagion!$B$1:$B$6,0),FALSE)</f>
        <v>#N/A</v>
      </c>
      <c r="AA20" t="e">
        <f>HLOOKUP(AA$11,contagion,MATCH($C20,Contagion!$B$1:$B$6,0),FALSE)</f>
        <v>#N/A</v>
      </c>
      <c r="AB20" t="e">
        <f>HLOOKUP(AB$11,contagion,MATCH($C20,Contagion!$B$1:$B$6,0),FALSE)</f>
        <v>#N/A</v>
      </c>
      <c r="AC20" t="e">
        <f>HLOOKUP(AC$11,contagion,MATCH($C20,Contagion!$B$1:$B$6,0),FALSE)</f>
        <v>#N/A</v>
      </c>
      <c r="AD20" t="e">
        <f>HLOOKUP(AD$11,contagion,MATCH($C20,Contagion!$B$1:$B$6,0),FALSE)</f>
        <v>#N/A</v>
      </c>
      <c r="AE20" t="e">
        <f>HLOOKUP(AE$11,contagion,MATCH($C20,Contagion!$B$1:$B$6,0),FALSE)</f>
        <v>#N/A</v>
      </c>
      <c r="AF20">
        <f>HLOOKUP(AF$11,contagion,MATCH($C20,Contagion!$B$1:$B$6,0),FALSE)</f>
        <v>0.63177000000000005</v>
      </c>
      <c r="AG20">
        <f>HLOOKUP(AG$11,contagion,MATCH($C20,Contagion!$B$1:$B$6,0),FALSE)</f>
        <v>0.45916000000000001</v>
      </c>
      <c r="AH20">
        <f>HLOOKUP(AH$11,contagion,MATCH($C20,Contagion!$B$1:$B$6,0),FALSE)</f>
        <v>0.38694000000000001</v>
      </c>
      <c r="AI20">
        <f>HLOOKUP(AI$11,contagion,MATCH($C20,Contagion!$B$1:$B$6,0),FALSE)</f>
        <v>0.49980999999999998</v>
      </c>
      <c r="AJ20">
        <f>HLOOKUP(AJ$11,contagion,MATCH($C20,Contagion!$B$1:$B$6,0),FALSE)</f>
        <v>0.53335999999999995</v>
      </c>
      <c r="AK20">
        <f>HLOOKUP(AK$11,contagion,MATCH($C20,Contagion!$B$1:$B$6,0),FALSE)</f>
        <v>0.39689999999999998</v>
      </c>
      <c r="AL20" t="e">
        <f>HLOOKUP(AL$11,contagion,MATCH($C20,Contagion!$B$1:$B$6,0),FALSE)</f>
        <v>#N/A</v>
      </c>
      <c r="AM20" t="e">
        <f>HLOOKUP(AM$11,contagion,MATCH($C20,Contagion!$B$1:$B$6,0),FALSE)</f>
        <v>#N/A</v>
      </c>
      <c r="AN20" t="e">
        <f>HLOOKUP(AN$11,contagion,MATCH($C20,Contagion!$B$1:$B$6,0),FALSE)</f>
        <v>#N/A</v>
      </c>
      <c r="AO20" t="e">
        <f>HLOOKUP(AO$11,contagion,MATCH($C20,Contagion!$B$1:$B$6,0),FALSE)</f>
        <v>#N/A</v>
      </c>
      <c r="AP20" t="e">
        <f>HLOOKUP(AP$11,contagion,MATCH($C20,Contagion!$B$1:$B$6,0),FALSE)</f>
        <v>#N/A</v>
      </c>
      <c r="AQ20" t="e">
        <f>HLOOKUP(AQ$11,contagion,MATCH($C20,Contagion!$B$1:$B$6,0),FALSE)</f>
        <v>#N/A</v>
      </c>
    </row>
    <row r="21" spans="3:43" x14ac:dyDescent="0.25">
      <c r="C21">
        <f>[1]Combine!B20</f>
        <v>1982</v>
      </c>
      <c r="D21">
        <f>HLOOKUP(D$11,contagion,MATCH($C21,Contagion!$B$1:$B$6,0),FALSE)</f>
        <v>0.64444999999999997</v>
      </c>
      <c r="E21">
        <f>HLOOKUP(E$11,contagion,MATCH($C21,Contagion!$B$1:$B$6,0),FALSE)</f>
        <v>0.47112999999999999</v>
      </c>
      <c r="F21">
        <f>HLOOKUP(F$11,contagion,MATCH($C21,Contagion!$B$1:$B$6,0),FALSE)</f>
        <v>0.35775000000000001</v>
      </c>
      <c r="G21">
        <f>HLOOKUP(G$11,contagion,MATCH($C21,Contagion!$B$1:$B$6,0),FALSE)</f>
        <v>0.53222999999999998</v>
      </c>
      <c r="H21">
        <f>HLOOKUP(H$11,contagion,MATCH($C21,Contagion!$B$1:$B$6,0),FALSE)</f>
        <v>0.58189999999999997</v>
      </c>
      <c r="I21">
        <f>HLOOKUP(I$11,contagion,MATCH($C21,Contagion!$B$1:$B$6,0),FALSE)</f>
        <v>0.41226000000000002</v>
      </c>
      <c r="J21">
        <f>HLOOKUP(J$11,contagion,MATCH($C21,Contagion!$B$1:$B$6,0),FALSE)</f>
        <v>1</v>
      </c>
      <c r="K21">
        <f>HLOOKUP(K$11,contagion,MATCH($C21,Contagion!$B$1:$B$6,0),FALSE)</f>
        <v>1</v>
      </c>
      <c r="L21">
        <f>HLOOKUP(L$11,contagion,MATCH($C21,Contagion!$B$1:$B$6,0),FALSE)</f>
        <v>1</v>
      </c>
      <c r="M21">
        <f>HLOOKUP(M$11,contagion,MATCH($C21,Contagion!$B$1:$B$6,0),FALSE)</f>
        <v>1</v>
      </c>
      <c r="N21">
        <f>HLOOKUP(N$11,contagion,MATCH($C21,Contagion!$B$1:$B$6,0),FALSE)</f>
        <v>1</v>
      </c>
      <c r="O21">
        <f>HLOOKUP(O$11,contagion,MATCH($C21,Contagion!$B$1:$B$6,0),FALSE)</f>
        <v>1</v>
      </c>
      <c r="P21">
        <f>HLOOKUP(P$11,contagion,MATCH($C21,Contagion!$B$1:$B$6,0),FALSE)</f>
        <v>-75.3</v>
      </c>
      <c r="Q21">
        <f>HLOOKUP(Q$11,contagion,MATCH($C21,Contagion!$B$1:$B$6,0),FALSE)</f>
        <v>6.8079999999999998</v>
      </c>
      <c r="R21">
        <f>HLOOKUP(R$11,contagion,MATCH($C21,Contagion!$B$1:$B$6,0),FALSE)</f>
        <v>-68.489999999999995</v>
      </c>
      <c r="S21">
        <f>HLOOKUP(S$11,contagion,MATCH($C21,Contagion!$B$1:$B$6,0),FALSE)</f>
        <v>1.01</v>
      </c>
      <c r="T21">
        <f>HLOOKUP(T$11,contagion,MATCH($C21,Contagion!$B$1:$B$6,0),FALSE)</f>
        <v>1</v>
      </c>
      <c r="U21">
        <f>HLOOKUP(U$11,contagion,MATCH($C21,Contagion!$B$1:$B$6,0),FALSE)</f>
        <v>1</v>
      </c>
      <c r="V21">
        <f>HLOOKUP(V$11,contagion,MATCH($C21,Contagion!$B$1:$B$6,0),FALSE)</f>
        <v>1</v>
      </c>
      <c r="W21">
        <f>HLOOKUP(W$11,contagion,MATCH($C21,Contagion!$B$1:$B$6,0),FALSE)</f>
        <v>1</v>
      </c>
      <c r="X21">
        <f>HLOOKUP(X$11,contagion,MATCH($C21,Contagion!$B$1:$B$6,0),FALSE)</f>
        <v>1.01</v>
      </c>
      <c r="Y21">
        <f>HLOOKUP(Y$11,contagion,MATCH($C21,Contagion!$B$1:$B$6,0),FALSE)</f>
        <v>1.01</v>
      </c>
      <c r="Z21" t="e">
        <f>HLOOKUP(Z$11,contagion,MATCH($C21,Contagion!$B$1:$B$6,0),FALSE)</f>
        <v>#N/A</v>
      </c>
      <c r="AA21" t="e">
        <f>HLOOKUP(AA$11,contagion,MATCH($C21,Contagion!$B$1:$B$6,0),FALSE)</f>
        <v>#N/A</v>
      </c>
      <c r="AB21" t="e">
        <f>HLOOKUP(AB$11,contagion,MATCH($C21,Contagion!$B$1:$B$6,0),FALSE)</f>
        <v>#N/A</v>
      </c>
      <c r="AC21" t="e">
        <f>HLOOKUP(AC$11,contagion,MATCH($C21,Contagion!$B$1:$B$6,0),FALSE)</f>
        <v>#N/A</v>
      </c>
      <c r="AD21" t="e">
        <f>HLOOKUP(AD$11,contagion,MATCH($C21,Contagion!$B$1:$B$6,0),FALSE)</f>
        <v>#N/A</v>
      </c>
      <c r="AE21" t="e">
        <f>HLOOKUP(AE$11,contagion,MATCH($C21,Contagion!$B$1:$B$6,0),FALSE)</f>
        <v>#N/A</v>
      </c>
      <c r="AF21">
        <f>HLOOKUP(AF$11,contagion,MATCH($C21,Contagion!$B$1:$B$6,0),FALSE)</f>
        <v>0.68779000000000001</v>
      </c>
      <c r="AG21">
        <f>HLOOKUP(AG$11,contagion,MATCH($C21,Contagion!$B$1:$B$6,0),FALSE)</f>
        <v>0.46623999999999999</v>
      </c>
      <c r="AH21">
        <f>HLOOKUP(AH$11,contagion,MATCH($C21,Contagion!$B$1:$B$6,0),FALSE)</f>
        <v>0.31370999999999999</v>
      </c>
      <c r="AI21">
        <f>HLOOKUP(AI$11,contagion,MATCH($C21,Contagion!$B$1:$B$6,0),FALSE)</f>
        <v>0.53713</v>
      </c>
      <c r="AJ21">
        <f>HLOOKUP(AJ$11,contagion,MATCH($C21,Contagion!$B$1:$B$6,0),FALSE)</f>
        <v>0.59243999999999997</v>
      </c>
      <c r="AK21">
        <f>HLOOKUP(AK$11,contagion,MATCH($C21,Contagion!$B$1:$B$6,0),FALSE)</f>
        <v>0.40414</v>
      </c>
      <c r="AL21" t="e">
        <f>HLOOKUP(AL$11,contagion,MATCH($C21,Contagion!$B$1:$B$6,0),FALSE)</f>
        <v>#N/A</v>
      </c>
      <c r="AM21" t="e">
        <f>HLOOKUP(AM$11,contagion,MATCH($C21,Contagion!$B$1:$B$6,0),FALSE)</f>
        <v>#N/A</v>
      </c>
      <c r="AN21" t="e">
        <f>HLOOKUP(AN$11,contagion,MATCH($C21,Contagion!$B$1:$B$6,0),FALSE)</f>
        <v>#N/A</v>
      </c>
      <c r="AO21" t="e">
        <f>HLOOKUP(AO$11,contagion,MATCH($C21,Contagion!$B$1:$B$6,0),FALSE)</f>
        <v>#N/A</v>
      </c>
      <c r="AP21" t="e">
        <f>HLOOKUP(AP$11,contagion,MATCH($C21,Contagion!$B$1:$B$6,0),FALSE)</f>
        <v>#N/A</v>
      </c>
      <c r="AQ21" t="e">
        <f>HLOOKUP(AQ$11,contagion,MATCH($C21,Contagion!$B$1:$B$6,0),FALSE)</f>
        <v>#N/A</v>
      </c>
    </row>
    <row r="22" spans="3:43" x14ac:dyDescent="0.25">
      <c r="C22">
        <f>[1]Combine!B21</f>
        <v>1983</v>
      </c>
      <c r="D22">
        <f>HLOOKUP(D$11,contagion,MATCH($C22,Contagion!$B$1:$B$6,0),FALSE)</f>
        <v>0.72311000000000003</v>
      </c>
      <c r="E22">
        <f>HLOOKUP(E$11,contagion,MATCH($C22,Contagion!$B$1:$B$6,0),FALSE)</f>
        <v>0.49238999999999999</v>
      </c>
      <c r="F22">
        <f>HLOOKUP(F$11,contagion,MATCH($C22,Contagion!$B$1:$B$6,0),FALSE)</f>
        <v>0.27816000000000002</v>
      </c>
      <c r="G22">
        <f>HLOOKUP(G$11,contagion,MATCH($C22,Contagion!$B$1:$B$6,0),FALSE)</f>
        <v>0.51631000000000005</v>
      </c>
      <c r="H22">
        <f>HLOOKUP(H$11,contagion,MATCH($C22,Contagion!$B$1:$B$6,0),FALSE)</f>
        <v>0.58552000000000004</v>
      </c>
      <c r="I22">
        <f>HLOOKUP(I$11,contagion,MATCH($C22,Contagion!$B$1:$B$6,0),FALSE)</f>
        <v>0.38646000000000003</v>
      </c>
      <c r="J22">
        <f>HLOOKUP(J$11,contagion,MATCH($C22,Contagion!$B$1:$B$6,0),FALSE)</f>
        <v>1</v>
      </c>
      <c r="K22">
        <f>HLOOKUP(K$11,contagion,MATCH($C22,Contagion!$B$1:$B$6,0),FALSE)</f>
        <v>1</v>
      </c>
      <c r="L22">
        <f>HLOOKUP(L$11,contagion,MATCH($C22,Contagion!$B$1:$B$6,0),FALSE)</f>
        <v>1</v>
      </c>
      <c r="M22">
        <f>HLOOKUP(M$11,contagion,MATCH($C22,Contagion!$B$1:$B$6,0),FALSE)</f>
        <v>1</v>
      </c>
      <c r="N22">
        <f>HLOOKUP(N$11,contagion,MATCH($C22,Contagion!$B$1:$B$6,0),FALSE)</f>
        <v>1</v>
      </c>
      <c r="O22">
        <f>HLOOKUP(O$11,contagion,MATCH($C22,Contagion!$B$1:$B$6,0),FALSE)</f>
        <v>1</v>
      </c>
      <c r="P22">
        <f>HLOOKUP(P$11,contagion,MATCH($C22,Contagion!$B$1:$B$6,0),FALSE)</f>
        <v>-75.25</v>
      </c>
      <c r="Q22">
        <f>HLOOKUP(Q$11,contagion,MATCH($C22,Contagion!$B$1:$B$6,0),FALSE)</f>
        <v>6.9939999999999998</v>
      </c>
      <c r="R22">
        <f>HLOOKUP(R$11,contagion,MATCH($C22,Contagion!$B$1:$B$6,0),FALSE)</f>
        <v>-68.25</v>
      </c>
      <c r="S22">
        <f>HLOOKUP(S$11,contagion,MATCH($C22,Contagion!$B$1:$B$6,0),FALSE)</f>
        <v>1</v>
      </c>
      <c r="T22">
        <f>HLOOKUP(T$11,contagion,MATCH($C22,Contagion!$B$1:$B$6,0),FALSE)</f>
        <v>1</v>
      </c>
      <c r="U22">
        <f>HLOOKUP(U$11,contagion,MATCH($C22,Contagion!$B$1:$B$6,0),FALSE)</f>
        <v>1</v>
      </c>
      <c r="V22">
        <f>HLOOKUP(V$11,contagion,MATCH($C22,Contagion!$B$1:$B$6,0),FALSE)</f>
        <v>1</v>
      </c>
      <c r="W22">
        <f>HLOOKUP(W$11,contagion,MATCH($C22,Contagion!$B$1:$B$6,0),FALSE)</f>
        <v>1</v>
      </c>
      <c r="X22">
        <f>HLOOKUP(X$11,contagion,MATCH($C22,Contagion!$B$1:$B$6,0),FALSE)</f>
        <v>1</v>
      </c>
      <c r="Y22">
        <f>HLOOKUP(Y$11,contagion,MATCH($C22,Contagion!$B$1:$B$6,0),FALSE)</f>
        <v>1</v>
      </c>
      <c r="Z22" t="e">
        <f>HLOOKUP(Z$11,contagion,MATCH($C22,Contagion!$B$1:$B$6,0),FALSE)</f>
        <v>#N/A</v>
      </c>
      <c r="AA22" t="e">
        <f>HLOOKUP(AA$11,contagion,MATCH($C22,Contagion!$B$1:$B$6,0),FALSE)</f>
        <v>#N/A</v>
      </c>
      <c r="AB22" t="e">
        <f>HLOOKUP(AB$11,contagion,MATCH($C22,Contagion!$B$1:$B$6,0),FALSE)</f>
        <v>#N/A</v>
      </c>
      <c r="AC22" t="e">
        <f>HLOOKUP(AC$11,contagion,MATCH($C22,Contagion!$B$1:$B$6,0),FALSE)</f>
        <v>#N/A</v>
      </c>
      <c r="AD22" t="e">
        <f>HLOOKUP(AD$11,contagion,MATCH($C22,Contagion!$B$1:$B$6,0),FALSE)</f>
        <v>#N/A</v>
      </c>
      <c r="AE22" t="e">
        <f>HLOOKUP(AE$11,contagion,MATCH($C22,Contagion!$B$1:$B$6,0),FALSE)</f>
        <v>#N/A</v>
      </c>
      <c r="AF22">
        <f>HLOOKUP(AF$11,contagion,MATCH($C22,Contagion!$B$1:$B$6,0),FALSE)</f>
        <v>0.77180000000000004</v>
      </c>
      <c r="AG22">
        <f>HLOOKUP(AG$11,contagion,MATCH($C22,Contagion!$B$1:$B$6,0),FALSE)</f>
        <v>0.49712000000000001</v>
      </c>
      <c r="AH22">
        <f>HLOOKUP(AH$11,contagion,MATCH($C22,Contagion!$B$1:$B$6,0),FALSE)</f>
        <v>0.23068</v>
      </c>
      <c r="AI22">
        <f>HLOOKUP(AI$11,contagion,MATCH($C22,Contagion!$B$1:$B$6,0),FALSE)</f>
        <v>0.51932</v>
      </c>
      <c r="AJ22">
        <f>HLOOKUP(AJ$11,contagion,MATCH($C22,Contagion!$B$1:$B$6,0),FALSE)</f>
        <v>0.58725000000000005</v>
      </c>
      <c r="AK22">
        <f>HLOOKUP(AK$11,contagion,MATCH($C22,Contagion!$B$1:$B$6,0),FALSE)</f>
        <v>0.36889</v>
      </c>
      <c r="AL22" t="e">
        <f>HLOOKUP(AL$11,contagion,MATCH($C22,Contagion!$B$1:$B$6,0),FALSE)</f>
        <v>#N/A</v>
      </c>
      <c r="AM22" t="e">
        <f>HLOOKUP(AM$11,contagion,MATCH($C22,Contagion!$B$1:$B$6,0),FALSE)</f>
        <v>#N/A</v>
      </c>
      <c r="AN22" t="e">
        <f>HLOOKUP(AN$11,contagion,MATCH($C22,Contagion!$B$1:$B$6,0),FALSE)</f>
        <v>#N/A</v>
      </c>
      <c r="AO22" t="e">
        <f>HLOOKUP(AO$11,contagion,MATCH($C22,Contagion!$B$1:$B$6,0),FALSE)</f>
        <v>#N/A</v>
      </c>
      <c r="AP22" t="e">
        <f>HLOOKUP(AP$11,contagion,MATCH($C22,Contagion!$B$1:$B$6,0),FALSE)</f>
        <v>#N/A</v>
      </c>
      <c r="AQ22" t="e">
        <f>HLOOKUP(AQ$11,contagion,MATCH($C22,Contagion!$B$1:$B$6,0),FALSE)</f>
        <v>#N/A</v>
      </c>
    </row>
    <row r="23" spans="3:43" x14ac:dyDescent="0.25">
      <c r="C23">
        <f>[1]Combine!B22</f>
        <v>1984</v>
      </c>
      <c r="D23">
        <f>HLOOKUP(D$11,contagion,MATCH($C23,Contagion!$B$1:$B$6,0),FALSE)</f>
        <v>0.7288</v>
      </c>
      <c r="E23">
        <f>HLOOKUP(E$11,contagion,MATCH($C23,Contagion!$B$1:$B$6,0),FALSE)</f>
        <v>0.52032999999999996</v>
      </c>
      <c r="F23">
        <f>HLOOKUP(F$11,contagion,MATCH($C23,Contagion!$B$1:$B$6,0),FALSE)</f>
        <v>0.26930999999999999</v>
      </c>
      <c r="G23">
        <f>HLOOKUP(G$11,contagion,MATCH($C23,Contagion!$B$1:$B$6,0),FALSE)</f>
        <v>0.47872999999999999</v>
      </c>
      <c r="H23">
        <f>HLOOKUP(H$11,contagion,MATCH($C23,Contagion!$B$1:$B$6,0),FALSE)</f>
        <v>0.59658999999999995</v>
      </c>
      <c r="I23">
        <f>HLOOKUP(I$11,contagion,MATCH($C23,Contagion!$B$1:$B$6,0),FALSE)</f>
        <v>0.38833000000000001</v>
      </c>
      <c r="J23">
        <f>HLOOKUP(J$11,contagion,MATCH($C23,Contagion!$B$1:$B$6,0),FALSE)</f>
        <v>1</v>
      </c>
      <c r="K23">
        <f>HLOOKUP(K$11,contagion,MATCH($C23,Contagion!$B$1:$B$6,0),FALSE)</f>
        <v>1</v>
      </c>
      <c r="L23">
        <f>HLOOKUP(L$11,contagion,MATCH($C23,Contagion!$B$1:$B$6,0),FALSE)</f>
        <v>1</v>
      </c>
      <c r="M23">
        <f>HLOOKUP(M$11,contagion,MATCH($C23,Contagion!$B$1:$B$6,0),FALSE)</f>
        <v>1</v>
      </c>
      <c r="N23">
        <f>HLOOKUP(N$11,contagion,MATCH($C23,Contagion!$B$1:$B$6,0),FALSE)</f>
        <v>1</v>
      </c>
      <c r="O23">
        <f>HLOOKUP(O$11,contagion,MATCH($C23,Contagion!$B$1:$B$6,0),FALSE)</f>
        <v>1</v>
      </c>
      <c r="P23">
        <f>HLOOKUP(P$11,contagion,MATCH($C23,Contagion!$B$1:$B$6,0),FALSE)</f>
        <v>-72.78</v>
      </c>
      <c r="Q23">
        <f>HLOOKUP(Q$11,contagion,MATCH($C23,Contagion!$B$1:$B$6,0),FALSE)</f>
        <v>7.3230000000000004</v>
      </c>
      <c r="R23">
        <f>HLOOKUP(R$11,contagion,MATCH($C23,Contagion!$B$1:$B$6,0),FALSE)</f>
        <v>-65.45</v>
      </c>
      <c r="S23">
        <f>HLOOKUP(S$11,contagion,MATCH($C23,Contagion!$B$1:$B$6,0),FALSE)</f>
        <v>1</v>
      </c>
      <c r="T23">
        <f>HLOOKUP(T$11,contagion,MATCH($C23,Contagion!$B$1:$B$6,0),FALSE)</f>
        <v>1</v>
      </c>
      <c r="U23">
        <f>HLOOKUP(U$11,contagion,MATCH($C23,Contagion!$B$1:$B$6,0),FALSE)</f>
        <v>1</v>
      </c>
      <c r="V23">
        <f>HLOOKUP(V$11,contagion,MATCH($C23,Contagion!$B$1:$B$6,0),FALSE)</f>
        <v>1</v>
      </c>
      <c r="W23">
        <f>HLOOKUP(W$11,contagion,MATCH($C23,Contagion!$B$1:$B$6,0),FALSE)</f>
        <v>1</v>
      </c>
      <c r="X23">
        <f>HLOOKUP(X$11,contagion,MATCH($C23,Contagion!$B$1:$B$6,0),FALSE)</f>
        <v>1</v>
      </c>
      <c r="Y23">
        <f>HLOOKUP(Y$11,contagion,MATCH($C23,Contagion!$B$1:$B$6,0),FALSE)</f>
        <v>1</v>
      </c>
      <c r="Z23" t="e">
        <f>HLOOKUP(Z$11,contagion,MATCH($C23,Contagion!$B$1:$B$6,0),FALSE)</f>
        <v>#N/A</v>
      </c>
      <c r="AA23" t="e">
        <f>HLOOKUP(AA$11,contagion,MATCH($C23,Contagion!$B$1:$B$6,0),FALSE)</f>
        <v>#N/A</v>
      </c>
      <c r="AB23" t="e">
        <f>HLOOKUP(AB$11,contagion,MATCH($C23,Contagion!$B$1:$B$6,0),FALSE)</f>
        <v>#N/A</v>
      </c>
      <c r="AC23" t="e">
        <f>HLOOKUP(AC$11,contagion,MATCH($C23,Contagion!$B$1:$B$6,0),FALSE)</f>
        <v>#N/A</v>
      </c>
      <c r="AD23" t="e">
        <f>HLOOKUP(AD$11,contagion,MATCH($C23,Contagion!$B$1:$B$6,0),FALSE)</f>
        <v>#N/A</v>
      </c>
      <c r="AE23" t="e">
        <f>HLOOKUP(AE$11,contagion,MATCH($C23,Contagion!$B$1:$B$6,0),FALSE)</f>
        <v>#N/A</v>
      </c>
      <c r="AF23">
        <f>HLOOKUP(AF$11,contagion,MATCH($C23,Contagion!$B$1:$B$6,0),FALSE)</f>
        <v>0.77005000000000001</v>
      </c>
      <c r="AG23">
        <f>HLOOKUP(AG$11,contagion,MATCH($C23,Contagion!$B$1:$B$6,0),FALSE)</f>
        <v>0.52597000000000005</v>
      </c>
      <c r="AH23">
        <f>HLOOKUP(AH$11,contagion,MATCH($C23,Contagion!$B$1:$B$6,0),FALSE)</f>
        <v>0.22892000000000001</v>
      </c>
      <c r="AI23">
        <f>HLOOKUP(AI$11,contagion,MATCH($C23,Contagion!$B$1:$B$6,0),FALSE)</f>
        <v>0.47078999999999999</v>
      </c>
      <c r="AJ23">
        <f>HLOOKUP(AJ$11,contagion,MATCH($C23,Contagion!$B$1:$B$6,0),FALSE)</f>
        <v>0.60246999999999995</v>
      </c>
      <c r="AK23">
        <f>HLOOKUP(AK$11,contagion,MATCH($C23,Contagion!$B$1:$B$6,0),FALSE)</f>
        <v>0.37447000000000003</v>
      </c>
      <c r="AL23" t="e">
        <f>HLOOKUP(AL$11,contagion,MATCH($C23,Contagion!$B$1:$B$6,0),FALSE)</f>
        <v>#N/A</v>
      </c>
      <c r="AM23" t="e">
        <f>HLOOKUP(AM$11,contagion,MATCH($C23,Contagion!$B$1:$B$6,0),FALSE)</f>
        <v>#N/A</v>
      </c>
      <c r="AN23" t="e">
        <f>HLOOKUP(AN$11,contagion,MATCH($C23,Contagion!$B$1:$B$6,0),FALSE)</f>
        <v>#N/A</v>
      </c>
      <c r="AO23" t="e">
        <f>HLOOKUP(AO$11,contagion,MATCH($C23,Contagion!$B$1:$B$6,0),FALSE)</f>
        <v>#N/A</v>
      </c>
      <c r="AP23" t="e">
        <f>HLOOKUP(AP$11,contagion,MATCH($C23,Contagion!$B$1:$B$6,0),FALSE)</f>
        <v>#N/A</v>
      </c>
      <c r="AQ23" t="e">
        <f>HLOOKUP(AQ$11,contagion,MATCH($C23,Contagion!$B$1:$B$6,0),FALSE)</f>
        <v>#N/A</v>
      </c>
    </row>
    <row r="27" spans="3:43" x14ac:dyDescent="0.25">
      <c r="C27" t="s">
        <v>4</v>
      </c>
    </row>
    <row r="28" spans="3:43" x14ac:dyDescent="0.25">
      <c r="D28" t="s">
        <v>2</v>
      </c>
      <c r="E28" t="s">
        <v>1</v>
      </c>
      <c r="F28" t="s">
        <v>3</v>
      </c>
    </row>
    <row r="29" spans="3:43" x14ac:dyDescent="0.25">
      <c r="C29">
        <v>1980</v>
      </c>
      <c r="D29">
        <f>HLOOKUP($C$27,diffusion,MATCH($C29,$C$28:$C$33,0),FALSE)</f>
        <v>-85.71</v>
      </c>
      <c r="E29">
        <f>HLOOKUP($C$27,contagion,MATCH($C29,$C$28:$C$33,0),FALSE)</f>
        <v>-79.2</v>
      </c>
      <c r="F29">
        <f>HLOOKUP($C$27,hybrid,MATCH($C29,$C$28:$C$33,0),FALSE)</f>
        <v>-83.98</v>
      </c>
    </row>
    <row r="30" spans="3:43" x14ac:dyDescent="0.25">
      <c r="C30">
        <v>1981</v>
      </c>
      <c r="D30">
        <f>HLOOKUP($C$27,diffusion,MATCH($C30,$C$28:$C$33,0),FALSE)</f>
        <v>-89.93</v>
      </c>
      <c r="E30">
        <f>HLOOKUP($C$27,contagion,MATCH($C30,$C$28:$C$33,0),FALSE)</f>
        <v>-82.25</v>
      </c>
      <c r="F30">
        <f>HLOOKUP($C$27,hybrid,MATCH($C30,$C$28:$C$33,0),FALSE)</f>
        <v>-89.15</v>
      </c>
    </row>
    <row r="31" spans="3:43" x14ac:dyDescent="0.25">
      <c r="C31">
        <v>1982</v>
      </c>
      <c r="D31">
        <f>HLOOKUP($C$27,diffusion,MATCH($C31,$C$28:$C$33,0),FALSE)</f>
        <v>-78.16</v>
      </c>
      <c r="E31">
        <f>HLOOKUP($C$27,contagion,MATCH($C31,$C$28:$C$33,0),FALSE)</f>
        <v>-68.489999999999995</v>
      </c>
      <c r="F31">
        <f>HLOOKUP($C$27,hybrid,MATCH($C31,$C$28:$C$33,0),FALSE)</f>
        <v>-75.72</v>
      </c>
    </row>
    <row r="32" spans="3:43" x14ac:dyDescent="0.25">
      <c r="C32">
        <v>1983</v>
      </c>
      <c r="D32">
        <f>HLOOKUP($C$27,diffusion,MATCH($C32,$C$28:$C$33,0),FALSE)</f>
        <v>-88.93</v>
      </c>
      <c r="E32">
        <f>HLOOKUP($C$27,contagion,MATCH($C32,$C$28:$C$33,0),FALSE)</f>
        <v>-68.25</v>
      </c>
      <c r="F32">
        <f>HLOOKUP($C$27,hybrid,MATCH($C32,$C$28:$C$33,0),FALSE)</f>
        <v>-89.24</v>
      </c>
    </row>
    <row r="33" spans="3:6" x14ac:dyDescent="0.25">
      <c r="C33">
        <v>1984</v>
      </c>
      <c r="D33">
        <f>HLOOKUP($C$27,diffusion,MATCH($C33,$C$28:$C$33,0),FALSE)</f>
        <v>-65.28</v>
      </c>
      <c r="E33">
        <f>HLOOKUP($C$27,contagion,MATCH($C33,$C$28:$C$33,0),FALSE)</f>
        <v>-65.45</v>
      </c>
      <c r="F33">
        <f>HLOOKUP($C$27,hybrid,MATCH($C33,$C$28:$C$33,0),FALSE)</f>
        <v>-70.66</v>
      </c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workbookViewId="0">
      <selection sqref="A1:XFD6"/>
    </sheetView>
  </sheetViews>
  <sheetFormatPr defaultRowHeight="15" x14ac:dyDescent="0.25"/>
  <sheetData>
    <row r="1" spans="1:42" x14ac:dyDescent="0.25">
      <c r="A1" t="str">
        <f>[2]Diffusion!A1</f>
        <v>model</v>
      </c>
      <c r="B1" t="str">
        <f>[2]Diffusion!B1</f>
        <v>cohort</v>
      </c>
      <c r="C1" t="str">
        <f>[2]Diffusion!C1</f>
        <v>Tgi</v>
      </c>
      <c r="D1" t="str">
        <f>[2]Diffusion!D1</f>
        <v>Tga</v>
      </c>
      <c r="E1" t="str">
        <f>[2]Diffusion!E1</f>
        <v>Tig</v>
      </c>
      <c r="F1" t="str">
        <f>[2]Diffusion!F1</f>
        <v>Tag</v>
      </c>
      <c r="G1" t="str">
        <f>[2]Diffusion!G1</f>
        <v>Tia</v>
      </c>
      <c r="H1" t="str">
        <f>[2]Diffusion!H1</f>
        <v>Tai</v>
      </c>
      <c r="I1" t="str">
        <f>[2]Diffusion!I1</f>
        <v>Cgi</v>
      </c>
      <c r="J1" t="str">
        <f>[2]Diffusion!J1</f>
        <v>Cig</v>
      </c>
      <c r="K1" t="str">
        <f>[2]Diffusion!K1</f>
        <v>Cag</v>
      </c>
      <c r="L1" t="str">
        <f>[2]Diffusion!L1</f>
        <v>Cga</v>
      </c>
      <c r="M1" t="str">
        <f>[2]Diffusion!M1</f>
        <v>Cia</v>
      </c>
      <c r="N1" t="str">
        <f>[2]Diffusion!N1</f>
        <v>Cai</v>
      </c>
      <c r="O1" t="str">
        <f>[2]Diffusion!O1</f>
        <v>md</v>
      </c>
      <c r="P1" t="str">
        <f>[2]Diffusion!P1</f>
        <v>p</v>
      </c>
      <c r="Q1" t="str">
        <f>[2]Diffusion!Q1</f>
        <v>DIC</v>
      </c>
      <c r="R1" t="str">
        <f>[2]Diffusion!R1</f>
        <v>PSRF</v>
      </c>
      <c r="S1" t="str">
        <f>[2]Diffusion!S1</f>
        <v>Tgi_rhat</v>
      </c>
      <c r="T1" t="str">
        <f>[2]Diffusion!T1</f>
        <v>Tga_rhat</v>
      </c>
      <c r="U1" t="str">
        <f>[2]Diffusion!U1</f>
        <v>Tig_rhat</v>
      </c>
      <c r="V1" t="str">
        <f>[2]Diffusion!V1</f>
        <v>Tag_rhat</v>
      </c>
      <c r="W1" t="str">
        <f>[2]Diffusion!W1</f>
        <v>Tia_rhat</v>
      </c>
      <c r="X1" t="str">
        <f>[2]Diffusion!X1</f>
        <v>Tai_rhat</v>
      </c>
      <c r="Y1" t="str">
        <f>[2]Diffusion!Y1</f>
        <v>Cgi_rhat</v>
      </c>
      <c r="Z1" t="str">
        <f>[2]Diffusion!Z1</f>
        <v>Cig_rhat</v>
      </c>
      <c r="AA1" t="str">
        <f>[2]Diffusion!AA1</f>
        <v>Cag_rhat</v>
      </c>
      <c r="AB1" t="str">
        <f>[2]Diffusion!AB1</f>
        <v>Cga_rhat</v>
      </c>
      <c r="AC1" t="str">
        <f>[2]Diffusion!AC1</f>
        <v>Cia_rhat</v>
      </c>
      <c r="AD1" t="str">
        <f>[2]Diffusion!AD1</f>
        <v>Cai_rhat</v>
      </c>
      <c r="AE1" t="str">
        <f>[2]Diffusion!AE1</f>
        <v>Tgi_median</v>
      </c>
      <c r="AF1" t="str">
        <f>[2]Diffusion!AF1</f>
        <v>Tga_median</v>
      </c>
      <c r="AG1" t="str">
        <f>[2]Diffusion!AG1</f>
        <v>Tig_median</v>
      </c>
      <c r="AH1" t="str">
        <f>[2]Diffusion!AH1</f>
        <v>Tag_median</v>
      </c>
      <c r="AI1" t="str">
        <f>[2]Diffusion!AI1</f>
        <v>Tia_median</v>
      </c>
      <c r="AJ1" t="str">
        <f>[2]Diffusion!AJ1</f>
        <v>Tai_median</v>
      </c>
      <c r="AK1" t="str">
        <f>[2]Diffusion!AK1</f>
        <v>Cgi_median</v>
      </c>
      <c r="AL1" t="str">
        <f>[2]Diffusion!AL1</f>
        <v>Cig_median</v>
      </c>
      <c r="AM1" t="str">
        <f>[2]Diffusion!AM1</f>
        <v>Cag_median</v>
      </c>
      <c r="AN1" t="str">
        <f>[2]Diffusion!AN1</f>
        <v>Cga_median</v>
      </c>
      <c r="AO1" t="str">
        <f>[2]Diffusion!AO1</f>
        <v>Cia_median</v>
      </c>
      <c r="AP1" t="str">
        <f>[2]Diffusion!AP1</f>
        <v>Cai_median</v>
      </c>
    </row>
    <row r="2" spans="1:42" x14ac:dyDescent="0.25">
      <c r="A2" t="str">
        <f>[2]Diffusion!A2</f>
        <v>Diffusion</v>
      </c>
      <c r="B2">
        <f>[2]Diffusion!B2</f>
        <v>1980</v>
      </c>
      <c r="C2">
        <f>[2]Diffusion!C2</f>
        <v>0.71082999999999996</v>
      </c>
      <c r="D2">
        <f>[2]Diffusion!D2</f>
        <v>0.66698999999999997</v>
      </c>
      <c r="E2">
        <f>[2]Diffusion!E2</f>
        <v>0.21529000000000001</v>
      </c>
      <c r="F2">
        <f>[2]Diffusion!F2</f>
        <v>6.8059999999999996E-2</v>
      </c>
      <c r="G2">
        <f>[2]Diffusion!G2</f>
        <v>0.48720000000000002</v>
      </c>
      <c r="H2">
        <f>[2]Diffusion!H2</f>
        <v>9.5860000000000001E-2</v>
      </c>
      <c r="I2">
        <f>[2]Diffusion!I2</f>
        <v>0</v>
      </c>
      <c r="J2">
        <f>[2]Diffusion!J2</f>
        <v>0</v>
      </c>
      <c r="K2">
        <f>[2]Diffusion!K2</f>
        <v>0</v>
      </c>
      <c r="L2">
        <f>[2]Diffusion!L2</f>
        <v>0</v>
      </c>
      <c r="M2">
        <f>[2]Diffusion!M2</f>
        <v>0</v>
      </c>
      <c r="N2">
        <f>[2]Diffusion!N2</f>
        <v>0</v>
      </c>
      <c r="O2">
        <f>[2]Diffusion!O2</f>
        <v>-93.17</v>
      </c>
      <c r="P2">
        <f>[2]Diffusion!P2</f>
        <v>7.46</v>
      </c>
      <c r="Q2">
        <f>[2]Diffusion!Q2</f>
        <v>-85.71</v>
      </c>
      <c r="R2">
        <f>[2]Diffusion!R2</f>
        <v>1</v>
      </c>
      <c r="S2">
        <f>[2]Diffusion!S2</f>
        <v>1</v>
      </c>
      <c r="T2">
        <f>[2]Diffusion!T2</f>
        <v>1</v>
      </c>
      <c r="U2">
        <f>[2]Diffusion!U2</f>
        <v>1</v>
      </c>
      <c r="V2">
        <f>[2]Diffusion!V2</f>
        <v>1</v>
      </c>
      <c r="W2">
        <f>[2]Diffusion!W2</f>
        <v>1</v>
      </c>
      <c r="X2">
        <f>[2]Diffusion!X2</f>
        <v>1</v>
      </c>
      <c r="Y2" t="e">
        <f>[2]Diffusion!Y2</f>
        <v>#N/A</v>
      </c>
      <c r="Z2" t="e">
        <f>[2]Diffusion!Z2</f>
        <v>#N/A</v>
      </c>
      <c r="AA2" t="e">
        <f>[2]Diffusion!AA2</f>
        <v>#N/A</v>
      </c>
      <c r="AB2" t="e">
        <f>[2]Diffusion!AB2</f>
        <v>#N/A</v>
      </c>
      <c r="AC2" t="e">
        <f>[2]Diffusion!AC2</f>
        <v>#N/A</v>
      </c>
      <c r="AD2" t="e">
        <f>[2]Diffusion!AD2</f>
        <v>#N/A</v>
      </c>
      <c r="AE2">
        <f>[2]Diffusion!AE2</f>
        <v>0.77073999999999998</v>
      </c>
      <c r="AF2">
        <f>[2]Diffusion!AF2</f>
        <v>0.72404000000000002</v>
      </c>
      <c r="AG2">
        <f>[2]Diffusion!AG2</f>
        <v>0.19458</v>
      </c>
      <c r="AH2">
        <f>[2]Diffusion!AH2</f>
        <v>6.6280000000000006E-2</v>
      </c>
      <c r="AI2">
        <f>[2]Diffusion!AI2</f>
        <v>0.47887999999999997</v>
      </c>
      <c r="AJ2">
        <f>[2]Diffusion!AJ2</f>
        <v>8.9580000000000007E-2</v>
      </c>
      <c r="AK2" t="e">
        <f>[2]Diffusion!AK2</f>
        <v>#N/A</v>
      </c>
      <c r="AL2" t="e">
        <f>[2]Diffusion!AL2</f>
        <v>#N/A</v>
      </c>
      <c r="AM2" t="e">
        <f>[2]Diffusion!AM2</f>
        <v>#N/A</v>
      </c>
      <c r="AN2" t="e">
        <f>[2]Diffusion!AN2</f>
        <v>#N/A</v>
      </c>
      <c r="AO2" t="e">
        <f>[2]Diffusion!AO2</f>
        <v>#N/A</v>
      </c>
      <c r="AP2" t="e">
        <f>[2]Diffusion!AP2</f>
        <v>#N/A</v>
      </c>
    </row>
    <row r="3" spans="1:42" x14ac:dyDescent="0.25">
      <c r="A3" t="str">
        <f>[2]Diffusion!A3</f>
        <v>Diffusion</v>
      </c>
      <c r="B3">
        <f>[2]Diffusion!B3</f>
        <v>1981</v>
      </c>
      <c r="C3">
        <f>[2]Diffusion!C3</f>
        <v>0.66166000000000003</v>
      </c>
      <c r="D3">
        <f>[2]Diffusion!D3</f>
        <v>0.61438999999999999</v>
      </c>
      <c r="E3">
        <f>[2]Diffusion!E3</f>
        <v>0.29069</v>
      </c>
      <c r="F3">
        <f>[2]Diffusion!F3</f>
        <v>0.10131</v>
      </c>
      <c r="G3">
        <f>[2]Diffusion!G3</f>
        <v>0.38479000000000002</v>
      </c>
      <c r="H3">
        <f>[2]Diffusion!H3</f>
        <v>6.2260000000000003E-2</v>
      </c>
      <c r="I3">
        <f>[2]Diffusion!I3</f>
        <v>0</v>
      </c>
      <c r="J3">
        <f>[2]Diffusion!J3</f>
        <v>0</v>
      </c>
      <c r="K3">
        <f>[2]Diffusion!K3</f>
        <v>0</v>
      </c>
      <c r="L3">
        <f>[2]Diffusion!L3</f>
        <v>0</v>
      </c>
      <c r="M3">
        <f>[2]Diffusion!M3</f>
        <v>0</v>
      </c>
      <c r="N3">
        <f>[2]Diffusion!N3</f>
        <v>0</v>
      </c>
      <c r="O3">
        <f>[2]Diffusion!O3</f>
        <v>-98.73</v>
      </c>
      <c r="P3">
        <f>[2]Diffusion!P3</f>
        <v>8.798</v>
      </c>
      <c r="Q3">
        <f>[2]Diffusion!Q3</f>
        <v>-89.93</v>
      </c>
      <c r="R3">
        <f>[2]Diffusion!R3</f>
        <v>1.01</v>
      </c>
      <c r="S3">
        <f>[2]Diffusion!S3</f>
        <v>1.01</v>
      </c>
      <c r="T3">
        <f>[2]Diffusion!T3</f>
        <v>1</v>
      </c>
      <c r="U3">
        <f>[2]Diffusion!U3</f>
        <v>1</v>
      </c>
      <c r="V3">
        <f>[2]Diffusion!V3</f>
        <v>1</v>
      </c>
      <c r="W3">
        <f>[2]Diffusion!W3</f>
        <v>1</v>
      </c>
      <c r="X3">
        <f>[2]Diffusion!X3</f>
        <v>1</v>
      </c>
      <c r="Y3" t="e">
        <f>[2]Diffusion!Y3</f>
        <v>#N/A</v>
      </c>
      <c r="Z3" t="e">
        <f>[2]Diffusion!Z3</f>
        <v>#N/A</v>
      </c>
      <c r="AA3" t="e">
        <f>[2]Diffusion!AA3</f>
        <v>#N/A</v>
      </c>
      <c r="AB3" t="e">
        <f>[2]Diffusion!AB3</f>
        <v>#N/A</v>
      </c>
      <c r="AC3" t="e">
        <f>[2]Diffusion!AC3</f>
        <v>#N/A</v>
      </c>
      <c r="AD3" t="e">
        <f>[2]Diffusion!AD3</f>
        <v>#N/A</v>
      </c>
      <c r="AE3">
        <f>[2]Diffusion!AE3</f>
        <v>0.70463200000000004</v>
      </c>
      <c r="AF3">
        <f>[2]Diffusion!AF3</f>
        <v>0.64482700000000004</v>
      </c>
      <c r="AG3">
        <f>[2]Diffusion!AG3</f>
        <v>0.282804</v>
      </c>
      <c r="AH3">
        <f>[2]Diffusion!AH3</f>
        <v>0.101053</v>
      </c>
      <c r="AI3">
        <f>[2]Diffusion!AI3</f>
        <v>0.36702699999999999</v>
      </c>
      <c r="AJ3">
        <f>[2]Diffusion!AJ3</f>
        <v>5.2791999999999999E-2</v>
      </c>
      <c r="AK3" t="e">
        <f>[2]Diffusion!AK3</f>
        <v>#N/A</v>
      </c>
      <c r="AL3" t="e">
        <f>[2]Diffusion!AL3</f>
        <v>#N/A</v>
      </c>
      <c r="AM3" t="e">
        <f>[2]Diffusion!AM3</f>
        <v>#N/A</v>
      </c>
      <c r="AN3" t="e">
        <f>[2]Diffusion!AN3</f>
        <v>#N/A</v>
      </c>
      <c r="AO3" t="e">
        <f>[2]Diffusion!AO3</f>
        <v>#N/A</v>
      </c>
      <c r="AP3" t="e">
        <f>[2]Diffusion!AP3</f>
        <v>#N/A</v>
      </c>
    </row>
    <row r="4" spans="1:42" x14ac:dyDescent="0.25">
      <c r="A4" t="str">
        <f>[2]Diffusion!A4</f>
        <v>Diffusion</v>
      </c>
      <c r="B4">
        <f>[2]Diffusion!B4</f>
        <v>1982</v>
      </c>
      <c r="C4">
        <f>[2]Diffusion!C4</f>
        <v>0.81491000000000002</v>
      </c>
      <c r="D4">
        <f>[2]Diffusion!D4</f>
        <v>0.58994999999999997</v>
      </c>
      <c r="E4">
        <f>[2]Diffusion!E4</f>
        <v>0.38485000000000003</v>
      </c>
      <c r="F4">
        <f>[2]Diffusion!F4</f>
        <v>9.6460000000000004E-2</v>
      </c>
      <c r="G4">
        <f>[2]Diffusion!G4</f>
        <v>0.42653999999999997</v>
      </c>
      <c r="H4">
        <f>[2]Diffusion!H4</f>
        <v>4.8430000000000001E-2</v>
      </c>
      <c r="I4">
        <f>[2]Diffusion!I4</f>
        <v>0</v>
      </c>
      <c r="J4">
        <f>[2]Diffusion!J4</f>
        <v>0</v>
      </c>
      <c r="K4">
        <f>[2]Diffusion!K4</f>
        <v>0</v>
      </c>
      <c r="L4">
        <f>[2]Diffusion!L4</f>
        <v>0</v>
      </c>
      <c r="M4">
        <f>[2]Diffusion!M4</f>
        <v>0</v>
      </c>
      <c r="N4">
        <f>[2]Diffusion!N4</f>
        <v>0</v>
      </c>
      <c r="O4">
        <f>[2]Diffusion!O4</f>
        <v>-86.91</v>
      </c>
      <c r="P4">
        <f>[2]Diffusion!P4</f>
        <v>8.7460000000000004</v>
      </c>
      <c r="Q4">
        <f>[2]Diffusion!Q4</f>
        <v>-78.16</v>
      </c>
      <c r="R4">
        <f>[2]Diffusion!R4</f>
        <v>1</v>
      </c>
      <c r="S4">
        <f>[2]Diffusion!S4</f>
        <v>1</v>
      </c>
      <c r="T4">
        <f>[2]Diffusion!T4</f>
        <v>1</v>
      </c>
      <c r="U4">
        <f>[2]Diffusion!U4</f>
        <v>1</v>
      </c>
      <c r="V4">
        <f>[2]Diffusion!V4</f>
        <v>1</v>
      </c>
      <c r="W4">
        <f>[2]Diffusion!W4</f>
        <v>1</v>
      </c>
      <c r="X4">
        <f>[2]Diffusion!X4</f>
        <v>1</v>
      </c>
      <c r="Y4" t="e">
        <f>[2]Diffusion!Y4</f>
        <v>#N/A</v>
      </c>
      <c r="Z4" t="e">
        <f>[2]Diffusion!Z4</f>
        <v>#N/A</v>
      </c>
      <c r="AA4" t="e">
        <f>[2]Diffusion!AA4</f>
        <v>#N/A</v>
      </c>
      <c r="AB4" t="e">
        <f>[2]Diffusion!AB4</f>
        <v>#N/A</v>
      </c>
      <c r="AC4" t="e">
        <f>[2]Diffusion!AC4</f>
        <v>#N/A</v>
      </c>
      <c r="AD4" t="e">
        <f>[2]Diffusion!AD4</f>
        <v>#N/A</v>
      </c>
      <c r="AE4">
        <f>[2]Diffusion!AE4</f>
        <v>0.86319000000000001</v>
      </c>
      <c r="AF4">
        <f>[2]Diffusion!AF4</f>
        <v>0.61717</v>
      </c>
      <c r="AG4">
        <f>[2]Diffusion!AG4</f>
        <v>0.37273000000000001</v>
      </c>
      <c r="AH4">
        <f>[2]Diffusion!AH4</f>
        <v>9.282E-2</v>
      </c>
      <c r="AI4">
        <f>[2]Diffusion!AI4</f>
        <v>0.41587000000000002</v>
      </c>
      <c r="AJ4">
        <f>[2]Diffusion!AJ4</f>
        <v>3.9660000000000001E-2</v>
      </c>
      <c r="AK4" t="e">
        <f>[2]Diffusion!AK4</f>
        <v>#N/A</v>
      </c>
      <c r="AL4" t="e">
        <f>[2]Diffusion!AL4</f>
        <v>#N/A</v>
      </c>
      <c r="AM4" t="e">
        <f>[2]Diffusion!AM4</f>
        <v>#N/A</v>
      </c>
      <c r="AN4" t="e">
        <f>[2]Diffusion!AN4</f>
        <v>#N/A</v>
      </c>
      <c r="AO4" t="e">
        <f>[2]Diffusion!AO4</f>
        <v>#N/A</v>
      </c>
      <c r="AP4" t="e">
        <f>[2]Diffusion!AP4</f>
        <v>#N/A</v>
      </c>
    </row>
    <row r="5" spans="1:42" x14ac:dyDescent="0.25">
      <c r="A5" t="str">
        <f>[2]Diffusion!A5</f>
        <v>Diffusion</v>
      </c>
      <c r="B5">
        <f>[2]Diffusion!B5</f>
        <v>1983</v>
      </c>
      <c r="C5">
        <f>[2]Diffusion!C5</f>
        <v>0.59536800000000001</v>
      </c>
      <c r="D5">
        <f>[2]Diffusion!D5</f>
        <v>0.21365100000000001</v>
      </c>
      <c r="E5">
        <f>[2]Diffusion!E5</f>
        <v>0.12225</v>
      </c>
      <c r="F5">
        <f>[2]Diffusion!F5</f>
        <v>4.3520999999999997E-2</v>
      </c>
      <c r="G5">
        <f>[2]Diffusion!G5</f>
        <v>0.63329800000000003</v>
      </c>
      <c r="H5">
        <f>[2]Diffusion!H5</f>
        <v>7.8882999999999995E-2</v>
      </c>
      <c r="I5">
        <f>[2]Diffusion!I5</f>
        <v>0</v>
      </c>
      <c r="J5">
        <f>[2]Diffusion!J5</f>
        <v>0</v>
      </c>
      <c r="K5">
        <f>[2]Diffusion!K5</f>
        <v>0</v>
      </c>
      <c r="L5">
        <f>[2]Diffusion!L5</f>
        <v>0</v>
      </c>
      <c r="M5">
        <f>[2]Diffusion!M5</f>
        <v>0</v>
      </c>
      <c r="N5">
        <f>[2]Diffusion!N5</f>
        <v>0</v>
      </c>
      <c r="O5">
        <f>[2]Diffusion!O5</f>
        <v>-99.91</v>
      </c>
      <c r="P5">
        <f>[2]Diffusion!P5</f>
        <v>10.98</v>
      </c>
      <c r="Q5">
        <f>[2]Diffusion!Q5</f>
        <v>-88.93</v>
      </c>
      <c r="R5">
        <f>[2]Diffusion!R5</f>
        <v>1</v>
      </c>
      <c r="S5">
        <f>[2]Diffusion!S5</f>
        <v>1</v>
      </c>
      <c r="T5">
        <f>[2]Diffusion!T5</f>
        <v>1</v>
      </c>
      <c r="U5">
        <f>[2]Diffusion!U5</f>
        <v>1</v>
      </c>
      <c r="V5">
        <f>[2]Diffusion!V5</f>
        <v>1</v>
      </c>
      <c r="W5">
        <f>[2]Diffusion!W5</f>
        <v>1</v>
      </c>
      <c r="X5">
        <f>[2]Diffusion!X5</f>
        <v>1</v>
      </c>
      <c r="Y5" t="e">
        <f>[2]Diffusion!Y5</f>
        <v>#N/A</v>
      </c>
      <c r="Z5" t="e">
        <f>[2]Diffusion!Z5</f>
        <v>#N/A</v>
      </c>
      <c r="AA5" t="e">
        <f>[2]Diffusion!AA5</f>
        <v>#N/A</v>
      </c>
      <c r="AB5" t="e">
        <f>[2]Diffusion!AB5</f>
        <v>#N/A</v>
      </c>
      <c r="AC5" t="e">
        <f>[2]Diffusion!AC5</f>
        <v>#N/A</v>
      </c>
      <c r="AD5" t="e">
        <f>[2]Diffusion!AD5</f>
        <v>#N/A</v>
      </c>
      <c r="AE5">
        <f>[2]Diffusion!AE5</f>
        <v>0.62107699999999999</v>
      </c>
      <c r="AF5">
        <f>[2]Diffusion!AF5</f>
        <v>0.17804600000000001</v>
      </c>
      <c r="AG5">
        <f>[2]Diffusion!AG5</f>
        <v>0.101782</v>
      </c>
      <c r="AH5">
        <f>[2]Diffusion!AH5</f>
        <v>4.437E-2</v>
      </c>
      <c r="AI5">
        <f>[2]Diffusion!AI5</f>
        <v>0.64828399999999997</v>
      </c>
      <c r="AJ5">
        <f>[2]Diffusion!AJ5</f>
        <v>7.5464000000000003E-2</v>
      </c>
      <c r="AK5" t="e">
        <f>[2]Diffusion!AK5</f>
        <v>#N/A</v>
      </c>
      <c r="AL5" t="e">
        <f>[2]Diffusion!AL5</f>
        <v>#N/A</v>
      </c>
      <c r="AM5" t="e">
        <f>[2]Diffusion!AM5</f>
        <v>#N/A</v>
      </c>
      <c r="AN5" t="e">
        <f>[2]Diffusion!AN5</f>
        <v>#N/A</v>
      </c>
      <c r="AO5" t="e">
        <f>[2]Diffusion!AO5</f>
        <v>#N/A</v>
      </c>
      <c r="AP5" t="e">
        <f>[2]Diffusion!AP5</f>
        <v>#N/A</v>
      </c>
    </row>
    <row r="6" spans="1:42" x14ac:dyDescent="0.25">
      <c r="A6" t="str">
        <f>[2]Diffusion!A6</f>
        <v>Diffusion</v>
      </c>
      <c r="B6">
        <f>[2]Diffusion!B6</f>
        <v>1984</v>
      </c>
      <c r="C6">
        <f>[2]Diffusion!C6</f>
        <v>0.36452000000000001</v>
      </c>
      <c r="D6">
        <f>[2]Diffusion!D6</f>
        <v>0.31059999999999999</v>
      </c>
      <c r="E6">
        <f>[2]Diffusion!E6</f>
        <v>0.11788</v>
      </c>
      <c r="F6">
        <f>[2]Diffusion!F6</f>
        <v>3.456E-2</v>
      </c>
      <c r="G6">
        <f>[2]Diffusion!G6</f>
        <v>0.50390000000000001</v>
      </c>
      <c r="H6">
        <f>[2]Diffusion!H6</f>
        <v>8.5949999999999999E-2</v>
      </c>
      <c r="I6">
        <f>[2]Diffusion!I6</f>
        <v>0</v>
      </c>
      <c r="J6">
        <f>[2]Diffusion!J6</f>
        <v>0</v>
      </c>
      <c r="K6">
        <f>[2]Diffusion!K6</f>
        <v>0</v>
      </c>
      <c r="L6">
        <f>[2]Diffusion!L6</f>
        <v>0</v>
      </c>
      <c r="M6">
        <f>[2]Diffusion!M6</f>
        <v>0</v>
      </c>
      <c r="N6">
        <f>[2]Diffusion!N6</f>
        <v>0</v>
      </c>
      <c r="O6">
        <f>[2]Diffusion!O6</f>
        <v>-75.040000000000006</v>
      </c>
      <c r="P6">
        <f>[2]Diffusion!P6</f>
        <v>9.7560000000000002</v>
      </c>
      <c r="Q6">
        <f>[2]Diffusion!Q6</f>
        <v>-65.28</v>
      </c>
      <c r="R6">
        <f>[2]Diffusion!R6</f>
        <v>1</v>
      </c>
      <c r="S6">
        <f>[2]Diffusion!S6</f>
        <v>1</v>
      </c>
      <c r="T6">
        <f>[2]Diffusion!T6</f>
        <v>1</v>
      </c>
      <c r="U6">
        <f>[2]Diffusion!U6</f>
        <v>1</v>
      </c>
      <c r="V6">
        <f>[2]Diffusion!V6</f>
        <v>1</v>
      </c>
      <c r="W6">
        <f>[2]Diffusion!W6</f>
        <v>1</v>
      </c>
      <c r="X6">
        <f>[2]Diffusion!X6</f>
        <v>1</v>
      </c>
      <c r="Y6" t="e">
        <f>[2]Diffusion!Y6</f>
        <v>#N/A</v>
      </c>
      <c r="Z6" t="e">
        <f>[2]Diffusion!Z6</f>
        <v>#N/A</v>
      </c>
      <c r="AA6" t="e">
        <f>[2]Diffusion!AA6</f>
        <v>#N/A</v>
      </c>
      <c r="AB6" t="e">
        <f>[2]Diffusion!AB6</f>
        <v>#N/A</v>
      </c>
      <c r="AC6" t="e">
        <f>[2]Diffusion!AC6</f>
        <v>#N/A</v>
      </c>
      <c r="AD6" t="e">
        <f>[2]Diffusion!AD6</f>
        <v>#N/A</v>
      </c>
      <c r="AE6">
        <f>[2]Diffusion!AE6</f>
        <v>0.36796000000000001</v>
      </c>
      <c r="AF6">
        <f>[2]Diffusion!AF6</f>
        <v>0.28926000000000002</v>
      </c>
      <c r="AG6">
        <f>[2]Diffusion!AG6</f>
        <v>8.7059999999999998E-2</v>
      </c>
      <c r="AH6">
        <f>[2]Diffusion!AH6</f>
        <v>2.6790000000000001E-2</v>
      </c>
      <c r="AI6">
        <f>[2]Diffusion!AI6</f>
        <v>0.49706</v>
      </c>
      <c r="AJ6">
        <f>[2]Diffusion!AJ6</f>
        <v>7.8170000000000003E-2</v>
      </c>
      <c r="AK6" t="e">
        <f>[2]Diffusion!AK6</f>
        <v>#N/A</v>
      </c>
      <c r="AL6" t="e">
        <f>[2]Diffusion!AL6</f>
        <v>#N/A</v>
      </c>
      <c r="AM6" t="e">
        <f>[2]Diffusion!AM6</f>
        <v>#N/A</v>
      </c>
      <c r="AN6" t="e">
        <f>[2]Diffusion!AN6</f>
        <v>#N/A</v>
      </c>
      <c r="AO6" t="e">
        <f>[2]Diffusion!AO6</f>
        <v>#N/A</v>
      </c>
      <c r="AP6" t="e">
        <f>[2]Diffusion!AP6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workbookViewId="0">
      <selection sqref="A1:XFD6"/>
    </sheetView>
  </sheetViews>
  <sheetFormatPr defaultRowHeight="15" x14ac:dyDescent="0.25"/>
  <sheetData>
    <row r="1" spans="1:42" x14ac:dyDescent="0.25">
      <c r="A1" t="str">
        <f>[3]Contagion!A1</f>
        <v>model</v>
      </c>
      <c r="B1" t="str">
        <f>[3]Contagion!B1</f>
        <v>cohort</v>
      </c>
      <c r="C1" t="str">
        <f>[3]Contagion!C1</f>
        <v>Tgi</v>
      </c>
      <c r="D1" t="str">
        <f>[3]Contagion!D1</f>
        <v>Tga</v>
      </c>
      <c r="E1" t="str">
        <f>[3]Contagion!E1</f>
        <v>Tig</v>
      </c>
      <c r="F1" t="str">
        <f>[3]Contagion!F1</f>
        <v>Tag</v>
      </c>
      <c r="G1" t="str">
        <f>[3]Contagion!G1</f>
        <v>Tia</v>
      </c>
      <c r="H1" t="str">
        <f>[3]Contagion!H1</f>
        <v>Tai</v>
      </c>
      <c r="I1" t="str">
        <f>[3]Contagion!I1</f>
        <v>Cgi</v>
      </c>
      <c r="J1" t="str">
        <f>[3]Contagion!J1</f>
        <v>Cig</v>
      </c>
      <c r="K1" t="str">
        <f>[3]Contagion!K1</f>
        <v>Cag</v>
      </c>
      <c r="L1" t="str">
        <f>[3]Contagion!L1</f>
        <v>Cga</v>
      </c>
      <c r="M1" t="str">
        <f>[3]Contagion!M1</f>
        <v>Cia</v>
      </c>
      <c r="N1" t="str">
        <f>[3]Contagion!N1</f>
        <v>Cai</v>
      </c>
      <c r="O1" t="str">
        <f>[3]Contagion!O1</f>
        <v>md</v>
      </c>
      <c r="P1" t="str">
        <f>[3]Contagion!P1</f>
        <v>p</v>
      </c>
      <c r="Q1" t="str">
        <f>[3]Contagion!Q1</f>
        <v>DIC</v>
      </c>
      <c r="R1" t="str">
        <f>[3]Contagion!R1</f>
        <v>PSRF</v>
      </c>
      <c r="S1" t="str">
        <f>[3]Contagion!S1</f>
        <v>Tgi_rhat</v>
      </c>
      <c r="T1" t="str">
        <f>[3]Contagion!T1</f>
        <v>Tga_rhat</v>
      </c>
      <c r="U1" t="str">
        <f>[3]Contagion!U1</f>
        <v>Tig_rhat</v>
      </c>
      <c r="V1" t="str">
        <f>[3]Contagion!V1</f>
        <v>Tag_rhat</v>
      </c>
      <c r="W1" t="str">
        <f>[3]Contagion!W1</f>
        <v>Tia_rhat</v>
      </c>
      <c r="X1" t="str">
        <f>[3]Contagion!X1</f>
        <v>Tai_rhat</v>
      </c>
      <c r="Y1" t="str">
        <f>[3]Contagion!Y1</f>
        <v>Cgi_rhat</v>
      </c>
      <c r="Z1" t="str">
        <f>[3]Contagion!Z1</f>
        <v>Cig_rhat</v>
      </c>
      <c r="AA1" t="str">
        <f>[3]Contagion!AA1</f>
        <v>Cag_rhat</v>
      </c>
      <c r="AB1" t="str">
        <f>[3]Contagion!AB1</f>
        <v>Cga_rhat</v>
      </c>
      <c r="AC1" t="str">
        <f>[3]Contagion!AC1</f>
        <v>Cia_rhat</v>
      </c>
      <c r="AD1" t="str">
        <f>[3]Contagion!AD1</f>
        <v>Cai_rhat</v>
      </c>
      <c r="AE1" t="str">
        <f>[3]Contagion!AE1</f>
        <v>Tgi_median</v>
      </c>
      <c r="AF1" t="str">
        <f>[3]Contagion!AF1</f>
        <v>Tga_median</v>
      </c>
      <c r="AG1" t="str">
        <f>[3]Contagion!AG1</f>
        <v>Tig_median</v>
      </c>
      <c r="AH1" t="str">
        <f>[3]Contagion!AH1</f>
        <v>Tag_median</v>
      </c>
      <c r="AI1" t="str">
        <f>[3]Contagion!AI1</f>
        <v>Tia_median</v>
      </c>
      <c r="AJ1" t="str">
        <f>[3]Contagion!AJ1</f>
        <v>Tai_median</v>
      </c>
      <c r="AK1" t="str">
        <f>[3]Contagion!AK1</f>
        <v>Cgi_median</v>
      </c>
      <c r="AL1" t="str">
        <f>[3]Contagion!AL1</f>
        <v>Cig_median</v>
      </c>
      <c r="AM1" t="str">
        <f>[3]Contagion!AM1</f>
        <v>Cag_median</v>
      </c>
      <c r="AN1" t="str">
        <f>[3]Contagion!AN1</f>
        <v>Cga_median</v>
      </c>
      <c r="AO1" t="str">
        <f>[3]Contagion!AO1</f>
        <v>Cia_median</v>
      </c>
      <c r="AP1" t="str">
        <f>[3]Contagion!AP1</f>
        <v>Cai_median</v>
      </c>
    </row>
    <row r="2" spans="1:42" x14ac:dyDescent="0.25">
      <c r="A2" t="str">
        <f>[3]Contagion!A2</f>
        <v>Contagion</v>
      </c>
      <c r="B2">
        <f>[3]Contagion!B2</f>
        <v>1980</v>
      </c>
      <c r="C2">
        <f>[3]Contagion!C2</f>
        <v>0.55445999999999995</v>
      </c>
      <c r="D2">
        <f>[3]Contagion!D2</f>
        <v>0.49013000000000001</v>
      </c>
      <c r="E2">
        <f>[3]Contagion!E2</f>
        <v>0.43631999999999999</v>
      </c>
      <c r="F2">
        <f>[3]Contagion!F2</f>
        <v>0.51907999999999999</v>
      </c>
      <c r="G2">
        <f>[3]Contagion!G2</f>
        <v>0.53861999999999999</v>
      </c>
      <c r="H2">
        <f>[3]Contagion!H2</f>
        <v>0.48448000000000002</v>
      </c>
      <c r="I2">
        <f>[3]Contagion!I2</f>
        <v>1</v>
      </c>
      <c r="J2">
        <f>[3]Contagion!J2</f>
        <v>1</v>
      </c>
      <c r="K2">
        <f>[3]Contagion!K2</f>
        <v>1</v>
      </c>
      <c r="L2">
        <f>[3]Contagion!L2</f>
        <v>1</v>
      </c>
      <c r="M2">
        <f>[3]Contagion!M2</f>
        <v>1</v>
      </c>
      <c r="N2">
        <f>[3]Contagion!N2</f>
        <v>1</v>
      </c>
      <c r="O2">
        <f>[3]Contagion!O2</f>
        <v>-85.77</v>
      </c>
      <c r="P2">
        <f>[3]Contagion!P2</f>
        <v>6.5730000000000004</v>
      </c>
      <c r="Q2">
        <f>[3]Contagion!Q2</f>
        <v>-79.2</v>
      </c>
      <c r="R2">
        <f>[3]Contagion!R2</f>
        <v>1.01</v>
      </c>
      <c r="S2">
        <f>[3]Contagion!S2</f>
        <v>1</v>
      </c>
      <c r="T2">
        <f>[3]Contagion!T2</f>
        <v>1</v>
      </c>
      <c r="U2">
        <f>[3]Contagion!U2</f>
        <v>1</v>
      </c>
      <c r="V2">
        <f>[3]Contagion!V2</f>
        <v>1</v>
      </c>
      <c r="W2">
        <f>[3]Contagion!W2</f>
        <v>1.01</v>
      </c>
      <c r="X2">
        <f>[3]Contagion!X2</f>
        <v>1</v>
      </c>
      <c r="Y2" t="e">
        <f>[3]Contagion!Y2</f>
        <v>#N/A</v>
      </c>
      <c r="Z2" t="e">
        <f>[3]Contagion!Z2</f>
        <v>#N/A</v>
      </c>
      <c r="AA2" t="e">
        <f>[3]Contagion!AA2</f>
        <v>#N/A</v>
      </c>
      <c r="AB2" t="e">
        <f>[3]Contagion!AB2</f>
        <v>#N/A</v>
      </c>
      <c r="AC2" t="e">
        <f>[3]Contagion!AC2</f>
        <v>#N/A</v>
      </c>
      <c r="AD2" t="e">
        <f>[3]Contagion!AD2</f>
        <v>#N/A</v>
      </c>
      <c r="AE2">
        <f>[3]Contagion!AE2</f>
        <v>0.57665999999999995</v>
      </c>
      <c r="AF2">
        <f>[3]Contagion!AF2</f>
        <v>0.49046000000000001</v>
      </c>
      <c r="AG2">
        <f>[3]Contagion!AG2</f>
        <v>0.40722000000000003</v>
      </c>
      <c r="AH2">
        <f>[3]Contagion!AH2</f>
        <v>0.52676999999999996</v>
      </c>
      <c r="AI2">
        <f>[3]Contagion!AI2</f>
        <v>0.54327000000000003</v>
      </c>
      <c r="AJ2">
        <f>[3]Contagion!AJ2</f>
        <v>0.48801</v>
      </c>
      <c r="AK2" t="e">
        <f>[3]Contagion!AK2</f>
        <v>#N/A</v>
      </c>
      <c r="AL2" t="e">
        <f>[3]Contagion!AL2</f>
        <v>#N/A</v>
      </c>
      <c r="AM2" t="e">
        <f>[3]Contagion!AM2</f>
        <v>#N/A</v>
      </c>
      <c r="AN2" t="e">
        <f>[3]Contagion!AN2</f>
        <v>#N/A</v>
      </c>
      <c r="AO2" t="e">
        <f>[3]Contagion!AO2</f>
        <v>#N/A</v>
      </c>
      <c r="AP2" t="e">
        <f>[3]Contagion!AP2</f>
        <v>#N/A</v>
      </c>
    </row>
    <row r="3" spans="1:42" x14ac:dyDescent="0.25">
      <c r="A3" t="str">
        <f>[3]Contagion!A3</f>
        <v>Contagion</v>
      </c>
      <c r="B3">
        <f>[3]Contagion!B3</f>
        <v>1981</v>
      </c>
      <c r="C3">
        <f>[3]Contagion!C3</f>
        <v>0.60138999999999998</v>
      </c>
      <c r="D3">
        <f>[3]Contagion!D3</f>
        <v>0.46794000000000002</v>
      </c>
      <c r="E3">
        <f>[3]Contagion!E3</f>
        <v>0.41478999999999999</v>
      </c>
      <c r="F3">
        <f>[3]Contagion!F3</f>
        <v>0.50327</v>
      </c>
      <c r="G3">
        <f>[3]Contagion!G3</f>
        <v>0.53791999999999995</v>
      </c>
      <c r="H3">
        <f>[3]Contagion!H3</f>
        <v>0.41399000000000002</v>
      </c>
      <c r="I3">
        <f>[3]Contagion!I3</f>
        <v>1</v>
      </c>
      <c r="J3">
        <f>[3]Contagion!J3</f>
        <v>1</v>
      </c>
      <c r="K3">
        <f>[3]Contagion!K3</f>
        <v>1</v>
      </c>
      <c r="L3">
        <f>[3]Contagion!L3</f>
        <v>1</v>
      </c>
      <c r="M3">
        <f>[3]Contagion!M3</f>
        <v>1</v>
      </c>
      <c r="N3">
        <f>[3]Contagion!N3</f>
        <v>1</v>
      </c>
      <c r="O3">
        <f>[3]Contagion!O3</f>
        <v>-89.42</v>
      </c>
      <c r="P3">
        <f>[3]Contagion!P3</f>
        <v>7.1609999999999996</v>
      </c>
      <c r="Q3">
        <f>[3]Contagion!Q3</f>
        <v>-82.25</v>
      </c>
      <c r="R3">
        <f>[3]Contagion!R3</f>
        <v>1.01</v>
      </c>
      <c r="S3">
        <f>[3]Contagion!S3</f>
        <v>1</v>
      </c>
      <c r="T3">
        <f>[3]Contagion!T3</f>
        <v>1.01</v>
      </c>
      <c r="U3">
        <f>[3]Contagion!U3</f>
        <v>1</v>
      </c>
      <c r="V3">
        <f>[3]Contagion!V3</f>
        <v>1.01</v>
      </c>
      <c r="W3">
        <f>[3]Contagion!W3</f>
        <v>1</v>
      </c>
      <c r="X3">
        <f>[3]Contagion!X3</f>
        <v>1</v>
      </c>
      <c r="Y3" t="e">
        <f>[3]Contagion!Y3</f>
        <v>#N/A</v>
      </c>
      <c r="Z3" t="e">
        <f>[3]Contagion!Z3</f>
        <v>#N/A</v>
      </c>
      <c r="AA3" t="e">
        <f>[3]Contagion!AA3</f>
        <v>#N/A</v>
      </c>
      <c r="AB3" t="e">
        <f>[3]Contagion!AB3</f>
        <v>#N/A</v>
      </c>
      <c r="AC3" t="e">
        <f>[3]Contagion!AC3</f>
        <v>#N/A</v>
      </c>
      <c r="AD3" t="e">
        <f>[3]Contagion!AD3</f>
        <v>#N/A</v>
      </c>
      <c r="AE3">
        <f>[3]Contagion!AE3</f>
        <v>0.63177000000000005</v>
      </c>
      <c r="AF3">
        <f>[3]Contagion!AF3</f>
        <v>0.45916000000000001</v>
      </c>
      <c r="AG3">
        <f>[3]Contagion!AG3</f>
        <v>0.38694000000000001</v>
      </c>
      <c r="AH3">
        <f>[3]Contagion!AH3</f>
        <v>0.49980999999999998</v>
      </c>
      <c r="AI3">
        <f>[3]Contagion!AI3</f>
        <v>0.53335999999999995</v>
      </c>
      <c r="AJ3">
        <f>[3]Contagion!AJ3</f>
        <v>0.39689999999999998</v>
      </c>
      <c r="AK3" t="e">
        <f>[3]Contagion!AK3</f>
        <v>#N/A</v>
      </c>
      <c r="AL3" t="e">
        <f>[3]Contagion!AL3</f>
        <v>#N/A</v>
      </c>
      <c r="AM3" t="e">
        <f>[3]Contagion!AM3</f>
        <v>#N/A</v>
      </c>
      <c r="AN3" t="e">
        <f>[3]Contagion!AN3</f>
        <v>#N/A</v>
      </c>
      <c r="AO3" t="e">
        <f>[3]Contagion!AO3</f>
        <v>#N/A</v>
      </c>
      <c r="AP3" t="e">
        <f>[3]Contagion!AP3</f>
        <v>#N/A</v>
      </c>
    </row>
    <row r="4" spans="1:42" x14ac:dyDescent="0.25">
      <c r="A4" t="str">
        <f>[3]Contagion!A4</f>
        <v>Contagion</v>
      </c>
      <c r="B4">
        <f>[3]Contagion!B4</f>
        <v>1982</v>
      </c>
      <c r="C4">
        <f>[3]Contagion!C4</f>
        <v>0.64444999999999997</v>
      </c>
      <c r="D4">
        <f>[3]Contagion!D4</f>
        <v>0.47112999999999999</v>
      </c>
      <c r="E4">
        <f>[3]Contagion!E4</f>
        <v>0.35775000000000001</v>
      </c>
      <c r="F4">
        <f>[3]Contagion!F4</f>
        <v>0.53222999999999998</v>
      </c>
      <c r="G4">
        <f>[3]Contagion!G4</f>
        <v>0.58189999999999997</v>
      </c>
      <c r="H4">
        <f>[3]Contagion!H4</f>
        <v>0.41226000000000002</v>
      </c>
      <c r="I4">
        <f>[3]Contagion!I4</f>
        <v>1</v>
      </c>
      <c r="J4">
        <f>[3]Contagion!J4</f>
        <v>1</v>
      </c>
      <c r="K4">
        <f>[3]Contagion!K4</f>
        <v>1</v>
      </c>
      <c r="L4">
        <f>[3]Contagion!L4</f>
        <v>1</v>
      </c>
      <c r="M4">
        <f>[3]Contagion!M4</f>
        <v>1</v>
      </c>
      <c r="N4">
        <f>[3]Contagion!N4</f>
        <v>1</v>
      </c>
      <c r="O4">
        <f>[3]Contagion!O4</f>
        <v>-75.3</v>
      </c>
      <c r="P4">
        <f>[3]Contagion!P4</f>
        <v>6.8079999999999998</v>
      </c>
      <c r="Q4">
        <f>[3]Contagion!Q4</f>
        <v>-68.489999999999995</v>
      </c>
      <c r="R4">
        <f>[3]Contagion!R4</f>
        <v>1.01</v>
      </c>
      <c r="S4">
        <f>[3]Contagion!S4</f>
        <v>1</v>
      </c>
      <c r="T4">
        <f>[3]Contagion!T4</f>
        <v>1</v>
      </c>
      <c r="U4">
        <f>[3]Contagion!U4</f>
        <v>1</v>
      </c>
      <c r="V4">
        <f>[3]Contagion!V4</f>
        <v>1</v>
      </c>
      <c r="W4">
        <f>[3]Contagion!W4</f>
        <v>1.01</v>
      </c>
      <c r="X4">
        <f>[3]Contagion!X4</f>
        <v>1.01</v>
      </c>
      <c r="Y4" t="e">
        <f>[3]Contagion!Y4</f>
        <v>#N/A</v>
      </c>
      <c r="Z4" t="e">
        <f>[3]Contagion!Z4</f>
        <v>#N/A</v>
      </c>
      <c r="AA4" t="e">
        <f>[3]Contagion!AA4</f>
        <v>#N/A</v>
      </c>
      <c r="AB4" t="e">
        <f>[3]Contagion!AB4</f>
        <v>#N/A</v>
      </c>
      <c r="AC4" t="e">
        <f>[3]Contagion!AC4</f>
        <v>#N/A</v>
      </c>
      <c r="AD4" t="e">
        <f>[3]Contagion!AD4</f>
        <v>#N/A</v>
      </c>
      <c r="AE4">
        <f>[3]Contagion!AE4</f>
        <v>0.68779000000000001</v>
      </c>
      <c r="AF4">
        <f>[3]Contagion!AF4</f>
        <v>0.46623999999999999</v>
      </c>
      <c r="AG4">
        <f>[3]Contagion!AG4</f>
        <v>0.31370999999999999</v>
      </c>
      <c r="AH4">
        <f>[3]Contagion!AH4</f>
        <v>0.53713</v>
      </c>
      <c r="AI4">
        <f>[3]Contagion!AI4</f>
        <v>0.59243999999999997</v>
      </c>
      <c r="AJ4">
        <f>[3]Contagion!AJ4</f>
        <v>0.40414</v>
      </c>
      <c r="AK4" t="e">
        <f>[3]Contagion!AK4</f>
        <v>#N/A</v>
      </c>
      <c r="AL4" t="e">
        <f>[3]Contagion!AL4</f>
        <v>#N/A</v>
      </c>
      <c r="AM4" t="e">
        <f>[3]Contagion!AM4</f>
        <v>#N/A</v>
      </c>
      <c r="AN4" t="e">
        <f>[3]Contagion!AN4</f>
        <v>#N/A</v>
      </c>
      <c r="AO4" t="e">
        <f>[3]Contagion!AO4</f>
        <v>#N/A</v>
      </c>
      <c r="AP4" t="e">
        <f>[3]Contagion!AP4</f>
        <v>#N/A</v>
      </c>
    </row>
    <row r="5" spans="1:42" x14ac:dyDescent="0.25">
      <c r="A5" t="str">
        <f>[3]Contagion!A5</f>
        <v>Contagion</v>
      </c>
      <c r="B5">
        <f>[3]Contagion!B5</f>
        <v>1983</v>
      </c>
      <c r="C5">
        <f>[3]Contagion!C5</f>
        <v>0.72311000000000003</v>
      </c>
      <c r="D5">
        <f>[3]Contagion!D5</f>
        <v>0.49238999999999999</v>
      </c>
      <c r="E5">
        <f>[3]Contagion!E5</f>
        <v>0.27816000000000002</v>
      </c>
      <c r="F5">
        <f>[3]Contagion!F5</f>
        <v>0.51631000000000005</v>
      </c>
      <c r="G5">
        <f>[3]Contagion!G5</f>
        <v>0.58552000000000004</v>
      </c>
      <c r="H5">
        <f>[3]Contagion!H5</f>
        <v>0.38646000000000003</v>
      </c>
      <c r="I5">
        <f>[3]Contagion!I5</f>
        <v>1</v>
      </c>
      <c r="J5">
        <f>[3]Contagion!J5</f>
        <v>1</v>
      </c>
      <c r="K5">
        <f>[3]Contagion!K5</f>
        <v>1</v>
      </c>
      <c r="L5">
        <f>[3]Contagion!L5</f>
        <v>1</v>
      </c>
      <c r="M5">
        <f>[3]Contagion!M5</f>
        <v>1</v>
      </c>
      <c r="N5">
        <f>[3]Contagion!N5</f>
        <v>1</v>
      </c>
      <c r="O5">
        <f>[3]Contagion!O5</f>
        <v>-75.25</v>
      </c>
      <c r="P5">
        <f>[3]Contagion!P5</f>
        <v>6.9939999999999998</v>
      </c>
      <c r="Q5">
        <f>[3]Contagion!Q5</f>
        <v>-68.25</v>
      </c>
      <c r="R5">
        <f>[3]Contagion!R5</f>
        <v>1</v>
      </c>
      <c r="S5">
        <f>[3]Contagion!S5</f>
        <v>1</v>
      </c>
      <c r="T5">
        <f>[3]Contagion!T5</f>
        <v>1</v>
      </c>
      <c r="U5">
        <f>[3]Contagion!U5</f>
        <v>1</v>
      </c>
      <c r="V5">
        <f>[3]Contagion!V5</f>
        <v>1</v>
      </c>
      <c r="W5">
        <f>[3]Contagion!W5</f>
        <v>1</v>
      </c>
      <c r="X5">
        <f>[3]Contagion!X5</f>
        <v>1</v>
      </c>
      <c r="Y5" t="e">
        <f>[3]Contagion!Y5</f>
        <v>#N/A</v>
      </c>
      <c r="Z5" t="e">
        <f>[3]Contagion!Z5</f>
        <v>#N/A</v>
      </c>
      <c r="AA5" t="e">
        <f>[3]Contagion!AA5</f>
        <v>#N/A</v>
      </c>
      <c r="AB5" t="e">
        <f>[3]Contagion!AB5</f>
        <v>#N/A</v>
      </c>
      <c r="AC5" t="e">
        <f>[3]Contagion!AC5</f>
        <v>#N/A</v>
      </c>
      <c r="AD5" t="e">
        <f>[3]Contagion!AD5</f>
        <v>#N/A</v>
      </c>
      <c r="AE5">
        <f>[3]Contagion!AE5</f>
        <v>0.77180000000000004</v>
      </c>
      <c r="AF5">
        <f>[3]Contagion!AF5</f>
        <v>0.49712000000000001</v>
      </c>
      <c r="AG5">
        <f>[3]Contagion!AG5</f>
        <v>0.23068</v>
      </c>
      <c r="AH5">
        <f>[3]Contagion!AH5</f>
        <v>0.51932</v>
      </c>
      <c r="AI5">
        <f>[3]Contagion!AI5</f>
        <v>0.58725000000000005</v>
      </c>
      <c r="AJ5">
        <f>[3]Contagion!AJ5</f>
        <v>0.36889</v>
      </c>
      <c r="AK5" t="e">
        <f>[3]Contagion!AK5</f>
        <v>#N/A</v>
      </c>
      <c r="AL5" t="e">
        <f>[3]Contagion!AL5</f>
        <v>#N/A</v>
      </c>
      <c r="AM5" t="e">
        <f>[3]Contagion!AM5</f>
        <v>#N/A</v>
      </c>
      <c r="AN5" t="e">
        <f>[3]Contagion!AN5</f>
        <v>#N/A</v>
      </c>
      <c r="AO5" t="e">
        <f>[3]Contagion!AO5</f>
        <v>#N/A</v>
      </c>
      <c r="AP5" t="e">
        <f>[3]Contagion!AP5</f>
        <v>#N/A</v>
      </c>
    </row>
    <row r="6" spans="1:42" x14ac:dyDescent="0.25">
      <c r="A6" t="str">
        <f>[3]Contagion!A6</f>
        <v>Contagion</v>
      </c>
      <c r="B6">
        <f>[3]Contagion!B6</f>
        <v>1984</v>
      </c>
      <c r="C6">
        <f>[3]Contagion!C6</f>
        <v>0.7288</v>
      </c>
      <c r="D6">
        <f>[3]Contagion!D6</f>
        <v>0.52032999999999996</v>
      </c>
      <c r="E6">
        <f>[3]Contagion!E6</f>
        <v>0.26930999999999999</v>
      </c>
      <c r="F6">
        <f>[3]Contagion!F6</f>
        <v>0.47872999999999999</v>
      </c>
      <c r="G6">
        <f>[3]Contagion!G6</f>
        <v>0.59658999999999995</v>
      </c>
      <c r="H6">
        <f>[3]Contagion!H6</f>
        <v>0.38833000000000001</v>
      </c>
      <c r="I6">
        <f>[3]Contagion!I6</f>
        <v>1</v>
      </c>
      <c r="J6">
        <f>[3]Contagion!J6</f>
        <v>1</v>
      </c>
      <c r="K6">
        <f>[3]Contagion!K6</f>
        <v>1</v>
      </c>
      <c r="L6">
        <f>[3]Contagion!L6</f>
        <v>1</v>
      </c>
      <c r="M6">
        <f>[3]Contagion!M6</f>
        <v>1</v>
      </c>
      <c r="N6">
        <f>[3]Contagion!N6</f>
        <v>1</v>
      </c>
      <c r="O6">
        <f>[3]Contagion!O6</f>
        <v>-72.78</v>
      </c>
      <c r="P6">
        <f>[3]Contagion!P6</f>
        <v>7.3230000000000004</v>
      </c>
      <c r="Q6">
        <f>[3]Contagion!Q6</f>
        <v>-65.45</v>
      </c>
      <c r="R6">
        <f>[3]Contagion!R6</f>
        <v>1</v>
      </c>
      <c r="S6">
        <f>[3]Contagion!S6</f>
        <v>1</v>
      </c>
      <c r="T6">
        <f>[3]Contagion!T6</f>
        <v>1</v>
      </c>
      <c r="U6">
        <f>[3]Contagion!U6</f>
        <v>1</v>
      </c>
      <c r="V6">
        <f>[3]Contagion!V6</f>
        <v>1</v>
      </c>
      <c r="W6">
        <f>[3]Contagion!W6</f>
        <v>1</v>
      </c>
      <c r="X6">
        <f>[3]Contagion!X6</f>
        <v>1</v>
      </c>
      <c r="Y6" t="e">
        <f>[3]Contagion!Y6</f>
        <v>#N/A</v>
      </c>
      <c r="Z6" t="e">
        <f>[3]Contagion!Z6</f>
        <v>#N/A</v>
      </c>
      <c r="AA6" t="e">
        <f>[3]Contagion!AA6</f>
        <v>#N/A</v>
      </c>
      <c r="AB6" t="e">
        <f>[3]Contagion!AB6</f>
        <v>#N/A</v>
      </c>
      <c r="AC6" t="e">
        <f>[3]Contagion!AC6</f>
        <v>#N/A</v>
      </c>
      <c r="AD6" t="e">
        <f>[3]Contagion!AD6</f>
        <v>#N/A</v>
      </c>
      <c r="AE6">
        <f>[3]Contagion!AE6</f>
        <v>0.77005000000000001</v>
      </c>
      <c r="AF6">
        <f>[3]Contagion!AF6</f>
        <v>0.52597000000000005</v>
      </c>
      <c r="AG6">
        <f>[3]Contagion!AG6</f>
        <v>0.22892000000000001</v>
      </c>
      <c r="AH6">
        <f>[3]Contagion!AH6</f>
        <v>0.47078999999999999</v>
      </c>
      <c r="AI6">
        <f>[3]Contagion!AI6</f>
        <v>0.60246999999999995</v>
      </c>
      <c r="AJ6">
        <f>[3]Contagion!AJ6</f>
        <v>0.37447000000000003</v>
      </c>
      <c r="AK6" t="e">
        <f>[3]Contagion!AK6</f>
        <v>#N/A</v>
      </c>
      <c r="AL6" t="e">
        <f>[3]Contagion!AL6</f>
        <v>#N/A</v>
      </c>
      <c r="AM6" t="e">
        <f>[3]Contagion!AM6</f>
        <v>#N/A</v>
      </c>
      <c r="AN6" t="e">
        <f>[3]Contagion!AN6</f>
        <v>#N/A</v>
      </c>
      <c r="AO6" t="e">
        <f>[3]Contagion!AO6</f>
        <v>#N/A</v>
      </c>
      <c r="AP6" t="e">
        <f>[3]Contagion!AP6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workbookViewId="0">
      <selection activeCell="A6" sqref="A1:XFD6"/>
    </sheetView>
  </sheetViews>
  <sheetFormatPr defaultRowHeight="15" x14ac:dyDescent="0.25"/>
  <sheetData>
    <row r="1" spans="1:42" x14ac:dyDescent="0.25">
      <c r="A1" t="str">
        <f>[4]Hybrid!A1</f>
        <v>model</v>
      </c>
      <c r="B1" t="str">
        <f>[4]Hybrid!B1</f>
        <v>cohort</v>
      </c>
      <c r="C1" t="str">
        <f>[4]Hybrid!C1</f>
        <v>Tgi</v>
      </c>
      <c r="D1" t="str">
        <f>[4]Hybrid!D1</f>
        <v>Tga</v>
      </c>
      <c r="E1" t="str">
        <f>[4]Hybrid!E1</f>
        <v>Tig</v>
      </c>
      <c r="F1" t="str">
        <f>[4]Hybrid!F1</f>
        <v>Tag</v>
      </c>
      <c r="G1" t="str">
        <f>[4]Hybrid!G1</f>
        <v>Tia</v>
      </c>
      <c r="H1" t="str">
        <f>[4]Hybrid!H1</f>
        <v>Tai</v>
      </c>
      <c r="I1" t="str">
        <f>[4]Hybrid!I1</f>
        <v>Cgi</v>
      </c>
      <c r="J1" t="str">
        <f>[4]Hybrid!J1</f>
        <v>Cig</v>
      </c>
      <c r="K1" t="str">
        <f>[4]Hybrid!K1</f>
        <v>Cag</v>
      </c>
      <c r="L1" t="str">
        <f>[4]Hybrid!L1</f>
        <v>Cga</v>
      </c>
      <c r="M1" t="str">
        <f>[4]Hybrid!M1</f>
        <v>Cia</v>
      </c>
      <c r="N1" t="str">
        <f>[4]Hybrid!N1</f>
        <v>Cai</v>
      </c>
      <c r="O1" t="str">
        <f>[4]Hybrid!O1</f>
        <v>md</v>
      </c>
      <c r="P1" t="str">
        <f>[4]Hybrid!P1</f>
        <v>p</v>
      </c>
      <c r="Q1" t="str">
        <f>[4]Hybrid!Q1</f>
        <v>DIC</v>
      </c>
      <c r="R1" t="str">
        <f>[4]Hybrid!R1</f>
        <v>PSRF</v>
      </c>
      <c r="S1" t="str">
        <f>[4]Hybrid!S1</f>
        <v>Tgi_rhat</v>
      </c>
      <c r="T1" t="str">
        <f>[4]Hybrid!T1</f>
        <v>Tga_rhat</v>
      </c>
      <c r="U1" t="str">
        <f>[4]Hybrid!U1</f>
        <v>Tig_rhat</v>
      </c>
      <c r="V1" t="str">
        <f>[4]Hybrid!V1</f>
        <v>Tag_rhat</v>
      </c>
      <c r="W1" t="str">
        <f>[4]Hybrid!W1</f>
        <v>Tia_rhat</v>
      </c>
      <c r="X1" t="str">
        <f>[4]Hybrid!X1</f>
        <v>Tai_rhat</v>
      </c>
      <c r="Y1" t="str">
        <f>[4]Hybrid!Y1</f>
        <v>Cgi_rhat</v>
      </c>
      <c r="Z1" t="str">
        <f>[4]Hybrid!Z1</f>
        <v>Cig_rhat</v>
      </c>
      <c r="AA1" t="str">
        <f>[4]Hybrid!AA1</f>
        <v>Cag_rhat</v>
      </c>
      <c r="AB1" t="str">
        <f>[4]Hybrid!AB1</f>
        <v>Cga_rhat</v>
      </c>
      <c r="AC1" t="str">
        <f>[4]Hybrid!AC1</f>
        <v>Cia_rhat</v>
      </c>
      <c r="AD1" t="str">
        <f>[4]Hybrid!AD1</f>
        <v>Cai_rhat</v>
      </c>
      <c r="AE1" t="str">
        <f>[4]Hybrid!AE1</f>
        <v>Tgi_median</v>
      </c>
      <c r="AF1" t="str">
        <f>[4]Hybrid!AF1</f>
        <v>Tga_median</v>
      </c>
      <c r="AG1" t="str">
        <f>[4]Hybrid!AG1</f>
        <v>Tig_median</v>
      </c>
      <c r="AH1" t="str">
        <f>[4]Hybrid!AH1</f>
        <v>Tag_median</v>
      </c>
      <c r="AI1" t="str">
        <f>[4]Hybrid!AI1</f>
        <v>Tia_median</v>
      </c>
      <c r="AJ1" t="str">
        <f>[4]Hybrid!AJ1</f>
        <v>Tai_median</v>
      </c>
      <c r="AK1" t="str">
        <f>[4]Hybrid!AK1</f>
        <v>Cgi_median</v>
      </c>
      <c r="AL1" t="str">
        <f>[4]Hybrid!AL1</f>
        <v>Cig_median</v>
      </c>
      <c r="AM1" t="str">
        <f>[4]Hybrid!AM1</f>
        <v>Cag_median</v>
      </c>
      <c r="AN1" t="str">
        <f>[4]Hybrid!AN1</f>
        <v>Cga_median</v>
      </c>
      <c r="AO1" t="str">
        <f>[4]Hybrid!AO1</f>
        <v>Cia_median</v>
      </c>
      <c r="AP1" t="str">
        <f>[4]Hybrid!AP1</f>
        <v>Cai_median</v>
      </c>
    </row>
    <row r="2" spans="1:42" x14ac:dyDescent="0.25">
      <c r="A2" t="str">
        <f>[4]Hybrid!A2</f>
        <v>Hybrid</v>
      </c>
      <c r="B2">
        <f>[4]Hybrid!B2</f>
        <v>1980</v>
      </c>
      <c r="C2">
        <f>[4]Hybrid!C2</f>
        <v>0.67673000000000005</v>
      </c>
      <c r="D2">
        <f>[4]Hybrid!D2</f>
        <v>0.65137999999999996</v>
      </c>
      <c r="E2">
        <f>[4]Hybrid!E2</f>
        <v>0.36736999999999997</v>
      </c>
      <c r="F2">
        <f>[4]Hybrid!F2</f>
        <v>0.22527</v>
      </c>
      <c r="G2">
        <f>[4]Hybrid!G2</f>
        <v>0.53474999999999995</v>
      </c>
      <c r="H2">
        <f>[4]Hybrid!H2</f>
        <v>0.26312000000000002</v>
      </c>
      <c r="I2">
        <f>[4]Hybrid!I2</f>
        <v>0.48513000000000001</v>
      </c>
      <c r="J2">
        <f>[4]Hybrid!J2</f>
        <v>0.4667</v>
      </c>
      <c r="K2">
        <f>[4]Hybrid!K2</f>
        <v>0.51192000000000004</v>
      </c>
      <c r="L2">
        <f>[4]Hybrid!L2</f>
        <v>0.52659</v>
      </c>
      <c r="M2">
        <f>[4]Hybrid!M2</f>
        <v>0.49904999999999999</v>
      </c>
      <c r="N2">
        <f>[4]Hybrid!N2</f>
        <v>0.56623999999999997</v>
      </c>
      <c r="O2">
        <f>[4]Hybrid!O2</f>
        <v>-91.51</v>
      </c>
      <c r="P2">
        <f>[4]Hybrid!P2</f>
        <v>7.5289999999999999</v>
      </c>
      <c r="Q2">
        <f>[4]Hybrid!Q2</f>
        <v>-83.98</v>
      </c>
      <c r="R2">
        <f>[4]Hybrid!R2</f>
        <v>1.01</v>
      </c>
      <c r="S2">
        <f>[4]Hybrid!S2</f>
        <v>1</v>
      </c>
      <c r="T2">
        <f>[4]Hybrid!T2</f>
        <v>1</v>
      </c>
      <c r="U2">
        <f>[4]Hybrid!U2</f>
        <v>1</v>
      </c>
      <c r="V2">
        <f>[4]Hybrid!V2</f>
        <v>1</v>
      </c>
      <c r="W2">
        <f>[4]Hybrid!W2</f>
        <v>1.01</v>
      </c>
      <c r="X2">
        <f>[4]Hybrid!X2</f>
        <v>1.01</v>
      </c>
      <c r="Y2">
        <f>[4]Hybrid!Y2</f>
        <v>1</v>
      </c>
      <c r="Z2">
        <f>[4]Hybrid!Z2</f>
        <v>1</v>
      </c>
      <c r="AA2">
        <f>[4]Hybrid!AA2</f>
        <v>1</v>
      </c>
      <c r="AB2">
        <f>[4]Hybrid!AB2</f>
        <v>1</v>
      </c>
      <c r="AC2">
        <f>[4]Hybrid!AC2</f>
        <v>1</v>
      </c>
      <c r="AD2">
        <f>[4]Hybrid!AD2</f>
        <v>1</v>
      </c>
      <c r="AE2">
        <f>[4]Hybrid!AE2</f>
        <v>0.73392000000000002</v>
      </c>
      <c r="AF2">
        <f>[4]Hybrid!AF2</f>
        <v>0.70269999999999999</v>
      </c>
      <c r="AG2">
        <f>[4]Hybrid!AG2</f>
        <v>0.33838000000000001</v>
      </c>
      <c r="AH2">
        <f>[4]Hybrid!AH2</f>
        <v>0.19472999999999999</v>
      </c>
      <c r="AI2">
        <f>[4]Hybrid!AI2</f>
        <v>0.5343</v>
      </c>
      <c r="AJ2">
        <f>[4]Hybrid!AJ2</f>
        <v>0.23397000000000001</v>
      </c>
      <c r="AK2">
        <f>[4]Hybrid!AK2</f>
        <v>0.47916999999999998</v>
      </c>
      <c r="AL2">
        <f>[4]Hybrid!AL2</f>
        <v>0.44997999999999999</v>
      </c>
      <c r="AM2">
        <f>[4]Hybrid!AM2</f>
        <v>0.51607999999999998</v>
      </c>
      <c r="AN2">
        <f>[4]Hybrid!AN2</f>
        <v>0.53724000000000005</v>
      </c>
      <c r="AO2">
        <f>[4]Hybrid!AO2</f>
        <v>0.50012000000000001</v>
      </c>
      <c r="AP2">
        <f>[4]Hybrid!AP2</f>
        <v>0.59753000000000001</v>
      </c>
    </row>
    <row r="3" spans="1:42" x14ac:dyDescent="0.25">
      <c r="A3" t="str">
        <f>[4]Hybrid!A3</f>
        <v>Hybrid</v>
      </c>
      <c r="B3">
        <f>[4]Hybrid!B3</f>
        <v>1981</v>
      </c>
      <c r="C3">
        <f>[4]Hybrid!C3</f>
        <v>0.68611999999999995</v>
      </c>
      <c r="D3">
        <f>[4]Hybrid!D3</f>
        <v>0.63144</v>
      </c>
      <c r="E3">
        <f>[4]Hybrid!E3</f>
        <v>0.35487000000000002</v>
      </c>
      <c r="F3">
        <f>[4]Hybrid!F3</f>
        <v>0.29288999999999998</v>
      </c>
      <c r="G3">
        <f>[4]Hybrid!G3</f>
        <v>0.52122999999999997</v>
      </c>
      <c r="H3">
        <f>[4]Hybrid!H3</f>
        <v>0.22822000000000001</v>
      </c>
      <c r="I3">
        <f>[4]Hybrid!I3</f>
        <v>0.45685999999999999</v>
      </c>
      <c r="J3">
        <f>[4]Hybrid!J3</f>
        <v>0.46756999999999999</v>
      </c>
      <c r="K3">
        <f>[4]Hybrid!K3</f>
        <v>0.51546999999999998</v>
      </c>
      <c r="L3">
        <f>[4]Hybrid!L3</f>
        <v>0.47138000000000002</v>
      </c>
      <c r="M3">
        <f>[4]Hybrid!M3</f>
        <v>0.54544999999999999</v>
      </c>
      <c r="N3">
        <f>[4]Hybrid!N3</f>
        <v>0.59297999999999995</v>
      </c>
      <c r="O3">
        <f>[4]Hybrid!O3</f>
        <v>-97.78</v>
      </c>
      <c r="P3">
        <f>[4]Hybrid!P3</f>
        <v>8.6259999999999994</v>
      </c>
      <c r="Q3">
        <f>[4]Hybrid!Q3</f>
        <v>-89.15</v>
      </c>
      <c r="R3">
        <f>[4]Hybrid!R3</f>
        <v>1.02</v>
      </c>
      <c r="S3">
        <f>[4]Hybrid!S3</f>
        <v>1</v>
      </c>
      <c r="T3">
        <f>[4]Hybrid!T3</f>
        <v>1</v>
      </c>
      <c r="U3">
        <f>[4]Hybrid!U3</f>
        <v>1</v>
      </c>
      <c r="V3">
        <f>[4]Hybrid!V3</f>
        <v>1.01</v>
      </c>
      <c r="W3">
        <f>[4]Hybrid!W3</f>
        <v>1</v>
      </c>
      <c r="X3">
        <f>[4]Hybrid!X3</f>
        <v>1</v>
      </c>
      <c r="Y3">
        <f>[4]Hybrid!Y3</f>
        <v>1</v>
      </c>
      <c r="Z3">
        <f>[4]Hybrid!Z3</f>
        <v>1</v>
      </c>
      <c r="AA3">
        <f>[4]Hybrid!AA3</f>
        <v>1</v>
      </c>
      <c r="AB3">
        <f>[4]Hybrid!AB3</f>
        <v>1.01</v>
      </c>
      <c r="AC3">
        <f>[4]Hybrid!AC3</f>
        <v>1</v>
      </c>
      <c r="AD3">
        <f>[4]Hybrid!AD3</f>
        <v>1</v>
      </c>
      <c r="AE3">
        <f>[4]Hybrid!AE3</f>
        <v>0.73824999999999996</v>
      </c>
      <c r="AF3">
        <f>[4]Hybrid!AF3</f>
        <v>0.67813000000000001</v>
      </c>
      <c r="AG3">
        <f>[4]Hybrid!AG3</f>
        <v>0.32962999999999998</v>
      </c>
      <c r="AH3">
        <f>[4]Hybrid!AH3</f>
        <v>0.26432</v>
      </c>
      <c r="AI3">
        <f>[4]Hybrid!AI3</f>
        <v>0.51346999999999998</v>
      </c>
      <c r="AJ3">
        <f>[4]Hybrid!AJ3</f>
        <v>0.18475</v>
      </c>
      <c r="AK3">
        <f>[4]Hybrid!AK3</f>
        <v>0.43712000000000001</v>
      </c>
      <c r="AL3">
        <f>[4]Hybrid!AL3</f>
        <v>0.45163999999999999</v>
      </c>
      <c r="AM3">
        <f>[4]Hybrid!AM3</f>
        <v>0.52571000000000001</v>
      </c>
      <c r="AN3">
        <f>[4]Hybrid!AN3</f>
        <v>0.46194000000000002</v>
      </c>
      <c r="AO3">
        <f>[4]Hybrid!AO3</f>
        <v>0.56906000000000001</v>
      </c>
      <c r="AP3">
        <f>[4]Hybrid!AP3</f>
        <v>0.63463000000000003</v>
      </c>
    </row>
    <row r="4" spans="1:42" x14ac:dyDescent="0.25">
      <c r="A4" t="str">
        <f>[4]Hybrid!A4</f>
        <v>Hybrid</v>
      </c>
      <c r="B4">
        <f>[4]Hybrid!B4</f>
        <v>1982</v>
      </c>
      <c r="C4">
        <f>[4]Hybrid!C4</f>
        <v>0.78369</v>
      </c>
      <c r="D4">
        <f>[4]Hybrid!D4</f>
        <v>0.62061999999999995</v>
      </c>
      <c r="E4">
        <f>[4]Hybrid!E4</f>
        <v>0.38255</v>
      </c>
      <c r="F4">
        <f>[4]Hybrid!F4</f>
        <v>0.29785</v>
      </c>
      <c r="G4">
        <f>[4]Hybrid!G4</f>
        <v>0.53718999999999995</v>
      </c>
      <c r="H4">
        <f>[4]Hybrid!H4</f>
        <v>0.20164000000000001</v>
      </c>
      <c r="I4">
        <f>[4]Hybrid!I4</f>
        <v>0.38001000000000001</v>
      </c>
      <c r="J4">
        <f>[4]Hybrid!J4</f>
        <v>0.41343000000000002</v>
      </c>
      <c r="K4">
        <f>[4]Hybrid!K4</f>
        <v>0.51732</v>
      </c>
      <c r="L4">
        <f>[4]Hybrid!L4</f>
        <v>0.50107999999999997</v>
      </c>
      <c r="M4">
        <f>[4]Hybrid!M4</f>
        <v>0.55062999999999995</v>
      </c>
      <c r="N4">
        <f>[4]Hybrid!N4</f>
        <v>0.61456999999999995</v>
      </c>
      <c r="O4">
        <f>[4]Hybrid!O4</f>
        <v>-84.21</v>
      </c>
      <c r="P4">
        <f>[4]Hybrid!P4</f>
        <v>8.4949999999999992</v>
      </c>
      <c r="Q4">
        <f>[4]Hybrid!Q4</f>
        <v>-75.72</v>
      </c>
      <c r="R4">
        <f>[4]Hybrid!R4</f>
        <v>1.01</v>
      </c>
      <c r="S4">
        <f>[4]Hybrid!S4</f>
        <v>1</v>
      </c>
      <c r="T4">
        <f>[4]Hybrid!T4</f>
        <v>1</v>
      </c>
      <c r="U4">
        <f>[4]Hybrid!U4</f>
        <v>1</v>
      </c>
      <c r="V4">
        <f>[4]Hybrid!V4</f>
        <v>1</v>
      </c>
      <c r="W4">
        <f>[4]Hybrid!W4</f>
        <v>1</v>
      </c>
      <c r="X4">
        <f>[4]Hybrid!X4</f>
        <v>1.01</v>
      </c>
      <c r="Y4">
        <f>[4]Hybrid!Y4</f>
        <v>1</v>
      </c>
      <c r="Z4">
        <f>[4]Hybrid!Z4</f>
        <v>1</v>
      </c>
      <c r="AA4">
        <f>[4]Hybrid!AA4</f>
        <v>1</v>
      </c>
      <c r="AB4">
        <f>[4]Hybrid!AB4</f>
        <v>1</v>
      </c>
      <c r="AC4">
        <f>[4]Hybrid!AC4</f>
        <v>1</v>
      </c>
      <c r="AD4">
        <f>[4]Hybrid!AD4</f>
        <v>1</v>
      </c>
      <c r="AE4">
        <f>[4]Hybrid!AE4</f>
        <v>0.83962000000000003</v>
      </c>
      <c r="AF4">
        <f>[4]Hybrid!AF4</f>
        <v>0.66054999999999997</v>
      </c>
      <c r="AG4">
        <f>[4]Hybrid!AG4</f>
        <v>0.35565999999999998</v>
      </c>
      <c r="AH4">
        <f>[4]Hybrid!AH4</f>
        <v>0.26845000000000002</v>
      </c>
      <c r="AI4">
        <f>[4]Hybrid!AI4</f>
        <v>0.54129000000000005</v>
      </c>
      <c r="AJ4">
        <f>[4]Hybrid!AJ4</f>
        <v>0.15953999999999999</v>
      </c>
      <c r="AK4">
        <f>[4]Hybrid!AK4</f>
        <v>0.33234999999999998</v>
      </c>
      <c r="AL4">
        <f>[4]Hybrid!AL4</f>
        <v>0.37084</v>
      </c>
      <c r="AM4">
        <f>[4]Hybrid!AM4</f>
        <v>0.52646000000000004</v>
      </c>
      <c r="AN4">
        <f>[4]Hybrid!AN4</f>
        <v>0.50456999999999996</v>
      </c>
      <c r="AO4">
        <f>[4]Hybrid!AO4</f>
        <v>0.57565</v>
      </c>
      <c r="AP4">
        <f>[4]Hybrid!AP4</f>
        <v>0.66495000000000004</v>
      </c>
    </row>
    <row r="5" spans="1:42" x14ac:dyDescent="0.25">
      <c r="A5" t="str">
        <f>[4]Hybrid!A5</f>
        <v>Hybrid</v>
      </c>
      <c r="B5">
        <f>[4]Hybrid!B5</f>
        <v>1983</v>
      </c>
      <c r="C5">
        <f>[4]Hybrid!C5</f>
        <v>0.73763699999999999</v>
      </c>
      <c r="D5">
        <f>[4]Hybrid!D5</f>
        <v>0.49236799999999997</v>
      </c>
      <c r="E5">
        <f>[4]Hybrid!E5</f>
        <v>0.28039700000000001</v>
      </c>
      <c r="F5">
        <f>[4]Hybrid!F5</f>
        <v>0.282555</v>
      </c>
      <c r="G5">
        <f>[4]Hybrid!G5</f>
        <v>0.62770899999999996</v>
      </c>
      <c r="H5">
        <f>[4]Hybrid!H5</f>
        <v>0.21376600000000001</v>
      </c>
      <c r="I5">
        <f>[4]Hybrid!I5</f>
        <v>0.48870000000000002</v>
      </c>
      <c r="J5">
        <f>[4]Hybrid!J5</f>
        <v>0.47488399999999997</v>
      </c>
      <c r="K5">
        <f>[4]Hybrid!K5</f>
        <v>0.59701000000000004</v>
      </c>
      <c r="L5">
        <f>[4]Hybrid!L5</f>
        <v>0.57184400000000002</v>
      </c>
      <c r="M5">
        <f>[4]Hybrid!M5</f>
        <v>0.49195499999999998</v>
      </c>
      <c r="N5">
        <f>[4]Hybrid!N5</f>
        <v>0.55973799999999996</v>
      </c>
      <c r="O5">
        <f>[4]Hybrid!O5</f>
        <v>-100.3</v>
      </c>
      <c r="P5">
        <f>[4]Hybrid!P5</f>
        <v>11.09</v>
      </c>
      <c r="Q5">
        <f>[4]Hybrid!Q5</f>
        <v>-89.24</v>
      </c>
      <c r="R5">
        <f>[4]Hybrid!R5</f>
        <v>1.02</v>
      </c>
      <c r="S5">
        <f>[4]Hybrid!S5</f>
        <v>1</v>
      </c>
      <c r="T5">
        <f>[4]Hybrid!T5</f>
        <v>1.01</v>
      </c>
      <c r="U5">
        <f>[4]Hybrid!U5</f>
        <v>1.01</v>
      </c>
      <c r="V5">
        <f>[4]Hybrid!V5</f>
        <v>1.02</v>
      </c>
      <c r="W5">
        <f>[4]Hybrid!W5</f>
        <v>1</v>
      </c>
      <c r="X5">
        <f>[4]Hybrid!X5</f>
        <v>1</v>
      </c>
      <c r="Y5">
        <f>[4]Hybrid!Y5</f>
        <v>1</v>
      </c>
      <c r="Z5">
        <f>[4]Hybrid!Z5</f>
        <v>1</v>
      </c>
      <c r="AA5">
        <f>[4]Hybrid!AA5</f>
        <v>1.01</v>
      </c>
      <c r="AB5">
        <f>[4]Hybrid!AB5</f>
        <v>1</v>
      </c>
      <c r="AC5">
        <f>[4]Hybrid!AC5</f>
        <v>1</v>
      </c>
      <c r="AD5">
        <f>[4]Hybrid!AD5</f>
        <v>1</v>
      </c>
      <c r="AE5">
        <f>[4]Hybrid!AE5</f>
        <v>0.77527999999999997</v>
      </c>
      <c r="AF5">
        <f>[4]Hybrid!AF5</f>
        <v>0.48580800000000002</v>
      </c>
      <c r="AG5">
        <f>[4]Hybrid!AG5</f>
        <v>0.25514700000000001</v>
      </c>
      <c r="AH5">
        <f>[4]Hybrid!AH5</f>
        <v>0.23540900000000001</v>
      </c>
      <c r="AI5">
        <f>[4]Hybrid!AI5</f>
        <v>0.650339</v>
      </c>
      <c r="AJ5">
        <f>[4]Hybrid!AJ5</f>
        <v>0.18753700000000001</v>
      </c>
      <c r="AK5">
        <f>[4]Hybrid!AK5</f>
        <v>0.48394500000000001</v>
      </c>
      <c r="AL5">
        <f>[4]Hybrid!AL5</f>
        <v>0.46298099999999998</v>
      </c>
      <c r="AM5">
        <f>[4]Hybrid!AM5</f>
        <v>0.64357699999999995</v>
      </c>
      <c r="AN5">
        <f>[4]Hybrid!AN5</f>
        <v>0.60285999999999995</v>
      </c>
      <c r="AO5">
        <f>[4]Hybrid!AO5</f>
        <v>0.48688199999999998</v>
      </c>
      <c r="AP5">
        <f>[4]Hybrid!AP5</f>
        <v>0.58922399999999997</v>
      </c>
    </row>
    <row r="6" spans="1:42" x14ac:dyDescent="0.25">
      <c r="A6" t="str">
        <f>[4]Hybrid!A6</f>
        <v>Hybrid</v>
      </c>
      <c r="B6">
        <f>[4]Hybrid!B6</f>
        <v>1984</v>
      </c>
      <c r="C6">
        <f>[4]Hybrid!C6</f>
        <v>0.64712999999999998</v>
      </c>
      <c r="D6">
        <f>[4]Hybrid!D6</f>
        <v>0.44380999999999998</v>
      </c>
      <c r="E6">
        <f>[4]Hybrid!E6</f>
        <v>0.26530999999999999</v>
      </c>
      <c r="F6">
        <f>[4]Hybrid!F6</f>
        <v>0.23294999999999999</v>
      </c>
      <c r="G6">
        <f>[4]Hybrid!G6</f>
        <v>0.60675999999999997</v>
      </c>
      <c r="H6">
        <f>[4]Hybrid!H6</f>
        <v>0.22506999999999999</v>
      </c>
      <c r="I6">
        <f>[4]Hybrid!I6</f>
        <v>0.68462000000000001</v>
      </c>
      <c r="J6">
        <f>[4]Hybrid!J6</f>
        <v>0.51785999999999999</v>
      </c>
      <c r="K6">
        <f>[4]Hybrid!K6</f>
        <v>0.60707999999999995</v>
      </c>
      <c r="L6">
        <f>[4]Hybrid!L6</f>
        <v>0.62087000000000003</v>
      </c>
      <c r="M6">
        <f>[4]Hybrid!M6</f>
        <v>0.51842999999999995</v>
      </c>
      <c r="N6">
        <f>[4]Hybrid!N6</f>
        <v>0.5635</v>
      </c>
      <c r="O6">
        <f>[4]Hybrid!O6</f>
        <v>-80.25</v>
      </c>
      <c r="P6">
        <f>[4]Hybrid!P6</f>
        <v>9.5950000000000006</v>
      </c>
      <c r="Q6">
        <f>[4]Hybrid!Q6</f>
        <v>-70.66</v>
      </c>
      <c r="R6">
        <f>[4]Hybrid!R6</f>
        <v>1</v>
      </c>
      <c r="S6">
        <f>[4]Hybrid!S6</f>
        <v>1</v>
      </c>
      <c r="T6">
        <f>[4]Hybrid!T6</f>
        <v>1</v>
      </c>
      <c r="U6">
        <f>[4]Hybrid!U6</f>
        <v>1</v>
      </c>
      <c r="V6">
        <f>[4]Hybrid!V6</f>
        <v>1</v>
      </c>
      <c r="W6">
        <f>[4]Hybrid!W6</f>
        <v>1</v>
      </c>
      <c r="X6">
        <f>[4]Hybrid!X6</f>
        <v>1</v>
      </c>
      <c r="Y6">
        <f>[4]Hybrid!Y6</f>
        <v>1</v>
      </c>
      <c r="Z6">
        <f>[4]Hybrid!Z6</f>
        <v>1</v>
      </c>
      <c r="AA6">
        <f>[4]Hybrid!AA6</f>
        <v>1</v>
      </c>
      <c r="AB6">
        <f>[4]Hybrid!AB6</f>
        <v>1</v>
      </c>
      <c r="AC6">
        <f>[4]Hybrid!AC6</f>
        <v>1</v>
      </c>
      <c r="AD6">
        <f>[4]Hybrid!AD6</f>
        <v>1</v>
      </c>
      <c r="AE6">
        <f>[4]Hybrid!AE6</f>
        <v>0.67071999999999998</v>
      </c>
      <c r="AF6">
        <f>[4]Hybrid!AF6</f>
        <v>0.42031000000000002</v>
      </c>
      <c r="AG6">
        <f>[4]Hybrid!AG6</f>
        <v>0.21806</v>
      </c>
      <c r="AH6">
        <f>[4]Hybrid!AH6</f>
        <v>0.18096999999999999</v>
      </c>
      <c r="AI6">
        <f>[4]Hybrid!AI6</f>
        <v>0.62844</v>
      </c>
      <c r="AJ6">
        <f>[4]Hybrid!AJ6</f>
        <v>0.19477</v>
      </c>
      <c r="AK6">
        <f>[4]Hybrid!AK6</f>
        <v>0.74234999999999995</v>
      </c>
      <c r="AL6">
        <f>[4]Hybrid!AL6</f>
        <v>0.52832999999999997</v>
      </c>
      <c r="AM6">
        <f>[4]Hybrid!AM6</f>
        <v>0.65615000000000001</v>
      </c>
      <c r="AN6">
        <f>[4]Hybrid!AN6</f>
        <v>0.67317000000000005</v>
      </c>
      <c r="AO6">
        <f>[4]Hybrid!AO6</f>
        <v>0.52839999999999998</v>
      </c>
      <c r="AP6">
        <f>[4]Hybrid!AP6</f>
        <v>0.59286000000000005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Model solutions</vt:lpstr>
      <vt:lpstr>Diffusion</vt:lpstr>
      <vt:lpstr>Contagion</vt:lpstr>
      <vt:lpstr>Hybrid</vt:lpstr>
      <vt:lpstr>Combine</vt:lpstr>
      <vt:lpstr>contagion</vt:lpstr>
      <vt:lpstr>diffusion</vt:lpstr>
      <vt:lpstr>hybrid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2013-03-03T18:45:27Z</dcterms:created>
  <dcterms:modified xsi:type="dcterms:W3CDTF">2013-03-03T21:29:51Z</dcterms:modified>
</cp:coreProperties>
</file>