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ontagion" sheetId="1" r:id="rId1"/>
    <sheet name="1980" sheetId="2" r:id="rId2"/>
    <sheet name="1981" sheetId="3" r:id="rId3"/>
    <sheet name="1982" sheetId="4" r:id="rId4"/>
    <sheet name="1983" sheetId="5" r:id="rId5"/>
    <sheet name="1984" sheetId="6" r:id="rId6"/>
  </sheets>
  <definedNames>
    <definedName name="_1980solution" localSheetId="1">'1980'!$A$1:$I$57</definedName>
    <definedName name="_1981solution" localSheetId="2">'1981'!$A$1:$I$57</definedName>
    <definedName name="_1982solution" localSheetId="3">'1982'!$A$1:$I$57</definedName>
    <definedName name="_1983solution" localSheetId="4">'1983'!$A$1:$I$57</definedName>
    <definedName name="_1984solution" localSheetId="5">'1984'!$A$1:$I$57</definedName>
  </definedNames>
  <calcPr calcId="145621"/>
</workbook>
</file>

<file path=xl/calcChain.xml><?xml version="1.0" encoding="utf-8"?>
<calcChain xmlns="http://schemas.openxmlformats.org/spreadsheetml/2006/main">
  <c r="L51" i="6" l="1"/>
  <c r="L51" i="5"/>
  <c r="L51" i="4"/>
  <c r="L51" i="3"/>
  <c r="L51" i="2"/>
  <c r="L49" i="6" l="1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7" i="6"/>
  <c r="Q6" i="1" s="1"/>
  <c r="L6" i="6"/>
  <c r="P6" i="1" s="1"/>
  <c r="L5" i="6"/>
  <c r="O6" i="1" s="1"/>
  <c r="L4" i="6"/>
  <c r="L3" i="6"/>
  <c r="L2" i="6"/>
  <c r="L1" i="6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F5" i="1" s="1"/>
  <c r="L7" i="5"/>
  <c r="Q5" i="1" s="1"/>
  <c r="L6" i="5"/>
  <c r="P5" i="1" s="1"/>
  <c r="L5" i="5"/>
  <c r="O5" i="1" s="1"/>
  <c r="L4" i="5"/>
  <c r="L3" i="5"/>
  <c r="L2" i="5"/>
  <c r="L1" i="5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7" i="4"/>
  <c r="Q4" i="1" s="1"/>
  <c r="L6" i="4"/>
  <c r="P4" i="1" s="1"/>
  <c r="L5" i="4"/>
  <c r="O4" i="1" s="1"/>
  <c r="L4" i="4"/>
  <c r="L3" i="4"/>
  <c r="L2" i="4"/>
  <c r="L1" i="4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7" i="3"/>
  <c r="Q3" i="1" s="1"/>
  <c r="L6" i="3"/>
  <c r="P3" i="1" s="1"/>
  <c r="L5" i="3"/>
  <c r="O3" i="1" s="1"/>
  <c r="L4" i="3"/>
  <c r="L3" i="3"/>
  <c r="L2" i="3"/>
  <c r="L1" i="3"/>
  <c r="L43" i="2"/>
  <c r="L44" i="2"/>
  <c r="L45" i="2"/>
  <c r="L46" i="2"/>
  <c r="L47" i="2"/>
  <c r="L48" i="2"/>
  <c r="L49" i="2"/>
  <c r="L42" i="2"/>
  <c r="K43" i="2"/>
  <c r="K44" i="2"/>
  <c r="K45" i="2"/>
  <c r="K46" i="2"/>
  <c r="K47" i="2"/>
  <c r="K48" i="2"/>
  <c r="K49" i="2"/>
  <c r="K42" i="2"/>
  <c r="L41" i="2"/>
  <c r="K41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E6" i="1" l="1"/>
  <c r="F6" i="1"/>
  <c r="G6" i="1"/>
  <c r="F3" i="1"/>
  <c r="E3" i="1"/>
  <c r="E4" i="1"/>
  <c r="G4" i="1"/>
  <c r="AF3" i="1"/>
  <c r="D3" i="1"/>
  <c r="C3" i="1"/>
  <c r="AB6" i="1"/>
  <c r="AL6" i="1"/>
  <c r="V6" i="1"/>
  <c r="R6" i="1"/>
  <c r="H6" i="1"/>
  <c r="D6" i="1"/>
  <c r="AJ6" i="1"/>
  <c r="AA6" i="1"/>
  <c r="AD5" i="1"/>
  <c r="R5" i="1"/>
  <c r="H5" i="1"/>
  <c r="D5" i="1"/>
  <c r="G5" i="1"/>
  <c r="AE5" i="1"/>
  <c r="E5" i="1"/>
  <c r="C5" i="1"/>
  <c r="AN5" i="1"/>
  <c r="AF5" i="1"/>
  <c r="X5" i="1"/>
  <c r="C4" i="1"/>
  <c r="AD4" i="1"/>
  <c r="H4" i="1"/>
  <c r="AN4" i="1"/>
  <c r="AF4" i="1"/>
  <c r="X4" i="1"/>
  <c r="F4" i="1"/>
  <c r="AH4" i="1"/>
  <c r="V4" i="1"/>
  <c r="R4" i="1"/>
  <c r="D4" i="1"/>
  <c r="G3" i="1"/>
  <c r="AI3" i="1"/>
  <c r="AP3" i="1"/>
  <c r="AH3" i="1"/>
  <c r="Z3" i="1"/>
  <c r="R3" i="1"/>
  <c r="H3" i="1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7" i="2"/>
  <c r="Q2" i="1" s="1"/>
  <c r="L6" i="2"/>
  <c r="P2" i="1" s="1"/>
  <c r="L5" i="2"/>
  <c r="O2" i="1" s="1"/>
  <c r="L4" i="2"/>
  <c r="L3" i="2"/>
  <c r="L2" i="2"/>
  <c r="L1" i="2"/>
  <c r="AP1" i="1"/>
  <c r="AP6" i="1" s="1"/>
  <c r="AO1" i="1"/>
  <c r="AO6" i="1" s="1"/>
  <c r="AN1" i="1"/>
  <c r="AN6" i="1" s="1"/>
  <c r="AM1" i="1"/>
  <c r="AM6" i="1" s="1"/>
  <c r="AL1" i="1"/>
  <c r="AL5" i="1" s="1"/>
  <c r="AK1" i="1"/>
  <c r="AK5" i="1" s="1"/>
  <c r="AJ1" i="1"/>
  <c r="AJ3" i="1" s="1"/>
  <c r="AI1" i="1"/>
  <c r="AI4" i="1" s="1"/>
  <c r="AH1" i="1"/>
  <c r="AH5" i="1" s="1"/>
  <c r="AG1" i="1"/>
  <c r="AG6" i="1" s="1"/>
  <c r="AF1" i="1"/>
  <c r="AF6" i="1" s="1"/>
  <c r="AE1" i="1"/>
  <c r="AE6" i="1" s="1"/>
  <c r="AD1" i="1"/>
  <c r="AD6" i="1" s="1"/>
  <c r="AC1" i="1"/>
  <c r="AC4" i="1" s="1"/>
  <c r="AB1" i="1"/>
  <c r="AB4" i="1" s="1"/>
  <c r="AA1" i="1"/>
  <c r="AA4" i="1" s="1"/>
  <c r="Z1" i="1"/>
  <c r="Z6" i="1" s="1"/>
  <c r="Y1" i="1"/>
  <c r="Y6" i="1" s="1"/>
  <c r="X1" i="1"/>
  <c r="X3" i="1" s="1"/>
  <c r="W1" i="1"/>
  <c r="W4" i="1" s="1"/>
  <c r="V1" i="1"/>
  <c r="V5" i="1" s="1"/>
  <c r="U1" i="1"/>
  <c r="U6" i="1" s="1"/>
  <c r="T1" i="1"/>
  <c r="T3" i="1" s="1"/>
  <c r="S1" i="1"/>
  <c r="S5" i="1" s="1"/>
  <c r="AC5" i="1" l="1"/>
  <c r="AG3" i="1"/>
  <c r="U4" i="1"/>
  <c r="AK4" i="1"/>
  <c r="V3" i="1"/>
  <c r="AL3" i="1"/>
  <c r="AA3" i="1"/>
  <c r="U3" i="1"/>
  <c r="AK3" i="1"/>
  <c r="Y4" i="1"/>
  <c r="AO4" i="1"/>
  <c r="Z4" i="1"/>
  <c r="T4" i="1"/>
  <c r="AJ4" i="1"/>
  <c r="AL4" i="1"/>
  <c r="AB5" i="1"/>
  <c r="AP5" i="1"/>
  <c r="AA5" i="1"/>
  <c r="AO5" i="1"/>
  <c r="Z5" i="1"/>
  <c r="S6" i="1"/>
  <c r="X6" i="1"/>
  <c r="AH6" i="1"/>
  <c r="T6" i="1"/>
  <c r="AN3" i="1"/>
  <c r="AB3" i="1"/>
  <c r="AE4" i="1"/>
  <c r="AK6" i="1"/>
  <c r="AO3" i="1"/>
  <c r="U5" i="1"/>
  <c r="S4" i="1"/>
  <c r="AC6" i="1"/>
  <c r="AD3" i="1"/>
  <c r="S3" i="1"/>
  <c r="AM3" i="1"/>
  <c r="AC3" i="1"/>
  <c r="AE3" i="1"/>
  <c r="AG4" i="1"/>
  <c r="AP4" i="1"/>
  <c r="T5" i="1"/>
  <c r="AJ5" i="1"/>
  <c r="AI5" i="1"/>
  <c r="Y5" i="1"/>
  <c r="AM4" i="1"/>
  <c r="W6" i="1"/>
  <c r="Y3" i="1"/>
  <c r="W3" i="1"/>
  <c r="W5" i="1"/>
  <c r="AM5" i="1"/>
  <c r="AG5" i="1"/>
  <c r="AI6" i="1"/>
  <c r="E2" i="1"/>
  <c r="S2" i="1"/>
  <c r="W2" i="1"/>
  <c r="AA2" i="1"/>
  <c r="AE2" i="1"/>
  <c r="AI2" i="1"/>
  <c r="AM2" i="1"/>
  <c r="D2" i="1"/>
  <c r="F2" i="1"/>
  <c r="T2" i="1"/>
  <c r="X2" i="1"/>
  <c r="AB2" i="1"/>
  <c r="AF2" i="1"/>
  <c r="AJ2" i="1"/>
  <c r="AN2" i="1"/>
  <c r="H2" i="1"/>
  <c r="R2" i="1"/>
  <c r="V2" i="1"/>
  <c r="Z2" i="1"/>
  <c r="AD2" i="1"/>
  <c r="AH2" i="1"/>
  <c r="AL2" i="1"/>
  <c r="AP2" i="1"/>
  <c r="G2" i="1"/>
  <c r="U2" i="1"/>
  <c r="Y2" i="1"/>
  <c r="AC2" i="1"/>
  <c r="AG2" i="1"/>
  <c r="AK2" i="1"/>
  <c r="AO2" i="1"/>
  <c r="C6" i="1"/>
  <c r="C2" i="1"/>
</calcChain>
</file>

<file path=xl/connections.xml><?xml version="1.0" encoding="utf-8"?>
<connections xmlns="http://schemas.openxmlformats.org/spreadsheetml/2006/main">
  <connection id="1" name="1980solution" type="6" refreshedVersion="4" background="1" saveData="1">
    <textPr prompt="0" codePage="437" sourceFile="C:\Users\inspirion\Documents\GitHub\EMOSA\GiA431HybridGauss\RawOut\1980.solution.txt" space="1" consecutive="1">
      <textFields count="3">
        <textField/>
        <textField/>
        <textField/>
      </textFields>
    </textPr>
  </connection>
  <connection id="2" name="1981solution" type="6" refreshedVersion="4" background="1" saveData="1">
    <textPr prompt="0" codePage="437" sourceFile="C:\Users\inspirion\Documents\GitHub\EMOSA\GiA431HybridGauss\RawOut\1981.solution.txt" space="1" consecutive="1">
      <textFields count="3">
        <textField/>
        <textField/>
        <textField/>
      </textFields>
    </textPr>
  </connection>
  <connection id="3" name="1982solution" type="6" refreshedVersion="4" background="1" saveData="1">
    <textPr prompt="0" codePage="437" sourceFile="C:\Users\inspirion\Documents\GitHub\EMOSA\GiA431HybridGauss\RawOut\1982.solution.txt" space="1" consecutive="1">
      <textFields count="3">
        <textField/>
        <textField/>
        <textField/>
      </textFields>
    </textPr>
  </connection>
  <connection id="4" name="1983solution" type="6" refreshedVersion="4" background="1" saveData="1">
    <textPr prompt="0" codePage="437" sourceFile="C:\Users\inspirion\Documents\GitHub\EMOSA\GiA431HybridGauss\RawOut\1983.solution.txt" space="1" consecutive="1">
      <textFields count="3">
        <textField/>
        <textField/>
        <textField/>
      </textFields>
    </textPr>
  </connection>
  <connection id="5" name="1984solution" type="6" refreshedVersion="4" background="1" saveData="1">
    <textPr prompt="0" codePage="437" sourceFile="C:\Users\inspirion\Documents\GitHub\EMOSA\GiA431HybridGauss\RawOut\1984.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<sst xmlns="http://schemas.openxmlformats.org/spreadsheetml/2006/main" count="523" uniqueCount="70">
  <si>
    <t>model</t>
  </si>
  <si>
    <t>cohort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</si>
  <si>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</si>
  <si>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</si>
  <si>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</si>
  <si>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</si>
  <si>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</si>
  <si>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</si>
  <si>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</si>
  <si>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</si>
  <si>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</si>
  <si>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</si>
  <si>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</si>
  <si>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</si>
  <si>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</si>
  <si>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</si>
  <si>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</si>
  <si>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</si>
  <si>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[1]</t>
  </si>
  <si>
    <t>Gauss</t>
  </si>
  <si>
    <t>Dist</t>
  </si>
  <si>
    <t>iterations</t>
  </si>
  <si>
    <t>Mean</t>
  </si>
  <si>
    <t>deviance:</t>
  </si>
  <si>
    <t>penalty</t>
  </si>
  <si>
    <t>Penalized</t>
  </si>
  <si>
    <t>Iterations</t>
  </si>
  <si>
    <t>=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</si>
  <si>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</si>
  <si>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</si>
  <si>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</si>
  <si>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</si>
  <si>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</si>
  <si>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</si>
  <si>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</si>
  <si>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</si>
  <si>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</si>
  <si>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</si>
  <si>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</si>
  <si>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</si>
  <si>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</si>
  <si>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</si>
  <si>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</si>
  <si>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</si>
  <si>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</si>
  <si>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</si>
  <si>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</si>
  <si>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</si>
  <si>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</si>
  <si>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</si>
  <si>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</si>
  <si>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</si>
  <si>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</si>
  <si>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sigmaG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</si>
  <si>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</si>
  <si>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</si>
  <si>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</si>
  <si>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</si>
  <si>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</si>
  <si>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</si>
  <si>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</si>
  <si>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</si>
  <si>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</si>
  <si>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</si>
  <si>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</si>
  <si>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</si>
  <si>
    <t>sigmaA</t>
  </si>
  <si>
    <t>Hybrid</t>
  </si>
  <si>
    <t>11001:21000</t>
  </si>
  <si>
    <t>GiA431HybridGauss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</si>
</sst>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zoomScale="85" zoomScaleNormal="85" workbookViewId="0">
      <selection activeCell="G11" sqref="G11"/>
    </sheetView>
  </sheetViews>
  <sheetFormatPr defaultRowHeight="15" x14ac:dyDescent="0.25"/>
  <cols>
    <col min="2" max="2" width="12.28515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 x14ac:dyDescent="0.25">
      <c r="A2" t="s">
        <v>67</v>
      </c>
      <c r="B2">
        <v>1980</v>
      </c>
      <c r="C2">
        <f>VLOOKUP(C1,'1980'!$K:$L,2,FALSE)</f>
        <v>0.25417000000000001</v>
      </c>
      <c r="D2">
        <f>VLOOKUP(D1,'1980'!$K:$L,2,FALSE)</f>
        <v>0.19747999999999999</v>
      </c>
      <c r="E2">
        <f>VLOOKUP(E1,'1980'!$K:$L,2,FALSE)</f>
        <v>0.58345999999999998</v>
      </c>
      <c r="F2">
        <f>VLOOKUP(F1,'1980'!$K:$L,2,FALSE)</f>
        <v>0.60809999999999997</v>
      </c>
      <c r="G2">
        <f>VLOOKUP(G1,'1980'!$K:$L,2,FALSE)</f>
        <v>0.16195000000000001</v>
      </c>
      <c r="H2">
        <f>VLOOKUP(H1,'1980'!$K:$L,2,FALSE)</f>
        <v>0.43320999999999998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f>VLOOKUP(O1,'1980'!$K:$L,2,FALSE)</f>
        <v>-110.3</v>
      </c>
      <c r="P2">
        <f>VLOOKUP(P1,'1980'!$K:$L,2,FALSE)</f>
        <v>6.7380000000000004</v>
      </c>
      <c r="Q2">
        <f>VLOOKUP(Q1,'1980'!$K:$L,2,FALSE)</f>
        <v>-103.6</v>
      </c>
      <c r="R2">
        <f>VLOOKUP(R1,'1980'!$K:$L,2,FALSE)</f>
        <v>1.01</v>
      </c>
      <c r="S2">
        <f>VLOOKUP(S1,'1980'!$K:$L,2,FALSE)</f>
        <v>1.01</v>
      </c>
      <c r="T2">
        <f>VLOOKUP(T1,'1980'!$K:$L,2,FALSE)</f>
        <v>1</v>
      </c>
      <c r="U2">
        <f>VLOOKUP(U1,'1980'!$K:$L,2,FALSE)</f>
        <v>1</v>
      </c>
      <c r="V2">
        <f>VLOOKUP(V1,'1980'!$K:$L,2,FALSE)</f>
        <v>1.01</v>
      </c>
      <c r="W2">
        <f>VLOOKUP(W1,'1980'!$K:$L,2,FALSE)</f>
        <v>1.01</v>
      </c>
      <c r="X2">
        <f>VLOOKUP(X1,'1980'!$K:$L,2,FALSE)</f>
        <v>1.01</v>
      </c>
      <c r="Y2" t="e">
        <f>VLOOKUP(Y1,'1980'!$K:$L,2,FALSE)</f>
        <v>#N/A</v>
      </c>
      <c r="Z2" t="e">
        <f>VLOOKUP(Z1,'1980'!$K:$L,2,FALSE)</f>
        <v>#N/A</v>
      </c>
      <c r="AA2" t="e">
        <f>VLOOKUP(AA1,'1980'!$K:$L,2,FALSE)</f>
        <v>#N/A</v>
      </c>
      <c r="AB2" t="e">
        <f>VLOOKUP(AB1,'1980'!$K:$L,2,FALSE)</f>
        <v>#N/A</v>
      </c>
      <c r="AC2" t="e">
        <f>VLOOKUP(AC1,'1980'!$K:$L,2,FALSE)</f>
        <v>#N/A</v>
      </c>
      <c r="AD2" t="e">
        <f>VLOOKUP(AD1,'1980'!$K:$L,2,FALSE)</f>
        <v>#N/A</v>
      </c>
      <c r="AE2">
        <f>VLOOKUP(AE1,'1980'!$K:$L,2,FALSE)</f>
        <v>0.23819000000000001</v>
      </c>
      <c r="AF2">
        <f>VLOOKUP(AF1,'1980'!$K:$L,2,FALSE)</f>
        <v>0.18182000000000001</v>
      </c>
      <c r="AG2">
        <f>VLOOKUP(AG1,'1980'!$K:$L,2,FALSE)</f>
        <v>0.61372000000000004</v>
      </c>
      <c r="AH2">
        <f>VLOOKUP(AH1,'1980'!$K:$L,2,FALSE)</f>
        <v>0.64498</v>
      </c>
      <c r="AI2">
        <f>VLOOKUP(AI1,'1980'!$K:$L,2,FALSE)</f>
        <v>0.15634000000000001</v>
      </c>
      <c r="AJ2">
        <f>VLOOKUP(AJ1,'1980'!$K:$L,2,FALSE)</f>
        <v>0.41037000000000001</v>
      </c>
      <c r="AK2" t="e">
        <f>VLOOKUP(AK1,'1980'!$K:$L,2,FALSE)</f>
        <v>#N/A</v>
      </c>
      <c r="AL2" t="e">
        <f>VLOOKUP(AL1,'1980'!$K:$L,2,FALSE)</f>
        <v>#N/A</v>
      </c>
      <c r="AM2" t="e">
        <f>VLOOKUP(AM1,'1980'!$K:$L,2,FALSE)</f>
        <v>#N/A</v>
      </c>
      <c r="AN2" t="e">
        <f>VLOOKUP(AN1,'1980'!$K:$L,2,FALSE)</f>
        <v>#N/A</v>
      </c>
      <c r="AO2" t="e">
        <f>VLOOKUP(AO1,'1980'!$K:$L,2,FALSE)</f>
        <v>#N/A</v>
      </c>
      <c r="AP2" t="e">
        <f>VLOOKUP(AP1,'1980'!$K:$L,2,FALSE)</f>
        <v>#N/A</v>
      </c>
    </row>
    <row r="3" spans="1:42" x14ac:dyDescent="0.25">
      <c r="A3" t="s">
        <v>67</v>
      </c>
      <c r="B3">
        <v>1981</v>
      </c>
      <c r="C3">
        <f>VLOOKUP(C1,'1981'!$K:$L,2,FALSE)</f>
        <v>0.26482</v>
      </c>
      <c r="D3">
        <f>VLOOKUP(D1,'1981'!$K:$L,2,FALSE)</f>
        <v>0.18609000000000001</v>
      </c>
      <c r="E3">
        <f>VLOOKUP(E1,'1981'!$K:$L,2,FALSE)</f>
        <v>0.51363999999999999</v>
      </c>
      <c r="F3">
        <f>VLOOKUP(F1,'1981'!$K:$L,2,FALSE)</f>
        <v>0.71343000000000001</v>
      </c>
      <c r="G3">
        <f>VLOOKUP(G1,'1981'!$K:$L,2,FALSE)</f>
        <v>0.14798</v>
      </c>
      <c r="H3">
        <f>VLOOKUP(H1,'1981'!$K:$L,2,FALSE)</f>
        <v>0.39204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f>VLOOKUP(O1,'1981'!$K:$L,2,FALSE)</f>
        <v>-113.4</v>
      </c>
      <c r="P3">
        <f>VLOOKUP(P1,'1981'!$K:$L,2,FALSE)</f>
        <v>7.0010000000000003</v>
      </c>
      <c r="Q3">
        <f>VLOOKUP(Q1,'1981'!$K:$L,2,FALSE)</f>
        <v>-106.4</v>
      </c>
      <c r="R3">
        <f>VLOOKUP(R1,'1981'!$K:$L,2,FALSE)</f>
        <v>1.01</v>
      </c>
      <c r="S3">
        <f>VLOOKUP(S1,'1981'!$K:$L,2,FALSE)</f>
        <v>1.02</v>
      </c>
      <c r="T3">
        <f>VLOOKUP(T1,'1981'!$K:$L,2,FALSE)</f>
        <v>1.01</v>
      </c>
      <c r="U3">
        <f>VLOOKUP(U1,'1981'!$K:$L,2,FALSE)</f>
        <v>1.01</v>
      </c>
      <c r="V3">
        <f>VLOOKUP(V1,'1981'!$K:$L,2,FALSE)</f>
        <v>1</v>
      </c>
      <c r="W3">
        <f>VLOOKUP(W1,'1981'!$K:$L,2,FALSE)</f>
        <v>1.02</v>
      </c>
      <c r="X3">
        <f>VLOOKUP(X1,'1981'!$K:$L,2,FALSE)</f>
        <v>1.01</v>
      </c>
      <c r="Y3" t="e">
        <f>VLOOKUP(Y1,'1981'!$K:$L,2,FALSE)</f>
        <v>#N/A</v>
      </c>
      <c r="Z3" t="e">
        <f>VLOOKUP(Z1,'1981'!$K:$L,2,FALSE)</f>
        <v>#N/A</v>
      </c>
      <c r="AA3" t="e">
        <f>VLOOKUP(AA1,'1981'!$K:$L,2,FALSE)</f>
        <v>#N/A</v>
      </c>
      <c r="AB3" t="e">
        <f>VLOOKUP(AB1,'1981'!$K:$L,2,FALSE)</f>
        <v>#N/A</v>
      </c>
      <c r="AC3" t="e">
        <f>VLOOKUP(AC1,'1981'!$K:$L,2,FALSE)</f>
        <v>#N/A</v>
      </c>
      <c r="AD3" t="e">
        <f>VLOOKUP(AD1,'1981'!$K:$L,2,FALSE)</f>
        <v>#N/A</v>
      </c>
      <c r="AE3">
        <f>VLOOKUP(AE1,'1981'!$K:$L,2,FALSE)</f>
        <v>0.25536999999999999</v>
      </c>
      <c r="AF3">
        <f>VLOOKUP(AF1,'1981'!$K:$L,2,FALSE)</f>
        <v>0.17699000000000001</v>
      </c>
      <c r="AG3">
        <f>VLOOKUP(AG1,'1981'!$K:$L,2,FALSE)</f>
        <v>0.51456999999999997</v>
      </c>
      <c r="AH3">
        <f>VLOOKUP(AH1,'1981'!$K:$L,2,FALSE)</f>
        <v>0.76282000000000005</v>
      </c>
      <c r="AI3">
        <f>VLOOKUP(AI1,'1981'!$K:$L,2,FALSE)</f>
        <v>0.1399</v>
      </c>
      <c r="AJ3">
        <f>VLOOKUP(AJ1,'1981'!$K:$L,2,FALSE)</f>
        <v>0.37186000000000002</v>
      </c>
      <c r="AK3" t="e">
        <f>VLOOKUP(AK1,'1981'!$K:$L,2,FALSE)</f>
        <v>#N/A</v>
      </c>
      <c r="AL3" t="e">
        <f>VLOOKUP(AL1,'1981'!$K:$L,2,FALSE)</f>
        <v>#N/A</v>
      </c>
      <c r="AM3" t="e">
        <f>VLOOKUP(AM1,'1981'!$K:$L,2,FALSE)</f>
        <v>#N/A</v>
      </c>
      <c r="AN3" t="e">
        <f>VLOOKUP(AN1,'1981'!$K:$L,2,FALSE)</f>
        <v>#N/A</v>
      </c>
      <c r="AO3" t="e">
        <f>VLOOKUP(AO1,'1981'!$K:$L,2,FALSE)</f>
        <v>#N/A</v>
      </c>
      <c r="AP3" t="e">
        <f>VLOOKUP(AP1,'1981'!$K:$L,2,FALSE)</f>
        <v>#N/A</v>
      </c>
    </row>
    <row r="4" spans="1:42" x14ac:dyDescent="0.25">
      <c r="A4" t="s">
        <v>67</v>
      </c>
      <c r="B4">
        <v>1982</v>
      </c>
      <c r="C4">
        <f>VLOOKUP(C1,'1982'!$K:$L,2,FALSE)</f>
        <v>0.34186</v>
      </c>
      <c r="D4">
        <f>VLOOKUP(D1,'1982'!$K:$L,2,FALSE)</f>
        <v>0.11456</v>
      </c>
      <c r="E4">
        <f>VLOOKUP(E1,'1982'!$K:$L,2,FALSE)</f>
        <v>0.56528</v>
      </c>
      <c r="F4">
        <f>VLOOKUP(F1,'1982'!$K:$L,2,FALSE)</f>
        <v>0.59153999999999995</v>
      </c>
      <c r="G4">
        <f>VLOOKUP(G1,'1982'!$K:$L,2,FALSE)</f>
        <v>0.1545</v>
      </c>
      <c r="H4">
        <f>VLOOKUP(H1,'1982'!$K:$L,2,FALSE)</f>
        <v>0.28784999999999999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f>VLOOKUP(O1,'1982'!$K:$L,2,FALSE)</f>
        <v>-103</v>
      </c>
      <c r="P4">
        <f>VLOOKUP(P1,'1982'!$K:$L,2,FALSE)</f>
        <v>7.077</v>
      </c>
      <c r="Q4">
        <f>VLOOKUP(Q1,'1982'!$K:$L,2,FALSE)</f>
        <v>-95.88</v>
      </c>
      <c r="R4">
        <f>VLOOKUP(R1,'1982'!$K:$L,2,FALSE)</f>
        <v>1.01</v>
      </c>
      <c r="S4">
        <f>VLOOKUP(S1,'1982'!$K:$L,2,FALSE)</f>
        <v>1.01</v>
      </c>
      <c r="T4">
        <f>VLOOKUP(T1,'1982'!$K:$L,2,FALSE)</f>
        <v>1</v>
      </c>
      <c r="U4">
        <f>VLOOKUP(U1,'1982'!$K:$L,2,FALSE)</f>
        <v>1</v>
      </c>
      <c r="V4">
        <f>VLOOKUP(V1,'1982'!$K:$L,2,FALSE)</f>
        <v>1</v>
      </c>
      <c r="W4">
        <f>VLOOKUP(W1,'1982'!$K:$L,2,FALSE)</f>
        <v>1.01</v>
      </c>
      <c r="X4">
        <f>VLOOKUP(X1,'1982'!$K:$L,2,FALSE)</f>
        <v>1</v>
      </c>
      <c r="Y4" t="e">
        <f>VLOOKUP(Y1,'1982'!$K:$L,2,FALSE)</f>
        <v>#N/A</v>
      </c>
      <c r="Z4" t="e">
        <f>VLOOKUP(Z1,'1982'!$K:$L,2,FALSE)</f>
        <v>#N/A</v>
      </c>
      <c r="AA4" t="e">
        <f>VLOOKUP(AA1,'1982'!$K:$L,2,FALSE)</f>
        <v>#N/A</v>
      </c>
      <c r="AB4" t="e">
        <f>VLOOKUP(AB1,'1982'!$K:$L,2,FALSE)</f>
        <v>#N/A</v>
      </c>
      <c r="AC4" t="e">
        <f>VLOOKUP(AC1,'1982'!$K:$L,2,FALSE)</f>
        <v>#N/A</v>
      </c>
      <c r="AD4" t="e">
        <f>VLOOKUP(AD1,'1982'!$K:$L,2,FALSE)</f>
        <v>#N/A</v>
      </c>
      <c r="AE4">
        <f>VLOOKUP(AE1,'1982'!$K:$L,2,FALSE)</f>
        <v>0.34544999999999998</v>
      </c>
      <c r="AF4">
        <f>VLOOKUP(AF1,'1982'!$K:$L,2,FALSE)</f>
        <v>9.9540000000000003E-2</v>
      </c>
      <c r="AG4">
        <f>VLOOKUP(AG1,'1982'!$K:$L,2,FALSE)</f>
        <v>0.59299000000000002</v>
      </c>
      <c r="AH4">
        <f>VLOOKUP(AH1,'1982'!$K:$L,2,FALSE)</f>
        <v>0.62219999999999998</v>
      </c>
      <c r="AI4">
        <f>VLOOKUP(AI1,'1982'!$K:$L,2,FALSE)</f>
        <v>0.14419000000000001</v>
      </c>
      <c r="AJ4">
        <f>VLOOKUP(AJ1,'1982'!$K:$L,2,FALSE)</f>
        <v>0.23810000000000001</v>
      </c>
      <c r="AK4" t="e">
        <f>VLOOKUP(AK1,'1982'!$K:$L,2,FALSE)</f>
        <v>#N/A</v>
      </c>
      <c r="AL4" t="e">
        <f>VLOOKUP(AL1,'1982'!$K:$L,2,FALSE)</f>
        <v>#N/A</v>
      </c>
      <c r="AM4" t="e">
        <f>VLOOKUP(AM1,'1982'!$K:$L,2,FALSE)</f>
        <v>#N/A</v>
      </c>
      <c r="AN4" t="e">
        <f>VLOOKUP(AN1,'1982'!$K:$L,2,FALSE)</f>
        <v>#N/A</v>
      </c>
      <c r="AO4" t="e">
        <f>VLOOKUP(AO1,'1982'!$K:$L,2,FALSE)</f>
        <v>#N/A</v>
      </c>
      <c r="AP4" t="e">
        <f>VLOOKUP(AP1,'1982'!$K:$L,2,FALSE)</f>
        <v>#N/A</v>
      </c>
    </row>
    <row r="5" spans="1:42" x14ac:dyDescent="0.25">
      <c r="A5" t="s">
        <v>67</v>
      </c>
      <c r="B5">
        <v>1983</v>
      </c>
      <c r="C5">
        <f>VLOOKUP(C1,'1983'!$K:$L,2,FALSE)</f>
        <v>0.42048000000000002</v>
      </c>
      <c r="D5">
        <f>VLOOKUP(D1,'1983'!$K:$L,2,FALSE)</f>
        <v>0.11733</v>
      </c>
      <c r="E5">
        <f>VLOOKUP(E1,'1983'!$K:$L,2,FALSE)</f>
        <v>0.60809000000000002</v>
      </c>
      <c r="F5">
        <f>VLOOKUP(F1,'1983'!$K:$L,2,FALSE)</f>
        <v>0.76888999999999996</v>
      </c>
      <c r="G5">
        <f>VLOOKUP(G1,'1983'!$K:$L,2,FALSE)</f>
        <v>0.25968999999999998</v>
      </c>
      <c r="H5">
        <f>VLOOKUP(H1,'1983'!$K:$L,2,FALSE)</f>
        <v>0.50870000000000004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f>VLOOKUP(O1,'1983'!$K:$L,2,FALSE)</f>
        <v>-100.7</v>
      </c>
      <c r="P5">
        <f>VLOOKUP(P1,'1983'!$K:$L,2,FALSE)</f>
        <v>7.2670000000000003</v>
      </c>
      <c r="Q5">
        <f>VLOOKUP(Q1,'1983'!$K:$L,2,FALSE)</f>
        <v>-93.47</v>
      </c>
      <c r="R5">
        <f>VLOOKUP(R1,'1983'!$K:$L,2,FALSE)</f>
        <v>1.01</v>
      </c>
      <c r="S5">
        <f>VLOOKUP(S1,'1983'!$K:$L,2,FALSE)</f>
        <v>1</v>
      </c>
      <c r="T5">
        <f>VLOOKUP(T1,'1983'!$K:$L,2,FALSE)</f>
        <v>1</v>
      </c>
      <c r="U5">
        <f>VLOOKUP(U1,'1983'!$K:$L,2,FALSE)</f>
        <v>1.01</v>
      </c>
      <c r="V5">
        <f>VLOOKUP(V1,'1983'!$K:$L,2,FALSE)</f>
        <v>1</v>
      </c>
      <c r="W5">
        <f>VLOOKUP(W1,'1983'!$K:$L,2,FALSE)</f>
        <v>1.01</v>
      </c>
      <c r="X5">
        <f>VLOOKUP(X1,'1983'!$K:$L,2,FALSE)</f>
        <v>1.01</v>
      </c>
      <c r="Y5" t="e">
        <f>VLOOKUP(Y1,'1983'!$K:$L,2,FALSE)</f>
        <v>#N/A</v>
      </c>
      <c r="Z5" t="e">
        <f>VLOOKUP(Z1,'1983'!$K:$L,2,FALSE)</f>
        <v>#N/A</v>
      </c>
      <c r="AA5" t="e">
        <f>VLOOKUP(AA1,'1983'!$K:$L,2,FALSE)</f>
        <v>#N/A</v>
      </c>
      <c r="AB5" t="e">
        <f>VLOOKUP(AB1,'1983'!$K:$L,2,FALSE)</f>
        <v>#N/A</v>
      </c>
      <c r="AC5" t="e">
        <f>VLOOKUP(AC1,'1983'!$K:$L,2,FALSE)</f>
        <v>#N/A</v>
      </c>
      <c r="AD5" t="e">
        <f>VLOOKUP(AD1,'1983'!$K:$L,2,FALSE)</f>
        <v>#N/A</v>
      </c>
      <c r="AE5">
        <f>VLOOKUP(AE1,'1983'!$K:$L,2,FALSE)</f>
        <v>0.42853000000000002</v>
      </c>
      <c r="AF5">
        <f>VLOOKUP(AF1,'1983'!$K:$L,2,FALSE)</f>
        <v>0.10256999999999999</v>
      </c>
      <c r="AG5">
        <f>VLOOKUP(AG1,'1983'!$K:$L,2,FALSE)</f>
        <v>0.65361999999999998</v>
      </c>
      <c r="AH5">
        <f>VLOOKUP(AH1,'1983'!$K:$L,2,FALSE)</f>
        <v>0.81710000000000005</v>
      </c>
      <c r="AI5">
        <f>VLOOKUP(AI1,'1983'!$K:$L,2,FALSE)</f>
        <v>0.26523999999999998</v>
      </c>
      <c r="AJ5">
        <f>VLOOKUP(AJ1,'1983'!$K:$L,2,FALSE)</f>
        <v>0.50892000000000004</v>
      </c>
      <c r="AK5" t="e">
        <f>VLOOKUP(AK1,'1983'!$K:$L,2,FALSE)</f>
        <v>#N/A</v>
      </c>
      <c r="AL5" t="e">
        <f>VLOOKUP(AL1,'1983'!$K:$L,2,FALSE)</f>
        <v>#N/A</v>
      </c>
      <c r="AM5" t="e">
        <f>VLOOKUP(AM1,'1983'!$K:$L,2,FALSE)</f>
        <v>#N/A</v>
      </c>
      <c r="AN5" t="e">
        <f>VLOOKUP(AN1,'1983'!$K:$L,2,FALSE)</f>
        <v>#N/A</v>
      </c>
      <c r="AO5" t="e">
        <f>VLOOKUP(AO1,'1983'!$K:$L,2,FALSE)</f>
        <v>#N/A</v>
      </c>
      <c r="AP5" t="e">
        <f>VLOOKUP(AP1,'1983'!$K:$L,2,FALSE)</f>
        <v>#N/A</v>
      </c>
    </row>
    <row r="6" spans="1:42" x14ac:dyDescent="0.25">
      <c r="A6" t="s">
        <v>67</v>
      </c>
      <c r="B6">
        <v>1984</v>
      </c>
      <c r="C6">
        <f>VLOOKUP(C1,'1984'!$K:$L,2,FALSE)</f>
        <v>0.37392999999999998</v>
      </c>
      <c r="D6">
        <f>VLOOKUP(D1,'1984'!$K:$L,2,FALSE)</f>
        <v>7.9439999999999997E-2</v>
      </c>
      <c r="E6">
        <f>VLOOKUP(E1,'1984'!$K:$L,2,FALSE)</f>
        <v>0.49475000000000002</v>
      </c>
      <c r="F6">
        <f>VLOOKUP(F1,'1984'!$K:$L,2,FALSE)</f>
        <v>0.62565000000000004</v>
      </c>
      <c r="G6">
        <f>VLOOKUP(G1,'1984'!$K:$L,2,FALSE)</f>
        <v>0.22614999999999999</v>
      </c>
      <c r="H6">
        <f>VLOOKUP(H1,'1984'!$K:$L,2,FALSE)</f>
        <v>0.39169999999999999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f>VLOOKUP(O1,'1984'!$K:$L,2,FALSE)</f>
        <v>-96.76</v>
      </c>
      <c r="P6">
        <f>VLOOKUP(P1,'1984'!$K:$L,2,FALSE)</f>
        <v>7.4880000000000004</v>
      </c>
      <c r="Q6">
        <f>VLOOKUP(Q1,'1984'!$K:$L,2,FALSE)</f>
        <v>-89.27</v>
      </c>
      <c r="R6">
        <f>VLOOKUP(R1,'1984'!$K:$L,2,FALSE)</f>
        <v>1.02</v>
      </c>
      <c r="S6">
        <f>VLOOKUP(S1,'1984'!$K:$L,2,FALSE)</f>
        <v>1.01</v>
      </c>
      <c r="T6">
        <f>VLOOKUP(T1,'1984'!$K:$L,2,FALSE)</f>
        <v>1.01</v>
      </c>
      <c r="U6">
        <f>VLOOKUP(U1,'1984'!$K:$L,2,FALSE)</f>
        <v>1</v>
      </c>
      <c r="V6">
        <f>VLOOKUP(V1,'1984'!$K:$L,2,FALSE)</f>
        <v>1</v>
      </c>
      <c r="W6">
        <f>VLOOKUP(W1,'1984'!$K:$L,2,FALSE)</f>
        <v>1.02</v>
      </c>
      <c r="X6">
        <f>VLOOKUP(X1,'1984'!$K:$L,2,FALSE)</f>
        <v>1.02</v>
      </c>
      <c r="Y6" t="e">
        <f>VLOOKUP(Y1,'1984'!$K:$L,2,FALSE)</f>
        <v>#N/A</v>
      </c>
      <c r="Z6" t="e">
        <f>VLOOKUP(Z1,'1984'!$K:$L,2,FALSE)</f>
        <v>#N/A</v>
      </c>
      <c r="AA6" t="e">
        <f>VLOOKUP(AA1,'1984'!$K:$L,2,FALSE)</f>
        <v>#N/A</v>
      </c>
      <c r="AB6" t="e">
        <f>VLOOKUP(AB1,'1984'!$K:$L,2,FALSE)</f>
        <v>#N/A</v>
      </c>
      <c r="AC6" t="e">
        <f>VLOOKUP(AC1,'1984'!$K:$L,2,FALSE)</f>
        <v>#N/A</v>
      </c>
      <c r="AD6" t="e">
        <f>VLOOKUP(AD1,'1984'!$K:$L,2,FALSE)</f>
        <v>#N/A</v>
      </c>
      <c r="AE6">
        <f>VLOOKUP(AE1,'1984'!$K:$L,2,FALSE)</f>
        <v>0.37275000000000003</v>
      </c>
      <c r="AF6">
        <f>VLOOKUP(AF1,'1984'!$K:$L,2,FALSE)</f>
        <v>6.9080000000000003E-2</v>
      </c>
      <c r="AG6">
        <f>VLOOKUP(AG1,'1984'!$K:$L,2,FALSE)</f>
        <v>0.49076999999999998</v>
      </c>
      <c r="AH6">
        <f>VLOOKUP(AH1,'1984'!$K:$L,2,FALSE)</f>
        <v>0.66239000000000003</v>
      </c>
      <c r="AI6">
        <f>VLOOKUP(AI1,'1984'!$K:$L,2,FALSE)</f>
        <v>0.22339999999999999</v>
      </c>
      <c r="AJ6">
        <f>VLOOKUP(AJ1,'1984'!$K:$L,2,FALSE)</f>
        <v>0.37752999999999998</v>
      </c>
      <c r="AK6" t="e">
        <f>VLOOKUP(AK1,'1984'!$K:$L,2,FALSE)</f>
        <v>#N/A</v>
      </c>
      <c r="AL6" t="e">
        <f>VLOOKUP(AL1,'1984'!$K:$L,2,FALSE)</f>
        <v>#N/A</v>
      </c>
      <c r="AM6" t="e">
        <f>VLOOKUP(AM1,'1984'!$K:$L,2,FALSE)</f>
        <v>#N/A</v>
      </c>
      <c r="AN6" t="e">
        <f>VLOOKUP(AN1,'1984'!$K:$L,2,FALSE)</f>
        <v>#N/A</v>
      </c>
      <c r="AO6" t="e">
        <f>VLOOKUP(AO1,'1984'!$K:$L,2,FALSE)</f>
        <v>#N/A</v>
      </c>
      <c r="AP6" t="e">
        <f>VLOOKUP(AP1,'1984'!$K:$L,2,FALSE)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L52" sqref="L52"/>
    </sheetView>
  </sheetViews>
  <sheetFormatPr defaultRowHeight="15" x14ac:dyDescent="0.25"/>
  <cols>
    <col min="1" max="1" width="11.85546875" bestFit="1" customWidth="1"/>
    <col min="2" max="2" width="18.42578125" bestFit="1" customWidth="1"/>
    <col min="3" max="3" width="11.5703125" bestFit="1" customWidth="1"/>
    <col min="4" max="4" width="8.28515625" bestFit="1" customWidth="1"/>
    <col min="5" max="5" width="9" bestFit="1" customWidth="1"/>
    <col min="6" max="6" width="11.42578125" bestFit="1" customWidth="1"/>
    <col min="7" max="7" width="9" bestFit="1" customWidth="1"/>
    <col min="8" max="8" width="11" bestFit="1" customWidth="1"/>
    <col min="9" max="9" width="8.7109375" customWidth="1"/>
    <col min="10" max="10" width="9" bestFit="1" customWidth="1"/>
    <col min="12" max="12" width="10.5703125" bestFit="1" customWidth="1"/>
  </cols>
  <sheetData>
    <row r="1" spans="1:12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2" x14ac:dyDescent="0.25">
      <c r="A2" t="s">
        <v>18</v>
      </c>
      <c r="B2" t="s">
        <v>69</v>
      </c>
      <c r="K2" t="s">
        <v>0</v>
      </c>
      <c r="L2" t="str">
        <f>B2</f>
        <v>GiA431HybridGauss</v>
      </c>
    </row>
    <row r="3" spans="1:12" x14ac:dyDescent="0.25">
      <c r="A3" t="s">
        <v>18</v>
      </c>
      <c r="B3" s="1">
        <v>10000</v>
      </c>
      <c r="K3" t="s">
        <v>21</v>
      </c>
      <c r="L3" s="2">
        <f>B3</f>
        <v>10000</v>
      </c>
    </row>
    <row r="4" spans="1:12" x14ac:dyDescent="0.25">
      <c r="A4" t="s">
        <v>18</v>
      </c>
      <c r="B4">
        <v>1980</v>
      </c>
      <c r="K4" t="s">
        <v>1</v>
      </c>
      <c r="L4">
        <f>B4</f>
        <v>1980</v>
      </c>
    </row>
    <row r="5" spans="1:12" x14ac:dyDescent="0.25">
      <c r="A5" t="s">
        <v>22</v>
      </c>
      <c r="B5" t="s">
        <v>23</v>
      </c>
      <c r="C5">
        <v>-110.3</v>
      </c>
      <c r="K5" t="s">
        <v>14</v>
      </c>
      <c r="L5">
        <f>C5</f>
        <v>-110.3</v>
      </c>
    </row>
    <row r="6" spans="1:12" x14ac:dyDescent="0.25">
      <c r="A6" t="s">
        <v>24</v>
      </c>
      <c r="B6">
        <v>6.7380000000000004</v>
      </c>
      <c r="K6" t="s">
        <v>15</v>
      </c>
      <c r="L6">
        <f>B6</f>
        <v>6.7380000000000004</v>
      </c>
    </row>
    <row r="7" spans="1:12" x14ac:dyDescent="0.25">
      <c r="A7" t="s">
        <v>25</v>
      </c>
      <c r="B7" t="s">
        <v>23</v>
      </c>
      <c r="C7">
        <v>-103.6</v>
      </c>
      <c r="K7" t="s">
        <v>16</v>
      </c>
      <c r="L7">
        <f>C7</f>
        <v>-103.6</v>
      </c>
    </row>
    <row r="9" spans="1:12" x14ac:dyDescent="0.25">
      <c r="A9" t="s">
        <v>26</v>
      </c>
      <c r="B9" t="s">
        <v>27</v>
      </c>
      <c r="C9" t="s">
        <v>68</v>
      </c>
    </row>
    <row r="10" spans="1:12" x14ac:dyDescent="0.25">
      <c r="A10" t="s">
        <v>28</v>
      </c>
      <c r="B10" t="s">
        <v>29</v>
      </c>
      <c r="C10" t="s">
        <v>27</v>
      </c>
      <c r="D10">
        <v>1</v>
      </c>
    </row>
    <row r="11" spans="1:12" x14ac:dyDescent="0.25">
      <c r="A11" t="s">
        <v>30</v>
      </c>
      <c r="B11" t="s">
        <v>31</v>
      </c>
      <c r="C11" t="s">
        <v>32</v>
      </c>
      <c r="D11" t="s">
        <v>27</v>
      </c>
      <c r="E11">
        <v>5</v>
      </c>
    </row>
    <row r="12" spans="1:12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2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0.60809999999999997</v>
      </c>
      <c r="C18">
        <v>0.26084299999999999</v>
      </c>
      <c r="D18" s="1">
        <v>1.1670000000000001E-3</v>
      </c>
      <c r="E18" s="1">
        <v>1.251E-2</v>
      </c>
      <c r="K18" t="str">
        <f t="shared" ref="K18:L25" si="0">A18</f>
        <v>Tag</v>
      </c>
      <c r="L18">
        <f t="shared" si="0"/>
        <v>0.60809999999999997</v>
      </c>
    </row>
    <row r="19" spans="1:12" x14ac:dyDescent="0.25">
      <c r="A19" t="s">
        <v>7</v>
      </c>
      <c r="B19">
        <v>0.43320999999999998</v>
      </c>
      <c r="C19">
        <v>0.26036199999999998</v>
      </c>
      <c r="D19" s="1">
        <v>1.1640000000000001E-3</v>
      </c>
      <c r="E19" s="1">
        <v>1.6910000000000001E-2</v>
      </c>
      <c r="K19" t="str">
        <f t="shared" si="0"/>
        <v>Tai</v>
      </c>
      <c r="L19">
        <f t="shared" si="0"/>
        <v>0.43320999999999998</v>
      </c>
    </row>
    <row r="20" spans="1:12" x14ac:dyDescent="0.25">
      <c r="A20" t="s">
        <v>3</v>
      </c>
      <c r="B20">
        <v>0.19747999999999999</v>
      </c>
      <c r="C20">
        <v>0.129163</v>
      </c>
      <c r="D20" s="1">
        <v>5.7760000000000005E-4</v>
      </c>
      <c r="E20" s="1">
        <v>8.6429999999999996E-3</v>
      </c>
      <c r="K20" t="str">
        <f t="shared" si="0"/>
        <v>Tga</v>
      </c>
      <c r="L20">
        <f t="shared" si="0"/>
        <v>0.19747999999999999</v>
      </c>
    </row>
    <row r="21" spans="1:12" x14ac:dyDescent="0.25">
      <c r="A21" t="s">
        <v>2</v>
      </c>
      <c r="B21">
        <v>0.25417000000000001</v>
      </c>
      <c r="C21">
        <v>0.154804</v>
      </c>
      <c r="D21" s="1">
        <v>6.9229999999999997E-4</v>
      </c>
      <c r="E21" s="1">
        <v>7.1770000000000002E-3</v>
      </c>
      <c r="K21" t="str">
        <f t="shared" si="0"/>
        <v>Tgi</v>
      </c>
      <c r="L21">
        <f t="shared" si="0"/>
        <v>0.25417000000000001</v>
      </c>
    </row>
    <row r="22" spans="1:12" x14ac:dyDescent="0.25">
      <c r="A22" t="s">
        <v>6</v>
      </c>
      <c r="B22">
        <v>0.16195000000000001</v>
      </c>
      <c r="C22">
        <v>8.4237000000000006E-2</v>
      </c>
      <c r="D22" s="1">
        <v>3.7669999999999999E-4</v>
      </c>
      <c r="E22" s="1">
        <v>5.3420000000000004E-3</v>
      </c>
      <c r="K22" t="str">
        <f t="shared" si="0"/>
        <v>Tia</v>
      </c>
      <c r="L22">
        <f t="shared" si="0"/>
        <v>0.16195000000000001</v>
      </c>
    </row>
    <row r="23" spans="1:12" x14ac:dyDescent="0.25">
      <c r="A23" t="s">
        <v>4</v>
      </c>
      <c r="B23">
        <v>0.58345999999999998</v>
      </c>
      <c r="C23">
        <v>0.26723200000000003</v>
      </c>
      <c r="D23" s="1">
        <v>1.1950000000000001E-3</v>
      </c>
      <c r="E23" s="1">
        <v>9.0900000000000009E-3</v>
      </c>
      <c r="K23" t="str">
        <f t="shared" si="0"/>
        <v>Tig</v>
      </c>
      <c r="L23">
        <f t="shared" si="0"/>
        <v>0.58345999999999998</v>
      </c>
    </row>
    <row r="24" spans="1:12" x14ac:dyDescent="0.25">
      <c r="A24" t="s">
        <v>66</v>
      </c>
      <c r="B24">
        <v>1.289E-2</v>
      </c>
      <c r="C24">
        <v>3.882E-3</v>
      </c>
      <c r="D24" s="1">
        <v>1.736E-5</v>
      </c>
      <c r="E24" s="1">
        <v>3.6640000000000002E-5</v>
      </c>
      <c r="K24" t="str">
        <f t="shared" si="0"/>
        <v>sigmaA</v>
      </c>
      <c r="L24">
        <f t="shared" si="0"/>
        <v>1.289E-2</v>
      </c>
    </row>
    <row r="25" spans="1:12" x14ac:dyDescent="0.25">
      <c r="A25" t="s">
        <v>53</v>
      </c>
      <c r="B25">
        <v>2.1819999999999999E-2</v>
      </c>
      <c r="C25">
        <v>6.4209999999999996E-3</v>
      </c>
      <c r="D25" s="1">
        <v>2.8710000000000001E-5</v>
      </c>
      <c r="E25" s="1">
        <v>4.3930000000000001E-5</v>
      </c>
      <c r="K25" t="str">
        <f t="shared" si="0"/>
        <v>sigmaG</v>
      </c>
      <c r="L25">
        <f t="shared" si="0"/>
        <v>2.1819999999999999E-2</v>
      </c>
    </row>
    <row r="26" spans="1:12" x14ac:dyDescent="0.25">
      <c r="D26" s="1"/>
      <c r="E26" s="1"/>
    </row>
    <row r="27" spans="1:12" x14ac:dyDescent="0.25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 x14ac:dyDescent="0.25">
      <c r="B28" s="3"/>
      <c r="C28" s="4"/>
      <c r="D28" s="4"/>
      <c r="E28" s="4"/>
      <c r="F28" s="3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7.1673000000000001E-2</v>
      </c>
      <c r="C30">
        <v>0.41264000000000001</v>
      </c>
      <c r="D30" s="1">
        <v>0.64498</v>
      </c>
      <c r="E30" s="1">
        <v>0.82889999999999997</v>
      </c>
      <c r="F30">
        <v>0.98272000000000004</v>
      </c>
      <c r="K30" t="str">
        <f t="shared" ref="K30:K37" si="1">CONCATENATE(A30,"_median")</f>
        <v>Tag_median</v>
      </c>
      <c r="L30">
        <f t="shared" ref="L30:L37" si="2">D30</f>
        <v>0.64498</v>
      </c>
    </row>
    <row r="31" spans="1:12" x14ac:dyDescent="0.25">
      <c r="A31" t="s">
        <v>7</v>
      </c>
      <c r="B31">
        <v>2.4315E-2</v>
      </c>
      <c r="C31">
        <v>0.22187999999999999</v>
      </c>
      <c r="D31" s="1">
        <v>0.41037000000000001</v>
      </c>
      <c r="E31" s="1">
        <v>0.62680999999999998</v>
      </c>
      <c r="F31">
        <v>0.94259999999999999</v>
      </c>
      <c r="K31" t="str">
        <f t="shared" si="1"/>
        <v>Tai_median</v>
      </c>
      <c r="L31">
        <f t="shared" si="2"/>
        <v>0.41037000000000001</v>
      </c>
    </row>
    <row r="32" spans="1:12" x14ac:dyDescent="0.25">
      <c r="A32" t="s">
        <v>3</v>
      </c>
      <c r="B32">
        <v>1.0482999999999999E-2</v>
      </c>
      <c r="C32">
        <v>9.3380000000000005E-2</v>
      </c>
      <c r="D32">
        <v>0.18182000000000001</v>
      </c>
      <c r="E32">
        <v>0.28136</v>
      </c>
      <c r="F32">
        <v>0.49009999999999998</v>
      </c>
      <c r="K32" t="str">
        <f t="shared" si="1"/>
        <v>Tga_median</v>
      </c>
      <c r="L32">
        <f t="shared" si="2"/>
        <v>0.18182000000000001</v>
      </c>
    </row>
    <row r="33" spans="1:12" x14ac:dyDescent="0.25">
      <c r="A33" t="s">
        <v>2</v>
      </c>
      <c r="B33">
        <v>1.5264E-2</v>
      </c>
      <c r="C33">
        <v>0.12927</v>
      </c>
      <c r="D33">
        <v>0.23819000000000001</v>
      </c>
      <c r="E33">
        <v>0.36354999999999998</v>
      </c>
      <c r="F33">
        <v>0.58174000000000003</v>
      </c>
      <c r="K33" t="str">
        <f t="shared" si="1"/>
        <v>Tgi_median</v>
      </c>
      <c r="L33">
        <f t="shared" si="2"/>
        <v>0.23819000000000001</v>
      </c>
    </row>
    <row r="34" spans="1:12" x14ac:dyDescent="0.25">
      <c r="A34" t="s">
        <v>6</v>
      </c>
      <c r="B34">
        <v>1.6834999999999999E-2</v>
      </c>
      <c r="C34">
        <v>0.10134</v>
      </c>
      <c r="D34">
        <v>0.15634000000000001</v>
      </c>
      <c r="E34">
        <v>0.21622</v>
      </c>
      <c r="F34">
        <v>0.34111000000000002</v>
      </c>
      <c r="K34" t="str">
        <f t="shared" si="1"/>
        <v>Tia_median</v>
      </c>
      <c r="L34">
        <f t="shared" si="2"/>
        <v>0.15634000000000001</v>
      </c>
    </row>
    <row r="35" spans="1:12" x14ac:dyDescent="0.25">
      <c r="A35" t="s">
        <v>4</v>
      </c>
      <c r="B35" s="3">
        <v>6.1605E-2</v>
      </c>
      <c r="C35" s="4">
        <v>0.37282999999999999</v>
      </c>
      <c r="D35" s="4">
        <v>0.61372000000000004</v>
      </c>
      <c r="E35" s="4">
        <v>0.81269999999999998</v>
      </c>
      <c r="F35" s="3">
        <v>0.98051999999999995</v>
      </c>
      <c r="K35" t="str">
        <f t="shared" si="1"/>
        <v>Tig_median</v>
      </c>
      <c r="L35">
        <f t="shared" si="2"/>
        <v>0.61372000000000004</v>
      </c>
    </row>
    <row r="36" spans="1:12" x14ac:dyDescent="0.25">
      <c r="A36" t="s">
        <v>66</v>
      </c>
      <c r="B36">
        <v>7.7710000000000001E-3</v>
      </c>
      <c r="C36">
        <v>1.021E-2</v>
      </c>
      <c r="D36">
        <v>1.2120000000000001E-2</v>
      </c>
      <c r="E36">
        <v>1.4659999999999999E-2</v>
      </c>
      <c r="F36">
        <v>2.2579999999999999E-2</v>
      </c>
      <c r="K36" t="str">
        <f t="shared" si="1"/>
        <v>sigmaA_median</v>
      </c>
      <c r="L36">
        <f t="shared" si="2"/>
        <v>1.2120000000000001E-2</v>
      </c>
    </row>
    <row r="37" spans="1:12" x14ac:dyDescent="0.25">
      <c r="A37" t="s">
        <v>53</v>
      </c>
      <c r="B37">
        <v>1.3256E-2</v>
      </c>
      <c r="C37">
        <v>1.7430000000000001E-2</v>
      </c>
      <c r="D37">
        <v>2.0580000000000001E-2</v>
      </c>
      <c r="E37">
        <v>2.4760000000000001E-2</v>
      </c>
      <c r="F37">
        <v>3.7679999999999998E-2</v>
      </c>
      <c r="K37" t="str">
        <f t="shared" si="1"/>
        <v>sigmaG_median</v>
      </c>
      <c r="L37">
        <f t="shared" si="2"/>
        <v>2.0580000000000001E-2</v>
      </c>
    </row>
    <row r="39" spans="1:12" x14ac:dyDescent="0.25">
      <c r="A39" t="s">
        <v>56</v>
      </c>
      <c r="B39" t="s">
        <v>57</v>
      </c>
      <c r="C39" t="s">
        <v>58</v>
      </c>
      <c r="D39" t="s">
        <v>59</v>
      </c>
    </row>
    <row r="41" spans="1:12" x14ac:dyDescent="0.25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1.01</v>
      </c>
      <c r="C42">
        <v>1.03</v>
      </c>
      <c r="K42" t="str">
        <f>CONCATENATE(A42,"_rhat")</f>
        <v>Tag_rhat</v>
      </c>
      <c r="L42">
        <f>B42</f>
        <v>1.01</v>
      </c>
    </row>
    <row r="43" spans="1:12" x14ac:dyDescent="0.25">
      <c r="A43" t="s">
        <v>7</v>
      </c>
      <c r="B43">
        <v>1.01</v>
      </c>
      <c r="C43">
        <v>1.02</v>
      </c>
      <c r="K43" t="str">
        <f t="shared" ref="K43:K49" si="5">CONCATENATE(A43,"_rhat")</f>
        <v>Tai_rhat</v>
      </c>
      <c r="L43">
        <f t="shared" ref="L43:L49" si="6">B43</f>
        <v>1.01</v>
      </c>
    </row>
    <row r="44" spans="1:12" x14ac:dyDescent="0.25">
      <c r="A44" t="s">
        <v>3</v>
      </c>
      <c r="B44">
        <v>1</v>
      </c>
      <c r="C44">
        <v>1.01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>
        <v>1.01</v>
      </c>
      <c r="C45">
        <v>1.02</v>
      </c>
      <c r="K45" t="str">
        <f t="shared" si="5"/>
        <v>Tgi_rhat</v>
      </c>
      <c r="L45">
        <f t="shared" si="6"/>
        <v>1.01</v>
      </c>
    </row>
    <row r="46" spans="1:12" x14ac:dyDescent="0.25">
      <c r="A46" t="s">
        <v>6</v>
      </c>
      <c r="B46">
        <v>1.01</v>
      </c>
      <c r="C46">
        <v>1.02</v>
      </c>
      <c r="K46" t="str">
        <f t="shared" si="5"/>
        <v>Tia_rhat</v>
      </c>
      <c r="L46">
        <f t="shared" si="6"/>
        <v>1.01</v>
      </c>
    </row>
    <row r="47" spans="1:12" x14ac:dyDescent="0.25">
      <c r="A47" t="s">
        <v>4</v>
      </c>
      <c r="B47">
        <v>1</v>
      </c>
      <c r="C47">
        <v>1.01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66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 x14ac:dyDescent="0.25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 x14ac:dyDescent="0.25">
      <c r="A51" t="s">
        <v>64</v>
      </c>
      <c r="B51" t="s">
        <v>65</v>
      </c>
      <c r="K51" t="s">
        <v>17</v>
      </c>
      <c r="L51">
        <f>A53</f>
        <v>1.01</v>
      </c>
    </row>
    <row r="53" spans="1:12" x14ac:dyDescent="0.25">
      <c r="A53">
        <v>1.01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66</v>
      </c>
    </row>
    <row r="55" spans="1:12" x14ac:dyDescent="0.25">
      <c r="B55">
        <v>440.19439999999997</v>
      </c>
      <c r="C55">
        <v>238.94280000000001</v>
      </c>
      <c r="D55">
        <v>223.47499999999999</v>
      </c>
      <c r="E55">
        <v>485.77890000000002</v>
      </c>
      <c r="F55">
        <v>258.4409</v>
      </c>
      <c r="G55">
        <v>880.79049999999995</v>
      </c>
      <c r="H55">
        <v>11407.677299999999</v>
      </c>
    </row>
    <row r="56" spans="1:12" x14ac:dyDescent="0.25">
      <c r="B56" t="s">
        <v>53</v>
      </c>
    </row>
    <row r="57" spans="1:12" x14ac:dyDescent="0.25">
      <c r="A57">
        <v>21515.763500000001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25" workbookViewId="0">
      <selection activeCell="L52" sqref="L52"/>
    </sheetView>
  </sheetViews>
  <sheetFormatPr defaultRowHeight="15" x14ac:dyDescent="0.25"/>
  <cols>
    <col min="1" max="1" width="11.85546875" bestFit="1" customWidth="1"/>
    <col min="2" max="2" width="18.42578125" bestFit="1" customWidth="1"/>
    <col min="3" max="3" width="11.5703125" bestFit="1" customWidth="1"/>
    <col min="4" max="5" width="9" bestFit="1" customWidth="1"/>
    <col min="6" max="6" width="11.42578125" bestFit="1" customWidth="1"/>
    <col min="7" max="7" width="9" bestFit="1" customWidth="1"/>
    <col min="8" max="8" width="11" bestFit="1" customWidth="1"/>
    <col min="9" max="9" width="8.7109375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69</v>
      </c>
      <c r="K2" t="s">
        <v>0</v>
      </c>
      <c r="L2" t="str">
        <f>B2</f>
        <v>GiA431HybridGauss</v>
      </c>
    </row>
    <row r="3" spans="1:14" x14ac:dyDescent="0.25">
      <c r="A3" t="s">
        <v>18</v>
      </c>
      <c r="B3" s="1">
        <v>10000</v>
      </c>
      <c r="K3" t="s">
        <v>21</v>
      </c>
      <c r="L3" s="2">
        <f>B3</f>
        <v>10000</v>
      </c>
      <c r="N3" s="2"/>
    </row>
    <row r="4" spans="1:14" x14ac:dyDescent="0.25">
      <c r="A4" t="s">
        <v>18</v>
      </c>
      <c r="B4">
        <v>1981</v>
      </c>
      <c r="K4" t="s">
        <v>1</v>
      </c>
      <c r="L4">
        <f>B4</f>
        <v>1981</v>
      </c>
    </row>
    <row r="5" spans="1:14" x14ac:dyDescent="0.25">
      <c r="A5" t="s">
        <v>22</v>
      </c>
      <c r="B5" t="s">
        <v>23</v>
      </c>
      <c r="C5">
        <v>-113.4</v>
      </c>
      <c r="K5" t="s">
        <v>14</v>
      </c>
      <c r="L5">
        <f>C5</f>
        <v>-113.4</v>
      </c>
    </row>
    <row r="6" spans="1:14" x14ac:dyDescent="0.25">
      <c r="A6" t="s">
        <v>24</v>
      </c>
      <c r="B6">
        <v>7.0010000000000003</v>
      </c>
      <c r="K6" t="s">
        <v>15</v>
      </c>
      <c r="L6">
        <f>B6</f>
        <v>7.0010000000000003</v>
      </c>
    </row>
    <row r="7" spans="1:14" x14ac:dyDescent="0.25">
      <c r="A7" t="s">
        <v>25</v>
      </c>
      <c r="B7" t="s">
        <v>23</v>
      </c>
      <c r="C7">
        <v>-106.4</v>
      </c>
      <c r="K7" t="s">
        <v>16</v>
      </c>
      <c r="L7">
        <f>C7</f>
        <v>-106.4</v>
      </c>
    </row>
    <row r="9" spans="1:14" x14ac:dyDescent="0.25">
      <c r="A9" t="s">
        <v>26</v>
      </c>
      <c r="B9" t="s">
        <v>27</v>
      </c>
      <c r="C9" t="s">
        <v>68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5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0.71343000000000001</v>
      </c>
      <c r="C18">
        <v>0.22194700000000001</v>
      </c>
      <c r="D18" s="1">
        <v>9.9259999999999995E-4</v>
      </c>
      <c r="E18" s="1">
        <v>9.4439999999999993E-3</v>
      </c>
      <c r="K18" t="str">
        <f t="shared" ref="K18:L25" si="0">A18</f>
        <v>Tag</v>
      </c>
      <c r="L18">
        <f t="shared" si="0"/>
        <v>0.71343000000000001</v>
      </c>
    </row>
    <row r="19" spans="1:12" x14ac:dyDescent="0.25">
      <c r="A19" t="s">
        <v>7</v>
      </c>
      <c r="B19">
        <v>0.39204</v>
      </c>
      <c r="C19">
        <v>0.22664799999999999</v>
      </c>
      <c r="D19" s="1">
        <v>1.0139999999999999E-3</v>
      </c>
      <c r="E19" s="1">
        <v>1.073E-2</v>
      </c>
      <c r="K19" t="str">
        <f t="shared" si="0"/>
        <v>Tai</v>
      </c>
      <c r="L19">
        <f t="shared" si="0"/>
        <v>0.39204</v>
      </c>
    </row>
    <row r="20" spans="1:12" x14ac:dyDescent="0.25">
      <c r="A20" t="s">
        <v>3</v>
      </c>
      <c r="B20">
        <v>0.18609000000000001</v>
      </c>
      <c r="C20">
        <v>0.111759</v>
      </c>
      <c r="D20" s="1">
        <v>4.9980000000000001E-4</v>
      </c>
      <c r="E20" s="1">
        <v>7.5690000000000002E-3</v>
      </c>
      <c r="K20" t="str">
        <f t="shared" si="0"/>
        <v>Tga</v>
      </c>
      <c r="L20">
        <f t="shared" si="0"/>
        <v>0.18609000000000001</v>
      </c>
    </row>
    <row r="21" spans="1:12" x14ac:dyDescent="0.25">
      <c r="A21" t="s">
        <v>2</v>
      </c>
      <c r="B21">
        <v>0.26482</v>
      </c>
      <c r="C21">
        <v>0.152892</v>
      </c>
      <c r="D21" s="1">
        <v>6.8380000000000003E-4</v>
      </c>
      <c r="E21" s="1">
        <v>9.4190000000000003E-3</v>
      </c>
      <c r="K21" t="str">
        <f t="shared" si="0"/>
        <v>Tgi</v>
      </c>
      <c r="L21">
        <f t="shared" si="0"/>
        <v>0.26482</v>
      </c>
    </row>
    <row r="22" spans="1:12" x14ac:dyDescent="0.25">
      <c r="A22" t="s">
        <v>6</v>
      </c>
      <c r="B22">
        <v>0.14798</v>
      </c>
      <c r="C22">
        <v>8.9357000000000006E-2</v>
      </c>
      <c r="D22" s="1">
        <v>3.9960000000000001E-4</v>
      </c>
      <c r="E22" s="1">
        <v>5.6059999999999999E-3</v>
      </c>
      <c r="K22" t="str">
        <f t="shared" si="0"/>
        <v>Tia</v>
      </c>
      <c r="L22">
        <f t="shared" si="0"/>
        <v>0.14798</v>
      </c>
    </row>
    <row r="23" spans="1:12" x14ac:dyDescent="0.25">
      <c r="A23" t="s">
        <v>4</v>
      </c>
      <c r="B23">
        <v>0.51363999999999999</v>
      </c>
      <c r="C23">
        <v>0.277445</v>
      </c>
      <c r="D23" s="1">
        <v>1.2409999999999999E-3</v>
      </c>
      <c r="E23" s="1">
        <v>1.387E-2</v>
      </c>
      <c r="K23" t="str">
        <f t="shared" si="0"/>
        <v>Tig</v>
      </c>
      <c r="L23">
        <f t="shared" si="0"/>
        <v>0.51363999999999999</v>
      </c>
    </row>
    <row r="24" spans="1:12" x14ac:dyDescent="0.25">
      <c r="A24" t="s">
        <v>66</v>
      </c>
      <c r="B24">
        <v>1.397E-2</v>
      </c>
      <c r="C24">
        <v>4.1910000000000003E-3</v>
      </c>
      <c r="D24" s="1">
        <v>1.874E-5</v>
      </c>
      <c r="E24" s="1">
        <v>4.4230000000000002E-5</v>
      </c>
      <c r="K24" t="str">
        <f t="shared" si="0"/>
        <v>sigmaA</v>
      </c>
      <c r="L24">
        <f t="shared" si="0"/>
        <v>1.397E-2</v>
      </c>
    </row>
    <row r="25" spans="1:12" x14ac:dyDescent="0.25">
      <c r="A25" t="s">
        <v>53</v>
      </c>
      <c r="B25">
        <v>1.7350000000000001E-2</v>
      </c>
      <c r="C25">
        <v>5.3379999999999999E-3</v>
      </c>
      <c r="D25" s="1">
        <v>2.387E-5</v>
      </c>
      <c r="E25" s="1">
        <v>6.6359999999999995E-5</v>
      </c>
      <c r="K25" t="str">
        <f t="shared" si="0"/>
        <v>sigmaG</v>
      </c>
      <c r="L25">
        <f t="shared" si="0"/>
        <v>1.7350000000000001E-2</v>
      </c>
    </row>
    <row r="26" spans="1:12" x14ac:dyDescent="0.25">
      <c r="D26" s="1"/>
      <c r="E26" s="1"/>
    </row>
    <row r="27" spans="1:12" x14ac:dyDescent="0.25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 x14ac:dyDescent="0.25">
      <c r="B28" s="3"/>
      <c r="C28" s="4"/>
      <c r="D28" s="4"/>
      <c r="E28" s="4"/>
      <c r="F28" s="3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0.17636599999999999</v>
      </c>
      <c r="C30">
        <v>0.58499000000000001</v>
      </c>
      <c r="D30" s="1">
        <v>0.76282000000000005</v>
      </c>
      <c r="E30" s="1">
        <v>0.89300999999999997</v>
      </c>
      <c r="F30">
        <v>0.99002000000000001</v>
      </c>
      <c r="K30" t="str">
        <f t="shared" ref="K30:K37" si="1">CONCATENATE(A30,"_median")</f>
        <v>Tag_median</v>
      </c>
      <c r="L30">
        <f t="shared" ref="L30:L37" si="2">D30</f>
        <v>0.76282000000000005</v>
      </c>
    </row>
    <row r="31" spans="1:12" x14ac:dyDescent="0.25">
      <c r="A31" t="s">
        <v>7</v>
      </c>
      <c r="B31">
        <v>2.9576000000000002E-2</v>
      </c>
      <c r="C31">
        <v>0.21576000000000001</v>
      </c>
      <c r="D31" s="1">
        <v>0.37186000000000002</v>
      </c>
      <c r="E31" s="1">
        <v>0.54200999999999999</v>
      </c>
      <c r="F31">
        <v>0.88683000000000001</v>
      </c>
      <c r="K31" t="str">
        <f t="shared" si="1"/>
        <v>Tai_median</v>
      </c>
      <c r="L31">
        <f t="shared" si="2"/>
        <v>0.37186000000000002</v>
      </c>
    </row>
    <row r="32" spans="1:12" x14ac:dyDescent="0.25">
      <c r="A32" t="s">
        <v>3</v>
      </c>
      <c r="B32">
        <v>1.0943E-2</v>
      </c>
      <c r="C32">
        <v>0.10059</v>
      </c>
      <c r="D32">
        <v>0.17699000000000001</v>
      </c>
      <c r="E32">
        <v>0.25872000000000001</v>
      </c>
      <c r="F32">
        <v>0.43037999999999998</v>
      </c>
      <c r="K32" t="str">
        <f t="shared" si="1"/>
        <v>Tga_median</v>
      </c>
      <c r="L32">
        <f t="shared" si="2"/>
        <v>0.17699000000000001</v>
      </c>
    </row>
    <row r="33" spans="1:12" x14ac:dyDescent="0.25">
      <c r="A33" t="s">
        <v>2</v>
      </c>
      <c r="B33">
        <v>1.8599000000000001E-2</v>
      </c>
      <c r="C33">
        <v>0.14337</v>
      </c>
      <c r="D33">
        <v>0.25536999999999999</v>
      </c>
      <c r="E33">
        <v>0.36879000000000001</v>
      </c>
      <c r="F33">
        <v>0.58957000000000004</v>
      </c>
      <c r="K33" t="str">
        <f t="shared" si="1"/>
        <v>Tgi_median</v>
      </c>
      <c r="L33">
        <f t="shared" si="2"/>
        <v>0.25536999999999999</v>
      </c>
    </row>
    <row r="34" spans="1:12" x14ac:dyDescent="0.25">
      <c r="A34" t="s">
        <v>6</v>
      </c>
      <c r="B34">
        <v>8.7740000000000005E-3</v>
      </c>
      <c r="C34">
        <v>7.7039999999999997E-2</v>
      </c>
      <c r="D34">
        <v>0.1399</v>
      </c>
      <c r="E34">
        <v>0.20866000000000001</v>
      </c>
      <c r="F34">
        <v>0.33939999999999998</v>
      </c>
      <c r="K34" t="str">
        <f t="shared" si="1"/>
        <v>Tia_median</v>
      </c>
      <c r="L34">
        <f t="shared" si="2"/>
        <v>0.1399</v>
      </c>
    </row>
    <row r="35" spans="1:12" x14ac:dyDescent="0.25">
      <c r="A35" t="s">
        <v>4</v>
      </c>
      <c r="B35" s="3">
        <v>3.5874999999999997E-2</v>
      </c>
      <c r="C35" s="4">
        <v>0.28275</v>
      </c>
      <c r="D35" s="4">
        <v>0.51456999999999997</v>
      </c>
      <c r="E35" s="4">
        <v>0.74675000000000002</v>
      </c>
      <c r="F35" s="3">
        <v>0.97345999999999999</v>
      </c>
      <c r="K35" t="str">
        <f t="shared" si="1"/>
        <v>Tig_median</v>
      </c>
      <c r="L35">
        <f t="shared" si="2"/>
        <v>0.51456999999999997</v>
      </c>
    </row>
    <row r="36" spans="1:12" x14ac:dyDescent="0.25">
      <c r="A36" t="s">
        <v>66</v>
      </c>
      <c r="B36">
        <v>8.3639999999999999E-3</v>
      </c>
      <c r="C36">
        <v>1.108E-2</v>
      </c>
      <c r="D36">
        <v>1.315E-2</v>
      </c>
      <c r="E36">
        <v>1.5900000000000001E-2</v>
      </c>
      <c r="F36">
        <v>2.4320000000000001E-2</v>
      </c>
      <c r="K36" t="str">
        <f t="shared" si="1"/>
        <v>sigmaA_median</v>
      </c>
      <c r="L36">
        <f t="shared" si="2"/>
        <v>1.315E-2</v>
      </c>
    </row>
    <row r="37" spans="1:12" x14ac:dyDescent="0.25">
      <c r="A37" t="s">
        <v>53</v>
      </c>
      <c r="B37">
        <v>1.0314E-2</v>
      </c>
      <c r="C37">
        <v>1.3690000000000001E-2</v>
      </c>
      <c r="D37">
        <v>1.6289999999999999E-2</v>
      </c>
      <c r="E37">
        <v>1.975E-2</v>
      </c>
      <c r="F37">
        <v>3.0630000000000001E-2</v>
      </c>
      <c r="K37" t="str">
        <f t="shared" si="1"/>
        <v>sigmaG_median</v>
      </c>
      <c r="L37">
        <f t="shared" si="2"/>
        <v>1.6289999999999999E-2</v>
      </c>
    </row>
    <row r="39" spans="1:12" x14ac:dyDescent="0.25">
      <c r="A39" t="s">
        <v>56</v>
      </c>
      <c r="B39" t="s">
        <v>57</v>
      </c>
      <c r="C39" t="s">
        <v>58</v>
      </c>
      <c r="D39" t="s">
        <v>59</v>
      </c>
    </row>
    <row r="41" spans="1:12" x14ac:dyDescent="0.25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</v>
      </c>
      <c r="C42">
        <v>1.01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>
        <v>1.01</v>
      </c>
      <c r="C43">
        <v>1.02</v>
      </c>
      <c r="K43" t="str">
        <f t="shared" ref="K43:K49" si="5">CONCATENATE(A43,"_rhat")</f>
        <v>Tai_rhat</v>
      </c>
      <c r="L43">
        <f t="shared" ref="L43:L49" si="6">B43</f>
        <v>1.01</v>
      </c>
    </row>
    <row r="44" spans="1:12" x14ac:dyDescent="0.25">
      <c r="A44" t="s">
        <v>3</v>
      </c>
      <c r="B44">
        <v>1.01</v>
      </c>
      <c r="C44">
        <v>1.03</v>
      </c>
      <c r="K44" t="str">
        <f t="shared" si="5"/>
        <v>Tga_rhat</v>
      </c>
      <c r="L44">
        <f t="shared" si="6"/>
        <v>1.01</v>
      </c>
    </row>
    <row r="45" spans="1:12" x14ac:dyDescent="0.25">
      <c r="A45" t="s">
        <v>2</v>
      </c>
      <c r="B45">
        <v>1.02</v>
      </c>
      <c r="C45">
        <v>1.04</v>
      </c>
      <c r="K45" t="str">
        <f t="shared" si="5"/>
        <v>Tgi_rhat</v>
      </c>
      <c r="L45">
        <f t="shared" si="6"/>
        <v>1.02</v>
      </c>
    </row>
    <row r="46" spans="1:12" x14ac:dyDescent="0.25">
      <c r="A46" t="s">
        <v>6</v>
      </c>
      <c r="B46">
        <v>1.02</v>
      </c>
      <c r="C46">
        <v>1.04</v>
      </c>
      <c r="K46" t="str">
        <f t="shared" si="5"/>
        <v>Tia_rhat</v>
      </c>
      <c r="L46">
        <f t="shared" si="6"/>
        <v>1.02</v>
      </c>
    </row>
    <row r="47" spans="1:12" x14ac:dyDescent="0.25">
      <c r="A47" t="s">
        <v>4</v>
      </c>
      <c r="B47">
        <v>1.01</v>
      </c>
      <c r="C47">
        <v>1.03</v>
      </c>
      <c r="K47" t="str">
        <f t="shared" si="5"/>
        <v>Tig_rhat</v>
      </c>
      <c r="L47">
        <f t="shared" si="6"/>
        <v>1.01</v>
      </c>
    </row>
    <row r="48" spans="1:12" x14ac:dyDescent="0.25">
      <c r="A48" t="s">
        <v>66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 x14ac:dyDescent="0.25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 x14ac:dyDescent="0.25">
      <c r="A51" t="s">
        <v>64</v>
      </c>
      <c r="B51" t="s">
        <v>65</v>
      </c>
      <c r="K51" t="s">
        <v>17</v>
      </c>
      <c r="L51">
        <f>A53</f>
        <v>1.01</v>
      </c>
    </row>
    <row r="53" spans="1:12" x14ac:dyDescent="0.25">
      <c r="A53">
        <v>1.01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66</v>
      </c>
    </row>
    <row r="55" spans="1:12" x14ac:dyDescent="0.25">
      <c r="B55">
        <v>555.32479999999998</v>
      </c>
      <c r="C55">
        <v>447.94709999999998</v>
      </c>
      <c r="D55">
        <v>217.1729</v>
      </c>
      <c r="E55">
        <v>266.75779999999997</v>
      </c>
      <c r="F55">
        <v>253.61359999999999</v>
      </c>
      <c r="G55">
        <v>402.28820000000002</v>
      </c>
      <c r="H55">
        <v>10064.074500000001</v>
      </c>
    </row>
    <row r="56" spans="1:12" x14ac:dyDescent="0.25">
      <c r="B56" t="s">
        <v>53</v>
      </c>
    </row>
    <row r="57" spans="1:12" x14ac:dyDescent="0.25">
      <c r="B57">
        <v>6891.1405999999997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34" workbookViewId="0">
      <selection activeCell="L52" sqref="L52"/>
    </sheetView>
  </sheetViews>
  <sheetFormatPr defaultRowHeight="15" x14ac:dyDescent="0.25"/>
  <cols>
    <col min="1" max="1" width="11.85546875" bestFit="1" customWidth="1"/>
    <col min="2" max="2" width="18.42578125" bestFit="1" customWidth="1"/>
    <col min="3" max="3" width="11.5703125" bestFit="1" customWidth="1"/>
    <col min="4" max="4" width="9" customWidth="1"/>
    <col min="5" max="5" width="9" bestFit="1" customWidth="1"/>
    <col min="6" max="6" width="11.42578125" bestFit="1" customWidth="1"/>
    <col min="7" max="7" width="8" bestFit="1" customWidth="1"/>
    <col min="8" max="8" width="10" bestFit="1" customWidth="1"/>
    <col min="9" max="9" width="8.7109375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69</v>
      </c>
      <c r="K2" t="s">
        <v>0</v>
      </c>
      <c r="L2" t="str">
        <f>B2</f>
        <v>GiA431HybridGauss</v>
      </c>
    </row>
    <row r="3" spans="1:14" x14ac:dyDescent="0.25">
      <c r="A3" t="s">
        <v>18</v>
      </c>
      <c r="B3" s="1">
        <v>10000</v>
      </c>
      <c r="K3" t="s">
        <v>21</v>
      </c>
      <c r="L3" s="2">
        <f>B3</f>
        <v>10000</v>
      </c>
      <c r="N3" s="2"/>
    </row>
    <row r="4" spans="1:14" x14ac:dyDescent="0.25">
      <c r="A4" t="s">
        <v>18</v>
      </c>
      <c r="B4">
        <v>1982</v>
      </c>
      <c r="K4" t="s">
        <v>1</v>
      </c>
      <c r="L4">
        <f>B4</f>
        <v>1982</v>
      </c>
    </row>
    <row r="5" spans="1:14" x14ac:dyDescent="0.25">
      <c r="A5" t="s">
        <v>22</v>
      </c>
      <c r="B5" t="s">
        <v>23</v>
      </c>
      <c r="C5">
        <v>-103</v>
      </c>
      <c r="K5" t="s">
        <v>14</v>
      </c>
      <c r="L5">
        <f>C5</f>
        <v>-103</v>
      </c>
    </row>
    <row r="6" spans="1:14" x14ac:dyDescent="0.25">
      <c r="A6" t="s">
        <v>24</v>
      </c>
      <c r="B6">
        <v>7.077</v>
      </c>
      <c r="K6" t="s">
        <v>15</v>
      </c>
      <c r="L6">
        <f>B6</f>
        <v>7.077</v>
      </c>
    </row>
    <row r="7" spans="1:14" x14ac:dyDescent="0.25">
      <c r="A7" t="s">
        <v>25</v>
      </c>
      <c r="B7" t="s">
        <v>23</v>
      </c>
      <c r="C7">
        <v>-95.88</v>
      </c>
      <c r="K7" t="s">
        <v>16</v>
      </c>
      <c r="L7">
        <f>C7</f>
        <v>-95.88</v>
      </c>
    </row>
    <row r="9" spans="1:14" x14ac:dyDescent="0.25">
      <c r="A9" t="s">
        <v>26</v>
      </c>
      <c r="B9" t="s">
        <v>27</v>
      </c>
      <c r="C9" t="s">
        <v>68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5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0.59153999999999995</v>
      </c>
      <c r="C18">
        <v>0.26026100000000002</v>
      </c>
      <c r="D18" s="1">
        <v>1.1640000000000001E-3</v>
      </c>
      <c r="E18" s="1">
        <v>1.035E-2</v>
      </c>
      <c r="K18" t="str">
        <f t="shared" ref="K18:L25" si="0">A18</f>
        <v>Tag</v>
      </c>
      <c r="L18">
        <f t="shared" si="0"/>
        <v>0.59153999999999995</v>
      </c>
    </row>
    <row r="19" spans="1:12" x14ac:dyDescent="0.25">
      <c r="A19" t="s">
        <v>7</v>
      </c>
      <c r="B19">
        <v>0.28784999999999999</v>
      </c>
      <c r="C19">
        <v>0.21976499999999999</v>
      </c>
      <c r="D19" s="1">
        <v>9.8280000000000004E-4</v>
      </c>
      <c r="E19" s="1">
        <v>9.5409999999999991E-3</v>
      </c>
      <c r="K19" t="str">
        <f t="shared" si="0"/>
        <v>Tai</v>
      </c>
      <c r="L19">
        <f t="shared" si="0"/>
        <v>0.28784999999999999</v>
      </c>
    </row>
    <row r="20" spans="1:12" x14ac:dyDescent="0.25">
      <c r="A20" t="s">
        <v>3</v>
      </c>
      <c r="B20">
        <v>0.11456</v>
      </c>
      <c r="C20">
        <v>8.2232E-2</v>
      </c>
      <c r="D20" s="1">
        <v>3.678E-4</v>
      </c>
      <c r="E20" s="1">
        <v>3.2810000000000001E-3</v>
      </c>
      <c r="K20" t="str">
        <f t="shared" si="0"/>
        <v>Tga</v>
      </c>
      <c r="L20">
        <f t="shared" si="0"/>
        <v>0.11456</v>
      </c>
    </row>
    <row r="21" spans="1:12" x14ac:dyDescent="0.25">
      <c r="A21" t="s">
        <v>2</v>
      </c>
      <c r="B21">
        <v>0.34186</v>
      </c>
      <c r="C21">
        <v>0.15473899999999999</v>
      </c>
      <c r="D21" s="1">
        <v>6.9200000000000002E-4</v>
      </c>
      <c r="E21" s="1">
        <v>6.5630000000000003E-3</v>
      </c>
      <c r="K21" t="str">
        <f t="shared" si="0"/>
        <v>Tgi</v>
      </c>
      <c r="L21">
        <f t="shared" si="0"/>
        <v>0.34186</v>
      </c>
    </row>
    <row r="22" spans="1:12" x14ac:dyDescent="0.25">
      <c r="A22" t="s">
        <v>6</v>
      </c>
      <c r="B22">
        <v>0.1545</v>
      </c>
      <c r="C22">
        <v>8.8532E-2</v>
      </c>
      <c r="D22" s="1">
        <v>3.9589999999999997E-4</v>
      </c>
      <c r="E22" s="1">
        <v>4.7019999999999996E-3</v>
      </c>
      <c r="K22" t="str">
        <f t="shared" si="0"/>
        <v>Tia</v>
      </c>
      <c r="L22">
        <f t="shared" si="0"/>
        <v>0.1545</v>
      </c>
    </row>
    <row r="23" spans="1:12" x14ac:dyDescent="0.25">
      <c r="A23" t="s">
        <v>4</v>
      </c>
      <c r="B23">
        <v>0.56528</v>
      </c>
      <c r="C23">
        <v>0.28117599999999998</v>
      </c>
      <c r="D23" s="1">
        <v>1.2570000000000001E-3</v>
      </c>
      <c r="E23" s="1">
        <v>0.01</v>
      </c>
      <c r="K23" t="str">
        <f t="shared" si="0"/>
        <v>Tig</v>
      </c>
      <c r="L23">
        <f t="shared" si="0"/>
        <v>0.56528</v>
      </c>
    </row>
    <row r="24" spans="1:12" x14ac:dyDescent="0.25">
      <c r="A24" t="s">
        <v>66</v>
      </c>
      <c r="B24">
        <v>1.6789999999999999E-2</v>
      </c>
      <c r="C24">
        <v>5.3330000000000001E-3</v>
      </c>
      <c r="D24" s="1">
        <v>2.385E-5</v>
      </c>
      <c r="E24" s="1">
        <v>7.9800000000000002E-5</v>
      </c>
      <c r="K24" t="str">
        <f t="shared" si="0"/>
        <v>sigmaA</v>
      </c>
      <c r="L24">
        <f t="shared" si="0"/>
        <v>1.6789999999999999E-2</v>
      </c>
    </row>
    <row r="25" spans="1:12" x14ac:dyDescent="0.25">
      <c r="A25" t="s">
        <v>53</v>
      </c>
      <c r="B25">
        <v>2.4320000000000001E-2</v>
      </c>
      <c r="C25">
        <v>7.2249999999999997E-3</v>
      </c>
      <c r="D25" s="1">
        <v>3.2310000000000001E-5</v>
      </c>
      <c r="E25" s="1">
        <v>5.3720000000000001E-5</v>
      </c>
      <c r="K25" t="str">
        <f t="shared" si="0"/>
        <v>sigmaG</v>
      </c>
      <c r="L25">
        <f t="shared" si="0"/>
        <v>2.4320000000000001E-2</v>
      </c>
    </row>
    <row r="26" spans="1:12" x14ac:dyDescent="0.25">
      <c r="D26" s="1"/>
      <c r="E26" s="1"/>
    </row>
    <row r="27" spans="1:12" x14ac:dyDescent="0.25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 x14ac:dyDescent="0.25">
      <c r="B28" s="3"/>
      <c r="C28" s="4"/>
      <c r="D28" s="4"/>
      <c r="E28" s="4"/>
      <c r="F28" s="3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6.1005999999999998E-2</v>
      </c>
      <c r="C30">
        <v>0.40146999999999999</v>
      </c>
      <c r="D30" s="1">
        <v>0.62219999999999998</v>
      </c>
      <c r="E30" s="1">
        <v>0.80732000000000004</v>
      </c>
      <c r="F30">
        <v>0.98162000000000005</v>
      </c>
      <c r="K30" t="str">
        <f t="shared" ref="K30:K37" si="1">CONCATENATE(A30,"_median")</f>
        <v>Tag_median</v>
      </c>
      <c r="L30">
        <f t="shared" ref="L30:L37" si="2">D30</f>
        <v>0.62219999999999998</v>
      </c>
    </row>
    <row r="31" spans="1:12" x14ac:dyDescent="0.25">
      <c r="A31" t="s">
        <v>7</v>
      </c>
      <c r="B31">
        <v>1.0345E-2</v>
      </c>
      <c r="C31">
        <v>0.11360000000000001</v>
      </c>
      <c r="D31" s="1">
        <v>0.23810000000000001</v>
      </c>
      <c r="E31" s="1">
        <v>0.41514000000000001</v>
      </c>
      <c r="F31">
        <v>0.82987999999999995</v>
      </c>
      <c r="K31" t="str">
        <f t="shared" si="1"/>
        <v>Tai_median</v>
      </c>
      <c r="L31">
        <f t="shared" si="2"/>
        <v>0.23810000000000001</v>
      </c>
    </row>
    <row r="32" spans="1:12" x14ac:dyDescent="0.25">
      <c r="A32" t="s">
        <v>3</v>
      </c>
      <c r="B32">
        <v>4.7470000000000004E-3</v>
      </c>
      <c r="C32">
        <v>4.827E-2</v>
      </c>
      <c r="D32">
        <v>9.9540000000000003E-2</v>
      </c>
      <c r="E32">
        <v>0.16582</v>
      </c>
      <c r="F32">
        <v>0.30678</v>
      </c>
      <c r="K32" t="str">
        <f t="shared" si="1"/>
        <v>Tga_median</v>
      </c>
      <c r="L32">
        <f t="shared" si="2"/>
        <v>9.9540000000000003E-2</v>
      </c>
    </row>
    <row r="33" spans="1:12" x14ac:dyDescent="0.25">
      <c r="A33" t="s">
        <v>2</v>
      </c>
      <c r="B33">
        <v>4.7356000000000002E-2</v>
      </c>
      <c r="C33">
        <v>0.22523000000000001</v>
      </c>
      <c r="D33">
        <v>0.34544999999999998</v>
      </c>
      <c r="E33">
        <v>0.45763999999999999</v>
      </c>
      <c r="F33">
        <v>0.63192999999999999</v>
      </c>
      <c r="K33" t="str">
        <f t="shared" si="1"/>
        <v>Tgi_median</v>
      </c>
      <c r="L33">
        <f t="shared" si="2"/>
        <v>0.34544999999999998</v>
      </c>
    </row>
    <row r="34" spans="1:12" x14ac:dyDescent="0.25">
      <c r="A34" t="s">
        <v>6</v>
      </c>
      <c r="B34">
        <v>1.4952999999999999E-2</v>
      </c>
      <c r="C34">
        <v>8.8760000000000006E-2</v>
      </c>
      <c r="D34">
        <v>0.14419000000000001</v>
      </c>
      <c r="E34">
        <v>0.20938000000000001</v>
      </c>
      <c r="F34">
        <v>0.35883999999999999</v>
      </c>
      <c r="K34" t="str">
        <f t="shared" si="1"/>
        <v>Tia_median</v>
      </c>
      <c r="L34">
        <f t="shared" si="2"/>
        <v>0.14419000000000001</v>
      </c>
    </row>
    <row r="35" spans="1:12" x14ac:dyDescent="0.25">
      <c r="A35" t="s">
        <v>4</v>
      </c>
      <c r="B35" s="3">
        <v>4.1445000000000003E-2</v>
      </c>
      <c r="C35" s="4">
        <v>0.33695999999999998</v>
      </c>
      <c r="D35" s="4">
        <v>0.59299000000000002</v>
      </c>
      <c r="E35" s="4">
        <v>0.80964999999999998</v>
      </c>
      <c r="F35" s="3">
        <v>0.98246999999999995</v>
      </c>
      <c r="K35" t="str">
        <f t="shared" si="1"/>
        <v>Tig_median</v>
      </c>
      <c r="L35">
        <f t="shared" si="2"/>
        <v>0.59299000000000002</v>
      </c>
    </row>
    <row r="36" spans="1:12" x14ac:dyDescent="0.25">
      <c r="A36" t="s">
        <v>66</v>
      </c>
      <c r="B36">
        <v>9.8150000000000008E-3</v>
      </c>
      <c r="C36">
        <v>1.3129999999999999E-2</v>
      </c>
      <c r="D36">
        <v>1.5689999999999999E-2</v>
      </c>
      <c r="E36">
        <v>1.917E-2</v>
      </c>
      <c r="F36">
        <v>3.0360000000000002E-2</v>
      </c>
      <c r="K36" t="str">
        <f t="shared" si="1"/>
        <v>sigmaA_median</v>
      </c>
      <c r="L36">
        <f t="shared" si="2"/>
        <v>1.5689999999999999E-2</v>
      </c>
    </row>
    <row r="37" spans="1:12" x14ac:dyDescent="0.25">
      <c r="A37" t="s">
        <v>53</v>
      </c>
      <c r="B37">
        <v>1.4621E-2</v>
      </c>
      <c r="C37">
        <v>1.934E-2</v>
      </c>
      <c r="D37">
        <v>2.291E-2</v>
      </c>
      <c r="E37">
        <v>2.7640000000000001E-2</v>
      </c>
      <c r="F37">
        <v>4.2229999999999997E-2</v>
      </c>
      <c r="K37" t="str">
        <f t="shared" si="1"/>
        <v>sigmaG_median</v>
      </c>
      <c r="L37">
        <f t="shared" si="2"/>
        <v>2.291E-2</v>
      </c>
    </row>
    <row r="39" spans="1:12" x14ac:dyDescent="0.25">
      <c r="A39" t="s">
        <v>56</v>
      </c>
      <c r="B39" t="s">
        <v>57</v>
      </c>
      <c r="C39" t="s">
        <v>58</v>
      </c>
      <c r="D39" t="s">
        <v>59</v>
      </c>
    </row>
    <row r="41" spans="1:12" x14ac:dyDescent="0.25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>
        <v>1</v>
      </c>
      <c r="C43">
        <v>1.01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>
        <v>1</v>
      </c>
      <c r="C44">
        <v>1.01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>
        <v>1.01</v>
      </c>
      <c r="C45">
        <v>1.02</v>
      </c>
      <c r="K45" t="str">
        <f t="shared" si="5"/>
        <v>Tgi_rhat</v>
      </c>
      <c r="L45">
        <f t="shared" si="6"/>
        <v>1.01</v>
      </c>
    </row>
    <row r="46" spans="1:12" x14ac:dyDescent="0.25">
      <c r="A46" t="s">
        <v>6</v>
      </c>
      <c r="B46">
        <v>1.01</v>
      </c>
      <c r="C46">
        <v>1.01</v>
      </c>
      <c r="K46" t="str">
        <f t="shared" si="5"/>
        <v>Tia_rhat</v>
      </c>
      <c r="L46">
        <f t="shared" si="6"/>
        <v>1.01</v>
      </c>
    </row>
    <row r="47" spans="1:12" x14ac:dyDescent="0.25">
      <c r="A47" t="s">
        <v>4</v>
      </c>
      <c r="B47">
        <v>1</v>
      </c>
      <c r="C47">
        <v>1.01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66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 x14ac:dyDescent="0.25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 x14ac:dyDescent="0.25">
      <c r="A51" t="s">
        <v>64</v>
      </c>
      <c r="B51" t="s">
        <v>65</v>
      </c>
      <c r="K51" t="s">
        <v>17</v>
      </c>
      <c r="L51">
        <f>A53</f>
        <v>1.01</v>
      </c>
    </row>
    <row r="53" spans="1:12" x14ac:dyDescent="0.25">
      <c r="A53">
        <v>1.01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66</v>
      </c>
    </row>
    <row r="55" spans="1:12" x14ac:dyDescent="0.25">
      <c r="B55">
        <v>634.90629999999999</v>
      </c>
      <c r="C55">
        <v>537.24549999999999</v>
      </c>
      <c r="D55">
        <v>626.64589999999998</v>
      </c>
      <c r="E55">
        <v>554.73140000000001</v>
      </c>
      <c r="F55">
        <v>369.25889999999998</v>
      </c>
      <c r="G55">
        <v>794.53899999999999</v>
      </c>
      <c r="H55">
        <v>4472.5658000000003</v>
      </c>
    </row>
    <row r="56" spans="1:12" x14ac:dyDescent="0.25">
      <c r="B56" t="s">
        <v>53</v>
      </c>
    </row>
    <row r="57" spans="1:12" x14ac:dyDescent="0.25">
      <c r="A57">
        <v>18522.083699999999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25" workbookViewId="0">
      <selection activeCell="L52" sqref="L52"/>
    </sheetView>
  </sheetViews>
  <sheetFormatPr defaultRowHeight="15" x14ac:dyDescent="0.25"/>
  <cols>
    <col min="1" max="1" width="11.85546875" bestFit="1" customWidth="1"/>
    <col min="2" max="2" width="18.42578125" bestFit="1" customWidth="1"/>
    <col min="3" max="3" width="11.5703125" bestFit="1" customWidth="1"/>
    <col min="4" max="5" width="9" customWidth="1"/>
    <col min="6" max="6" width="11.42578125" bestFit="1" customWidth="1"/>
    <col min="7" max="7" width="9" customWidth="1"/>
    <col min="8" max="8" width="11" bestFit="1" customWidth="1"/>
    <col min="9" max="9" width="8.7109375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69</v>
      </c>
      <c r="K2" t="s">
        <v>0</v>
      </c>
      <c r="L2" t="str">
        <f>B2</f>
        <v>GiA431HybridGauss</v>
      </c>
    </row>
    <row r="3" spans="1:14" x14ac:dyDescent="0.25">
      <c r="A3" t="s">
        <v>18</v>
      </c>
      <c r="B3" s="1">
        <v>10000</v>
      </c>
      <c r="K3" t="s">
        <v>21</v>
      </c>
      <c r="L3" s="2">
        <f>B3</f>
        <v>10000</v>
      </c>
      <c r="N3" s="2"/>
    </row>
    <row r="4" spans="1:14" x14ac:dyDescent="0.25">
      <c r="A4" t="s">
        <v>18</v>
      </c>
      <c r="B4">
        <v>1983</v>
      </c>
      <c r="K4" t="s">
        <v>1</v>
      </c>
      <c r="L4">
        <f>B4</f>
        <v>1983</v>
      </c>
    </row>
    <row r="5" spans="1:14" x14ac:dyDescent="0.25">
      <c r="A5" t="s">
        <v>22</v>
      </c>
      <c r="B5" t="s">
        <v>23</v>
      </c>
      <c r="C5">
        <v>-100.7</v>
      </c>
      <c r="K5" t="s">
        <v>14</v>
      </c>
      <c r="L5">
        <f>C5</f>
        <v>-100.7</v>
      </c>
    </row>
    <row r="6" spans="1:14" x14ac:dyDescent="0.25">
      <c r="A6" t="s">
        <v>24</v>
      </c>
      <c r="B6">
        <v>7.2670000000000003</v>
      </c>
      <c r="K6" t="s">
        <v>15</v>
      </c>
      <c r="L6">
        <f>B6</f>
        <v>7.2670000000000003</v>
      </c>
    </row>
    <row r="7" spans="1:14" x14ac:dyDescent="0.25">
      <c r="A7" t="s">
        <v>25</v>
      </c>
      <c r="B7" t="s">
        <v>23</v>
      </c>
      <c r="C7">
        <v>-93.47</v>
      </c>
      <c r="K7" t="s">
        <v>16</v>
      </c>
      <c r="L7">
        <f>C7</f>
        <v>-93.47</v>
      </c>
    </row>
    <row r="9" spans="1:14" x14ac:dyDescent="0.25">
      <c r="A9" t="s">
        <v>26</v>
      </c>
      <c r="B9" t="s">
        <v>27</v>
      </c>
      <c r="C9" t="s">
        <v>68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5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0.76888999999999996</v>
      </c>
      <c r="C18">
        <v>0.191136</v>
      </c>
      <c r="D18" s="1">
        <v>8.5479999999999996E-4</v>
      </c>
      <c r="E18" s="1">
        <v>5.4169999999999999E-3</v>
      </c>
      <c r="K18" t="str">
        <f t="shared" ref="K18:L25" si="0">A18</f>
        <v>Tag</v>
      </c>
      <c r="L18">
        <f t="shared" si="0"/>
        <v>0.76888999999999996</v>
      </c>
    </row>
    <row r="19" spans="1:12" x14ac:dyDescent="0.25">
      <c r="A19" t="s">
        <v>7</v>
      </c>
      <c r="B19">
        <v>0.50870000000000004</v>
      </c>
      <c r="C19">
        <v>0.26307799999999998</v>
      </c>
      <c r="D19" s="1">
        <v>1.1770000000000001E-3</v>
      </c>
      <c r="E19" s="1">
        <v>9.3340000000000003E-3</v>
      </c>
      <c r="K19" t="str">
        <f t="shared" si="0"/>
        <v>Tai</v>
      </c>
      <c r="L19">
        <f t="shared" si="0"/>
        <v>0.50870000000000004</v>
      </c>
    </row>
    <row r="20" spans="1:12" x14ac:dyDescent="0.25">
      <c r="A20" t="s">
        <v>3</v>
      </c>
      <c r="B20">
        <v>0.11733</v>
      </c>
      <c r="C20">
        <v>8.3287E-2</v>
      </c>
      <c r="D20" s="1">
        <v>3.725E-4</v>
      </c>
      <c r="E20" s="1">
        <v>3.313E-3</v>
      </c>
      <c r="K20" t="str">
        <f t="shared" si="0"/>
        <v>Tga</v>
      </c>
      <c r="L20">
        <f t="shared" si="0"/>
        <v>0.11733</v>
      </c>
    </row>
    <row r="21" spans="1:12" x14ac:dyDescent="0.25">
      <c r="A21" t="s">
        <v>2</v>
      </c>
      <c r="B21">
        <v>0.42048000000000002</v>
      </c>
      <c r="C21">
        <v>0.14319699999999999</v>
      </c>
      <c r="D21" s="1">
        <v>6.4039999999999995E-4</v>
      </c>
      <c r="E21" s="1">
        <v>7.1240000000000001E-3</v>
      </c>
      <c r="K21" t="str">
        <f t="shared" si="0"/>
        <v>Tgi</v>
      </c>
      <c r="L21">
        <f t="shared" si="0"/>
        <v>0.42048000000000002</v>
      </c>
    </row>
    <row r="22" spans="1:12" x14ac:dyDescent="0.25">
      <c r="A22" t="s">
        <v>6</v>
      </c>
      <c r="B22">
        <v>0.25968999999999998</v>
      </c>
      <c r="C22">
        <v>0.113603</v>
      </c>
      <c r="D22" s="1">
        <v>5.0799999999999999E-4</v>
      </c>
      <c r="E22" s="1">
        <v>5.3889999999999997E-3</v>
      </c>
      <c r="K22" t="str">
        <f t="shared" si="0"/>
        <v>Tia</v>
      </c>
      <c r="L22">
        <f t="shared" si="0"/>
        <v>0.25968999999999998</v>
      </c>
    </row>
    <row r="23" spans="1:12" x14ac:dyDescent="0.25">
      <c r="A23" t="s">
        <v>4</v>
      </c>
      <c r="B23">
        <v>0.60809000000000002</v>
      </c>
      <c r="C23">
        <v>0.27193499999999998</v>
      </c>
      <c r="D23" s="1">
        <v>1.2160000000000001E-3</v>
      </c>
      <c r="E23" s="1">
        <v>1.162E-2</v>
      </c>
      <c r="K23" t="str">
        <f t="shared" si="0"/>
        <v>Tig</v>
      </c>
      <c r="L23">
        <f t="shared" si="0"/>
        <v>0.60809000000000002</v>
      </c>
    </row>
    <row r="24" spans="1:12" x14ac:dyDescent="0.25">
      <c r="A24" t="s">
        <v>66</v>
      </c>
      <c r="B24">
        <v>2.383E-2</v>
      </c>
      <c r="C24">
        <v>7.3540000000000003E-3</v>
      </c>
      <c r="D24" s="1">
        <v>3.2889999999999999E-5</v>
      </c>
      <c r="E24" s="1">
        <v>6.8479999999999995E-5</v>
      </c>
      <c r="K24" t="str">
        <f t="shared" si="0"/>
        <v>sigmaA</v>
      </c>
      <c r="L24">
        <f t="shared" si="0"/>
        <v>2.383E-2</v>
      </c>
    </row>
    <row r="25" spans="1:12" x14ac:dyDescent="0.25">
      <c r="A25" t="s">
        <v>53</v>
      </c>
      <c r="B25">
        <v>1.9269999999999999E-2</v>
      </c>
      <c r="C25">
        <v>5.8479999999999999E-3</v>
      </c>
      <c r="D25" s="1">
        <v>2.6149999999999999E-5</v>
      </c>
      <c r="E25" s="1">
        <v>6.5270000000000004E-5</v>
      </c>
      <c r="K25" t="str">
        <f t="shared" si="0"/>
        <v>sigmaG</v>
      </c>
      <c r="L25">
        <f t="shared" si="0"/>
        <v>1.9269999999999999E-2</v>
      </c>
    </row>
    <row r="26" spans="1:12" x14ac:dyDescent="0.25">
      <c r="D26" s="1"/>
      <c r="E26" s="1"/>
    </row>
    <row r="27" spans="1:12" x14ac:dyDescent="0.25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 x14ac:dyDescent="0.25">
      <c r="B28" s="3"/>
      <c r="C28" s="4"/>
      <c r="D28" s="4"/>
      <c r="E28" s="4"/>
      <c r="F28" s="3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0.28089900000000001</v>
      </c>
      <c r="C30">
        <v>0.66722000000000004</v>
      </c>
      <c r="D30" s="1">
        <v>0.81710000000000005</v>
      </c>
      <c r="E30" s="1">
        <v>0.91766000000000003</v>
      </c>
      <c r="F30">
        <v>0.99256999999999995</v>
      </c>
      <c r="K30" t="str">
        <f t="shared" ref="K30:K37" si="1">CONCATENATE(A30,"_median")</f>
        <v>Tag_median</v>
      </c>
      <c r="L30">
        <f t="shared" ref="L30:L37" si="2">D30</f>
        <v>0.81710000000000005</v>
      </c>
    </row>
    <row r="31" spans="1:12" x14ac:dyDescent="0.25">
      <c r="A31" t="s">
        <v>7</v>
      </c>
      <c r="B31">
        <v>4.2141999999999999E-2</v>
      </c>
      <c r="C31">
        <v>0.29897000000000001</v>
      </c>
      <c r="D31" s="1">
        <v>0.50892000000000004</v>
      </c>
      <c r="E31" s="1">
        <v>0.72082999999999997</v>
      </c>
      <c r="F31">
        <v>0.96536999999999995</v>
      </c>
      <c r="K31" t="str">
        <f t="shared" si="1"/>
        <v>Tai_median</v>
      </c>
      <c r="L31">
        <f t="shared" si="2"/>
        <v>0.50892000000000004</v>
      </c>
    </row>
    <row r="32" spans="1:12" x14ac:dyDescent="0.25">
      <c r="A32" t="s">
        <v>3</v>
      </c>
      <c r="B32">
        <v>5.646E-3</v>
      </c>
      <c r="C32">
        <v>5.0319999999999997E-2</v>
      </c>
      <c r="D32">
        <v>0.10256999999999999</v>
      </c>
      <c r="E32">
        <v>0.16822000000000001</v>
      </c>
      <c r="F32">
        <v>0.30903000000000003</v>
      </c>
      <c r="K32" t="str">
        <f t="shared" si="1"/>
        <v>Tga_median</v>
      </c>
      <c r="L32">
        <f t="shared" si="2"/>
        <v>0.10256999999999999</v>
      </c>
    </row>
    <row r="33" spans="1:12" x14ac:dyDescent="0.25">
      <c r="A33" t="s">
        <v>2</v>
      </c>
      <c r="B33">
        <v>0.128856</v>
      </c>
      <c r="C33">
        <v>0.31928000000000001</v>
      </c>
      <c r="D33">
        <v>0.42853000000000002</v>
      </c>
      <c r="E33">
        <v>0.52912000000000003</v>
      </c>
      <c r="F33">
        <v>0.67191999999999996</v>
      </c>
      <c r="K33" t="str">
        <f t="shared" si="1"/>
        <v>Tgi_median</v>
      </c>
      <c r="L33">
        <f t="shared" si="2"/>
        <v>0.42853000000000002</v>
      </c>
    </row>
    <row r="34" spans="1:12" x14ac:dyDescent="0.25">
      <c r="A34" t="s">
        <v>6</v>
      </c>
      <c r="B34">
        <v>4.1856999999999998E-2</v>
      </c>
      <c r="C34">
        <v>0.17435</v>
      </c>
      <c r="D34">
        <v>0.26523999999999998</v>
      </c>
      <c r="E34">
        <v>0.34767999999999999</v>
      </c>
      <c r="F34">
        <v>0.46026</v>
      </c>
      <c r="K34" t="str">
        <f t="shared" si="1"/>
        <v>Tia_median</v>
      </c>
      <c r="L34">
        <f t="shared" si="2"/>
        <v>0.26523999999999998</v>
      </c>
    </row>
    <row r="35" spans="1:12" x14ac:dyDescent="0.25">
      <c r="A35" t="s">
        <v>4</v>
      </c>
      <c r="B35" s="3">
        <v>5.6440999999999998E-2</v>
      </c>
      <c r="C35" s="4">
        <v>0.40572999999999998</v>
      </c>
      <c r="D35" s="4">
        <v>0.65361999999999998</v>
      </c>
      <c r="E35" s="4">
        <v>0.84333999999999998</v>
      </c>
      <c r="F35" s="3">
        <v>0.98421000000000003</v>
      </c>
      <c r="K35" t="str">
        <f t="shared" si="1"/>
        <v>Tig_median</v>
      </c>
      <c r="L35">
        <f t="shared" si="2"/>
        <v>0.65361999999999998</v>
      </c>
    </row>
    <row r="36" spans="1:12" x14ac:dyDescent="0.25">
      <c r="A36" t="s">
        <v>66</v>
      </c>
      <c r="B36">
        <v>1.4119E-2</v>
      </c>
      <c r="C36">
        <v>1.8790000000000001E-2</v>
      </c>
      <c r="D36">
        <v>2.2349999999999998E-2</v>
      </c>
      <c r="E36">
        <v>2.7130000000000001E-2</v>
      </c>
      <c r="F36">
        <v>4.2070000000000003E-2</v>
      </c>
      <c r="K36" t="str">
        <f t="shared" si="1"/>
        <v>sigmaA_median</v>
      </c>
      <c r="L36">
        <f t="shared" si="2"/>
        <v>2.2349999999999998E-2</v>
      </c>
    </row>
    <row r="37" spans="1:12" x14ac:dyDescent="0.25">
      <c r="A37" t="s">
        <v>53</v>
      </c>
      <c r="B37">
        <v>1.1471E-2</v>
      </c>
      <c r="C37">
        <v>1.523E-2</v>
      </c>
      <c r="D37">
        <v>1.8089999999999998E-2</v>
      </c>
      <c r="E37">
        <v>2.1940000000000001E-2</v>
      </c>
      <c r="F37">
        <v>3.3910000000000003E-2</v>
      </c>
      <c r="K37" t="str">
        <f t="shared" si="1"/>
        <v>sigmaG_median</v>
      </c>
      <c r="L37">
        <f t="shared" si="2"/>
        <v>1.8089999999999998E-2</v>
      </c>
    </row>
    <row r="39" spans="1:12" x14ac:dyDescent="0.25">
      <c r="A39" t="s">
        <v>56</v>
      </c>
      <c r="B39" t="s">
        <v>57</v>
      </c>
      <c r="C39" t="s">
        <v>58</v>
      </c>
      <c r="D39" t="s">
        <v>59</v>
      </c>
    </row>
    <row r="41" spans="1:12" x14ac:dyDescent="0.25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</v>
      </c>
      <c r="C42">
        <v>1.01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>
        <v>1.01</v>
      </c>
      <c r="C43">
        <v>1.02</v>
      </c>
      <c r="K43" t="str">
        <f t="shared" ref="K43:K49" si="5">CONCATENATE(A43,"_rhat")</f>
        <v>Tai_rhat</v>
      </c>
      <c r="L43">
        <f t="shared" ref="L43:L49" si="6">B43</f>
        <v>1.01</v>
      </c>
    </row>
    <row r="44" spans="1:12" x14ac:dyDescent="0.25">
      <c r="A44" t="s">
        <v>3</v>
      </c>
      <c r="B44">
        <v>1</v>
      </c>
      <c r="C44">
        <v>1.01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>
        <v>1</v>
      </c>
      <c r="C45">
        <v>1.01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>
        <v>1.01</v>
      </c>
      <c r="C46">
        <v>1.02</v>
      </c>
      <c r="K46" t="str">
        <f t="shared" si="5"/>
        <v>Tia_rhat</v>
      </c>
      <c r="L46">
        <f t="shared" si="6"/>
        <v>1.01</v>
      </c>
    </row>
    <row r="47" spans="1:12" x14ac:dyDescent="0.25">
      <c r="A47" t="s">
        <v>4</v>
      </c>
      <c r="B47">
        <v>1.01</v>
      </c>
      <c r="C47">
        <v>1.02</v>
      </c>
      <c r="K47" t="str">
        <f t="shared" si="5"/>
        <v>Tig_rhat</v>
      </c>
      <c r="L47">
        <f t="shared" si="6"/>
        <v>1.01</v>
      </c>
    </row>
    <row r="48" spans="1:12" x14ac:dyDescent="0.25">
      <c r="A48" t="s">
        <v>66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 x14ac:dyDescent="0.25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 x14ac:dyDescent="0.25">
      <c r="A51" t="s">
        <v>64</v>
      </c>
      <c r="B51" t="s">
        <v>65</v>
      </c>
      <c r="K51" t="s">
        <v>17</v>
      </c>
      <c r="L51">
        <f>A53</f>
        <v>1.01</v>
      </c>
    </row>
    <row r="53" spans="1:12" x14ac:dyDescent="0.25">
      <c r="A53">
        <v>1.01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66</v>
      </c>
    </row>
    <row r="55" spans="1:12" x14ac:dyDescent="0.25">
      <c r="B55">
        <v>1262.9236000000001</v>
      </c>
      <c r="C55">
        <v>788.63469999999995</v>
      </c>
      <c r="D55">
        <v>639.16189999999995</v>
      </c>
      <c r="E55">
        <v>403.2792</v>
      </c>
      <c r="F55">
        <v>448.18950000000001</v>
      </c>
      <c r="G55">
        <v>550.05870000000004</v>
      </c>
      <c r="H55">
        <v>11752.3369</v>
      </c>
    </row>
    <row r="56" spans="1:12" x14ac:dyDescent="0.25">
      <c r="B56" t="s">
        <v>53</v>
      </c>
    </row>
    <row r="57" spans="1:12" x14ac:dyDescent="0.25">
      <c r="B57">
        <v>8525.2842999999993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25" workbookViewId="0">
      <selection activeCell="L52" sqref="L52"/>
    </sheetView>
  </sheetViews>
  <sheetFormatPr defaultRowHeight="15" x14ac:dyDescent="0.25"/>
  <cols>
    <col min="1" max="1" width="11.85546875" bestFit="1" customWidth="1"/>
    <col min="2" max="2" width="18.42578125" bestFit="1" customWidth="1"/>
    <col min="3" max="3" width="11.5703125" bestFit="1" customWidth="1"/>
    <col min="4" max="4" width="10" bestFit="1" customWidth="1"/>
    <col min="5" max="5" width="9" bestFit="1" customWidth="1"/>
    <col min="6" max="6" width="11.42578125" bestFit="1" customWidth="1"/>
    <col min="7" max="7" width="10" bestFit="1" customWidth="1"/>
    <col min="8" max="8" width="11" bestFit="1" customWidth="1"/>
    <col min="9" max="9" width="8.7109375" customWidth="1"/>
    <col min="10" max="10" width="9" customWidth="1"/>
    <col min="12" max="12" width="10.5703125" bestFit="1" customWidth="1"/>
  </cols>
  <sheetData>
    <row r="1" spans="1:12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2" x14ac:dyDescent="0.25">
      <c r="A2" t="s">
        <v>18</v>
      </c>
      <c r="B2" t="s">
        <v>69</v>
      </c>
      <c r="K2" t="s">
        <v>0</v>
      </c>
      <c r="L2" t="str">
        <f>B2</f>
        <v>GiA431HybridGauss</v>
      </c>
    </row>
    <row r="3" spans="1:12" x14ac:dyDescent="0.25">
      <c r="A3" t="s">
        <v>18</v>
      </c>
      <c r="B3" s="1">
        <v>10000</v>
      </c>
      <c r="K3" t="s">
        <v>21</v>
      </c>
      <c r="L3" s="2">
        <f>B3</f>
        <v>10000</v>
      </c>
    </row>
    <row r="4" spans="1:12" x14ac:dyDescent="0.25">
      <c r="A4" t="s">
        <v>18</v>
      </c>
      <c r="B4">
        <v>1984</v>
      </c>
      <c r="K4" t="s">
        <v>1</v>
      </c>
      <c r="L4">
        <f>B4</f>
        <v>1984</v>
      </c>
    </row>
    <row r="5" spans="1:12" x14ac:dyDescent="0.25">
      <c r="A5" t="s">
        <v>22</v>
      </c>
      <c r="B5" t="s">
        <v>23</v>
      </c>
      <c r="C5">
        <v>-96.76</v>
      </c>
      <c r="K5" t="s">
        <v>14</v>
      </c>
      <c r="L5">
        <f>C5</f>
        <v>-96.76</v>
      </c>
    </row>
    <row r="6" spans="1:12" x14ac:dyDescent="0.25">
      <c r="A6" t="s">
        <v>24</v>
      </c>
      <c r="B6">
        <v>7.4880000000000004</v>
      </c>
      <c r="K6" t="s">
        <v>15</v>
      </c>
      <c r="L6">
        <f>B6</f>
        <v>7.4880000000000004</v>
      </c>
    </row>
    <row r="7" spans="1:12" x14ac:dyDescent="0.25">
      <c r="A7" t="s">
        <v>25</v>
      </c>
      <c r="B7" t="s">
        <v>23</v>
      </c>
      <c r="C7">
        <v>-89.27</v>
      </c>
      <c r="K7" t="s">
        <v>16</v>
      </c>
      <c r="L7">
        <f>C7</f>
        <v>-89.27</v>
      </c>
    </row>
    <row r="9" spans="1:12" x14ac:dyDescent="0.25">
      <c r="A9" t="s">
        <v>26</v>
      </c>
      <c r="B9" t="s">
        <v>27</v>
      </c>
      <c r="C9" t="s">
        <v>68</v>
      </c>
    </row>
    <row r="10" spans="1:12" x14ac:dyDescent="0.25">
      <c r="A10" t="s">
        <v>28</v>
      </c>
      <c r="B10" t="s">
        <v>29</v>
      </c>
      <c r="C10" t="s">
        <v>27</v>
      </c>
      <c r="D10">
        <v>1</v>
      </c>
    </row>
    <row r="11" spans="1:12" x14ac:dyDescent="0.25">
      <c r="A11" t="s">
        <v>30</v>
      </c>
      <c r="B11" t="s">
        <v>31</v>
      </c>
      <c r="C11" t="s">
        <v>32</v>
      </c>
      <c r="D11" t="s">
        <v>27</v>
      </c>
      <c r="E11">
        <v>5</v>
      </c>
    </row>
    <row r="12" spans="1:12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2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0.62565000000000004</v>
      </c>
      <c r="C18">
        <v>0.24968399999999999</v>
      </c>
      <c r="D18" s="1">
        <v>1.1169999999999999E-3</v>
      </c>
      <c r="E18" s="1">
        <v>8.0759999999999998E-3</v>
      </c>
      <c r="K18" t="str">
        <f t="shared" ref="K18:L25" si="0">A18</f>
        <v>Tag</v>
      </c>
      <c r="L18">
        <f t="shared" si="0"/>
        <v>0.62565000000000004</v>
      </c>
    </row>
    <row r="19" spans="1:12" x14ac:dyDescent="0.25">
      <c r="A19" t="s">
        <v>7</v>
      </c>
      <c r="B19">
        <v>0.39169999999999999</v>
      </c>
      <c r="C19">
        <v>0.23082</v>
      </c>
      <c r="D19" s="1">
        <v>1.0319999999999999E-3</v>
      </c>
      <c r="E19" s="1">
        <v>9.4549999999999999E-3</v>
      </c>
      <c r="K19" t="str">
        <f t="shared" si="0"/>
        <v>Tai</v>
      </c>
      <c r="L19">
        <f t="shared" si="0"/>
        <v>0.39169999999999999</v>
      </c>
    </row>
    <row r="20" spans="1:12" x14ac:dyDescent="0.25">
      <c r="A20" t="s">
        <v>3</v>
      </c>
      <c r="B20">
        <v>7.9439999999999997E-2</v>
      </c>
      <c r="C20">
        <v>5.7831E-2</v>
      </c>
      <c r="D20" s="1">
        <v>2.586E-4</v>
      </c>
      <c r="E20" s="1">
        <v>1.8E-3</v>
      </c>
      <c r="K20" t="str">
        <f t="shared" si="0"/>
        <v>Tga</v>
      </c>
      <c r="L20">
        <f t="shared" si="0"/>
        <v>7.9439999999999997E-2</v>
      </c>
    </row>
    <row r="21" spans="1:12" x14ac:dyDescent="0.25">
      <c r="A21" t="s">
        <v>2</v>
      </c>
      <c r="B21">
        <v>0.37392999999999998</v>
      </c>
      <c r="C21">
        <v>0.13469600000000001</v>
      </c>
      <c r="D21" s="1">
        <v>6.0240000000000001E-4</v>
      </c>
      <c r="E21" s="1">
        <v>4.5760000000000002E-3</v>
      </c>
      <c r="K21" t="str">
        <f t="shared" si="0"/>
        <v>Tgi</v>
      </c>
      <c r="L21">
        <f t="shared" si="0"/>
        <v>0.37392999999999998</v>
      </c>
    </row>
    <row r="22" spans="1:12" x14ac:dyDescent="0.25">
      <c r="A22" t="s">
        <v>6</v>
      </c>
      <c r="B22">
        <v>0.22614999999999999</v>
      </c>
      <c r="C22">
        <v>0.10598299999999999</v>
      </c>
      <c r="D22" s="1">
        <v>4.7399999999999997E-4</v>
      </c>
      <c r="E22" s="1">
        <v>5.5929999999999999E-3</v>
      </c>
      <c r="K22" t="str">
        <f t="shared" si="0"/>
        <v>Tia</v>
      </c>
      <c r="L22">
        <f t="shared" si="0"/>
        <v>0.22614999999999999</v>
      </c>
    </row>
    <row r="23" spans="1:12" x14ac:dyDescent="0.25">
      <c r="A23" t="s">
        <v>4</v>
      </c>
      <c r="B23">
        <v>0.49475000000000002</v>
      </c>
      <c r="C23">
        <v>0.280331</v>
      </c>
      <c r="D23" s="1">
        <v>1.2539999999999999E-3</v>
      </c>
      <c r="E23" s="1">
        <v>8.5959999999999995E-3</v>
      </c>
      <c r="K23" t="str">
        <f t="shared" si="0"/>
        <v>Tig</v>
      </c>
      <c r="L23">
        <f t="shared" si="0"/>
        <v>0.49475000000000002</v>
      </c>
    </row>
    <row r="24" spans="1:12" x14ac:dyDescent="0.25">
      <c r="A24" t="s">
        <v>66</v>
      </c>
      <c r="B24">
        <v>1.8599999999999998E-2</v>
      </c>
      <c r="C24">
        <v>5.986E-3</v>
      </c>
      <c r="D24" s="1">
        <v>2.6769999999999999E-5</v>
      </c>
      <c r="E24" s="1">
        <v>5.6450000000000003E-5</v>
      </c>
      <c r="K24" t="str">
        <f t="shared" si="0"/>
        <v>sigmaA</v>
      </c>
      <c r="L24">
        <f t="shared" si="0"/>
        <v>1.8599999999999998E-2</v>
      </c>
    </row>
    <row r="25" spans="1:12" x14ac:dyDescent="0.25">
      <c r="A25" t="s">
        <v>53</v>
      </c>
      <c r="B25">
        <v>2.9870000000000001E-2</v>
      </c>
      <c r="C25">
        <v>8.7489999999999998E-3</v>
      </c>
      <c r="D25" s="1">
        <v>3.913E-5</v>
      </c>
      <c r="E25" s="1">
        <v>5.825E-5</v>
      </c>
      <c r="K25" t="str">
        <f t="shared" si="0"/>
        <v>sigmaG</v>
      </c>
      <c r="L25">
        <f t="shared" si="0"/>
        <v>2.9870000000000001E-2</v>
      </c>
    </row>
    <row r="26" spans="1:12" x14ac:dyDescent="0.25">
      <c r="D26" s="1"/>
      <c r="E26" s="1"/>
    </row>
    <row r="27" spans="1:12" x14ac:dyDescent="0.25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 x14ac:dyDescent="0.25">
      <c r="B28" s="3"/>
      <c r="C28" s="4"/>
      <c r="D28" s="4"/>
      <c r="E28" s="4"/>
      <c r="F28" s="3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9.0245000000000006E-2</v>
      </c>
      <c r="C30">
        <v>0.44843</v>
      </c>
      <c r="D30" s="1">
        <v>0.66239000000000003</v>
      </c>
      <c r="E30" s="1">
        <v>0.83379999999999999</v>
      </c>
      <c r="F30">
        <v>0.98250000000000004</v>
      </c>
      <c r="K30" t="str">
        <f t="shared" ref="K30:K37" si="1">CONCATENATE(A30,"_median")</f>
        <v>Tag_median</v>
      </c>
      <c r="L30">
        <f t="shared" ref="L30:L37" si="2">D30</f>
        <v>0.66239000000000003</v>
      </c>
    </row>
    <row r="31" spans="1:12" x14ac:dyDescent="0.25">
      <c r="A31" t="s">
        <v>7</v>
      </c>
      <c r="B31">
        <v>2.3285E-2</v>
      </c>
      <c r="C31">
        <v>0.20644999999999999</v>
      </c>
      <c r="D31" s="1">
        <v>0.37752999999999998</v>
      </c>
      <c r="E31" s="1">
        <v>0.55520000000000003</v>
      </c>
      <c r="F31">
        <v>0.86853999999999998</v>
      </c>
      <c r="K31" t="str">
        <f t="shared" si="1"/>
        <v>Tai_median</v>
      </c>
      <c r="L31">
        <f t="shared" si="2"/>
        <v>0.37752999999999998</v>
      </c>
    </row>
    <row r="32" spans="1:12" x14ac:dyDescent="0.25">
      <c r="A32" t="s">
        <v>3</v>
      </c>
      <c r="B32">
        <v>3.0820000000000001E-3</v>
      </c>
      <c r="C32">
        <v>3.2230000000000002E-2</v>
      </c>
      <c r="D32">
        <v>6.9080000000000003E-2</v>
      </c>
      <c r="E32">
        <v>0.1166</v>
      </c>
      <c r="F32">
        <v>0.21099000000000001</v>
      </c>
      <c r="K32" t="str">
        <f t="shared" si="1"/>
        <v>Tga_median</v>
      </c>
      <c r="L32">
        <f t="shared" si="2"/>
        <v>6.9080000000000003E-2</v>
      </c>
    </row>
    <row r="33" spans="1:12" x14ac:dyDescent="0.25">
      <c r="A33" t="s">
        <v>2</v>
      </c>
      <c r="B33" s="1">
        <v>0.115075</v>
      </c>
      <c r="C33">
        <v>0.27739999999999998</v>
      </c>
      <c r="D33">
        <v>0.37275000000000003</v>
      </c>
      <c r="E33">
        <v>0.4728</v>
      </c>
      <c r="F33">
        <v>0.62809000000000004</v>
      </c>
      <c r="K33" t="str">
        <f t="shared" si="1"/>
        <v>Tgi_median</v>
      </c>
      <c r="L33">
        <f t="shared" si="2"/>
        <v>0.37275000000000003</v>
      </c>
    </row>
    <row r="34" spans="1:12" x14ac:dyDescent="0.25">
      <c r="A34" t="s">
        <v>6</v>
      </c>
      <c r="B34" s="1">
        <v>3.6763999999999998E-2</v>
      </c>
      <c r="C34">
        <v>0.14496999999999999</v>
      </c>
      <c r="D34">
        <v>0.22339999999999999</v>
      </c>
      <c r="E34">
        <v>0.30249999999999999</v>
      </c>
      <c r="F34">
        <v>0.43253000000000003</v>
      </c>
      <c r="K34" t="str">
        <f t="shared" si="1"/>
        <v>Tia_median</v>
      </c>
      <c r="L34">
        <f t="shared" si="2"/>
        <v>0.22339999999999999</v>
      </c>
    </row>
    <row r="35" spans="1:12" x14ac:dyDescent="0.25">
      <c r="A35" t="s">
        <v>4</v>
      </c>
      <c r="B35" s="3">
        <v>2.6676999999999999E-2</v>
      </c>
      <c r="C35" s="4">
        <v>0.25889000000000001</v>
      </c>
      <c r="D35" s="4">
        <v>0.49076999999999998</v>
      </c>
      <c r="E35" s="4">
        <v>0.72970000000000002</v>
      </c>
      <c r="F35" s="3">
        <v>0.97072999999999998</v>
      </c>
      <c r="K35" t="str">
        <f t="shared" si="1"/>
        <v>Tig_median</v>
      </c>
      <c r="L35">
        <f t="shared" si="2"/>
        <v>0.49076999999999998</v>
      </c>
    </row>
    <row r="36" spans="1:12" x14ac:dyDescent="0.25">
      <c r="A36" t="s">
        <v>66</v>
      </c>
      <c r="B36" s="1">
        <v>1.0886E-2</v>
      </c>
      <c r="C36">
        <v>1.4540000000000001E-2</v>
      </c>
      <c r="D36">
        <v>1.736E-2</v>
      </c>
      <c r="E36">
        <v>2.12E-2</v>
      </c>
      <c r="F36">
        <v>3.3439999999999998E-2</v>
      </c>
      <c r="K36" t="str">
        <f t="shared" si="1"/>
        <v>sigmaA_median</v>
      </c>
      <c r="L36">
        <f t="shared" si="2"/>
        <v>1.736E-2</v>
      </c>
    </row>
    <row r="37" spans="1:12" x14ac:dyDescent="0.25">
      <c r="A37" t="s">
        <v>53</v>
      </c>
      <c r="B37" s="1">
        <v>1.8258E-2</v>
      </c>
      <c r="C37">
        <v>2.3869999999999999E-2</v>
      </c>
      <c r="D37">
        <v>2.8129999999999999E-2</v>
      </c>
      <c r="E37">
        <v>3.39E-2</v>
      </c>
      <c r="F37">
        <v>5.1749999999999997E-2</v>
      </c>
      <c r="K37" t="str">
        <f t="shared" si="1"/>
        <v>sigmaG_median</v>
      </c>
      <c r="L37">
        <f t="shared" si="2"/>
        <v>2.8129999999999999E-2</v>
      </c>
    </row>
    <row r="38" spans="1:12" x14ac:dyDescent="0.25">
      <c r="B38" s="1"/>
    </row>
    <row r="39" spans="1:12" x14ac:dyDescent="0.25">
      <c r="A39" t="s">
        <v>56</v>
      </c>
      <c r="B39" s="1" t="s">
        <v>57</v>
      </c>
      <c r="C39" t="s">
        <v>58</v>
      </c>
      <c r="D39" t="s">
        <v>59</v>
      </c>
    </row>
    <row r="40" spans="1:12" x14ac:dyDescent="0.25">
      <c r="B40" s="1"/>
    </row>
    <row r="41" spans="1:12" x14ac:dyDescent="0.25">
      <c r="B41" s="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 s="1">
        <v>1</v>
      </c>
      <c r="C42">
        <v>1.01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 s="1">
        <v>1.02</v>
      </c>
      <c r="C43">
        <v>1.04</v>
      </c>
      <c r="K43" t="str">
        <f t="shared" ref="K43:K49" si="5">CONCATENATE(A43,"_rhat")</f>
        <v>Tai_rhat</v>
      </c>
      <c r="L43">
        <f t="shared" ref="L43:L49" si="6">B43</f>
        <v>1.02</v>
      </c>
    </row>
    <row r="44" spans="1:12" x14ac:dyDescent="0.25">
      <c r="A44" t="s">
        <v>3</v>
      </c>
      <c r="B44" s="1">
        <v>1.01</v>
      </c>
      <c r="C44">
        <v>1.03</v>
      </c>
      <c r="K44" t="str">
        <f t="shared" si="5"/>
        <v>Tga_rhat</v>
      </c>
      <c r="L44">
        <f t="shared" si="6"/>
        <v>1.01</v>
      </c>
    </row>
    <row r="45" spans="1:12" x14ac:dyDescent="0.25">
      <c r="A45" t="s">
        <v>2</v>
      </c>
      <c r="B45" s="1">
        <v>1.01</v>
      </c>
      <c r="C45">
        <v>1.02</v>
      </c>
      <c r="K45" t="str">
        <f t="shared" si="5"/>
        <v>Tgi_rhat</v>
      </c>
      <c r="L45">
        <f t="shared" si="6"/>
        <v>1.01</v>
      </c>
    </row>
    <row r="46" spans="1:12" x14ac:dyDescent="0.25">
      <c r="A46" t="s">
        <v>6</v>
      </c>
      <c r="B46" s="1">
        <v>1.02</v>
      </c>
      <c r="C46">
        <v>1.05</v>
      </c>
      <c r="K46" t="str">
        <f t="shared" si="5"/>
        <v>Tia_rhat</v>
      </c>
      <c r="L46">
        <f t="shared" si="6"/>
        <v>1.02</v>
      </c>
    </row>
    <row r="47" spans="1:12" x14ac:dyDescent="0.25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66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 x14ac:dyDescent="0.25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0" spans="1:12" x14ac:dyDescent="0.25">
      <c r="B50" s="3"/>
      <c r="C50" s="4"/>
      <c r="D50" s="4"/>
      <c r="E50" s="4"/>
    </row>
    <row r="51" spans="1:12" x14ac:dyDescent="0.25">
      <c r="A51" t="s">
        <v>64</v>
      </c>
      <c r="B51" t="s">
        <v>65</v>
      </c>
      <c r="K51" t="s">
        <v>17</v>
      </c>
      <c r="L51">
        <f>A53</f>
        <v>1.02</v>
      </c>
    </row>
    <row r="53" spans="1:12" x14ac:dyDescent="0.25">
      <c r="A53">
        <v>1.02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66</v>
      </c>
    </row>
    <row r="55" spans="1:12" x14ac:dyDescent="0.25">
      <c r="B55">
        <v>956.41570000000002</v>
      </c>
      <c r="C55">
        <v>597.62739999999997</v>
      </c>
      <c r="D55">
        <v>1039.5382</v>
      </c>
      <c r="E55">
        <v>862.26009999999997</v>
      </c>
      <c r="F55">
        <v>352.84350000000001</v>
      </c>
      <c r="G55">
        <v>1069.4413999999999</v>
      </c>
      <c r="H55">
        <v>11542.8019</v>
      </c>
    </row>
    <row r="56" spans="1:12" x14ac:dyDescent="0.25">
      <c r="B56" t="s">
        <v>53</v>
      </c>
    </row>
    <row r="57" spans="1:12" x14ac:dyDescent="0.25">
      <c r="A57">
        <v>22685.953099999999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Contagion</vt:lpstr>
      <vt:lpstr>1980</vt:lpstr>
      <vt:lpstr>1981</vt:lpstr>
      <vt:lpstr>1982</vt:lpstr>
      <vt:lpstr>1983</vt:lpstr>
      <vt:lpstr>1984</vt:lpstr>
      <vt:lpstr>'1980'!_1980solution</vt:lpstr>
      <vt:lpstr>'1981'!_1981solution</vt:lpstr>
      <vt:lpstr>'1982'!_1982solution</vt:lpstr>
      <vt:lpstr>'1983'!_1983solution</vt:lpstr>
      <vt:lpstr>'1984'!_1984solution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2013-03-03T15:46:17Z</dcterms:created>
  <dcterms:modified xsi:type="dcterms:W3CDTF">2013-04-10T05:46:58Z</dcterms:modified>
</cp:coreProperties>
</file>