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Contagion" sheetId="1" r:id="rId1"/>
    <sheet name="1980" sheetId="2" r:id="rId2"/>
    <sheet name="1981" sheetId="3" r:id="rId3"/>
    <sheet name="1982" sheetId="4" r:id="rId4"/>
    <sheet name="1983" sheetId="5" r:id="rId5"/>
    <sheet name="1984" sheetId="6" r:id="rId6"/>
  </sheets>
  <definedNames>
    <definedName name="_1980solution" localSheetId="1">'1980'!$A$1:$I$57</definedName>
    <definedName name="_1981solution" localSheetId="2">'1981'!$A$1:$I$57</definedName>
    <definedName name="_1982solution" localSheetId="3">'1982'!$A$1:$I$57</definedName>
    <definedName name="_1983solution" localSheetId="4">'1983'!$A$1:$I$57</definedName>
    <definedName name="_1984solution" localSheetId="5">'1984'!$A$1:$I$57</definedName>
  </definedNames>
  <calcPr calcId="125725"/>
</workbook>
</file>

<file path=xl/calcChain.xml><?xml version="1.0" encoding="utf-8"?>
<calcChain xmlns="http://schemas.openxmlformats.org/spreadsheetml/2006/main">
  <c r="D3" i="1"/>
  <c r="O3"/>
  <c r="R3"/>
  <c r="Z3"/>
  <c r="AD3"/>
  <c r="AH3"/>
  <c r="AL3"/>
  <c r="AP3"/>
  <c r="L51" i="6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37"/>
  <c r="K37"/>
  <c r="L36"/>
  <c r="K36"/>
  <c r="L35"/>
  <c r="K35"/>
  <c r="L34"/>
  <c r="K34"/>
  <c r="L33"/>
  <c r="K33"/>
  <c r="L32"/>
  <c r="K32"/>
  <c r="L31"/>
  <c r="K31"/>
  <c r="L30"/>
  <c r="K30"/>
  <c r="L25"/>
  <c r="K25"/>
  <c r="L24"/>
  <c r="K24"/>
  <c r="L23"/>
  <c r="K23"/>
  <c r="L22"/>
  <c r="K22"/>
  <c r="L21"/>
  <c r="K21"/>
  <c r="L20"/>
  <c r="K20"/>
  <c r="L19"/>
  <c r="K19"/>
  <c r="L18"/>
  <c r="K18"/>
  <c r="G6" i="1" s="1"/>
  <c r="L7" i="6"/>
  <c r="Q6" i="1" s="1"/>
  <c r="L6" i="6"/>
  <c r="P6" i="1" s="1"/>
  <c r="L5" i="6"/>
  <c r="O6" i="1" s="1"/>
  <c r="L4" i="6"/>
  <c r="L3"/>
  <c r="L2"/>
  <c r="L1"/>
  <c r="L51" i="5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37"/>
  <c r="K37"/>
  <c r="L36"/>
  <c r="K36"/>
  <c r="L35"/>
  <c r="K35"/>
  <c r="L34"/>
  <c r="K34"/>
  <c r="L33"/>
  <c r="K33"/>
  <c r="L32"/>
  <c r="K32"/>
  <c r="L31"/>
  <c r="K31"/>
  <c r="L30"/>
  <c r="K30"/>
  <c r="L25"/>
  <c r="K25"/>
  <c r="L24"/>
  <c r="K24"/>
  <c r="L23"/>
  <c r="K23"/>
  <c r="L22"/>
  <c r="K22"/>
  <c r="L21"/>
  <c r="K21"/>
  <c r="L20"/>
  <c r="K20"/>
  <c r="L19"/>
  <c r="K19"/>
  <c r="L18"/>
  <c r="K18"/>
  <c r="G5" i="1" s="1"/>
  <c r="L7" i="5"/>
  <c r="Q5" i="1" s="1"/>
  <c r="L6" i="5"/>
  <c r="P5" i="1" s="1"/>
  <c r="L5" i="5"/>
  <c r="O5" i="1" s="1"/>
  <c r="L4" i="5"/>
  <c r="L3"/>
  <c r="L2"/>
  <c r="L1"/>
  <c r="L51" i="4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37"/>
  <c r="K37"/>
  <c r="L36"/>
  <c r="K36"/>
  <c r="L35"/>
  <c r="K35"/>
  <c r="L34"/>
  <c r="K34"/>
  <c r="L33"/>
  <c r="K33"/>
  <c r="L32"/>
  <c r="K32"/>
  <c r="L31"/>
  <c r="K31"/>
  <c r="L30"/>
  <c r="K30"/>
  <c r="L25"/>
  <c r="K25"/>
  <c r="L24"/>
  <c r="K24"/>
  <c r="L23"/>
  <c r="K23"/>
  <c r="L22"/>
  <c r="K22"/>
  <c r="L21"/>
  <c r="K21"/>
  <c r="L20"/>
  <c r="K20"/>
  <c r="L19"/>
  <c r="K19"/>
  <c r="L18"/>
  <c r="K18"/>
  <c r="G4" i="1" s="1"/>
  <c r="L7" i="4"/>
  <c r="Q4" i="1" s="1"/>
  <c r="L6" i="4"/>
  <c r="P4" i="1" s="1"/>
  <c r="L5" i="4"/>
  <c r="O4" i="1" s="1"/>
  <c r="L4" i="4"/>
  <c r="L3"/>
  <c r="L2"/>
  <c r="L1"/>
  <c r="L51" i="3"/>
  <c r="L49"/>
  <c r="K49"/>
  <c r="L48"/>
  <c r="K48"/>
  <c r="L47"/>
  <c r="K47"/>
  <c r="L46"/>
  <c r="K46"/>
  <c r="L45"/>
  <c r="K45"/>
  <c r="L44"/>
  <c r="K44"/>
  <c r="L43"/>
  <c r="K43"/>
  <c r="L42"/>
  <c r="V3" i="1" s="1"/>
  <c r="K42" i="3"/>
  <c r="L41"/>
  <c r="K41"/>
  <c r="L37"/>
  <c r="K37"/>
  <c r="L36"/>
  <c r="K36"/>
  <c r="L35"/>
  <c r="K35"/>
  <c r="L34"/>
  <c r="K34"/>
  <c r="L33"/>
  <c r="K33"/>
  <c r="L32"/>
  <c r="K32"/>
  <c r="L31"/>
  <c r="K31"/>
  <c r="L30"/>
  <c r="K30"/>
  <c r="L25"/>
  <c r="K25"/>
  <c r="L24"/>
  <c r="K24"/>
  <c r="L23"/>
  <c r="K23"/>
  <c r="L22"/>
  <c r="K22"/>
  <c r="L21"/>
  <c r="K21"/>
  <c r="L20"/>
  <c r="K20"/>
  <c r="L19"/>
  <c r="H3" i="1" s="1"/>
  <c r="K19" i="3"/>
  <c r="T3" i="1" s="1"/>
  <c r="L18" i="3"/>
  <c r="F3" i="1" s="1"/>
  <c r="K18" i="3"/>
  <c r="G3" i="1" s="1"/>
  <c r="L7" i="3"/>
  <c r="Q3" i="1" s="1"/>
  <c r="L6" i="3"/>
  <c r="P3" i="1" s="1"/>
  <c r="L5" i="3"/>
  <c r="L4"/>
  <c r="L3"/>
  <c r="L2"/>
  <c r="L1"/>
  <c r="L51" i="2"/>
  <c r="L43"/>
  <c r="L44"/>
  <c r="L45"/>
  <c r="L46"/>
  <c r="L47"/>
  <c r="L48"/>
  <c r="L49"/>
  <c r="L42"/>
  <c r="K43"/>
  <c r="K44"/>
  <c r="K45"/>
  <c r="K46"/>
  <c r="K47"/>
  <c r="K48"/>
  <c r="K49"/>
  <c r="K42"/>
  <c r="L41"/>
  <c r="K41"/>
  <c r="L37"/>
  <c r="K37"/>
  <c r="L36"/>
  <c r="K36"/>
  <c r="L35"/>
  <c r="K35"/>
  <c r="L34"/>
  <c r="K34"/>
  <c r="L33"/>
  <c r="K33"/>
  <c r="L32"/>
  <c r="K32"/>
  <c r="L31"/>
  <c r="K31"/>
  <c r="L30"/>
  <c r="K30"/>
  <c r="AP6" i="1" l="1"/>
  <c r="AL6"/>
  <c r="AH6"/>
  <c r="AD6"/>
  <c r="Z6"/>
  <c r="V6"/>
  <c r="R6"/>
  <c r="H6"/>
  <c r="D6"/>
  <c r="AM6"/>
  <c r="AI6"/>
  <c r="AE6"/>
  <c r="AA6"/>
  <c r="W6"/>
  <c r="S6"/>
  <c r="E6"/>
  <c r="AN6"/>
  <c r="AJ6"/>
  <c r="AF6"/>
  <c r="AB6"/>
  <c r="X6"/>
  <c r="T6"/>
  <c r="F6"/>
  <c r="AO6"/>
  <c r="AK6"/>
  <c r="AG6"/>
  <c r="AC6"/>
  <c r="Y6"/>
  <c r="U6"/>
  <c r="AP5"/>
  <c r="AL5"/>
  <c r="AH5"/>
  <c r="AD5"/>
  <c r="Z5"/>
  <c r="V5"/>
  <c r="R5"/>
  <c r="H5"/>
  <c r="D5"/>
  <c r="AM5"/>
  <c r="AI5"/>
  <c r="AE5"/>
  <c r="AA5"/>
  <c r="W5"/>
  <c r="S5"/>
  <c r="E5"/>
  <c r="C5"/>
  <c r="AN5"/>
  <c r="AJ5"/>
  <c r="AF5"/>
  <c r="AB5"/>
  <c r="X5"/>
  <c r="T5"/>
  <c r="F5"/>
  <c r="AO5"/>
  <c r="AK5"/>
  <c r="AG5"/>
  <c r="AC5"/>
  <c r="Y5"/>
  <c r="U5"/>
  <c r="C4"/>
  <c r="AP4"/>
  <c r="AL4"/>
  <c r="AH4"/>
  <c r="AD4"/>
  <c r="Z4"/>
  <c r="V4"/>
  <c r="R4"/>
  <c r="H4"/>
  <c r="D4"/>
  <c r="AM4"/>
  <c r="AI4"/>
  <c r="AE4"/>
  <c r="AA4"/>
  <c r="W4"/>
  <c r="S4"/>
  <c r="E4"/>
  <c r="AN4"/>
  <c r="AJ4"/>
  <c r="AF4"/>
  <c r="AB4"/>
  <c r="X4"/>
  <c r="T4"/>
  <c r="F4"/>
  <c r="AO4"/>
  <c r="AK4"/>
  <c r="AG4"/>
  <c r="AC4"/>
  <c r="Y4"/>
  <c r="U4"/>
  <c r="AM3"/>
  <c r="AE3"/>
  <c r="AF3"/>
  <c r="AI3"/>
  <c r="AA3"/>
  <c r="W3"/>
  <c r="S3"/>
  <c r="E3"/>
  <c r="C3"/>
  <c r="AN3"/>
  <c r="AJ3"/>
  <c r="AB3"/>
  <c r="X3"/>
  <c r="AO3"/>
  <c r="AK3"/>
  <c r="AG3"/>
  <c r="AC3"/>
  <c r="Y3"/>
  <c r="U3"/>
  <c r="L25" i="2"/>
  <c r="K25"/>
  <c r="L24"/>
  <c r="K24"/>
  <c r="L23"/>
  <c r="K23"/>
  <c r="L22"/>
  <c r="K22"/>
  <c r="L21"/>
  <c r="K21"/>
  <c r="L20"/>
  <c r="K20"/>
  <c r="L19"/>
  <c r="K19"/>
  <c r="L18"/>
  <c r="K18"/>
  <c r="L7"/>
  <c r="Q2" i="1" s="1"/>
  <c r="L6" i="2"/>
  <c r="P2" i="1" s="1"/>
  <c r="L5" i="2"/>
  <c r="O2" i="1" s="1"/>
  <c r="L4" i="2"/>
  <c r="L3"/>
  <c r="L2"/>
  <c r="L1"/>
  <c r="AP1" i="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U2" l="1"/>
  <c r="AJ2"/>
  <c r="F2"/>
  <c r="T2"/>
  <c r="AB2"/>
  <c r="AF2"/>
  <c r="AN2"/>
  <c r="E2"/>
  <c r="S2"/>
  <c r="W2"/>
  <c r="AA2"/>
  <c r="AE2"/>
  <c r="AI2"/>
  <c r="AM2"/>
  <c r="D2"/>
  <c r="H2"/>
  <c r="R2"/>
  <c r="V2"/>
  <c r="Z2"/>
  <c r="AD2"/>
  <c r="AH2"/>
  <c r="AL2"/>
  <c r="AP2"/>
  <c r="G2"/>
  <c r="Y2"/>
  <c r="AC2"/>
  <c r="AG2"/>
  <c r="AK2"/>
  <c r="AO2"/>
  <c r="X2"/>
  <c r="C6"/>
  <c r="C2"/>
</calcChain>
</file>

<file path=xl/connections.xml><?xml version="1.0" encoding="utf-8"?>
<connections xmlns="http://schemas.openxmlformats.org/spreadsheetml/2006/main">
  <connection id="1" name="1980solution" type="6" refreshedVersion="3" background="1" saveData="1">
    <textPr prompt="0" codePage="437" sourceFile="C:\Users\kovalav\Documents\GitHub\EMOSA\OriginalContagionGauss\RawOut\1980.solution.txt" space="1" consecutive="1">
      <textFields count="3">
        <textField/>
        <textField/>
        <textField/>
      </textFields>
    </textPr>
  </connection>
  <connection id="2" name="1981solution" type="6" refreshedVersion="3" background="1" saveData="1">
    <textPr prompt="0" codePage="437" sourceFile="C:\Users\kovalav\Documents\GitHub\EMOSA\OriginalContagionGauss\RawOut\1981.solution.txt" space="1" consecutive="1">
      <textFields count="3">
        <textField/>
        <textField/>
        <textField/>
      </textFields>
    </textPr>
  </connection>
  <connection id="3" name="1982solution" type="6" refreshedVersion="3" background="1" saveData="1">
    <textPr prompt="0" codePage="437" sourceFile="C:\Users\kovalav\Documents\GitHub\EMOSA\OriginalContagionGauss\RawOut\1982.solution.txt" space="1" consecutive="1">
      <textFields count="3">
        <textField/>
        <textField/>
        <textField/>
      </textFields>
    </textPr>
  </connection>
  <connection id="4" name="1983solution" type="6" refreshedVersion="3" background="1" saveData="1">
    <textPr prompt="0" codePage="437" sourceFile="C:\Users\kovalav\Documents\GitHub\EMOSA\OriginalContagionGauss\RawOut\1983.solution.txt" space="1" consecutive="1">
      <textFields count="3">
        <textField/>
        <textField/>
        <textField/>
      </textFields>
    </textPr>
  </connection>
  <connection id="5" name="1984solution" type="6" refreshedVersion="3" background="1" saveData="1">
    <textPr prompt="0" codePage="437" sourceFile="C:\Users\kovalav\Documents\GitHub\EMOSA\OriginalContagionGauss\RawOut\1984.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<sst xmlns="http://schemas.openxmlformats.org/spreadsheetml/2006/main" count="523" uniqueCount="70">
  <si>
    <t>model</t>
  </si>
  <si>
    <t>cohort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</si>
  <si>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</si>
  <si>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</si>
  <si>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</si>
  <si>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</si>
  <si>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</si>
  <si>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</si>
  <si>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</si>
  <si>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</si>
  <si>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</si>
  <si>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</si>
  <si>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</si>
  <si>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</si>
  <si>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</si>
  <si>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</si>
  <si>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</si>
  <si>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</si>
  <si>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[1]</t>
  </si>
  <si>
    <t>Gauss</t>
  </si>
  <si>
    <t>Dist</t>
  </si>
  <si>
    <t>iterations</t>
  </si>
  <si>
    <t>Mean</t>
  </si>
  <si>
    <t>deviance:</t>
  </si>
  <si>
    <t>penalty</t>
  </si>
  <si>
    <t>Penalized</t>
  </si>
  <si>
    <t>Iterations</t>
  </si>
  <si>
    <t>=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</si>
  <si>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</si>
  <si>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</si>
  <si>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</si>
  <si>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</si>
  <si>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</si>
  <si>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</si>
  <si>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</si>
  <si>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</si>
  <si>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</si>
  <si>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</si>
  <si>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</si>
  <si>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</si>
  <si>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</si>
  <si>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</si>
  <si>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</si>
  <si>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</si>
  <si>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</si>
  <si>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</si>
  <si>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</si>
  <si>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</si>
  <si>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</si>
  <si>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</si>
  <si>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</si>
  <si>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</si>
  <si>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</si>
  <si>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sigmaG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</si>
  <si>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</si>
  <si>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</si>
  <si>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</si>
  <si>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</si>
  <si>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</si>
  <si>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</si>
  <si>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</si>
  <si>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</si>
  <si>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</si>
  <si>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</si>
  <si>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</si>
  <si>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</si>
  <si>
    <t>Contagion</t>
  </si>
  <si>
    <t>OriginalContagionGauss</t>
  </si>
  <si>
    <t>101001:201000</t>
  </si>
  <si>
    <t>sigmaA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</si>
</sst>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6"/>
  <sheetViews>
    <sheetView tabSelected="1" zoomScale="85" zoomScaleNormal="85" workbookViewId="0">
      <selection activeCell="H26" sqref="H26"/>
    </sheetView>
  </sheetViews>
  <sheetFormatPr defaultRowHeight="15"/>
  <cols>
    <col min="2" max="2" width="12.285156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>
      <c r="A2" t="s">
        <v>66</v>
      </c>
      <c r="B2">
        <v>1980</v>
      </c>
      <c r="C2">
        <f>VLOOKUP(C1,'1980'!$K:$L,2,FALSE)</f>
        <v>0.50226000000000004</v>
      </c>
      <c r="D2">
        <f>VLOOKUP(D1,'1980'!$K:$L,2,FALSE)</f>
        <v>0.52071000000000001</v>
      </c>
      <c r="E2">
        <f>VLOOKUP(E1,'1980'!$K:$L,2,FALSE)</f>
        <v>0.49360999999999999</v>
      </c>
      <c r="F2">
        <f>VLOOKUP(F1,'1980'!$K:$L,2,FALSE)</f>
        <v>0.49192000000000002</v>
      </c>
      <c r="G2">
        <f>VLOOKUP(G1,'1980'!$K:$L,2,FALSE)</f>
        <v>0.49995000000000001</v>
      </c>
      <c r="H2">
        <f>VLOOKUP(H1,'1980'!$K:$L,2,FALSE)</f>
        <v>0.49959999999999999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f>VLOOKUP(O1,'1980'!$K:$L,2,FALSE)</f>
        <v>-108.3</v>
      </c>
      <c r="P2">
        <f>VLOOKUP(P1,'1980'!$K:$L,2,FALSE)</f>
        <v>5.282</v>
      </c>
      <c r="Q2">
        <f>VLOOKUP(Q1,'1980'!$K:$L,2,FALSE)</f>
        <v>-103</v>
      </c>
      <c r="R2">
        <f>VLOOKUP(R1,'1980'!$K:$L,2,FALSE)</f>
        <v>1</v>
      </c>
      <c r="S2">
        <f>VLOOKUP(S1,'1980'!$K:$L,2,FALSE)</f>
        <v>1</v>
      </c>
      <c r="T2">
        <f>VLOOKUP(T1,'1980'!$K:$L,2,FALSE)</f>
        <v>1</v>
      </c>
      <c r="U2">
        <f>VLOOKUP(U1,'1980'!$K:$L,2,FALSE)</f>
        <v>1</v>
      </c>
      <c r="V2">
        <f>VLOOKUP(V1,'1980'!$K:$L,2,FALSE)</f>
        <v>1</v>
      </c>
      <c r="W2">
        <f>VLOOKUP(W1,'1980'!$K:$L,2,FALSE)</f>
        <v>1</v>
      </c>
      <c r="X2">
        <f>VLOOKUP(X1,'1980'!$K:$L,2,FALSE)</f>
        <v>1</v>
      </c>
      <c r="Y2" t="e">
        <f>VLOOKUP(Y1,'1980'!$K:$L,2,FALSE)</f>
        <v>#N/A</v>
      </c>
      <c r="Z2" t="e">
        <f>VLOOKUP(Z1,'1980'!$K:$L,2,FALSE)</f>
        <v>#N/A</v>
      </c>
      <c r="AA2" t="e">
        <f>VLOOKUP(AA1,'1980'!$K:$L,2,FALSE)</f>
        <v>#N/A</v>
      </c>
      <c r="AB2" t="e">
        <f>VLOOKUP(AB1,'1980'!$K:$L,2,FALSE)</f>
        <v>#N/A</v>
      </c>
      <c r="AC2" t="e">
        <f>VLOOKUP(AC1,'1980'!$K:$L,2,FALSE)</f>
        <v>#N/A</v>
      </c>
      <c r="AD2" t="e">
        <f>VLOOKUP(AD1,'1980'!$K:$L,2,FALSE)</f>
        <v>#N/A</v>
      </c>
      <c r="AE2">
        <f>VLOOKUP(AE1,'1980'!$K:$L,2,FALSE)</f>
        <v>0.50188999999999995</v>
      </c>
      <c r="AF2">
        <f>VLOOKUP(AF1,'1980'!$K:$L,2,FALSE)</f>
        <v>0.52564</v>
      </c>
      <c r="AG2">
        <f>VLOOKUP(AG1,'1980'!$K:$L,2,FALSE)</f>
        <v>0.49179</v>
      </c>
      <c r="AH2">
        <f>VLOOKUP(AH1,'1980'!$K:$L,2,FALSE)</f>
        <v>0.49619999999999997</v>
      </c>
      <c r="AI2">
        <f>VLOOKUP(AI1,'1980'!$K:$L,2,FALSE)</f>
        <v>0.50044</v>
      </c>
      <c r="AJ2">
        <f>VLOOKUP(AJ1,'1980'!$K:$L,2,FALSE)</f>
        <v>0.49978</v>
      </c>
      <c r="AK2" t="e">
        <f>VLOOKUP(AK1,'1980'!$K:$L,2,FALSE)</f>
        <v>#N/A</v>
      </c>
      <c r="AL2" t="e">
        <f>VLOOKUP(AL1,'1980'!$K:$L,2,FALSE)</f>
        <v>#N/A</v>
      </c>
      <c r="AM2" t="e">
        <f>VLOOKUP(AM1,'1980'!$K:$L,2,FALSE)</f>
        <v>#N/A</v>
      </c>
      <c r="AN2" t="e">
        <f>VLOOKUP(AN1,'1980'!$K:$L,2,FALSE)</f>
        <v>#N/A</v>
      </c>
      <c r="AO2" t="e">
        <f>VLOOKUP(AO1,'1980'!$K:$L,2,FALSE)</f>
        <v>#N/A</v>
      </c>
      <c r="AP2" t="e">
        <f>VLOOKUP(AP1,'1980'!$K:$L,2,FALSE)</f>
        <v>#N/A</v>
      </c>
    </row>
    <row r="3" spans="1:42">
      <c r="A3" t="s">
        <v>66</v>
      </c>
      <c r="B3">
        <v>1981</v>
      </c>
      <c r="C3">
        <f>VLOOKUP(C1,'1981'!$K:$L,2,FALSE)</f>
        <v>0.48369000000000001</v>
      </c>
      <c r="D3">
        <f>VLOOKUP(D1,'1981'!$K:$L,2,FALSE)</f>
        <v>0.53463000000000005</v>
      </c>
      <c r="E3">
        <f>VLOOKUP(E1,'1981'!$K:$L,2,FALSE)</f>
        <v>0.51544000000000001</v>
      </c>
      <c r="F3">
        <f>VLOOKUP(F1,'1981'!$K:$L,2,FALSE)</f>
        <v>0.46869</v>
      </c>
      <c r="G3">
        <f>VLOOKUP(G1,'1981'!$K:$L,2,FALSE)</f>
        <v>0.50031999999999999</v>
      </c>
      <c r="H3">
        <f>VLOOKUP(H1,'1981'!$K:$L,2,FALSE)</f>
        <v>0.50021000000000004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f>VLOOKUP(O1,'1981'!$K:$L,2,FALSE)</f>
        <v>-102.6</v>
      </c>
      <c r="P3">
        <f>VLOOKUP(P1,'1981'!$K:$L,2,FALSE)</f>
        <v>5.6529999999999996</v>
      </c>
      <c r="Q3">
        <f>VLOOKUP(Q1,'1981'!$K:$L,2,FALSE)</f>
        <v>-96.97</v>
      </c>
      <c r="R3">
        <f>VLOOKUP(R1,'1981'!$K:$L,2,FALSE)</f>
        <v>1</v>
      </c>
      <c r="S3">
        <f>VLOOKUP(S1,'1981'!$K:$L,2,FALSE)</f>
        <v>1</v>
      </c>
      <c r="T3">
        <f>VLOOKUP(T1,'1981'!$K:$L,2,FALSE)</f>
        <v>1</v>
      </c>
      <c r="U3">
        <f>VLOOKUP(U1,'1981'!$K:$L,2,FALSE)</f>
        <v>1</v>
      </c>
      <c r="V3">
        <f>VLOOKUP(V1,'1981'!$K:$L,2,FALSE)</f>
        <v>1</v>
      </c>
      <c r="W3">
        <f>VLOOKUP(W1,'1981'!$K:$L,2,FALSE)</f>
        <v>1</v>
      </c>
      <c r="X3">
        <f>VLOOKUP(X1,'1981'!$K:$L,2,FALSE)</f>
        <v>1</v>
      </c>
      <c r="Y3" t="e">
        <f>VLOOKUP(Y1,'1981'!$K:$L,2,FALSE)</f>
        <v>#N/A</v>
      </c>
      <c r="Z3" t="e">
        <f>VLOOKUP(Z1,'1981'!$K:$L,2,FALSE)</f>
        <v>#N/A</v>
      </c>
      <c r="AA3" t="e">
        <f>VLOOKUP(AA1,'1981'!$K:$L,2,FALSE)</f>
        <v>#N/A</v>
      </c>
      <c r="AB3" t="e">
        <f>VLOOKUP(AB1,'1981'!$K:$L,2,FALSE)</f>
        <v>#N/A</v>
      </c>
      <c r="AC3" t="e">
        <f>VLOOKUP(AC1,'1981'!$K:$L,2,FALSE)</f>
        <v>#N/A</v>
      </c>
      <c r="AD3" t="e">
        <f>VLOOKUP(AD1,'1981'!$K:$L,2,FALSE)</f>
        <v>#N/A</v>
      </c>
      <c r="AE3">
        <f>VLOOKUP(AE1,'1981'!$K:$L,2,FALSE)</f>
        <v>0.48122999999999999</v>
      </c>
      <c r="AF3">
        <f>VLOOKUP(AF1,'1981'!$K:$L,2,FALSE)</f>
        <v>0.53639999999999999</v>
      </c>
      <c r="AG3">
        <f>VLOOKUP(AG1,'1981'!$K:$L,2,FALSE)</f>
        <v>0.51829000000000003</v>
      </c>
      <c r="AH3">
        <f>VLOOKUP(AH1,'1981'!$K:$L,2,FALSE)</f>
        <v>0.46767999999999998</v>
      </c>
      <c r="AI3">
        <f>VLOOKUP(AI1,'1981'!$K:$L,2,FALSE)</f>
        <v>0.50019999999999998</v>
      </c>
      <c r="AJ3">
        <f>VLOOKUP(AJ1,'1981'!$K:$L,2,FALSE)</f>
        <v>0.50063000000000002</v>
      </c>
      <c r="AK3" t="e">
        <f>VLOOKUP(AK1,'1981'!$K:$L,2,FALSE)</f>
        <v>#N/A</v>
      </c>
      <c r="AL3" t="e">
        <f>VLOOKUP(AL1,'1981'!$K:$L,2,FALSE)</f>
        <v>#N/A</v>
      </c>
      <c r="AM3" t="e">
        <f>VLOOKUP(AM1,'1981'!$K:$L,2,FALSE)</f>
        <v>#N/A</v>
      </c>
      <c r="AN3" t="e">
        <f>VLOOKUP(AN1,'1981'!$K:$L,2,FALSE)</f>
        <v>#N/A</v>
      </c>
      <c r="AO3" t="e">
        <f>VLOOKUP(AO1,'1981'!$K:$L,2,FALSE)</f>
        <v>#N/A</v>
      </c>
      <c r="AP3" t="e">
        <f>VLOOKUP(AP1,'1981'!$K:$L,2,FALSE)</f>
        <v>#N/A</v>
      </c>
    </row>
    <row r="4" spans="1:42">
      <c r="A4" t="s">
        <v>66</v>
      </c>
      <c r="B4">
        <v>1982</v>
      </c>
      <c r="C4">
        <f>VLOOKUP(C1,'1982'!$K:$L,2,FALSE)</f>
        <v>0.48569000000000001</v>
      </c>
      <c r="D4">
        <f>VLOOKUP(D1,'1982'!$K:$L,2,FALSE)</f>
        <v>0.55820999999999998</v>
      </c>
      <c r="E4">
        <f>VLOOKUP(E1,'1982'!$K:$L,2,FALSE)</f>
        <v>0.51502000000000003</v>
      </c>
      <c r="F4">
        <f>VLOOKUP(F1,'1982'!$K:$L,2,FALSE)</f>
        <v>0.43923000000000001</v>
      </c>
      <c r="G4">
        <f>VLOOKUP(G1,'1982'!$K:$L,2,FALSE)</f>
        <v>0.50026999999999999</v>
      </c>
      <c r="H4">
        <f>VLOOKUP(H1,'1982'!$K:$L,2,FALSE)</f>
        <v>0.49998999999999999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f>VLOOKUP(O1,'1982'!$K:$L,2,FALSE)</f>
        <v>-91.96</v>
      </c>
      <c r="P4">
        <f>VLOOKUP(P1,'1982'!$K:$L,2,FALSE)</f>
        <v>5.2530000000000001</v>
      </c>
      <c r="Q4">
        <f>VLOOKUP(Q1,'1982'!$K:$L,2,FALSE)</f>
        <v>-86.71</v>
      </c>
      <c r="R4">
        <f>VLOOKUP(R1,'1982'!$K:$L,2,FALSE)</f>
        <v>1</v>
      </c>
      <c r="S4">
        <f>VLOOKUP(S1,'1982'!$K:$L,2,FALSE)</f>
        <v>1</v>
      </c>
      <c r="T4">
        <f>VLOOKUP(T1,'1982'!$K:$L,2,FALSE)</f>
        <v>1</v>
      </c>
      <c r="U4">
        <f>VLOOKUP(U1,'1982'!$K:$L,2,FALSE)</f>
        <v>1</v>
      </c>
      <c r="V4">
        <f>VLOOKUP(V1,'1982'!$K:$L,2,FALSE)</f>
        <v>1</v>
      </c>
      <c r="W4">
        <f>VLOOKUP(W1,'1982'!$K:$L,2,FALSE)</f>
        <v>1</v>
      </c>
      <c r="X4">
        <f>VLOOKUP(X1,'1982'!$K:$L,2,FALSE)</f>
        <v>1</v>
      </c>
      <c r="Y4" t="e">
        <f>VLOOKUP(Y1,'1982'!$K:$L,2,FALSE)</f>
        <v>#N/A</v>
      </c>
      <c r="Z4" t="e">
        <f>VLOOKUP(Z1,'1982'!$K:$L,2,FALSE)</f>
        <v>#N/A</v>
      </c>
      <c r="AA4" t="e">
        <f>VLOOKUP(AA1,'1982'!$K:$L,2,FALSE)</f>
        <v>#N/A</v>
      </c>
      <c r="AB4" t="e">
        <f>VLOOKUP(AB1,'1982'!$K:$L,2,FALSE)</f>
        <v>#N/A</v>
      </c>
      <c r="AC4" t="e">
        <f>VLOOKUP(AC1,'1982'!$K:$L,2,FALSE)</f>
        <v>#N/A</v>
      </c>
      <c r="AD4" t="e">
        <f>VLOOKUP(AD1,'1982'!$K:$L,2,FALSE)</f>
        <v>#N/A</v>
      </c>
      <c r="AE4">
        <f>VLOOKUP(AE1,'1982'!$K:$L,2,FALSE)</f>
        <v>0.48238999999999999</v>
      </c>
      <c r="AF4">
        <f>VLOOKUP(AF1,'1982'!$K:$L,2,FALSE)</f>
        <v>0.55944000000000005</v>
      </c>
      <c r="AG4">
        <f>VLOOKUP(AG1,'1982'!$K:$L,2,FALSE)</f>
        <v>0.51846999999999999</v>
      </c>
      <c r="AH4">
        <f>VLOOKUP(AH1,'1982'!$K:$L,2,FALSE)</f>
        <v>0.43590000000000001</v>
      </c>
      <c r="AI4">
        <f>VLOOKUP(AI1,'1982'!$K:$L,2,FALSE)</f>
        <v>0.50046999999999997</v>
      </c>
      <c r="AJ4">
        <f>VLOOKUP(AJ1,'1982'!$K:$L,2,FALSE)</f>
        <v>0.50033000000000005</v>
      </c>
      <c r="AK4" t="e">
        <f>VLOOKUP(AK1,'1982'!$K:$L,2,FALSE)</f>
        <v>#N/A</v>
      </c>
      <c r="AL4" t="e">
        <f>VLOOKUP(AL1,'1982'!$K:$L,2,FALSE)</f>
        <v>#N/A</v>
      </c>
      <c r="AM4" t="e">
        <f>VLOOKUP(AM1,'1982'!$K:$L,2,FALSE)</f>
        <v>#N/A</v>
      </c>
      <c r="AN4" t="e">
        <f>VLOOKUP(AN1,'1982'!$K:$L,2,FALSE)</f>
        <v>#N/A</v>
      </c>
      <c r="AO4" t="e">
        <f>VLOOKUP(AO1,'1982'!$K:$L,2,FALSE)</f>
        <v>#N/A</v>
      </c>
      <c r="AP4" t="e">
        <f>VLOOKUP(AP1,'1982'!$K:$L,2,FALSE)</f>
        <v>#N/A</v>
      </c>
    </row>
    <row r="5" spans="1:42">
      <c r="A5" t="s">
        <v>66</v>
      </c>
      <c r="B5">
        <v>1983</v>
      </c>
      <c r="C5">
        <f>VLOOKUP(C1,'1983'!$K:$L,2,FALSE)</f>
        <v>0.56671000000000005</v>
      </c>
      <c r="D5">
        <f>VLOOKUP(D1,'1983'!$K:$L,2,FALSE)</f>
        <v>0.56283000000000005</v>
      </c>
      <c r="E5">
        <f>VLOOKUP(E1,'1983'!$K:$L,2,FALSE)</f>
        <v>0.43506</v>
      </c>
      <c r="F5">
        <f>VLOOKUP(F1,'1983'!$K:$L,2,FALSE)</f>
        <v>0.43576999999999999</v>
      </c>
      <c r="G5">
        <f>VLOOKUP(G1,'1983'!$K:$L,2,FALSE)</f>
        <v>0.50041999999999998</v>
      </c>
      <c r="H5">
        <f>VLOOKUP(H1,'1983'!$K:$L,2,FALSE)</f>
        <v>0.50012000000000001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f>VLOOKUP(O1,'1983'!$K:$L,2,FALSE)</f>
        <v>-91.7</v>
      </c>
      <c r="P5">
        <f>VLOOKUP(P1,'1983'!$K:$L,2,FALSE)</f>
        <v>5.4580000000000002</v>
      </c>
      <c r="Q5">
        <f>VLOOKUP(Q1,'1983'!$K:$L,2,FALSE)</f>
        <v>-86.24</v>
      </c>
      <c r="R5">
        <f>VLOOKUP(R1,'1983'!$K:$L,2,FALSE)</f>
        <v>1</v>
      </c>
      <c r="S5">
        <f>VLOOKUP(S1,'1983'!$K:$L,2,FALSE)</f>
        <v>1</v>
      </c>
      <c r="T5">
        <f>VLOOKUP(T1,'1983'!$K:$L,2,FALSE)</f>
        <v>1</v>
      </c>
      <c r="U5">
        <f>VLOOKUP(U1,'1983'!$K:$L,2,FALSE)</f>
        <v>1</v>
      </c>
      <c r="V5">
        <f>VLOOKUP(V1,'1983'!$K:$L,2,FALSE)</f>
        <v>1</v>
      </c>
      <c r="W5">
        <f>VLOOKUP(W1,'1983'!$K:$L,2,FALSE)</f>
        <v>1</v>
      </c>
      <c r="X5">
        <f>VLOOKUP(X1,'1983'!$K:$L,2,FALSE)</f>
        <v>1</v>
      </c>
      <c r="Y5" t="e">
        <f>VLOOKUP(Y1,'1983'!$K:$L,2,FALSE)</f>
        <v>#N/A</v>
      </c>
      <c r="Z5" t="e">
        <f>VLOOKUP(Z1,'1983'!$K:$L,2,FALSE)</f>
        <v>#N/A</v>
      </c>
      <c r="AA5" t="e">
        <f>VLOOKUP(AA1,'1983'!$K:$L,2,FALSE)</f>
        <v>#N/A</v>
      </c>
      <c r="AB5" t="e">
        <f>VLOOKUP(AB1,'1983'!$K:$L,2,FALSE)</f>
        <v>#N/A</v>
      </c>
      <c r="AC5" t="e">
        <f>VLOOKUP(AC1,'1983'!$K:$L,2,FALSE)</f>
        <v>#N/A</v>
      </c>
      <c r="AD5" t="e">
        <f>VLOOKUP(AD1,'1983'!$K:$L,2,FALSE)</f>
        <v>#N/A</v>
      </c>
      <c r="AE5">
        <f>VLOOKUP(AE1,'1983'!$K:$L,2,FALSE)</f>
        <v>0.58176000000000005</v>
      </c>
      <c r="AF5">
        <f>VLOOKUP(AF1,'1983'!$K:$L,2,FALSE)</f>
        <v>0.56562999999999997</v>
      </c>
      <c r="AG5">
        <f>VLOOKUP(AG1,'1983'!$K:$L,2,FALSE)</f>
        <v>0.42141000000000001</v>
      </c>
      <c r="AH5">
        <f>VLOOKUP(AH1,'1983'!$K:$L,2,FALSE)</f>
        <v>0.43212</v>
      </c>
      <c r="AI5">
        <f>VLOOKUP(AI1,'1983'!$K:$L,2,FALSE)</f>
        <v>0.50055000000000005</v>
      </c>
      <c r="AJ5">
        <f>VLOOKUP(AJ1,'1983'!$K:$L,2,FALSE)</f>
        <v>0.50044</v>
      </c>
      <c r="AK5" t="e">
        <f>VLOOKUP(AK1,'1983'!$K:$L,2,FALSE)</f>
        <v>#N/A</v>
      </c>
      <c r="AL5" t="e">
        <f>VLOOKUP(AL1,'1983'!$K:$L,2,FALSE)</f>
        <v>#N/A</v>
      </c>
      <c r="AM5" t="e">
        <f>VLOOKUP(AM1,'1983'!$K:$L,2,FALSE)</f>
        <v>#N/A</v>
      </c>
      <c r="AN5" t="e">
        <f>VLOOKUP(AN1,'1983'!$K:$L,2,FALSE)</f>
        <v>#N/A</v>
      </c>
      <c r="AO5" t="e">
        <f>VLOOKUP(AO1,'1983'!$K:$L,2,FALSE)</f>
        <v>#N/A</v>
      </c>
      <c r="AP5" t="e">
        <f>VLOOKUP(AP1,'1983'!$K:$L,2,FALSE)</f>
        <v>#N/A</v>
      </c>
    </row>
    <row r="6" spans="1:42">
      <c r="A6" t="s">
        <v>66</v>
      </c>
      <c r="B6">
        <v>1984</v>
      </c>
      <c r="C6">
        <f>VLOOKUP(C1,'1984'!$K:$L,2,FALSE)</f>
        <v>0.58557000000000003</v>
      </c>
      <c r="D6">
        <f>VLOOKUP(D1,'1984'!$K:$L,2,FALSE)</f>
        <v>0.59431999999999996</v>
      </c>
      <c r="E6">
        <f>VLOOKUP(E1,'1984'!$K:$L,2,FALSE)</f>
        <v>0.41464000000000001</v>
      </c>
      <c r="F6">
        <f>VLOOKUP(F1,'1984'!$K:$L,2,FALSE)</f>
        <v>0.40944999999999998</v>
      </c>
      <c r="G6">
        <f>VLOOKUP(G1,'1984'!$K:$L,2,FALSE)</f>
        <v>0.50034999999999996</v>
      </c>
      <c r="H6">
        <f>VLOOKUP(H1,'1984'!$K:$L,2,FALSE)</f>
        <v>0.50070000000000003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f>VLOOKUP(O1,'1984'!$K:$L,2,FALSE)</f>
        <v>-85.17</v>
      </c>
      <c r="P6">
        <f>VLOOKUP(P1,'1984'!$K:$L,2,FALSE)</f>
        <v>5.5910000000000002</v>
      </c>
      <c r="Q6">
        <f>VLOOKUP(Q1,'1984'!$K:$L,2,FALSE)</f>
        <v>-79.58</v>
      </c>
      <c r="R6">
        <f>VLOOKUP(R1,'1984'!$K:$L,2,FALSE)</f>
        <v>1</v>
      </c>
      <c r="S6">
        <f>VLOOKUP(S1,'1984'!$K:$L,2,FALSE)</f>
        <v>1</v>
      </c>
      <c r="T6">
        <f>VLOOKUP(T1,'1984'!$K:$L,2,FALSE)</f>
        <v>1</v>
      </c>
      <c r="U6">
        <f>VLOOKUP(U1,'1984'!$K:$L,2,FALSE)</f>
        <v>1</v>
      </c>
      <c r="V6">
        <f>VLOOKUP(V1,'1984'!$K:$L,2,FALSE)</f>
        <v>1</v>
      </c>
      <c r="W6">
        <f>VLOOKUP(W1,'1984'!$K:$L,2,FALSE)</f>
        <v>1</v>
      </c>
      <c r="X6">
        <f>VLOOKUP(X1,'1984'!$K:$L,2,FALSE)</f>
        <v>1</v>
      </c>
      <c r="Y6" t="e">
        <f>VLOOKUP(Y1,'1984'!$K:$L,2,FALSE)</f>
        <v>#N/A</v>
      </c>
      <c r="Z6" t="e">
        <f>VLOOKUP(Z1,'1984'!$K:$L,2,FALSE)</f>
        <v>#N/A</v>
      </c>
      <c r="AA6" t="e">
        <f>VLOOKUP(AA1,'1984'!$K:$L,2,FALSE)</f>
        <v>#N/A</v>
      </c>
      <c r="AB6" t="e">
        <f>VLOOKUP(AB1,'1984'!$K:$L,2,FALSE)</f>
        <v>#N/A</v>
      </c>
      <c r="AC6" t="e">
        <f>VLOOKUP(AC1,'1984'!$K:$L,2,FALSE)</f>
        <v>#N/A</v>
      </c>
      <c r="AD6" t="e">
        <f>VLOOKUP(AD1,'1984'!$K:$L,2,FALSE)</f>
        <v>#N/A</v>
      </c>
      <c r="AE6">
        <f>VLOOKUP(AE1,'1984'!$K:$L,2,FALSE)</f>
        <v>0.60560000000000003</v>
      </c>
      <c r="AF6">
        <f>VLOOKUP(AF1,'1984'!$K:$L,2,FALSE)</f>
        <v>0.60060000000000002</v>
      </c>
      <c r="AG6">
        <f>VLOOKUP(AG1,'1984'!$K:$L,2,FALSE)</f>
        <v>0.39445999999999998</v>
      </c>
      <c r="AH6">
        <f>VLOOKUP(AH1,'1984'!$K:$L,2,FALSE)</f>
        <v>0.40566999999999998</v>
      </c>
      <c r="AI6">
        <f>VLOOKUP(AI1,'1984'!$K:$L,2,FALSE)</f>
        <v>0.50060000000000004</v>
      </c>
      <c r="AJ6">
        <f>VLOOKUP(AJ1,'1984'!$K:$L,2,FALSE)</f>
        <v>0.50112000000000001</v>
      </c>
      <c r="AK6" t="e">
        <f>VLOOKUP(AK1,'1984'!$K:$L,2,FALSE)</f>
        <v>#N/A</v>
      </c>
      <c r="AL6" t="e">
        <f>VLOOKUP(AL1,'1984'!$K:$L,2,FALSE)</f>
        <v>#N/A</v>
      </c>
      <c r="AM6" t="e">
        <f>VLOOKUP(AM1,'1984'!$K:$L,2,FALSE)</f>
        <v>#N/A</v>
      </c>
      <c r="AN6" t="e">
        <f>VLOOKUP(AN1,'1984'!$K:$L,2,FALSE)</f>
        <v>#N/A</v>
      </c>
      <c r="AO6" t="e">
        <f>VLOOKUP(AO1,'1984'!$K:$L,2,FALSE)</f>
        <v>#N/A</v>
      </c>
      <c r="AP6" t="e">
        <f>VLOOKUP(AP1,'1984'!$K:$L,2,FALSE)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7"/>
  <sheetViews>
    <sheetView workbookViewId="0">
      <selection activeCell="K1" sqref="K1:L1048576"/>
    </sheetView>
  </sheetViews>
  <sheetFormatPr defaultRowHeight="15"/>
  <cols>
    <col min="1" max="1" width="11.85546875" bestFit="1" customWidth="1"/>
    <col min="2" max="2" width="22.5703125" bestFit="1" customWidth="1"/>
    <col min="3" max="3" width="13.7109375" bestFit="1" customWidth="1"/>
    <col min="4" max="4" width="9" bestFit="1" customWidth="1"/>
    <col min="5" max="5" width="10" customWidth="1"/>
    <col min="6" max="6" width="11.42578125" bestFit="1" customWidth="1"/>
    <col min="7" max="7" width="10" bestFit="1" customWidth="1"/>
    <col min="8" max="8" width="5.140625" bestFit="1" customWidth="1"/>
    <col min="9" max="9" width="8.7109375" bestFit="1" customWidth="1"/>
    <col min="10" max="10" width="9" bestFit="1" customWidth="1"/>
    <col min="12" max="12" width="10.5703125" bestFit="1" customWidth="1"/>
  </cols>
  <sheetData>
    <row r="1" spans="1:12">
      <c r="A1" t="s">
        <v>18</v>
      </c>
      <c r="B1" t="s">
        <v>19</v>
      </c>
      <c r="K1" t="s">
        <v>20</v>
      </c>
      <c r="L1" t="str">
        <f>B1</f>
        <v>Gauss</v>
      </c>
    </row>
    <row r="2" spans="1:12">
      <c r="A2" t="s">
        <v>18</v>
      </c>
      <c r="B2" t="s">
        <v>67</v>
      </c>
      <c r="K2" t="s">
        <v>0</v>
      </c>
      <c r="L2" t="str">
        <f>B2</f>
        <v>OriginalContagionGauss</v>
      </c>
    </row>
    <row r="3" spans="1:12">
      <c r="A3" t="s">
        <v>18</v>
      </c>
      <c r="B3" s="1">
        <v>100000</v>
      </c>
      <c r="K3" t="s">
        <v>21</v>
      </c>
      <c r="L3" s="2">
        <f>B3</f>
        <v>100000</v>
      </c>
    </row>
    <row r="4" spans="1:12">
      <c r="A4" t="s">
        <v>18</v>
      </c>
      <c r="B4">
        <v>1980</v>
      </c>
      <c r="K4" t="s">
        <v>1</v>
      </c>
      <c r="L4">
        <f>B4</f>
        <v>1980</v>
      </c>
    </row>
    <row r="5" spans="1:12">
      <c r="A5" t="s">
        <v>22</v>
      </c>
      <c r="B5" t="s">
        <v>23</v>
      </c>
      <c r="C5">
        <v>-108.3</v>
      </c>
      <c r="K5" t="s">
        <v>14</v>
      </c>
      <c r="L5">
        <f>C5</f>
        <v>-108.3</v>
      </c>
    </row>
    <row r="6" spans="1:12">
      <c r="A6" t="s">
        <v>24</v>
      </c>
      <c r="B6">
        <v>5.282</v>
      </c>
      <c r="K6" t="s">
        <v>15</v>
      </c>
      <c r="L6">
        <f>B6</f>
        <v>5.282</v>
      </c>
    </row>
    <row r="7" spans="1:12">
      <c r="A7" t="s">
        <v>25</v>
      </c>
      <c r="B7" t="s">
        <v>23</v>
      </c>
      <c r="C7">
        <v>-103</v>
      </c>
      <c r="K7" t="s">
        <v>16</v>
      </c>
      <c r="L7">
        <f>C7</f>
        <v>-103</v>
      </c>
    </row>
    <row r="9" spans="1:12">
      <c r="A9" t="s">
        <v>26</v>
      </c>
      <c r="B9" t="s">
        <v>27</v>
      </c>
      <c r="C9" t="s">
        <v>68</v>
      </c>
    </row>
    <row r="10" spans="1:12">
      <c r="A10" t="s">
        <v>28</v>
      </c>
      <c r="B10" t="s">
        <v>29</v>
      </c>
      <c r="C10" t="s">
        <v>27</v>
      </c>
      <c r="D10">
        <v>1</v>
      </c>
    </row>
    <row r="11" spans="1:12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2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2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>
      <c r="A18" t="s">
        <v>5</v>
      </c>
      <c r="B18">
        <v>0.49192000000000002</v>
      </c>
      <c r="C18">
        <v>0.27595599999999998</v>
      </c>
      <c r="D18" s="1">
        <v>3.5629999999999999E-4</v>
      </c>
      <c r="E18" s="1">
        <v>4.9370000000000004E-3</v>
      </c>
      <c r="K18" t="str">
        <f t="shared" ref="K18:L25" si="0">A18</f>
        <v>Tag</v>
      </c>
      <c r="L18">
        <f t="shared" si="0"/>
        <v>0.49192000000000002</v>
      </c>
    </row>
    <row r="19" spans="1:12">
      <c r="A19" t="s">
        <v>7</v>
      </c>
      <c r="B19">
        <v>0.49959999999999999</v>
      </c>
      <c r="C19">
        <v>0.28878599999999999</v>
      </c>
      <c r="D19" s="1">
        <v>3.7280000000000001E-4</v>
      </c>
      <c r="E19" s="1">
        <v>4.4480000000000002E-4</v>
      </c>
      <c r="K19" t="str">
        <f t="shared" si="0"/>
        <v>Tai</v>
      </c>
      <c r="L19">
        <f t="shared" si="0"/>
        <v>0.49959999999999999</v>
      </c>
    </row>
    <row r="20" spans="1:12">
      <c r="A20" t="s">
        <v>3</v>
      </c>
      <c r="B20">
        <v>0.52071000000000001</v>
      </c>
      <c r="C20">
        <v>0.27621000000000001</v>
      </c>
      <c r="D20" s="1">
        <v>3.5659999999999999E-4</v>
      </c>
      <c r="E20" s="1">
        <v>4.921E-3</v>
      </c>
      <c r="K20" t="str">
        <f t="shared" si="0"/>
        <v>Tga</v>
      </c>
      <c r="L20">
        <f t="shared" si="0"/>
        <v>0.52071000000000001</v>
      </c>
    </row>
    <row r="21" spans="1:12">
      <c r="A21" t="s">
        <v>2</v>
      </c>
      <c r="B21">
        <v>0.50226000000000004</v>
      </c>
      <c r="C21">
        <v>0.26667200000000002</v>
      </c>
      <c r="D21" s="1">
        <v>3.4430000000000002E-4</v>
      </c>
      <c r="E21" s="1">
        <v>1.6999999999999999E-3</v>
      </c>
      <c r="K21" t="str">
        <f t="shared" si="0"/>
        <v>Tgi</v>
      </c>
      <c r="L21">
        <f t="shared" si="0"/>
        <v>0.50226000000000004</v>
      </c>
    </row>
    <row r="22" spans="1:12">
      <c r="A22" t="s">
        <v>6</v>
      </c>
      <c r="B22">
        <v>0.49995000000000001</v>
      </c>
      <c r="C22">
        <v>0.28840399999999999</v>
      </c>
      <c r="D22" s="1">
        <v>3.723E-4</v>
      </c>
      <c r="E22" s="1">
        <v>3.7130000000000003E-4</v>
      </c>
      <c r="K22" t="str">
        <f t="shared" si="0"/>
        <v>Tia</v>
      </c>
      <c r="L22">
        <f t="shared" si="0"/>
        <v>0.49995000000000001</v>
      </c>
    </row>
    <row r="23" spans="1:12">
      <c r="A23" t="s">
        <v>4</v>
      </c>
      <c r="B23">
        <v>0.49360999999999999</v>
      </c>
      <c r="C23">
        <v>0.26646900000000001</v>
      </c>
      <c r="D23" s="1">
        <v>3.4400000000000001E-4</v>
      </c>
      <c r="E23" s="1">
        <v>1.699E-3</v>
      </c>
      <c r="K23" t="str">
        <f t="shared" si="0"/>
        <v>Tig</v>
      </c>
      <c r="L23">
        <f t="shared" si="0"/>
        <v>0.49360999999999999</v>
      </c>
    </row>
    <row r="24" spans="1:12">
      <c r="A24" t="s">
        <v>69</v>
      </c>
      <c r="B24">
        <v>1.984E-2</v>
      </c>
      <c r="C24">
        <v>5.6820000000000004E-3</v>
      </c>
      <c r="D24" s="1">
        <v>7.3359999999999997E-6</v>
      </c>
      <c r="E24" s="1">
        <v>1.076E-5</v>
      </c>
      <c r="K24" t="str">
        <f t="shared" si="0"/>
        <v>sigmaA</v>
      </c>
      <c r="L24">
        <f t="shared" si="0"/>
        <v>1.984E-2</v>
      </c>
    </row>
    <row r="25" spans="1:12">
      <c r="A25" t="s">
        <v>53</v>
      </c>
      <c r="B25">
        <v>1.5599999999999999E-2</v>
      </c>
      <c r="C25">
        <v>4.5110000000000003E-3</v>
      </c>
      <c r="D25" s="1">
        <v>5.823E-6</v>
      </c>
      <c r="E25" s="1">
        <v>8.4449999999999996E-6</v>
      </c>
      <c r="K25" t="str">
        <f t="shared" si="0"/>
        <v>sigmaG</v>
      </c>
      <c r="L25">
        <f t="shared" si="0"/>
        <v>1.5599999999999999E-2</v>
      </c>
    </row>
    <row r="26" spans="1:12">
      <c r="D26" s="1"/>
      <c r="E26" s="1"/>
    </row>
    <row r="27" spans="1:12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>
      <c r="D28" s="1"/>
      <c r="E28" s="1"/>
    </row>
    <row r="29" spans="1:12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>
      <c r="A30" t="s">
        <v>5</v>
      </c>
      <c r="B30">
        <v>2.9905999999999999E-2</v>
      </c>
      <c r="C30">
        <v>0.25467000000000001</v>
      </c>
      <c r="D30" s="1">
        <v>0.49619999999999997</v>
      </c>
      <c r="E30" s="1">
        <v>0.72774000000000005</v>
      </c>
      <c r="F30">
        <v>0.95016</v>
      </c>
      <c r="K30" t="str">
        <f t="shared" ref="K30:K37" si="1">CONCATENATE(A30,"_median")</f>
        <v>Tag_median</v>
      </c>
      <c r="L30">
        <f t="shared" ref="L30:L37" si="2">D30</f>
        <v>0.49619999999999997</v>
      </c>
    </row>
    <row r="31" spans="1:12">
      <c r="A31" t="s">
        <v>7</v>
      </c>
      <c r="B31">
        <v>2.4854000000000001E-2</v>
      </c>
      <c r="C31">
        <v>0.24939</v>
      </c>
      <c r="D31" s="1">
        <v>0.49978</v>
      </c>
      <c r="E31" s="1">
        <v>0.75007999999999997</v>
      </c>
      <c r="F31">
        <v>0.97467999999999999</v>
      </c>
      <c r="K31" t="str">
        <f t="shared" si="1"/>
        <v>Tai_median</v>
      </c>
      <c r="L31">
        <f t="shared" si="2"/>
        <v>0.49978</v>
      </c>
    </row>
    <row r="32" spans="1:12">
      <c r="A32" t="s">
        <v>3</v>
      </c>
      <c r="B32">
        <v>5.0486999999999997E-2</v>
      </c>
      <c r="C32">
        <v>0.28476000000000001</v>
      </c>
      <c r="D32">
        <v>0.52564</v>
      </c>
      <c r="E32">
        <v>0.75876999999999994</v>
      </c>
      <c r="F32">
        <v>0.97096000000000005</v>
      </c>
      <c r="K32" t="str">
        <f t="shared" si="1"/>
        <v>Tga_median</v>
      </c>
      <c r="L32">
        <f t="shared" si="2"/>
        <v>0.52564</v>
      </c>
    </row>
    <row r="33" spans="1:12">
      <c r="A33" t="s">
        <v>2</v>
      </c>
      <c r="B33">
        <v>3.9766999999999997E-2</v>
      </c>
      <c r="C33">
        <v>0.28299000000000002</v>
      </c>
      <c r="D33">
        <v>0.50188999999999995</v>
      </c>
      <c r="E33">
        <v>0.72265999999999997</v>
      </c>
      <c r="F33">
        <v>0.96175999999999995</v>
      </c>
      <c r="K33" t="str">
        <f t="shared" si="1"/>
        <v>Tgi_median</v>
      </c>
      <c r="L33">
        <f t="shared" si="2"/>
        <v>0.50188999999999995</v>
      </c>
    </row>
    <row r="34" spans="1:12">
      <c r="A34" t="s">
        <v>6</v>
      </c>
      <c r="B34">
        <v>2.5033E-2</v>
      </c>
      <c r="C34">
        <v>0.25026999999999999</v>
      </c>
      <c r="D34">
        <v>0.50044</v>
      </c>
      <c r="E34">
        <v>0.74917999999999996</v>
      </c>
      <c r="F34">
        <v>0.97489000000000003</v>
      </c>
      <c r="K34" t="str">
        <f t="shared" si="1"/>
        <v>Tia_median</v>
      </c>
      <c r="L34">
        <f t="shared" si="2"/>
        <v>0.50044</v>
      </c>
    </row>
    <row r="35" spans="1:12">
      <c r="A35" t="s">
        <v>4</v>
      </c>
      <c r="B35" s="3">
        <v>3.7277999999999999E-2</v>
      </c>
      <c r="C35" s="4">
        <v>0.27340999999999999</v>
      </c>
      <c r="D35" s="4">
        <v>0.49179</v>
      </c>
      <c r="E35" s="4">
        <v>0.71331999999999995</v>
      </c>
      <c r="F35" s="3">
        <v>0.95845000000000002</v>
      </c>
      <c r="K35" t="str">
        <f t="shared" si="1"/>
        <v>Tig_median</v>
      </c>
      <c r="L35">
        <f t="shared" si="2"/>
        <v>0.49179</v>
      </c>
    </row>
    <row r="36" spans="1:12">
      <c r="A36" t="s">
        <v>69</v>
      </c>
      <c r="B36">
        <v>1.2197E-2</v>
      </c>
      <c r="C36">
        <v>1.593E-2</v>
      </c>
      <c r="D36">
        <v>1.874E-2</v>
      </c>
      <c r="E36">
        <v>2.247E-2</v>
      </c>
      <c r="F36">
        <v>3.3930000000000002E-2</v>
      </c>
      <c r="K36" t="str">
        <f t="shared" si="1"/>
        <v>sigmaA_median</v>
      </c>
      <c r="L36">
        <f t="shared" si="2"/>
        <v>1.874E-2</v>
      </c>
    </row>
    <row r="37" spans="1:12">
      <c r="A37" t="s">
        <v>53</v>
      </c>
      <c r="B37">
        <v>9.5359999999999993E-3</v>
      </c>
      <c r="C37">
        <v>1.2489999999999999E-2</v>
      </c>
      <c r="D37">
        <v>1.473E-2</v>
      </c>
      <c r="E37">
        <v>1.7690000000000001E-2</v>
      </c>
      <c r="F37">
        <v>2.6790000000000001E-2</v>
      </c>
      <c r="K37" t="str">
        <f t="shared" si="1"/>
        <v>sigmaG_median</v>
      </c>
      <c r="L37">
        <f t="shared" si="2"/>
        <v>1.473E-2</v>
      </c>
    </row>
    <row r="39" spans="1:12">
      <c r="A39" t="s">
        <v>56</v>
      </c>
      <c r="B39" t="s">
        <v>57</v>
      </c>
      <c r="C39" t="s">
        <v>58</v>
      </c>
      <c r="D39" t="s">
        <v>59</v>
      </c>
    </row>
    <row r="41" spans="1:12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>
      <c r="A44" t="s">
        <v>3</v>
      </c>
      <c r="B44">
        <v>1</v>
      </c>
      <c r="C44">
        <v>1.01</v>
      </c>
      <c r="K44" t="str">
        <f t="shared" si="5"/>
        <v>Tga_rhat</v>
      </c>
      <c r="L44">
        <f t="shared" si="6"/>
        <v>1</v>
      </c>
    </row>
    <row r="45" spans="1:12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>
      <c r="A48" t="s">
        <v>69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>
      <c r="A51" t="s">
        <v>64</v>
      </c>
      <c r="B51" t="s">
        <v>65</v>
      </c>
      <c r="K51" t="s">
        <v>17</v>
      </c>
      <c r="L51">
        <f>A53</f>
        <v>1</v>
      </c>
    </row>
    <row r="53" spans="1:12">
      <c r="A53">
        <v>1</v>
      </c>
    </row>
    <row r="54" spans="1:12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</row>
    <row r="55" spans="1:12">
      <c r="B55">
        <v>3117.8180000000002</v>
      </c>
      <c r="C55">
        <v>421569.78399999999</v>
      </c>
      <c r="D55">
        <v>3144.3110000000001</v>
      </c>
      <c r="E55">
        <v>24638.991000000002</v>
      </c>
      <c r="F55">
        <v>603254.25</v>
      </c>
      <c r="G55">
        <v>24633.036</v>
      </c>
    </row>
    <row r="56" spans="1:12">
      <c r="B56" t="s">
        <v>69</v>
      </c>
      <c r="C56" t="s">
        <v>53</v>
      </c>
    </row>
    <row r="57" spans="1:12">
      <c r="A57">
        <v>278866.299</v>
      </c>
      <c r="B57">
        <v>285533.7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7"/>
  <sheetViews>
    <sheetView topLeftCell="A22" workbookViewId="0">
      <selection activeCell="L25" sqref="L25"/>
    </sheetView>
  </sheetViews>
  <sheetFormatPr defaultRowHeight="15"/>
  <cols>
    <col min="1" max="1" width="11.85546875" bestFit="1" customWidth="1"/>
    <col min="2" max="2" width="22.5703125" bestFit="1" customWidth="1"/>
    <col min="3" max="3" width="13.7109375" bestFit="1" customWidth="1"/>
    <col min="4" max="4" width="8.28515625" bestFit="1" customWidth="1"/>
    <col min="5" max="5" width="9" bestFit="1" customWidth="1"/>
    <col min="6" max="6" width="11.42578125" bestFit="1" customWidth="1"/>
    <col min="7" max="7" width="10" bestFit="1" customWidth="1"/>
    <col min="8" max="8" width="5.140625" bestFit="1" customWidth="1"/>
    <col min="9" max="9" width="8.7109375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>
      <c r="A1" t="s">
        <v>18</v>
      </c>
      <c r="B1" t="s">
        <v>19</v>
      </c>
      <c r="K1" t="s">
        <v>20</v>
      </c>
      <c r="L1" t="str">
        <f>B1</f>
        <v>Gauss</v>
      </c>
    </row>
    <row r="2" spans="1:14">
      <c r="A2" t="s">
        <v>18</v>
      </c>
      <c r="B2" t="s">
        <v>67</v>
      </c>
      <c r="K2" t="s">
        <v>0</v>
      </c>
      <c r="L2" t="str">
        <f>B2</f>
        <v>OriginalContagionGauss</v>
      </c>
    </row>
    <row r="3" spans="1:14">
      <c r="A3" t="s">
        <v>18</v>
      </c>
      <c r="B3" s="1">
        <v>100000</v>
      </c>
      <c r="K3" t="s">
        <v>21</v>
      </c>
      <c r="L3" s="2">
        <f>B3</f>
        <v>100000</v>
      </c>
      <c r="N3" s="2"/>
    </row>
    <row r="4" spans="1:14">
      <c r="A4" t="s">
        <v>18</v>
      </c>
      <c r="B4">
        <v>1981</v>
      </c>
      <c r="K4" t="s">
        <v>1</v>
      </c>
      <c r="L4">
        <f>B4</f>
        <v>1981</v>
      </c>
    </row>
    <row r="5" spans="1:14">
      <c r="A5" t="s">
        <v>22</v>
      </c>
      <c r="B5" t="s">
        <v>23</v>
      </c>
      <c r="C5">
        <v>-102.6</v>
      </c>
      <c r="K5" t="s">
        <v>14</v>
      </c>
      <c r="L5">
        <f>C5</f>
        <v>-102.6</v>
      </c>
    </row>
    <row r="6" spans="1:14">
      <c r="A6" t="s">
        <v>24</v>
      </c>
      <c r="B6">
        <v>5.6529999999999996</v>
      </c>
      <c r="K6" t="s">
        <v>15</v>
      </c>
      <c r="L6">
        <f>B6</f>
        <v>5.6529999999999996</v>
      </c>
    </row>
    <row r="7" spans="1:14">
      <c r="A7" t="s">
        <v>25</v>
      </c>
      <c r="B7" t="s">
        <v>23</v>
      </c>
      <c r="C7">
        <v>-96.97</v>
      </c>
      <c r="K7" t="s">
        <v>16</v>
      </c>
      <c r="L7">
        <f>C7</f>
        <v>-96.97</v>
      </c>
    </row>
    <row r="9" spans="1:14">
      <c r="A9" t="s">
        <v>26</v>
      </c>
      <c r="B9" t="s">
        <v>27</v>
      </c>
      <c r="C9" t="s">
        <v>68</v>
      </c>
    </row>
    <row r="10" spans="1:14">
      <c r="A10" t="s">
        <v>28</v>
      </c>
      <c r="B10" t="s">
        <v>29</v>
      </c>
      <c r="C10" t="s">
        <v>27</v>
      </c>
      <c r="D10">
        <v>1</v>
      </c>
    </row>
    <row r="11" spans="1:14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4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>
      <c r="A18" t="s">
        <v>5</v>
      </c>
      <c r="B18">
        <v>0.46869</v>
      </c>
      <c r="C18">
        <v>0.26905000000000001</v>
      </c>
      <c r="D18" s="1">
        <v>3.4729999999999999E-4</v>
      </c>
      <c r="E18" s="1">
        <v>4.594E-3</v>
      </c>
      <c r="K18" t="str">
        <f t="shared" ref="K18:L25" si="0">A18</f>
        <v>Tag</v>
      </c>
      <c r="L18">
        <f t="shared" si="0"/>
        <v>0.46869</v>
      </c>
    </row>
    <row r="19" spans="1:12">
      <c r="A19" t="s">
        <v>7</v>
      </c>
      <c r="B19">
        <v>0.50021000000000004</v>
      </c>
      <c r="C19">
        <v>0.28884199999999999</v>
      </c>
      <c r="D19" s="1">
        <v>3.7290000000000001E-4</v>
      </c>
      <c r="E19" s="1">
        <v>4.4270000000000003E-4</v>
      </c>
      <c r="K19" t="str">
        <f t="shared" si="0"/>
        <v>Tai</v>
      </c>
      <c r="L19">
        <f t="shared" si="0"/>
        <v>0.50021000000000004</v>
      </c>
    </row>
    <row r="20" spans="1:12">
      <c r="A20" t="s">
        <v>3</v>
      </c>
      <c r="B20">
        <v>0.53463000000000005</v>
      </c>
      <c r="C20">
        <v>0.26914100000000002</v>
      </c>
      <c r="D20" s="1">
        <v>3.4749999999999999E-4</v>
      </c>
      <c r="E20" s="1">
        <v>4.6049999999999997E-3</v>
      </c>
      <c r="K20" t="str">
        <f t="shared" si="0"/>
        <v>Tga</v>
      </c>
      <c r="L20">
        <f t="shared" si="0"/>
        <v>0.53463000000000005</v>
      </c>
    </row>
    <row r="21" spans="1:12">
      <c r="A21" t="s">
        <v>2</v>
      </c>
      <c r="B21">
        <v>0.48369000000000001</v>
      </c>
      <c r="C21">
        <v>0.26672000000000001</v>
      </c>
      <c r="D21" s="1">
        <v>3.4430000000000002E-4</v>
      </c>
      <c r="E21" s="1">
        <v>1.8799999999999999E-3</v>
      </c>
      <c r="K21" t="str">
        <f t="shared" si="0"/>
        <v>Tgi</v>
      </c>
      <c r="L21">
        <f t="shared" si="0"/>
        <v>0.48369000000000001</v>
      </c>
    </row>
    <row r="22" spans="1:12">
      <c r="A22" t="s">
        <v>6</v>
      </c>
      <c r="B22">
        <v>0.50031999999999999</v>
      </c>
      <c r="C22">
        <v>0.28852499999999998</v>
      </c>
      <c r="D22" s="1">
        <v>3.725E-4</v>
      </c>
      <c r="E22" s="1">
        <v>3.725E-4</v>
      </c>
      <c r="K22" t="str">
        <f t="shared" si="0"/>
        <v>Tia</v>
      </c>
      <c r="L22">
        <f t="shared" si="0"/>
        <v>0.50031999999999999</v>
      </c>
    </row>
    <row r="23" spans="1:12">
      <c r="A23" t="s">
        <v>4</v>
      </c>
      <c r="B23">
        <v>0.51544000000000001</v>
      </c>
      <c r="C23">
        <v>0.26655699999999999</v>
      </c>
      <c r="D23" s="1">
        <v>3.4410000000000002E-4</v>
      </c>
      <c r="E23" s="1">
        <v>1.8699999999999999E-3</v>
      </c>
      <c r="K23" t="str">
        <f t="shared" si="0"/>
        <v>Tig</v>
      </c>
      <c r="L23">
        <f t="shared" si="0"/>
        <v>0.51544000000000001</v>
      </c>
    </row>
    <row r="24" spans="1:12">
      <c r="A24" t="s">
        <v>69</v>
      </c>
      <c r="B24">
        <v>2.3279999999999999E-2</v>
      </c>
      <c r="C24">
        <v>6.8999999999999999E-3</v>
      </c>
      <c r="D24" s="1">
        <v>8.9080000000000001E-6</v>
      </c>
      <c r="E24" s="1">
        <v>1.4919999999999999E-5</v>
      </c>
      <c r="K24" t="str">
        <f t="shared" si="0"/>
        <v>sigmaA</v>
      </c>
      <c r="L24">
        <f t="shared" si="0"/>
        <v>2.3279999999999999E-2</v>
      </c>
    </row>
    <row r="25" spans="1:12">
      <c r="A25" t="s">
        <v>53</v>
      </c>
      <c r="B25">
        <v>1.7690000000000001E-2</v>
      </c>
      <c r="C25">
        <v>5.2290000000000001E-3</v>
      </c>
      <c r="D25" s="1">
        <v>6.7499999999999997E-6</v>
      </c>
      <c r="E25" s="1">
        <v>1.0200000000000001E-5</v>
      </c>
      <c r="K25" t="str">
        <f t="shared" si="0"/>
        <v>sigmaG</v>
      </c>
      <c r="L25">
        <f t="shared" si="0"/>
        <v>1.7690000000000001E-2</v>
      </c>
    </row>
    <row r="26" spans="1:12">
      <c r="D26" s="1"/>
      <c r="E26" s="1"/>
    </row>
    <row r="27" spans="1:12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>
      <c r="D28" s="1"/>
      <c r="E28" s="1"/>
    </row>
    <row r="29" spans="1:12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>
      <c r="A30" t="s">
        <v>5</v>
      </c>
      <c r="B30">
        <v>2.537E-2</v>
      </c>
      <c r="C30">
        <v>0.23651</v>
      </c>
      <c r="D30" s="1">
        <v>0.46767999999999998</v>
      </c>
      <c r="E30" s="1">
        <v>0.69908000000000003</v>
      </c>
      <c r="F30">
        <v>0.92488999999999999</v>
      </c>
      <c r="K30" t="str">
        <f t="shared" ref="K30:K37" si="1">CONCATENATE(A30,"_median")</f>
        <v>Tag_median</v>
      </c>
      <c r="L30">
        <f t="shared" ref="L30:L37" si="2">D30</f>
        <v>0.46767999999999998</v>
      </c>
    </row>
    <row r="31" spans="1:12">
      <c r="A31" t="s">
        <v>7</v>
      </c>
      <c r="B31">
        <v>2.4740000000000002E-2</v>
      </c>
      <c r="C31">
        <v>0.24997</v>
      </c>
      <c r="D31" s="1">
        <v>0.50063000000000002</v>
      </c>
      <c r="E31" s="1">
        <v>0.75034000000000001</v>
      </c>
      <c r="F31">
        <v>0.97502999999999995</v>
      </c>
      <c r="K31" t="str">
        <f t="shared" si="1"/>
        <v>Tai_median</v>
      </c>
      <c r="L31">
        <f t="shared" si="2"/>
        <v>0.50063000000000002</v>
      </c>
    </row>
    <row r="32" spans="1:12">
      <c r="A32" t="s">
        <v>3</v>
      </c>
      <c r="B32">
        <v>7.4190000000000006E-2</v>
      </c>
      <c r="C32">
        <v>0.30568000000000001</v>
      </c>
      <c r="D32">
        <v>0.53639999999999999</v>
      </c>
      <c r="E32">
        <v>0.76853000000000005</v>
      </c>
      <c r="F32">
        <v>0.97462000000000004</v>
      </c>
      <c r="K32" t="str">
        <f t="shared" si="1"/>
        <v>Tga_median</v>
      </c>
      <c r="L32">
        <f t="shared" si="2"/>
        <v>0.53639999999999999</v>
      </c>
    </row>
    <row r="33" spans="1:12">
      <c r="A33" t="s">
        <v>2</v>
      </c>
      <c r="B33">
        <v>3.3509999999999998E-2</v>
      </c>
      <c r="C33">
        <v>0.26061000000000001</v>
      </c>
      <c r="D33">
        <v>0.48122999999999999</v>
      </c>
      <c r="E33">
        <v>0.70233000000000001</v>
      </c>
      <c r="F33">
        <v>0.95389000000000002</v>
      </c>
      <c r="K33" t="str">
        <f t="shared" si="1"/>
        <v>Tgi_median</v>
      </c>
      <c r="L33">
        <f t="shared" si="2"/>
        <v>0.48122999999999999</v>
      </c>
    </row>
    <row r="34" spans="1:12">
      <c r="A34" t="s">
        <v>6</v>
      </c>
      <c r="B34">
        <v>2.5219999999999999E-2</v>
      </c>
      <c r="C34">
        <v>0.25073000000000001</v>
      </c>
      <c r="D34">
        <v>0.50019999999999998</v>
      </c>
      <c r="E34">
        <v>0.75033000000000005</v>
      </c>
      <c r="F34">
        <v>0.97496000000000005</v>
      </c>
      <c r="K34" t="str">
        <f t="shared" si="1"/>
        <v>Tia_median</v>
      </c>
      <c r="L34">
        <f t="shared" si="2"/>
        <v>0.50019999999999998</v>
      </c>
    </row>
    <row r="35" spans="1:12">
      <c r="A35" t="s">
        <v>4</v>
      </c>
      <c r="B35" s="3">
        <v>4.6019999999999998E-2</v>
      </c>
      <c r="C35" s="4">
        <v>0.29626999999999998</v>
      </c>
      <c r="D35" s="4">
        <v>0.51829000000000003</v>
      </c>
      <c r="E35" s="4">
        <v>0.73807</v>
      </c>
      <c r="F35" s="3">
        <v>0.96575</v>
      </c>
      <c r="K35" t="str">
        <f t="shared" si="1"/>
        <v>Tig_median</v>
      </c>
      <c r="L35">
        <f t="shared" si="2"/>
        <v>0.51829000000000003</v>
      </c>
    </row>
    <row r="36" spans="1:12">
      <c r="A36" t="s">
        <v>69</v>
      </c>
      <c r="B36">
        <v>1.414E-2</v>
      </c>
      <c r="C36">
        <v>1.8550000000000001E-2</v>
      </c>
      <c r="D36">
        <v>2.1899999999999999E-2</v>
      </c>
      <c r="E36">
        <v>2.6429999999999999E-2</v>
      </c>
      <c r="F36">
        <v>4.0550000000000003E-2</v>
      </c>
      <c r="K36" t="str">
        <f t="shared" si="1"/>
        <v>sigmaA_median</v>
      </c>
      <c r="L36">
        <f t="shared" si="2"/>
        <v>2.1899999999999999E-2</v>
      </c>
    </row>
    <row r="37" spans="1:12">
      <c r="A37" t="s">
        <v>53</v>
      </c>
      <c r="B37">
        <v>1.0659999999999999E-2</v>
      </c>
      <c r="C37">
        <v>1.41E-2</v>
      </c>
      <c r="D37">
        <v>1.669E-2</v>
      </c>
      <c r="E37">
        <v>2.0119999999999999E-2</v>
      </c>
      <c r="F37">
        <v>3.065E-2</v>
      </c>
      <c r="K37" t="str">
        <f t="shared" si="1"/>
        <v>sigmaG_median</v>
      </c>
      <c r="L37">
        <f t="shared" si="2"/>
        <v>1.669E-2</v>
      </c>
    </row>
    <row r="39" spans="1:12">
      <c r="A39" t="s">
        <v>56</v>
      </c>
      <c r="B39" t="s">
        <v>57</v>
      </c>
      <c r="C39" t="s">
        <v>58</v>
      </c>
      <c r="D39" t="s">
        <v>59</v>
      </c>
    </row>
    <row r="41" spans="1:12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>
      <c r="A44" t="s">
        <v>3</v>
      </c>
      <c r="B44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>
      <c r="A48" t="s">
        <v>69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>
      <c r="A51" t="s">
        <v>64</v>
      </c>
      <c r="B51" t="s">
        <v>65</v>
      </c>
      <c r="K51" t="s">
        <v>17</v>
      </c>
      <c r="L51">
        <f>A53</f>
        <v>1</v>
      </c>
    </row>
    <row r="53" spans="1:12">
      <c r="A53">
        <v>1</v>
      </c>
    </row>
    <row r="54" spans="1:12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</row>
    <row r="55" spans="1:12">
      <c r="B55">
        <v>3427.9470000000001</v>
      </c>
      <c r="C55">
        <v>425763.658</v>
      </c>
      <c r="D55">
        <v>3411.47</v>
      </c>
      <c r="E55">
        <v>20136.95</v>
      </c>
      <c r="F55">
        <v>600000</v>
      </c>
      <c r="G55">
        <v>20323.432000000001</v>
      </c>
    </row>
    <row r="56" spans="1:12">
      <c r="B56" t="s">
        <v>69</v>
      </c>
      <c r="C56" t="s">
        <v>53</v>
      </c>
    </row>
    <row r="57" spans="1:12">
      <c r="A57">
        <v>214030.11600000001</v>
      </c>
      <c r="B57">
        <v>263002.02100000001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7"/>
  <sheetViews>
    <sheetView topLeftCell="A52" workbookViewId="0">
      <selection activeCell="K52" sqref="K1:L1048576"/>
    </sheetView>
  </sheetViews>
  <sheetFormatPr defaultRowHeight="15"/>
  <cols>
    <col min="1" max="1" width="11.85546875" bestFit="1" customWidth="1"/>
    <col min="2" max="2" width="22.5703125" bestFit="1" customWidth="1"/>
    <col min="3" max="3" width="13.7109375" bestFit="1" customWidth="1"/>
    <col min="4" max="4" width="9" bestFit="1" customWidth="1"/>
    <col min="5" max="5" width="10" bestFit="1" customWidth="1"/>
    <col min="6" max="6" width="11.42578125" bestFit="1" customWidth="1"/>
    <col min="7" max="7" width="10" bestFit="1" customWidth="1"/>
    <col min="8" max="8" width="5.140625" bestFit="1" customWidth="1"/>
    <col min="9" max="9" width="8.7109375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>
      <c r="A1" t="s">
        <v>18</v>
      </c>
      <c r="B1" t="s">
        <v>19</v>
      </c>
      <c r="K1" t="s">
        <v>20</v>
      </c>
      <c r="L1" t="str">
        <f>B1</f>
        <v>Gauss</v>
      </c>
    </row>
    <row r="2" spans="1:14">
      <c r="A2" t="s">
        <v>18</v>
      </c>
      <c r="B2" t="s">
        <v>67</v>
      </c>
      <c r="K2" t="s">
        <v>0</v>
      </c>
      <c r="L2" t="str">
        <f>B2</f>
        <v>OriginalContagionGauss</v>
      </c>
    </row>
    <row r="3" spans="1:14">
      <c r="A3" t="s">
        <v>18</v>
      </c>
      <c r="B3" s="1">
        <v>100000</v>
      </c>
      <c r="K3" t="s">
        <v>21</v>
      </c>
      <c r="L3" s="2">
        <f>B3</f>
        <v>100000</v>
      </c>
      <c r="N3" s="2"/>
    </row>
    <row r="4" spans="1:14">
      <c r="A4" t="s">
        <v>18</v>
      </c>
      <c r="B4">
        <v>1982</v>
      </c>
      <c r="K4" t="s">
        <v>1</v>
      </c>
      <c r="L4">
        <f>B4</f>
        <v>1982</v>
      </c>
    </row>
    <row r="5" spans="1:14">
      <c r="A5" t="s">
        <v>22</v>
      </c>
      <c r="B5" t="s">
        <v>23</v>
      </c>
      <c r="C5">
        <v>-91.96</v>
      </c>
      <c r="K5" t="s">
        <v>14</v>
      </c>
      <c r="L5">
        <f>C5</f>
        <v>-91.96</v>
      </c>
    </row>
    <row r="6" spans="1:14">
      <c r="A6" t="s">
        <v>24</v>
      </c>
      <c r="B6">
        <v>5.2530000000000001</v>
      </c>
      <c r="K6" t="s">
        <v>15</v>
      </c>
      <c r="L6">
        <f>B6</f>
        <v>5.2530000000000001</v>
      </c>
    </row>
    <row r="7" spans="1:14">
      <c r="A7" t="s">
        <v>25</v>
      </c>
      <c r="B7" t="s">
        <v>23</v>
      </c>
      <c r="C7">
        <v>-86.71</v>
      </c>
      <c r="K7" t="s">
        <v>16</v>
      </c>
      <c r="L7">
        <f>C7</f>
        <v>-86.71</v>
      </c>
    </row>
    <row r="9" spans="1:14">
      <c r="A9" t="s">
        <v>26</v>
      </c>
      <c r="B9" t="s">
        <v>27</v>
      </c>
      <c r="C9" t="s">
        <v>68</v>
      </c>
    </row>
    <row r="10" spans="1:14">
      <c r="A10" t="s">
        <v>28</v>
      </c>
      <c r="B10" t="s">
        <v>29</v>
      </c>
      <c r="C10" t="s">
        <v>27</v>
      </c>
      <c r="D10">
        <v>1</v>
      </c>
    </row>
    <row r="11" spans="1:14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4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>
      <c r="A18" t="s">
        <v>5</v>
      </c>
      <c r="B18">
        <v>0.43923000000000001</v>
      </c>
      <c r="C18">
        <v>0.25643300000000002</v>
      </c>
      <c r="D18" s="1">
        <v>3.3110000000000002E-4</v>
      </c>
      <c r="E18" s="1">
        <v>3.241E-3</v>
      </c>
      <c r="K18" t="str">
        <f t="shared" ref="K18:L25" si="0">A18</f>
        <v>Tag</v>
      </c>
      <c r="L18">
        <f t="shared" si="0"/>
        <v>0.43923000000000001</v>
      </c>
    </row>
    <row r="19" spans="1:12">
      <c r="A19" t="s">
        <v>7</v>
      </c>
      <c r="B19">
        <v>0.49998999999999999</v>
      </c>
      <c r="C19">
        <v>0.28839300000000001</v>
      </c>
      <c r="D19" s="1">
        <v>3.723E-4</v>
      </c>
      <c r="E19" s="1">
        <v>4.4339999999999999E-4</v>
      </c>
      <c r="K19" t="str">
        <f t="shared" si="0"/>
        <v>Tai</v>
      </c>
      <c r="L19">
        <f t="shared" si="0"/>
        <v>0.49998999999999999</v>
      </c>
    </row>
    <row r="20" spans="1:12">
      <c r="A20" t="s">
        <v>3</v>
      </c>
      <c r="B20">
        <v>0.55820999999999998</v>
      </c>
      <c r="C20">
        <v>0.25649</v>
      </c>
      <c r="D20" s="1">
        <v>3.3110000000000002E-4</v>
      </c>
      <c r="E20" s="1">
        <v>3.2490000000000002E-3</v>
      </c>
      <c r="K20" t="str">
        <f t="shared" si="0"/>
        <v>Tga</v>
      </c>
      <c r="L20">
        <f t="shared" si="0"/>
        <v>0.55820999999999998</v>
      </c>
    </row>
    <row r="21" spans="1:12">
      <c r="A21" t="s">
        <v>2</v>
      </c>
      <c r="B21">
        <v>0.48569000000000001</v>
      </c>
      <c r="C21">
        <v>0.26497799999999999</v>
      </c>
      <c r="D21" s="1">
        <v>3.4210000000000002E-4</v>
      </c>
      <c r="E21" s="1">
        <v>1.0610000000000001E-3</v>
      </c>
      <c r="K21" t="str">
        <f t="shared" si="0"/>
        <v>Tgi</v>
      </c>
      <c r="L21">
        <f t="shared" si="0"/>
        <v>0.48569000000000001</v>
      </c>
    </row>
    <row r="22" spans="1:12">
      <c r="A22" t="s">
        <v>6</v>
      </c>
      <c r="B22">
        <v>0.50026999999999999</v>
      </c>
      <c r="C22">
        <v>0.28835</v>
      </c>
      <c r="D22" s="1">
        <v>3.723E-4</v>
      </c>
      <c r="E22" s="1">
        <v>3.7179999999999998E-4</v>
      </c>
      <c r="K22" t="str">
        <f t="shared" si="0"/>
        <v>Tia</v>
      </c>
      <c r="L22">
        <f t="shared" si="0"/>
        <v>0.50026999999999999</v>
      </c>
    </row>
    <row r="23" spans="1:12">
      <c r="A23" t="s">
        <v>4</v>
      </c>
      <c r="B23">
        <v>0.51502000000000003</v>
      </c>
      <c r="C23">
        <v>0.26474500000000001</v>
      </c>
      <c r="D23" s="1">
        <v>3.4180000000000001E-4</v>
      </c>
      <c r="E23" s="1">
        <v>1.062E-3</v>
      </c>
      <c r="K23" t="str">
        <f t="shared" si="0"/>
        <v>Tig</v>
      </c>
      <c r="L23">
        <f t="shared" si="0"/>
        <v>0.51502000000000003</v>
      </c>
    </row>
    <row r="24" spans="1:12">
      <c r="A24" t="s">
        <v>69</v>
      </c>
      <c r="B24">
        <v>2.3970000000000002E-2</v>
      </c>
      <c r="C24">
        <v>6.9490000000000003E-3</v>
      </c>
      <c r="D24" s="1">
        <v>8.9709999999999993E-6</v>
      </c>
      <c r="E24" s="1">
        <v>1.329E-5</v>
      </c>
      <c r="K24" t="str">
        <f t="shared" si="0"/>
        <v>sigmaA</v>
      </c>
      <c r="L24">
        <f t="shared" si="0"/>
        <v>2.3970000000000002E-2</v>
      </c>
    </row>
    <row r="25" spans="1:12">
      <c r="A25" t="s">
        <v>53</v>
      </c>
      <c r="B25">
        <v>2.9239999999999999E-2</v>
      </c>
      <c r="C25">
        <v>8.3850000000000001E-3</v>
      </c>
      <c r="D25" s="1">
        <v>1.083E-5</v>
      </c>
      <c r="E25" s="1">
        <v>1.5460000000000001E-5</v>
      </c>
      <c r="K25" t="str">
        <f t="shared" si="0"/>
        <v>sigmaG</v>
      </c>
      <c r="L25">
        <f t="shared" si="0"/>
        <v>2.9239999999999999E-2</v>
      </c>
    </row>
    <row r="26" spans="1:12">
      <c r="D26" s="1"/>
      <c r="E26" s="1"/>
    </row>
    <row r="27" spans="1:12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>
      <c r="D28" s="1"/>
      <c r="E28" s="1"/>
    </row>
    <row r="29" spans="1:12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>
      <c r="A30" t="s">
        <v>5</v>
      </c>
      <c r="B30">
        <v>2.2349999999999998E-2</v>
      </c>
      <c r="C30">
        <v>0.21822</v>
      </c>
      <c r="D30" s="1">
        <v>0.43590000000000001</v>
      </c>
      <c r="E30" s="1">
        <v>0.65622000000000003</v>
      </c>
      <c r="F30">
        <v>0.88239999999999996</v>
      </c>
      <c r="K30" t="str">
        <f t="shared" ref="K30:K37" si="1">CONCATENATE(A30,"_median")</f>
        <v>Tag_median</v>
      </c>
      <c r="L30">
        <f t="shared" ref="L30:L37" si="2">D30</f>
        <v>0.43590000000000001</v>
      </c>
    </row>
    <row r="31" spans="1:12">
      <c r="A31" t="s">
        <v>7</v>
      </c>
      <c r="B31">
        <v>2.5159999999999998E-2</v>
      </c>
      <c r="C31">
        <v>0.25041000000000002</v>
      </c>
      <c r="D31" s="1">
        <v>0.50033000000000005</v>
      </c>
      <c r="E31" s="1">
        <v>0.74951000000000001</v>
      </c>
      <c r="F31">
        <v>0.97485999999999995</v>
      </c>
      <c r="K31" t="str">
        <f t="shared" si="1"/>
        <v>Tai_median</v>
      </c>
      <c r="L31">
        <f t="shared" si="2"/>
        <v>0.50033000000000005</v>
      </c>
    </row>
    <row r="32" spans="1:12">
      <c r="A32" t="s">
        <v>3</v>
      </c>
      <c r="B32">
        <v>0.1177</v>
      </c>
      <c r="C32">
        <v>0.34138000000000002</v>
      </c>
      <c r="D32">
        <v>0.55944000000000005</v>
      </c>
      <c r="E32">
        <v>0.77925999999999995</v>
      </c>
      <c r="F32">
        <v>0.97765999999999997</v>
      </c>
      <c r="K32" t="str">
        <f t="shared" si="1"/>
        <v>Tga_median</v>
      </c>
      <c r="L32">
        <f t="shared" si="2"/>
        <v>0.55944000000000005</v>
      </c>
    </row>
    <row r="33" spans="1:12">
      <c r="A33" t="s">
        <v>2</v>
      </c>
      <c r="B33">
        <v>3.4509999999999999E-2</v>
      </c>
      <c r="C33">
        <v>0.26773000000000002</v>
      </c>
      <c r="D33">
        <v>0.48238999999999999</v>
      </c>
      <c r="E33">
        <v>0.70025999999999999</v>
      </c>
      <c r="F33">
        <v>0.95645000000000002</v>
      </c>
      <c r="K33" t="str">
        <f t="shared" si="1"/>
        <v>Tgi_median</v>
      </c>
      <c r="L33">
        <f t="shared" si="2"/>
        <v>0.48238999999999999</v>
      </c>
    </row>
    <row r="34" spans="1:12">
      <c r="A34" t="s">
        <v>6</v>
      </c>
      <c r="B34">
        <v>2.513E-2</v>
      </c>
      <c r="C34">
        <v>0.25087999999999999</v>
      </c>
      <c r="D34">
        <v>0.50046999999999997</v>
      </c>
      <c r="E34">
        <v>0.74999000000000005</v>
      </c>
      <c r="F34">
        <v>0.97462000000000004</v>
      </c>
      <c r="K34" t="str">
        <f t="shared" si="1"/>
        <v>Tia_median</v>
      </c>
      <c r="L34">
        <f t="shared" si="2"/>
        <v>0.50046999999999997</v>
      </c>
    </row>
    <row r="35" spans="1:12">
      <c r="A35" t="s">
        <v>4</v>
      </c>
      <c r="B35" s="3">
        <v>4.3740000000000001E-2</v>
      </c>
      <c r="C35" s="4">
        <v>0.30113000000000001</v>
      </c>
      <c r="D35" s="4">
        <v>0.51846999999999999</v>
      </c>
      <c r="E35" s="4">
        <v>0.73272999999999999</v>
      </c>
      <c r="F35" s="3">
        <v>0.96528999999999998</v>
      </c>
      <c r="K35" t="str">
        <f t="shared" si="1"/>
        <v>Tig_median</v>
      </c>
      <c r="L35">
        <f t="shared" si="2"/>
        <v>0.51846999999999999</v>
      </c>
    </row>
    <row r="36" spans="1:12">
      <c r="A36" t="s">
        <v>69</v>
      </c>
      <c r="B36">
        <v>1.464E-2</v>
      </c>
      <c r="C36">
        <v>1.9199999999999998E-2</v>
      </c>
      <c r="D36">
        <v>2.2630000000000001E-2</v>
      </c>
      <c r="E36">
        <v>2.7179999999999999E-2</v>
      </c>
      <c r="F36">
        <v>4.1200000000000001E-2</v>
      </c>
      <c r="K36" t="str">
        <f t="shared" si="1"/>
        <v>sigmaA_median</v>
      </c>
      <c r="L36">
        <f t="shared" si="2"/>
        <v>2.2630000000000001E-2</v>
      </c>
    </row>
    <row r="37" spans="1:12">
      <c r="A37" t="s">
        <v>53</v>
      </c>
      <c r="B37">
        <v>1.7930000000000001E-2</v>
      </c>
      <c r="C37">
        <v>2.3460000000000002E-2</v>
      </c>
      <c r="D37">
        <v>2.7640000000000001E-2</v>
      </c>
      <c r="E37">
        <v>3.3160000000000002E-2</v>
      </c>
      <c r="F37">
        <v>4.9930000000000002E-2</v>
      </c>
      <c r="K37" t="str">
        <f t="shared" si="1"/>
        <v>sigmaG_median</v>
      </c>
      <c r="L37">
        <f t="shared" si="2"/>
        <v>2.7640000000000001E-2</v>
      </c>
    </row>
    <row r="39" spans="1:12">
      <c r="A39" t="s">
        <v>56</v>
      </c>
      <c r="B39" t="s">
        <v>57</v>
      </c>
      <c r="C39" t="s">
        <v>58</v>
      </c>
      <c r="D39" t="s">
        <v>59</v>
      </c>
    </row>
    <row r="41" spans="1:12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>
      <c r="A44" t="s">
        <v>3</v>
      </c>
      <c r="B44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>
      <c r="A48" t="s">
        <v>69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>
      <c r="A51" t="s">
        <v>64</v>
      </c>
      <c r="B51" t="s">
        <v>65</v>
      </c>
      <c r="K51" t="s">
        <v>17</v>
      </c>
      <c r="L51">
        <f>A53</f>
        <v>1</v>
      </c>
    </row>
    <row r="53" spans="1:12">
      <c r="A53">
        <v>1</v>
      </c>
    </row>
    <row r="54" spans="1:12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</row>
    <row r="55" spans="1:12">
      <c r="B55">
        <v>6269.5529999999999</v>
      </c>
      <c r="C55">
        <v>423221.29300000001</v>
      </c>
      <c r="D55">
        <v>6243.7820000000002</v>
      </c>
      <c r="E55">
        <v>62420.243000000002</v>
      </c>
      <c r="F55">
        <v>601496.54200000002</v>
      </c>
      <c r="G55">
        <v>62162.072999999997</v>
      </c>
    </row>
    <row r="56" spans="1:12">
      <c r="B56" t="s">
        <v>69</v>
      </c>
      <c r="C56" t="s">
        <v>53</v>
      </c>
    </row>
    <row r="57" spans="1:12">
      <c r="A57">
        <v>273707.55599999998</v>
      </c>
      <c r="B57">
        <v>294418.989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7"/>
  <sheetViews>
    <sheetView topLeftCell="A67" workbookViewId="0">
      <selection activeCell="K67" sqref="K1:L1048576"/>
    </sheetView>
  </sheetViews>
  <sheetFormatPr defaultRowHeight="15"/>
  <cols>
    <col min="1" max="1" width="11.85546875" bestFit="1" customWidth="1"/>
    <col min="2" max="2" width="22.5703125" bestFit="1" customWidth="1"/>
    <col min="3" max="3" width="13.7109375" bestFit="1" customWidth="1"/>
    <col min="4" max="4" width="9" customWidth="1"/>
    <col min="5" max="5" width="10" bestFit="1" customWidth="1"/>
    <col min="6" max="6" width="11.42578125" bestFit="1" customWidth="1"/>
    <col min="7" max="7" width="10" bestFit="1" customWidth="1"/>
    <col min="8" max="8" width="5.140625" bestFit="1" customWidth="1"/>
    <col min="9" max="9" width="8.7109375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>
      <c r="A1" t="s">
        <v>18</v>
      </c>
      <c r="B1" t="s">
        <v>19</v>
      </c>
      <c r="K1" t="s">
        <v>20</v>
      </c>
      <c r="L1" t="str">
        <f>B1</f>
        <v>Gauss</v>
      </c>
    </row>
    <row r="2" spans="1:14">
      <c r="A2" t="s">
        <v>18</v>
      </c>
      <c r="B2" t="s">
        <v>67</v>
      </c>
      <c r="K2" t="s">
        <v>0</v>
      </c>
      <c r="L2" t="str">
        <f>B2</f>
        <v>OriginalContagionGauss</v>
      </c>
    </row>
    <row r="3" spans="1:14">
      <c r="A3" t="s">
        <v>18</v>
      </c>
      <c r="B3" s="1">
        <v>100000</v>
      </c>
      <c r="K3" t="s">
        <v>21</v>
      </c>
      <c r="L3" s="2">
        <f>B3</f>
        <v>100000</v>
      </c>
      <c r="N3" s="2"/>
    </row>
    <row r="4" spans="1:14">
      <c r="A4" t="s">
        <v>18</v>
      </c>
      <c r="B4">
        <v>1983</v>
      </c>
      <c r="K4" t="s">
        <v>1</v>
      </c>
      <c r="L4">
        <f>B4</f>
        <v>1983</v>
      </c>
    </row>
    <row r="5" spans="1:14">
      <c r="A5" t="s">
        <v>22</v>
      </c>
      <c r="B5" t="s">
        <v>23</v>
      </c>
      <c r="C5">
        <v>-91.7</v>
      </c>
      <c r="K5" t="s">
        <v>14</v>
      </c>
      <c r="L5">
        <f>C5</f>
        <v>-91.7</v>
      </c>
    </row>
    <row r="6" spans="1:14">
      <c r="A6" t="s">
        <v>24</v>
      </c>
      <c r="B6">
        <v>5.4580000000000002</v>
      </c>
      <c r="K6" t="s">
        <v>15</v>
      </c>
      <c r="L6">
        <f>B6</f>
        <v>5.4580000000000002</v>
      </c>
    </row>
    <row r="7" spans="1:14">
      <c r="A7" t="s">
        <v>25</v>
      </c>
      <c r="B7" t="s">
        <v>23</v>
      </c>
      <c r="C7">
        <v>-86.24</v>
      </c>
      <c r="K7" t="s">
        <v>16</v>
      </c>
      <c r="L7">
        <f>C7</f>
        <v>-86.24</v>
      </c>
    </row>
    <row r="9" spans="1:14">
      <c r="A9" t="s">
        <v>26</v>
      </c>
      <c r="B9" t="s">
        <v>27</v>
      </c>
      <c r="C9" t="s">
        <v>68</v>
      </c>
    </row>
    <row r="10" spans="1:14">
      <c r="A10" t="s">
        <v>28</v>
      </c>
      <c r="B10" t="s">
        <v>29</v>
      </c>
      <c r="C10" t="s">
        <v>27</v>
      </c>
      <c r="D10">
        <v>1</v>
      </c>
    </row>
    <row r="11" spans="1:14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4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>
      <c r="A18" t="s">
        <v>5</v>
      </c>
      <c r="B18">
        <v>0.43576999999999999</v>
      </c>
      <c r="C18">
        <v>0.25507800000000003</v>
      </c>
      <c r="D18" s="1">
        <v>3.2929999999999998E-4</v>
      </c>
      <c r="E18" s="1">
        <v>3.1220000000000002E-3</v>
      </c>
      <c r="K18" t="str">
        <f t="shared" ref="K18:L25" si="0">A18</f>
        <v>Tag</v>
      </c>
      <c r="L18">
        <f t="shared" si="0"/>
        <v>0.43576999999999999</v>
      </c>
    </row>
    <row r="19" spans="1:12">
      <c r="A19" t="s">
        <v>7</v>
      </c>
      <c r="B19">
        <v>0.50012000000000001</v>
      </c>
      <c r="C19">
        <v>0.28836299999999998</v>
      </c>
      <c r="D19" s="1">
        <v>3.723E-4</v>
      </c>
      <c r="E19" s="1">
        <v>4.3990000000000001E-4</v>
      </c>
      <c r="K19" t="str">
        <f t="shared" si="0"/>
        <v>Tai</v>
      </c>
      <c r="L19">
        <f t="shared" si="0"/>
        <v>0.50012000000000001</v>
      </c>
    </row>
    <row r="20" spans="1:12">
      <c r="A20" t="s">
        <v>3</v>
      </c>
      <c r="B20">
        <v>0.56283000000000005</v>
      </c>
      <c r="C20">
        <v>0.25491599999999998</v>
      </c>
      <c r="D20" s="1">
        <v>3.2909999999999998E-4</v>
      </c>
      <c r="E20" s="1">
        <v>3.1120000000000002E-3</v>
      </c>
      <c r="K20" t="str">
        <f t="shared" si="0"/>
        <v>Tga</v>
      </c>
      <c r="L20">
        <f t="shared" si="0"/>
        <v>0.56283000000000005</v>
      </c>
    </row>
    <row r="21" spans="1:12">
      <c r="A21" t="s">
        <v>2</v>
      </c>
      <c r="B21">
        <v>0.56671000000000005</v>
      </c>
      <c r="C21">
        <v>0.25720900000000002</v>
      </c>
      <c r="D21" s="1">
        <v>3.321E-4</v>
      </c>
      <c r="E21" s="1">
        <v>1.1529999999999999E-3</v>
      </c>
      <c r="K21" t="str">
        <f t="shared" si="0"/>
        <v>Tgi</v>
      </c>
      <c r="L21">
        <f t="shared" si="0"/>
        <v>0.56671000000000005</v>
      </c>
    </row>
    <row r="22" spans="1:12">
      <c r="A22" t="s">
        <v>6</v>
      </c>
      <c r="B22">
        <v>0.50041999999999998</v>
      </c>
      <c r="C22">
        <v>0.28884799999999999</v>
      </c>
      <c r="D22" s="1">
        <v>3.7290000000000001E-4</v>
      </c>
      <c r="E22" s="1">
        <v>3.7320000000000002E-4</v>
      </c>
      <c r="K22" t="str">
        <f t="shared" si="0"/>
        <v>Tia</v>
      </c>
      <c r="L22">
        <f t="shared" si="0"/>
        <v>0.50041999999999998</v>
      </c>
    </row>
    <row r="23" spans="1:12">
      <c r="A23" t="s">
        <v>4</v>
      </c>
      <c r="B23">
        <v>0.43506</v>
      </c>
      <c r="C23">
        <v>0.25732300000000002</v>
      </c>
      <c r="D23" s="1">
        <v>3.322E-4</v>
      </c>
      <c r="E23" s="1">
        <v>1.142E-3</v>
      </c>
      <c r="K23" t="str">
        <f t="shared" si="0"/>
        <v>Tig</v>
      </c>
      <c r="L23">
        <f t="shared" si="0"/>
        <v>0.43506</v>
      </c>
    </row>
    <row r="24" spans="1:12">
      <c r="A24" t="s">
        <v>69</v>
      </c>
      <c r="B24">
        <v>2.716E-2</v>
      </c>
      <c r="C24">
        <v>7.9970000000000006E-3</v>
      </c>
      <c r="D24" s="1">
        <v>1.0319999999999999E-5</v>
      </c>
      <c r="E24" s="1">
        <v>1.6169999999999999E-5</v>
      </c>
      <c r="K24" t="str">
        <f t="shared" si="0"/>
        <v>sigmaA</v>
      </c>
      <c r="L24">
        <f t="shared" si="0"/>
        <v>2.716E-2</v>
      </c>
    </row>
    <row r="25" spans="1:12">
      <c r="A25" t="s">
        <v>53</v>
      </c>
      <c r="B25">
        <v>2.6200000000000001E-2</v>
      </c>
      <c r="C25">
        <v>7.6509999999999998E-3</v>
      </c>
      <c r="D25" s="1">
        <v>9.8779999999999993E-6</v>
      </c>
      <c r="E25" s="1">
        <v>1.466E-5</v>
      </c>
      <c r="K25" t="str">
        <f t="shared" si="0"/>
        <v>sigmaG</v>
      </c>
      <c r="L25">
        <f t="shared" si="0"/>
        <v>2.6200000000000001E-2</v>
      </c>
    </row>
    <row r="26" spans="1:12">
      <c r="D26" s="1"/>
      <c r="E26" s="1"/>
    </row>
    <row r="27" spans="1:12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>
      <c r="D28" s="1"/>
      <c r="E28" s="1"/>
    </row>
    <row r="29" spans="1:12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>
      <c r="A30" t="s">
        <v>5</v>
      </c>
      <c r="B30">
        <v>2.2159999999999999E-2</v>
      </c>
      <c r="C30">
        <v>0.21537999999999999</v>
      </c>
      <c r="D30" s="1">
        <v>0.43212</v>
      </c>
      <c r="E30" s="1">
        <v>0.65</v>
      </c>
      <c r="F30">
        <v>0.88200000000000001</v>
      </c>
      <c r="K30" t="str">
        <f t="shared" ref="K30:K37" si="1">CONCATENATE(A30,"_median")</f>
        <v>Tag_median</v>
      </c>
      <c r="L30">
        <f t="shared" ref="L30:L37" si="2">D30</f>
        <v>0.43212</v>
      </c>
    </row>
    <row r="31" spans="1:12">
      <c r="A31" t="s">
        <v>7</v>
      </c>
      <c r="B31">
        <v>2.5340000000000001E-2</v>
      </c>
      <c r="C31">
        <v>0.25063999999999997</v>
      </c>
      <c r="D31" s="1">
        <v>0.50044</v>
      </c>
      <c r="E31" s="1">
        <v>0.74965999999999999</v>
      </c>
      <c r="F31">
        <v>0.97516999999999998</v>
      </c>
      <c r="K31" t="str">
        <f t="shared" si="1"/>
        <v>Tai_median</v>
      </c>
      <c r="L31">
        <f t="shared" si="2"/>
        <v>0.50044</v>
      </c>
    </row>
    <row r="32" spans="1:12">
      <c r="A32" t="s">
        <v>3</v>
      </c>
      <c r="B32">
        <v>0.11881</v>
      </c>
      <c r="C32">
        <v>0.34850999999999999</v>
      </c>
      <c r="D32">
        <v>0.56562999999999997</v>
      </c>
      <c r="E32">
        <v>0.78232000000000002</v>
      </c>
      <c r="F32">
        <v>0.97740000000000005</v>
      </c>
      <c r="K32" t="str">
        <f t="shared" si="1"/>
        <v>Tga_median</v>
      </c>
      <c r="L32">
        <f t="shared" si="2"/>
        <v>0.56562999999999997</v>
      </c>
    </row>
    <row r="33" spans="1:12">
      <c r="A33" t="s">
        <v>2</v>
      </c>
      <c r="B33">
        <v>7.2529999999999997E-2</v>
      </c>
      <c r="C33">
        <v>0.36715999999999999</v>
      </c>
      <c r="D33">
        <v>0.58176000000000005</v>
      </c>
      <c r="E33">
        <v>0.78202000000000005</v>
      </c>
      <c r="F33">
        <v>0.97579000000000005</v>
      </c>
      <c r="K33" t="str">
        <f t="shared" si="1"/>
        <v>Tgi_median</v>
      </c>
      <c r="L33">
        <f t="shared" si="2"/>
        <v>0.58176000000000005</v>
      </c>
    </row>
    <row r="34" spans="1:12">
      <c r="A34" t="s">
        <v>6</v>
      </c>
      <c r="B34">
        <v>2.5020000000000001E-2</v>
      </c>
      <c r="C34">
        <v>0.24986</v>
      </c>
      <c r="D34">
        <v>0.50055000000000005</v>
      </c>
      <c r="E34">
        <v>0.75102000000000002</v>
      </c>
      <c r="F34">
        <v>0.97511999999999999</v>
      </c>
      <c r="K34" t="str">
        <f t="shared" si="1"/>
        <v>Tia_median</v>
      </c>
      <c r="L34">
        <f t="shared" si="2"/>
        <v>0.50055000000000005</v>
      </c>
    </row>
    <row r="35" spans="1:12">
      <c r="A35" t="s">
        <v>4</v>
      </c>
      <c r="B35" s="3">
        <v>2.4680000000000001E-2</v>
      </c>
      <c r="C35" s="4">
        <v>0.21992</v>
      </c>
      <c r="D35" s="4">
        <v>0.42141000000000001</v>
      </c>
      <c r="E35" s="4">
        <v>0.63444</v>
      </c>
      <c r="F35" s="3">
        <v>0.92796000000000001</v>
      </c>
      <c r="K35" t="str">
        <f t="shared" si="1"/>
        <v>Tig_median</v>
      </c>
      <c r="L35">
        <f t="shared" si="2"/>
        <v>0.42141000000000001</v>
      </c>
    </row>
    <row r="36" spans="1:12">
      <c r="A36" t="s">
        <v>69</v>
      </c>
      <c r="B36">
        <v>1.652E-2</v>
      </c>
      <c r="C36">
        <v>2.1680000000000001E-2</v>
      </c>
      <c r="D36">
        <v>2.5590000000000002E-2</v>
      </c>
      <c r="E36">
        <v>3.0800000000000001E-2</v>
      </c>
      <c r="F36">
        <v>4.7E-2</v>
      </c>
      <c r="K36" t="str">
        <f t="shared" si="1"/>
        <v>sigmaA_median</v>
      </c>
      <c r="L36">
        <f t="shared" si="2"/>
        <v>2.5590000000000002E-2</v>
      </c>
    </row>
    <row r="37" spans="1:12">
      <c r="A37" t="s">
        <v>53</v>
      </c>
      <c r="B37">
        <v>1.585E-2</v>
      </c>
      <c r="C37">
        <v>2.0930000000000001E-2</v>
      </c>
      <c r="D37">
        <v>2.4729999999999999E-2</v>
      </c>
      <c r="E37">
        <v>2.9770000000000001E-2</v>
      </c>
      <c r="F37">
        <v>4.5060000000000003E-2</v>
      </c>
      <c r="K37" t="str">
        <f t="shared" si="1"/>
        <v>sigmaG_median</v>
      </c>
      <c r="L37">
        <f t="shared" si="2"/>
        <v>2.4729999999999999E-2</v>
      </c>
    </row>
    <row r="39" spans="1:12">
      <c r="A39" t="s">
        <v>56</v>
      </c>
      <c r="B39" t="s">
        <v>57</v>
      </c>
      <c r="C39" t="s">
        <v>58</v>
      </c>
      <c r="D39" t="s">
        <v>59</v>
      </c>
    </row>
    <row r="41" spans="1:12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>
      <c r="A44" t="s">
        <v>3</v>
      </c>
      <c r="B44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>
      <c r="A48" t="s">
        <v>69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>
      <c r="A51" t="s">
        <v>64</v>
      </c>
      <c r="B51" t="s">
        <v>65</v>
      </c>
      <c r="K51" t="s">
        <v>17</v>
      </c>
      <c r="L51">
        <f>A53</f>
        <v>1</v>
      </c>
    </row>
    <row r="53" spans="1:12">
      <c r="A53">
        <v>1</v>
      </c>
    </row>
    <row r="54" spans="1:12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</row>
    <row r="55" spans="1:12">
      <c r="B55">
        <v>6670.442</v>
      </c>
      <c r="C55">
        <v>429899.15299999999</v>
      </c>
      <c r="D55">
        <v>6702.7969999999996</v>
      </c>
      <c r="E55">
        <v>49766.377</v>
      </c>
      <c r="F55">
        <v>599111.50899999996</v>
      </c>
      <c r="G55">
        <v>50844.489000000001</v>
      </c>
    </row>
    <row r="56" spans="1:12">
      <c r="B56" t="s">
        <v>69</v>
      </c>
      <c r="C56" t="s">
        <v>53</v>
      </c>
    </row>
    <row r="57" spans="1:12">
      <c r="A57">
        <v>245032.54800000001</v>
      </c>
      <c r="B57">
        <v>272365.68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7"/>
  <sheetViews>
    <sheetView workbookViewId="0">
      <selection activeCell="K1" sqref="K1:L1048576"/>
    </sheetView>
  </sheetViews>
  <sheetFormatPr defaultRowHeight="15"/>
  <cols>
    <col min="1" max="1" width="11.85546875" bestFit="1" customWidth="1"/>
    <col min="2" max="2" width="22.5703125" bestFit="1" customWidth="1"/>
    <col min="3" max="3" width="13.7109375" bestFit="1" customWidth="1"/>
    <col min="4" max="5" width="9" customWidth="1"/>
    <col min="6" max="6" width="11.42578125" bestFit="1" customWidth="1"/>
    <col min="7" max="7" width="8" bestFit="1" customWidth="1"/>
    <col min="8" max="8" width="9" bestFit="1" customWidth="1"/>
    <col min="9" max="9" width="8.7109375" bestFit="1" customWidth="1"/>
    <col min="10" max="10" width="9" customWidth="1"/>
    <col min="12" max="12" width="10.5703125" bestFit="1" customWidth="1"/>
  </cols>
  <sheetData>
    <row r="1" spans="1:12">
      <c r="A1" t="s">
        <v>18</v>
      </c>
      <c r="B1" t="s">
        <v>19</v>
      </c>
      <c r="K1" t="s">
        <v>20</v>
      </c>
      <c r="L1" t="str">
        <f>B1</f>
        <v>Gauss</v>
      </c>
    </row>
    <row r="2" spans="1:12">
      <c r="A2" t="s">
        <v>18</v>
      </c>
      <c r="B2" t="s">
        <v>67</v>
      </c>
      <c r="K2" t="s">
        <v>0</v>
      </c>
      <c r="L2" t="str">
        <f>B2</f>
        <v>OriginalContagionGauss</v>
      </c>
    </row>
    <row r="3" spans="1:12">
      <c r="A3" t="s">
        <v>18</v>
      </c>
      <c r="B3" s="1">
        <v>100000</v>
      </c>
      <c r="K3" t="s">
        <v>21</v>
      </c>
      <c r="L3" s="2">
        <f>B3</f>
        <v>100000</v>
      </c>
    </row>
    <row r="4" spans="1:12">
      <c r="A4" t="s">
        <v>18</v>
      </c>
      <c r="B4">
        <v>1984</v>
      </c>
      <c r="K4" t="s">
        <v>1</v>
      </c>
      <c r="L4">
        <f>B4</f>
        <v>1984</v>
      </c>
    </row>
    <row r="5" spans="1:12">
      <c r="A5" t="s">
        <v>22</v>
      </c>
      <c r="B5" t="s">
        <v>23</v>
      </c>
      <c r="C5">
        <v>-85.17</v>
      </c>
      <c r="K5" t="s">
        <v>14</v>
      </c>
      <c r="L5">
        <f>C5</f>
        <v>-85.17</v>
      </c>
    </row>
    <row r="6" spans="1:12">
      <c r="A6" t="s">
        <v>24</v>
      </c>
      <c r="B6">
        <v>5.5910000000000002</v>
      </c>
      <c r="K6" t="s">
        <v>15</v>
      </c>
      <c r="L6">
        <f>B6</f>
        <v>5.5910000000000002</v>
      </c>
    </row>
    <row r="7" spans="1:12">
      <c r="A7" t="s">
        <v>25</v>
      </c>
      <c r="B7" t="s">
        <v>23</v>
      </c>
      <c r="C7">
        <v>-79.58</v>
      </c>
      <c r="K7" t="s">
        <v>16</v>
      </c>
      <c r="L7">
        <f>C7</f>
        <v>-79.58</v>
      </c>
    </row>
    <row r="9" spans="1:12">
      <c r="A9" t="s">
        <v>26</v>
      </c>
      <c r="B9" t="s">
        <v>27</v>
      </c>
      <c r="C9" t="s">
        <v>68</v>
      </c>
    </row>
    <row r="10" spans="1:12">
      <c r="A10" t="s">
        <v>28</v>
      </c>
      <c r="B10" t="s">
        <v>29</v>
      </c>
      <c r="C10" t="s">
        <v>27</v>
      </c>
      <c r="D10">
        <v>1</v>
      </c>
    </row>
    <row r="11" spans="1:12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2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2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>
      <c r="A18" t="s">
        <v>5</v>
      </c>
      <c r="B18">
        <v>0.40944999999999998</v>
      </c>
      <c r="C18">
        <v>0.24053099999999999</v>
      </c>
      <c r="D18" s="1">
        <v>3.1050000000000001E-4</v>
      </c>
      <c r="E18" s="1">
        <v>2.3340000000000001E-3</v>
      </c>
      <c r="K18" t="str">
        <f t="shared" ref="K18:L25" si="0">A18</f>
        <v>Tag</v>
      </c>
      <c r="L18">
        <f t="shared" si="0"/>
        <v>0.40944999999999998</v>
      </c>
    </row>
    <row r="19" spans="1:12">
      <c r="A19" t="s">
        <v>7</v>
      </c>
      <c r="B19">
        <v>0.50070000000000003</v>
      </c>
      <c r="C19">
        <v>0.28888000000000003</v>
      </c>
      <c r="D19" s="1">
        <v>3.7290000000000001E-4</v>
      </c>
      <c r="E19" s="1">
        <v>4.4270000000000003E-4</v>
      </c>
      <c r="K19" t="str">
        <f t="shared" si="0"/>
        <v>Tai</v>
      </c>
      <c r="L19">
        <f t="shared" si="0"/>
        <v>0.50070000000000003</v>
      </c>
    </row>
    <row r="20" spans="1:12">
      <c r="A20" t="s">
        <v>3</v>
      </c>
      <c r="B20">
        <v>0.59431999999999996</v>
      </c>
      <c r="C20">
        <v>0.24018600000000001</v>
      </c>
      <c r="D20" s="1">
        <v>3.101E-4</v>
      </c>
      <c r="E20" s="1">
        <v>2.336E-3</v>
      </c>
      <c r="K20" t="str">
        <f t="shared" si="0"/>
        <v>Tga</v>
      </c>
      <c r="L20">
        <f t="shared" si="0"/>
        <v>0.59431999999999996</v>
      </c>
    </row>
    <row r="21" spans="1:12">
      <c r="A21" t="s">
        <v>2</v>
      </c>
      <c r="B21">
        <v>0.58557000000000003</v>
      </c>
      <c r="C21">
        <v>0.25399899999999997</v>
      </c>
      <c r="D21" s="1">
        <v>3.279E-4</v>
      </c>
      <c r="E21" s="1">
        <v>1.0139999999999999E-3</v>
      </c>
      <c r="K21" t="str">
        <f t="shared" si="0"/>
        <v>Tgi</v>
      </c>
      <c r="L21">
        <f t="shared" si="0"/>
        <v>0.58557000000000003</v>
      </c>
    </row>
    <row r="22" spans="1:12">
      <c r="A22" t="s">
        <v>6</v>
      </c>
      <c r="B22">
        <v>0.50034999999999996</v>
      </c>
      <c r="C22">
        <v>0.28844999999999998</v>
      </c>
      <c r="D22" s="1">
        <v>3.724E-4</v>
      </c>
      <c r="E22" s="1">
        <v>3.7189999999999999E-4</v>
      </c>
      <c r="K22" t="str">
        <f t="shared" si="0"/>
        <v>Tia</v>
      </c>
      <c r="L22">
        <f t="shared" si="0"/>
        <v>0.50034999999999996</v>
      </c>
    </row>
    <row r="23" spans="1:12">
      <c r="A23" t="s">
        <v>4</v>
      </c>
      <c r="B23">
        <v>0.41464000000000001</v>
      </c>
      <c r="C23">
        <v>0.25398300000000001</v>
      </c>
      <c r="D23" s="1">
        <v>3.279E-4</v>
      </c>
      <c r="E23" s="1">
        <v>1.011E-3</v>
      </c>
      <c r="K23" t="str">
        <f t="shared" si="0"/>
        <v>Tig</v>
      </c>
      <c r="L23">
        <f t="shared" si="0"/>
        <v>0.41464000000000001</v>
      </c>
    </row>
    <row r="24" spans="1:12">
      <c r="A24" t="s">
        <v>69</v>
      </c>
      <c r="B24">
        <v>3.2070000000000001E-2</v>
      </c>
      <c r="C24">
        <v>9.587E-3</v>
      </c>
      <c r="D24" s="1">
        <v>1.238E-5</v>
      </c>
      <c r="E24" s="1">
        <v>2.033E-5</v>
      </c>
      <c r="K24" t="str">
        <f t="shared" si="0"/>
        <v>sigmaA</v>
      </c>
      <c r="L24">
        <f t="shared" si="0"/>
        <v>3.2070000000000001E-2</v>
      </c>
    </row>
    <row r="25" spans="1:12">
      <c r="A25" t="s">
        <v>53</v>
      </c>
      <c r="B25">
        <v>3.0839999999999999E-2</v>
      </c>
      <c r="C25">
        <v>9.0959999999999999E-3</v>
      </c>
      <c r="D25" s="1">
        <v>1.1739999999999999E-5</v>
      </c>
      <c r="E25" s="1">
        <v>1.7929999999999999E-5</v>
      </c>
      <c r="K25" t="str">
        <f t="shared" si="0"/>
        <v>sigmaG</v>
      </c>
      <c r="L25">
        <f t="shared" si="0"/>
        <v>3.0839999999999999E-2</v>
      </c>
    </row>
    <row r="26" spans="1:12">
      <c r="D26" s="1"/>
      <c r="E26" s="1"/>
    </row>
    <row r="27" spans="1:12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>
      <c r="D28" s="1"/>
      <c r="E28" s="1"/>
    </row>
    <row r="29" spans="1:12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>
      <c r="A30" t="s">
        <v>5</v>
      </c>
      <c r="B30">
        <v>2.0719999999999999E-2</v>
      </c>
      <c r="C30">
        <v>0.20355000000000001</v>
      </c>
      <c r="D30" s="1">
        <v>0.40566999999999998</v>
      </c>
      <c r="E30" s="1">
        <v>0.60638000000000003</v>
      </c>
      <c r="F30">
        <v>0.84170999999999996</v>
      </c>
      <c r="K30" t="str">
        <f t="shared" ref="K30:K37" si="1">CONCATENATE(A30,"_median")</f>
        <v>Tag_median</v>
      </c>
      <c r="L30">
        <f t="shared" ref="L30:L37" si="2">D30</f>
        <v>0.40566999999999998</v>
      </c>
    </row>
    <row r="31" spans="1:12">
      <c r="A31" t="s">
        <v>7</v>
      </c>
      <c r="B31">
        <v>2.4910000000000002E-2</v>
      </c>
      <c r="C31">
        <v>0.25014999999999998</v>
      </c>
      <c r="D31" s="1">
        <v>0.50112000000000001</v>
      </c>
      <c r="E31" s="1">
        <v>0.75156999999999996</v>
      </c>
      <c r="F31">
        <v>0.97521000000000002</v>
      </c>
      <c r="K31" t="str">
        <f t="shared" si="1"/>
        <v>Tai_median</v>
      </c>
      <c r="L31">
        <f t="shared" si="2"/>
        <v>0.50112000000000001</v>
      </c>
    </row>
    <row r="32" spans="1:12">
      <c r="A32" t="s">
        <v>3</v>
      </c>
      <c r="B32">
        <v>0.16003000000000001</v>
      </c>
      <c r="C32">
        <v>0.39739999999999998</v>
      </c>
      <c r="D32">
        <v>0.60060000000000002</v>
      </c>
      <c r="E32">
        <v>0.79979</v>
      </c>
      <c r="F32">
        <v>0.97990999999999995</v>
      </c>
      <c r="K32" t="str">
        <f t="shared" si="1"/>
        <v>Tga_median</v>
      </c>
      <c r="L32">
        <f t="shared" si="2"/>
        <v>0.60060000000000002</v>
      </c>
    </row>
    <row r="33" spans="1:12">
      <c r="A33" t="s">
        <v>2</v>
      </c>
      <c r="B33" s="1">
        <v>8.022E-2</v>
      </c>
      <c r="C33">
        <v>0.39390999999999998</v>
      </c>
      <c r="D33">
        <v>0.60560000000000003</v>
      </c>
      <c r="E33">
        <v>0.79790000000000005</v>
      </c>
      <c r="F33">
        <v>0.97850000000000004</v>
      </c>
      <c r="K33" t="str">
        <f t="shared" si="1"/>
        <v>Tgi_median</v>
      </c>
      <c r="L33">
        <f t="shared" si="2"/>
        <v>0.60560000000000003</v>
      </c>
    </row>
    <row r="34" spans="1:12">
      <c r="A34" t="s">
        <v>6</v>
      </c>
      <c r="B34" s="1">
        <v>2.512E-2</v>
      </c>
      <c r="C34">
        <v>0.25087999999999999</v>
      </c>
      <c r="D34">
        <v>0.50060000000000004</v>
      </c>
      <c r="E34">
        <v>0.75014000000000003</v>
      </c>
      <c r="F34">
        <v>0.97509000000000001</v>
      </c>
      <c r="K34" t="str">
        <f t="shared" si="1"/>
        <v>Tia_median</v>
      </c>
      <c r="L34">
        <f t="shared" si="2"/>
        <v>0.50060000000000004</v>
      </c>
    </row>
    <row r="35" spans="1:12">
      <c r="A35" t="s">
        <v>4</v>
      </c>
      <c r="B35" s="3">
        <v>2.1530000000000001E-2</v>
      </c>
      <c r="C35" s="4">
        <v>0.2019</v>
      </c>
      <c r="D35" s="4">
        <v>0.39445999999999998</v>
      </c>
      <c r="E35" s="4">
        <v>0.60680999999999996</v>
      </c>
      <c r="F35" s="3">
        <v>0.91952999999999996</v>
      </c>
      <c r="K35" t="str">
        <f t="shared" si="1"/>
        <v>Tig_median</v>
      </c>
      <c r="L35">
        <f t="shared" si="2"/>
        <v>0.39445999999999998</v>
      </c>
    </row>
    <row r="36" spans="1:12">
      <c r="A36" t="s">
        <v>69</v>
      </c>
      <c r="B36" s="1">
        <v>1.941E-2</v>
      </c>
      <c r="C36">
        <v>2.5499999999999998E-2</v>
      </c>
      <c r="D36">
        <v>3.0159999999999999E-2</v>
      </c>
      <c r="E36">
        <v>3.6420000000000001E-2</v>
      </c>
      <c r="F36">
        <v>5.5919999999999997E-2</v>
      </c>
      <c r="K36" t="str">
        <f t="shared" si="1"/>
        <v>sigmaA_median</v>
      </c>
      <c r="L36">
        <f t="shared" si="2"/>
        <v>3.0159999999999999E-2</v>
      </c>
    </row>
    <row r="37" spans="1:12">
      <c r="A37" t="s">
        <v>53</v>
      </c>
      <c r="B37" s="1">
        <v>1.8489999999999999E-2</v>
      </c>
      <c r="C37">
        <v>2.4580000000000001E-2</v>
      </c>
      <c r="D37">
        <v>2.911E-2</v>
      </c>
      <c r="E37">
        <v>3.5110000000000002E-2</v>
      </c>
      <c r="F37">
        <v>5.3310000000000003E-2</v>
      </c>
      <c r="K37" t="str">
        <f t="shared" si="1"/>
        <v>sigmaG_median</v>
      </c>
      <c r="L37">
        <f t="shared" si="2"/>
        <v>2.911E-2</v>
      </c>
    </row>
    <row r="38" spans="1:12">
      <c r="B38" s="1"/>
    </row>
    <row r="39" spans="1:12">
      <c r="A39" t="s">
        <v>56</v>
      </c>
      <c r="B39" s="1" t="s">
        <v>57</v>
      </c>
      <c r="C39" t="s">
        <v>58</v>
      </c>
      <c r="D39" t="s">
        <v>59</v>
      </c>
    </row>
    <row r="40" spans="1:12">
      <c r="B40" s="1"/>
    </row>
    <row r="41" spans="1:12">
      <c r="B41" s="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>
      <c r="A42" t="s">
        <v>5</v>
      </c>
      <c r="B42" s="1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>
      <c r="A43" t="s">
        <v>7</v>
      </c>
      <c r="B43" s="1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>
      <c r="A44" t="s">
        <v>3</v>
      </c>
      <c r="B44" s="1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>
      <c r="A45" t="s">
        <v>2</v>
      </c>
      <c r="B45" s="1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>
      <c r="A46" t="s">
        <v>6</v>
      </c>
      <c r="B46" s="1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>
      <c r="A48" t="s">
        <v>69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0" spans="1:12">
      <c r="B50" s="3"/>
      <c r="C50" s="4"/>
      <c r="D50" s="4"/>
      <c r="E50" s="4"/>
    </row>
    <row r="51" spans="1:12">
      <c r="A51" t="s">
        <v>64</v>
      </c>
      <c r="B51" t="s">
        <v>65</v>
      </c>
      <c r="K51" t="s">
        <v>17</v>
      </c>
      <c r="L51">
        <f>A53</f>
        <v>1</v>
      </c>
    </row>
    <row r="53" spans="1:12">
      <c r="A53">
        <v>1</v>
      </c>
    </row>
    <row r="54" spans="1:12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69</v>
      </c>
    </row>
    <row r="55" spans="1:12">
      <c r="B55">
        <v>10614.6</v>
      </c>
      <c r="C55">
        <v>425904.07</v>
      </c>
      <c r="D55">
        <v>10568.72</v>
      </c>
      <c r="E55">
        <v>62772.41</v>
      </c>
      <c r="F55">
        <v>601793.94999999995</v>
      </c>
      <c r="G55">
        <v>63104.3</v>
      </c>
      <c r="H55">
        <v>222672.7</v>
      </c>
    </row>
    <row r="56" spans="1:12">
      <c r="B56" t="s">
        <v>53</v>
      </c>
    </row>
    <row r="57" spans="1:12">
      <c r="A57">
        <v>257456.72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Contagion</vt:lpstr>
      <vt:lpstr>1980</vt:lpstr>
      <vt:lpstr>1981</vt:lpstr>
      <vt:lpstr>1982</vt:lpstr>
      <vt:lpstr>1983</vt:lpstr>
      <vt:lpstr>1984</vt:lpstr>
      <vt:lpstr>'1980'!_1980solution</vt:lpstr>
      <vt:lpstr>'1981'!_1981solution</vt:lpstr>
      <vt:lpstr>'1982'!_1982solution</vt:lpstr>
      <vt:lpstr>'1983'!_1983solution</vt:lpstr>
      <vt:lpstr>'1984'!_1984solution</vt:lpstr>
    </vt:vector>
  </TitlesOfParts>
  <Company>Vanderbilt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kovalav</cp:lastModifiedBy>
  <dcterms:created xsi:type="dcterms:W3CDTF">2013-03-03T15:46:17Z</dcterms:created>
  <dcterms:modified xsi:type="dcterms:W3CDTF">2013-04-05T18:08:44Z</dcterms:modified>
</cp:coreProperties>
</file>