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Diffusion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'1980'!$A$1:$I$57</definedName>
    <definedName name="_1981solution" localSheetId="2">'1981'!$A$1:$I$57</definedName>
    <definedName name="_1982solution" localSheetId="3">'1982'!$A$1:$I$57</definedName>
    <definedName name="_1983solution" localSheetId="4">'1983'!$A$1:$I$57</definedName>
    <definedName name="_1984solution" localSheetId="5">'1984'!$A$1:$I$57</definedName>
  </definedNames>
  <calcPr calcId="125725"/>
</workbook>
</file>

<file path=xl/calcChain.xml><?xml version="1.0" encoding="utf-8"?>
<calcChain xmlns="http://schemas.openxmlformats.org/spreadsheetml/2006/main">
  <c r="P4" i="1"/>
  <c r="L51" i="6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K19"/>
  <c r="L18"/>
  <c r="K18"/>
  <c r="D6" i="1" s="1"/>
  <c r="L7" i="6"/>
  <c r="Q6" i="1" s="1"/>
  <c r="L6" i="6"/>
  <c r="P6" i="1" s="1"/>
  <c r="L5" i="6"/>
  <c r="O6" i="1" s="1"/>
  <c r="L4" i="6"/>
  <c r="L3"/>
  <c r="L2"/>
  <c r="L1"/>
  <c r="L51" i="5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K19"/>
  <c r="L18"/>
  <c r="K18"/>
  <c r="E5" i="1" s="1"/>
  <c r="L7" i="5"/>
  <c r="Q5" i="1" s="1"/>
  <c r="L6" i="5"/>
  <c r="P5" i="1" s="1"/>
  <c r="L5" i="5"/>
  <c r="O5" i="1" s="1"/>
  <c r="L4" i="5"/>
  <c r="L3"/>
  <c r="L2"/>
  <c r="L1"/>
  <c r="L51" i="4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AF4" i="1" s="1"/>
  <c r="K32" i="4"/>
  <c r="L31"/>
  <c r="K31"/>
  <c r="L30"/>
  <c r="AH4" i="1" s="1"/>
  <c r="K30" i="4"/>
  <c r="L25"/>
  <c r="K25"/>
  <c r="L24"/>
  <c r="K24"/>
  <c r="L23"/>
  <c r="K23"/>
  <c r="L22"/>
  <c r="K22"/>
  <c r="L21"/>
  <c r="K21"/>
  <c r="L20"/>
  <c r="D4" i="1" s="1"/>
  <c r="K20" i="4"/>
  <c r="L19"/>
  <c r="K19"/>
  <c r="L18"/>
  <c r="F4" i="1" s="1"/>
  <c r="K18" i="4"/>
  <c r="AN4" i="1" s="1"/>
  <c r="L7" i="4"/>
  <c r="Q4" i="1" s="1"/>
  <c r="L6" i="4"/>
  <c r="L5"/>
  <c r="O4" i="1" s="1"/>
  <c r="L4" i="4"/>
  <c r="L3"/>
  <c r="L2"/>
  <c r="L1"/>
  <c r="L51" i="3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L25"/>
  <c r="K25"/>
  <c r="L24"/>
  <c r="K24"/>
  <c r="L23"/>
  <c r="K23"/>
  <c r="L22"/>
  <c r="K22"/>
  <c r="L21"/>
  <c r="K21"/>
  <c r="L20"/>
  <c r="K20"/>
  <c r="L19"/>
  <c r="K19"/>
  <c r="L18"/>
  <c r="F3" i="1" s="1"/>
  <c r="K18" i="3"/>
  <c r="AD3" i="1" s="1"/>
  <c r="L7" i="3"/>
  <c r="Q3" i="1" s="1"/>
  <c r="L6" i="3"/>
  <c r="P3" i="1" s="1"/>
  <c r="L5" i="3"/>
  <c r="O3" i="1" s="1"/>
  <c r="L4" i="3"/>
  <c r="L3"/>
  <c r="L2"/>
  <c r="L1"/>
  <c r="L51" i="2"/>
  <c r="L43"/>
  <c r="L44"/>
  <c r="L45"/>
  <c r="L46"/>
  <c r="L47"/>
  <c r="L48"/>
  <c r="L49"/>
  <c r="L42"/>
  <c r="K43"/>
  <c r="K44"/>
  <c r="K45"/>
  <c r="K46"/>
  <c r="K47"/>
  <c r="K48"/>
  <c r="K49"/>
  <c r="K42"/>
  <c r="L41"/>
  <c r="K41"/>
  <c r="L37"/>
  <c r="K37"/>
  <c r="L36"/>
  <c r="K36"/>
  <c r="L35"/>
  <c r="K35"/>
  <c r="L34"/>
  <c r="K34"/>
  <c r="L33"/>
  <c r="K33"/>
  <c r="L32"/>
  <c r="K32"/>
  <c r="L31"/>
  <c r="K31"/>
  <c r="L30"/>
  <c r="K30"/>
  <c r="X4" i="1" l="1"/>
  <c r="Z4"/>
  <c r="H4"/>
  <c r="C4"/>
  <c r="AJ4"/>
  <c r="V4"/>
  <c r="T4"/>
  <c r="D3"/>
  <c r="AH3"/>
  <c r="AF3"/>
  <c r="H3"/>
  <c r="C3"/>
  <c r="AJ3"/>
  <c r="V3"/>
  <c r="T3"/>
  <c r="AN5"/>
  <c r="AB5"/>
  <c r="F5"/>
  <c r="D5"/>
  <c r="AF5"/>
  <c r="X5"/>
  <c r="AL5"/>
  <c r="Z5"/>
  <c r="AH5"/>
  <c r="R5"/>
  <c r="H5"/>
  <c r="C5"/>
  <c r="AJ5"/>
  <c r="V5"/>
  <c r="T5"/>
  <c r="AP5"/>
  <c r="AD5"/>
  <c r="E4"/>
  <c r="AL4"/>
  <c r="R4"/>
  <c r="AD4"/>
  <c r="AP4"/>
  <c r="AB4"/>
  <c r="E3"/>
  <c r="AP3"/>
  <c r="AB3"/>
  <c r="X3"/>
  <c r="AN3"/>
  <c r="Z3"/>
  <c r="AL3"/>
  <c r="R3"/>
  <c r="AO6"/>
  <c r="AK6"/>
  <c r="AG6"/>
  <c r="AC6"/>
  <c r="Y6"/>
  <c r="U6"/>
  <c r="G6"/>
  <c r="AN6"/>
  <c r="AJ6"/>
  <c r="AF6"/>
  <c r="AB6"/>
  <c r="X6"/>
  <c r="T6"/>
  <c r="F6"/>
  <c r="AM6"/>
  <c r="AI6"/>
  <c r="AE6"/>
  <c r="AA6"/>
  <c r="W6"/>
  <c r="S6"/>
  <c r="E6"/>
  <c r="AP6"/>
  <c r="AL6"/>
  <c r="AH6"/>
  <c r="AD6"/>
  <c r="Z6"/>
  <c r="V6"/>
  <c r="R6"/>
  <c r="H6"/>
  <c r="AO5"/>
  <c r="AK5"/>
  <c r="AG5"/>
  <c r="AC5"/>
  <c r="Y5"/>
  <c r="U5"/>
  <c r="G5"/>
  <c r="AM5"/>
  <c r="AI5"/>
  <c r="AE5"/>
  <c r="AA5"/>
  <c r="W5"/>
  <c r="S5"/>
  <c r="AO4"/>
  <c r="AK4"/>
  <c r="AG4"/>
  <c r="AC4"/>
  <c r="Y4"/>
  <c r="U4"/>
  <c r="G4"/>
  <c r="AM4"/>
  <c r="AI4"/>
  <c r="AE4"/>
  <c r="AA4"/>
  <c r="W4"/>
  <c r="S4"/>
  <c r="AO3"/>
  <c r="AK3"/>
  <c r="AG3"/>
  <c r="AC3"/>
  <c r="Y3"/>
  <c r="U3"/>
  <c r="G3"/>
  <c r="AM3"/>
  <c r="AI3"/>
  <c r="AE3"/>
  <c r="AA3"/>
  <c r="W3"/>
  <c r="S3"/>
  <c r="L25" i="2"/>
  <c r="K25"/>
  <c r="L24"/>
  <c r="K24"/>
  <c r="L23"/>
  <c r="K23"/>
  <c r="L22"/>
  <c r="K22"/>
  <c r="L21"/>
  <c r="K21"/>
  <c r="L20"/>
  <c r="K20"/>
  <c r="L19"/>
  <c r="K19"/>
  <c r="L18"/>
  <c r="K18"/>
  <c r="L7"/>
  <c r="Q2" i="1" s="1"/>
  <c r="L6" i="2"/>
  <c r="P2" i="1" s="1"/>
  <c r="L5" i="2"/>
  <c r="O2" i="1" s="1"/>
  <c r="L4" i="2"/>
  <c r="L3"/>
  <c r="L2"/>
  <c r="L1"/>
  <c r="AP1" i="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D2" l="1"/>
  <c r="H2"/>
  <c r="R2"/>
  <c r="V2"/>
  <c r="Z2"/>
  <c r="AD2"/>
  <c r="AH2"/>
  <c r="AL2"/>
  <c r="AP2"/>
  <c r="E2"/>
  <c r="S2"/>
  <c r="AA2"/>
  <c r="AI2"/>
  <c r="F2"/>
  <c r="T2"/>
  <c r="X2"/>
  <c r="AF2"/>
  <c r="AN2"/>
  <c r="G2"/>
  <c r="U2"/>
  <c r="Y2"/>
  <c r="AC2"/>
  <c r="AG2"/>
  <c r="AK2"/>
  <c r="AO2"/>
  <c r="W2"/>
  <c r="AE2"/>
  <c r="AM2"/>
  <c r="AB2"/>
  <c r="AJ2"/>
  <c r="C6"/>
  <c r="C2"/>
</calcChain>
</file>

<file path=xl/connections.xml><?xml version="1.0" encoding="utf-8"?>
<connections xmlns="http://schemas.openxmlformats.org/spreadsheetml/2006/main">
  <connection id="1" name="1980solution" type="6" refreshedVersion="3" background="1" saveData="1">
    <textPr prompt="0" codePage="437" sourceFile="C:\Users\kovalav\Documents\GitHub\EMOSA\OriginalDiffusionGauss\RawOut\1980.solution.txt" space="1" consecutive="1">
      <textFields count="3">
        <textField/>
        <textField/>
        <textField/>
      </textFields>
    </textPr>
  </connection>
  <connection id="2" name="1981solution" type="6" refreshedVersion="3" background="1" saveData="1">
    <textPr prompt="0" codePage="437" sourceFile="C:\Users\kovalav\Documents\GitHub\EMOSA\OriginalDiffusionGauss\RawOut\1981.solution.txt" space="1" consecutive="1">
      <textFields count="3">
        <textField/>
        <textField/>
        <textField/>
      </textFields>
    </textPr>
  </connection>
  <connection id="3" name="1982solution" type="6" refreshedVersion="3" background="1" saveData="1">
    <textPr prompt="0" codePage="437" sourceFile="C:\Users\kovalav\Documents\GitHub\EMOSA\OriginalDiffusionGauss\RawOut\1982.solution.txt" space="1" consecutive="1">
      <textFields count="3">
        <textField/>
        <textField/>
        <textField/>
      </textFields>
    </textPr>
  </connection>
  <connection id="4" name="1983solution" type="6" refreshedVersion="3" background="1" saveData="1">
    <textPr prompt="0" codePage="437" sourceFile="C:\Users\kovalav\Documents\GitHub\EMOSA\OriginalDiffusionGauss\RawOut\1983.solution.txt" space="1" consecutive="1">
      <textFields count="3">
        <textField/>
        <textField/>
        <textField/>
      </textFields>
    </textPr>
  </connection>
  <connection id="5" name="1984solution" type="6" refreshedVersion="3" background="1" saveData="1">
    <textPr prompt="0" codePage="437" sourceFile="C:\Users\kovalav\Documents\GitHub\EMOSA\OriginalDiffusion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<sst xmlns="http://schemas.openxmlformats.org/spreadsheetml/2006/main" count="523" uniqueCount="70">
  <si>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</si>
  <si>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</si>
  <si>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</si>
  <si>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</si>
  <si>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</si>
  <si>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</si>
  <si>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</si>
  <si>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</si>
  <si>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</si>
  <si>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</si>
  <si>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</si>
  <si>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</si>
  <si>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</si>
  <si>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</si>
  <si>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</si>
  <si>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</si>
  <si>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</si>
  <si>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</si>
  <si>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</si>
  <si>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</si>
  <si>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</si>
  <si>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</si>
  <si>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</si>
  <si>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</si>
  <si>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</si>
  <si>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</si>
  <si>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</si>
  <si>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</si>
  <si>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</si>
  <si>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</si>
  <si>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</si>
  <si>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</si>
  <si>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</si>
  <si>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</si>
  <si>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</si>
  <si>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</si>
  <si>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</si>
  <si>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</si>
  <si>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</si>
  <si>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</si>
  <si>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</si>
  <si>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</si>
  <si>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</si>
  <si>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</si>
  <si>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</si>
  <si>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</si>
  <si>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</si>
  <si>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</si>
  <si>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</si>
  <si>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</si>
  <si>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</si>
  <si>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</si>
  <si>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</si>
  <si>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</si>
  <si>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</si>
  <si>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</si>
  <si>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</si>
  <si>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</si>
  <si>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</si>
  <si>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</si>
  <si>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</si>
  <si>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</si>
  <si>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</si>
  <si>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</si>
  <si>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</si>
  <si>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</si>
  <si>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Diffusion</t>
  </si>
  <si>
    <t>OriginalDiffusionGauss</t>
  </si>
  <si>
    <t>101001:201000</t>
  </si>
  <si>
    <t>sigmaA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</si>
</sst>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6"/>
  <sheetViews>
    <sheetView tabSelected="1" zoomScale="85" zoomScaleNormal="85" workbookViewId="0">
      <selection activeCell="H18" sqref="H18"/>
    </sheetView>
  </sheetViews>
  <sheetFormatPr defaultRowHeight="15"/>
  <cols>
    <col min="2" max="2" width="12.285156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>
      <c r="A2" t="s">
        <v>66</v>
      </c>
      <c r="B2">
        <v>1980</v>
      </c>
      <c r="C2">
        <f>VLOOKUP(C1,'1980'!$K:$L,2,FALSE)</f>
        <v>0.35498000000000002</v>
      </c>
      <c r="D2">
        <f>VLOOKUP(D1,'1980'!$K:$L,2,FALSE)</f>
        <v>0.56366000000000005</v>
      </c>
      <c r="E2">
        <f>VLOOKUP(E1,'1980'!$K:$L,2,FALSE)</f>
        <v>0.22805</v>
      </c>
      <c r="F2">
        <f>VLOOKUP(F1,'1980'!$K:$L,2,FALSE)</f>
        <v>0.16370000000000001</v>
      </c>
      <c r="G2">
        <f>VLOOKUP(G1,'1980'!$K:$L,2,FALSE)</f>
        <v>0.50029000000000001</v>
      </c>
      <c r="H2">
        <f>VLOOKUP(H1,'1980'!$K:$L,2,FALSE)</f>
        <v>0.49980999999999998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VLOOKUP(O1,'1980'!$K:$L,2,FALSE)</f>
        <v>-119.3</v>
      </c>
      <c r="P2">
        <f>VLOOKUP(P1,'1980'!$K:$L,2,FALSE)</f>
        <v>7.4790000000000001</v>
      </c>
      <c r="Q2">
        <f>VLOOKUP(Q1,'1980'!$K:$L,2,FALSE)</f>
        <v>-111.9</v>
      </c>
      <c r="R2">
        <f>VLOOKUP(R1,'1980'!$K:$L,2,FALSE)</f>
        <v>1</v>
      </c>
      <c r="S2">
        <f>VLOOKUP(S1,'1980'!$K:$L,2,FALSE)</f>
        <v>1</v>
      </c>
      <c r="T2">
        <f>VLOOKUP(T1,'1980'!$K:$L,2,FALSE)</f>
        <v>1</v>
      </c>
      <c r="U2">
        <f>VLOOKUP(U1,'1980'!$K:$L,2,FALSE)</f>
        <v>1</v>
      </c>
      <c r="V2">
        <f>VLOOKUP(V1,'1980'!$K:$L,2,FALSE)</f>
        <v>1</v>
      </c>
      <c r="W2">
        <f>VLOOKUP(W1,'1980'!$K:$L,2,FALSE)</f>
        <v>1</v>
      </c>
      <c r="X2">
        <f>VLOOKUP(X1,'1980'!$K:$L,2,FALSE)</f>
        <v>1</v>
      </c>
      <c r="Y2" t="e">
        <f>VLOOKUP(Y1,'1980'!$K:$L,2,FALSE)</f>
        <v>#N/A</v>
      </c>
      <c r="Z2" t="e">
        <f>VLOOKUP(Z1,'1980'!$K:$L,2,FALSE)</f>
        <v>#N/A</v>
      </c>
      <c r="AA2" t="e">
        <f>VLOOKUP(AA1,'1980'!$K:$L,2,FALSE)</f>
        <v>#N/A</v>
      </c>
      <c r="AB2" t="e">
        <f>VLOOKUP(AB1,'1980'!$K:$L,2,FALSE)</f>
        <v>#N/A</v>
      </c>
      <c r="AC2" t="e">
        <f>VLOOKUP(AC1,'1980'!$K:$L,2,FALSE)</f>
        <v>#N/A</v>
      </c>
      <c r="AD2" t="e">
        <f>VLOOKUP(AD1,'1980'!$K:$L,2,FALSE)</f>
        <v>#N/A</v>
      </c>
      <c r="AE2">
        <f>VLOOKUP(AE1,'1980'!$K:$L,2,FALSE)</f>
        <v>0.330704</v>
      </c>
      <c r="AF2">
        <f>VLOOKUP(AF1,'1980'!$K:$L,2,FALSE)</f>
        <v>0.56769800000000004</v>
      </c>
      <c r="AG2">
        <f>VLOOKUP(AG1,'1980'!$K:$L,2,FALSE)</f>
        <v>0.212561</v>
      </c>
      <c r="AH2">
        <f>VLOOKUP(AH1,'1980'!$K:$L,2,FALSE)</f>
        <v>0.16477700000000001</v>
      </c>
      <c r="AI2">
        <f>VLOOKUP(AI1,'1980'!$K:$L,2,FALSE)</f>
        <v>0.50032200000000004</v>
      </c>
      <c r="AJ2">
        <f>VLOOKUP(AJ1,'1980'!$K:$L,2,FALSE)</f>
        <v>0.50032600000000005</v>
      </c>
      <c r="AK2" t="e">
        <f>VLOOKUP(AK1,'1980'!$K:$L,2,FALSE)</f>
        <v>#N/A</v>
      </c>
      <c r="AL2" t="e">
        <f>VLOOKUP(AL1,'1980'!$K:$L,2,FALSE)</f>
        <v>#N/A</v>
      </c>
      <c r="AM2" t="e">
        <f>VLOOKUP(AM1,'1980'!$K:$L,2,FALSE)</f>
        <v>#N/A</v>
      </c>
      <c r="AN2" t="e">
        <f>VLOOKUP(AN1,'1980'!$K:$L,2,FALSE)</f>
        <v>#N/A</v>
      </c>
      <c r="AO2" t="e">
        <f>VLOOKUP(AO1,'1980'!$K:$L,2,FALSE)</f>
        <v>#N/A</v>
      </c>
      <c r="AP2" t="e">
        <f>VLOOKUP(AP1,'1980'!$K:$L,2,FALSE)</f>
        <v>#N/A</v>
      </c>
    </row>
    <row r="3" spans="1:42">
      <c r="A3" t="s">
        <v>66</v>
      </c>
      <c r="B3">
        <v>1981</v>
      </c>
      <c r="C3">
        <f>VLOOKUP(C1,'1981'!$K:$L,2,FALSE)</f>
        <v>0.33807999999999999</v>
      </c>
      <c r="D3">
        <f>VLOOKUP(D1,'1981'!$K:$L,2,FALSE)</f>
        <v>0.39623000000000003</v>
      </c>
      <c r="E3">
        <f>VLOOKUP(E1,'1981'!$K:$L,2,FALSE)</f>
        <v>0.28472999999999998</v>
      </c>
      <c r="F3">
        <f>VLOOKUP(F1,'1981'!$K:$L,2,FALSE)</f>
        <v>0.13614000000000001</v>
      </c>
      <c r="G3">
        <f>VLOOKUP(G1,'1981'!$K:$L,2,FALSE)</f>
        <v>0.49948999999999999</v>
      </c>
      <c r="H3">
        <f>VLOOKUP(H1,'1981'!$K:$L,2,FALSE)</f>
        <v>0.49983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VLOOKUP(O1,'1981'!$K:$L,2,FALSE)</f>
        <v>-114.7</v>
      </c>
      <c r="P3">
        <f>VLOOKUP(P1,'1981'!$K:$L,2,FALSE)</f>
        <v>7.5709999999999997</v>
      </c>
      <c r="Q3">
        <f>VLOOKUP(Q1,'1981'!$K:$L,2,FALSE)</f>
        <v>-107.1</v>
      </c>
      <c r="R3">
        <f>VLOOKUP(R1,'1981'!$K:$L,2,FALSE)</f>
        <v>1</v>
      </c>
      <c r="S3">
        <f>VLOOKUP(S1,'1981'!$K:$L,2,FALSE)</f>
        <v>1</v>
      </c>
      <c r="T3">
        <f>VLOOKUP(T1,'1981'!$K:$L,2,FALSE)</f>
        <v>1</v>
      </c>
      <c r="U3">
        <f>VLOOKUP(U1,'1981'!$K:$L,2,FALSE)</f>
        <v>1</v>
      </c>
      <c r="V3">
        <f>VLOOKUP(V1,'1981'!$K:$L,2,FALSE)</f>
        <v>1</v>
      </c>
      <c r="W3">
        <f>VLOOKUP(W1,'1981'!$K:$L,2,FALSE)</f>
        <v>1</v>
      </c>
      <c r="X3">
        <f>VLOOKUP(X1,'1981'!$K:$L,2,FALSE)</f>
        <v>1</v>
      </c>
      <c r="Y3" t="e">
        <f>VLOOKUP(Y1,'1981'!$K:$L,2,FALSE)</f>
        <v>#N/A</v>
      </c>
      <c r="Z3" t="e">
        <f>VLOOKUP(Z1,'1981'!$K:$L,2,FALSE)</f>
        <v>#N/A</v>
      </c>
      <c r="AA3" t="e">
        <f>VLOOKUP(AA1,'1981'!$K:$L,2,FALSE)</f>
        <v>#N/A</v>
      </c>
      <c r="AB3" t="e">
        <f>VLOOKUP(AB1,'1981'!$K:$L,2,FALSE)</f>
        <v>#N/A</v>
      </c>
      <c r="AC3" t="e">
        <f>VLOOKUP(AC1,'1981'!$K:$L,2,FALSE)</f>
        <v>#N/A</v>
      </c>
      <c r="AD3" t="e">
        <f>VLOOKUP(AD1,'1981'!$K:$L,2,FALSE)</f>
        <v>#N/A</v>
      </c>
      <c r="AE3">
        <f>VLOOKUP(AE1,'1981'!$K:$L,2,FALSE)</f>
        <v>0.30285000000000001</v>
      </c>
      <c r="AF3">
        <f>VLOOKUP(AF1,'1981'!$K:$L,2,FALSE)</f>
        <v>0.39551999999999998</v>
      </c>
      <c r="AG3">
        <f>VLOOKUP(AG1,'1981'!$K:$L,2,FALSE)</f>
        <v>0.25830999999999998</v>
      </c>
      <c r="AH3">
        <f>VLOOKUP(AH1,'1981'!$K:$L,2,FALSE)</f>
        <v>0.13582</v>
      </c>
      <c r="AI3">
        <f>VLOOKUP(AI1,'1981'!$K:$L,2,FALSE)</f>
        <v>0.49908000000000002</v>
      </c>
      <c r="AJ3">
        <f>VLOOKUP(AJ1,'1981'!$K:$L,2,FALSE)</f>
        <v>0.49946000000000002</v>
      </c>
      <c r="AK3" t="e">
        <f>VLOOKUP(AK1,'1981'!$K:$L,2,FALSE)</f>
        <v>#N/A</v>
      </c>
      <c r="AL3" t="e">
        <f>VLOOKUP(AL1,'1981'!$K:$L,2,FALSE)</f>
        <v>#N/A</v>
      </c>
      <c r="AM3" t="e">
        <f>VLOOKUP(AM1,'1981'!$K:$L,2,FALSE)</f>
        <v>#N/A</v>
      </c>
      <c r="AN3" t="e">
        <f>VLOOKUP(AN1,'1981'!$K:$L,2,FALSE)</f>
        <v>#N/A</v>
      </c>
      <c r="AO3" t="e">
        <f>VLOOKUP(AO1,'1981'!$K:$L,2,FALSE)</f>
        <v>#N/A</v>
      </c>
      <c r="AP3" t="e">
        <f>VLOOKUP(AP1,'1981'!$K:$L,2,FALSE)</f>
        <v>#N/A</v>
      </c>
    </row>
    <row r="4" spans="1:42">
      <c r="A4" t="s">
        <v>66</v>
      </c>
      <c r="B4">
        <v>1982</v>
      </c>
      <c r="C4">
        <f>VLOOKUP(C1,'1982'!$K:$L,2,FALSE)</f>
        <v>0.49470999999999998</v>
      </c>
      <c r="D4">
        <f>VLOOKUP(D1,'1982'!$K:$L,2,FALSE)</f>
        <v>0.29920000000000002</v>
      </c>
      <c r="E4">
        <f>VLOOKUP(E1,'1982'!$K:$L,2,FALSE)</f>
        <v>0.42468</v>
      </c>
      <c r="F4">
        <f>VLOOKUP(F1,'1982'!$K:$L,2,FALSE)</f>
        <v>8.566E-2</v>
      </c>
      <c r="G4">
        <f>VLOOKUP(G1,'1982'!$K:$L,2,FALSE)</f>
        <v>0.49961</v>
      </c>
      <c r="H4">
        <f>VLOOKUP(H1,'1982'!$K:$L,2,FALSE)</f>
        <v>0.50073000000000001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VLOOKUP(O1,'1982'!$K:$L,2,FALSE)</f>
        <v>-103.9</v>
      </c>
      <c r="P4">
        <f>VLOOKUP(P1,'1982'!$K:$L,2,FALSE)</f>
        <v>7.617</v>
      </c>
      <c r="Q4">
        <f>VLOOKUP(Q1,'1982'!$K:$L,2,FALSE)</f>
        <v>-96.32</v>
      </c>
      <c r="R4">
        <f>VLOOKUP(R1,'1982'!$K:$L,2,FALSE)</f>
        <v>1</v>
      </c>
      <c r="S4">
        <f>VLOOKUP(S1,'1982'!$K:$L,2,FALSE)</f>
        <v>1</v>
      </c>
      <c r="T4">
        <f>VLOOKUP(T1,'1982'!$K:$L,2,FALSE)</f>
        <v>1</v>
      </c>
      <c r="U4">
        <f>VLOOKUP(U1,'1982'!$K:$L,2,FALSE)</f>
        <v>1</v>
      </c>
      <c r="V4">
        <f>VLOOKUP(V1,'1982'!$K:$L,2,FALSE)</f>
        <v>1</v>
      </c>
      <c r="W4">
        <f>VLOOKUP(W1,'1982'!$K:$L,2,FALSE)</f>
        <v>1</v>
      </c>
      <c r="X4">
        <f>VLOOKUP(X1,'1982'!$K:$L,2,FALSE)</f>
        <v>1</v>
      </c>
      <c r="Y4" t="e">
        <f>VLOOKUP(Y1,'1982'!$K:$L,2,FALSE)</f>
        <v>#N/A</v>
      </c>
      <c r="Z4" t="e">
        <f>VLOOKUP(Z1,'1982'!$K:$L,2,FALSE)</f>
        <v>#N/A</v>
      </c>
      <c r="AA4" t="e">
        <f>VLOOKUP(AA1,'1982'!$K:$L,2,FALSE)</f>
        <v>#N/A</v>
      </c>
      <c r="AB4" t="e">
        <f>VLOOKUP(AB1,'1982'!$K:$L,2,FALSE)</f>
        <v>#N/A</v>
      </c>
      <c r="AC4" t="e">
        <f>VLOOKUP(AC1,'1982'!$K:$L,2,FALSE)</f>
        <v>#N/A</v>
      </c>
      <c r="AD4" t="e">
        <f>VLOOKUP(AD1,'1982'!$K:$L,2,FALSE)</f>
        <v>#N/A</v>
      </c>
      <c r="AE4">
        <f>VLOOKUP(AE1,'1982'!$K:$L,2,FALSE)</f>
        <v>0.49440000000000001</v>
      </c>
      <c r="AF4">
        <f>VLOOKUP(AF1,'1982'!$K:$L,2,FALSE)</f>
        <v>0.29515000000000002</v>
      </c>
      <c r="AG4">
        <f>VLOOKUP(AG1,'1982'!$K:$L,2,FALSE)</f>
        <v>0.42454999999999998</v>
      </c>
      <c r="AH4">
        <f>VLOOKUP(AH1,'1982'!$K:$L,2,FALSE)</f>
        <v>8.4099999999999994E-2</v>
      </c>
      <c r="AI4">
        <f>VLOOKUP(AI1,'1982'!$K:$L,2,FALSE)</f>
        <v>0.49883</v>
      </c>
      <c r="AJ4">
        <f>VLOOKUP(AJ1,'1982'!$K:$L,2,FALSE)</f>
        <v>0.50127999999999995</v>
      </c>
      <c r="AK4" t="e">
        <f>VLOOKUP(AK1,'1982'!$K:$L,2,FALSE)</f>
        <v>#N/A</v>
      </c>
      <c r="AL4" t="e">
        <f>VLOOKUP(AL1,'1982'!$K:$L,2,FALSE)</f>
        <v>#N/A</v>
      </c>
      <c r="AM4" t="e">
        <f>VLOOKUP(AM1,'1982'!$K:$L,2,FALSE)</f>
        <v>#N/A</v>
      </c>
      <c r="AN4" t="e">
        <f>VLOOKUP(AN1,'1982'!$K:$L,2,FALSE)</f>
        <v>#N/A</v>
      </c>
      <c r="AO4" t="e">
        <f>VLOOKUP(AO1,'1982'!$K:$L,2,FALSE)</f>
        <v>#N/A</v>
      </c>
      <c r="AP4" t="e">
        <f>VLOOKUP(AP1,'1982'!$K:$L,2,FALSE)</f>
        <v>#N/A</v>
      </c>
    </row>
    <row r="5" spans="1:42">
      <c r="A5" t="s">
        <v>66</v>
      </c>
      <c r="B5">
        <v>1983</v>
      </c>
      <c r="C5">
        <f>VLOOKUP(C1,'1983'!$K:$L,2,FALSE)</f>
        <v>0.15237000000000001</v>
      </c>
      <c r="D5">
        <f>VLOOKUP(D1,'1983'!$K:$L,2,FALSE)</f>
        <v>0.23077</v>
      </c>
      <c r="E5">
        <f>VLOOKUP(E1,'1983'!$K:$L,2,FALSE)</f>
        <v>0.116663</v>
      </c>
      <c r="F5">
        <f>VLOOKUP(F1,'1983'!$K:$L,2,FALSE)</f>
        <v>6.3184000000000004E-2</v>
      </c>
      <c r="G5">
        <f>VLOOKUP(G1,'1983'!$K:$L,2,FALSE)</f>
        <v>0.50055799999999995</v>
      </c>
      <c r="H5">
        <f>VLOOKUP(H1,'1983'!$K:$L,2,FALSE)</f>
        <v>0.50029199999999996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VLOOKUP(O1,'1983'!$K:$L,2,FALSE)</f>
        <v>-118.4</v>
      </c>
      <c r="P5">
        <f>VLOOKUP(P1,'1983'!$K:$L,2,FALSE)</f>
        <v>8.0790000000000006</v>
      </c>
      <c r="Q5">
        <f>VLOOKUP(Q1,'1983'!$K:$L,2,FALSE)</f>
        <v>-110.3</v>
      </c>
      <c r="R5">
        <f>VLOOKUP(R1,'1983'!$K:$L,2,FALSE)</f>
        <v>1</v>
      </c>
      <c r="S5">
        <f>VLOOKUP(S1,'1983'!$K:$L,2,FALSE)</f>
        <v>1</v>
      </c>
      <c r="T5">
        <f>VLOOKUP(T1,'1983'!$K:$L,2,FALSE)</f>
        <v>1</v>
      </c>
      <c r="U5">
        <f>VLOOKUP(U1,'1983'!$K:$L,2,FALSE)</f>
        <v>1</v>
      </c>
      <c r="V5">
        <f>VLOOKUP(V1,'1983'!$K:$L,2,FALSE)</f>
        <v>1</v>
      </c>
      <c r="W5">
        <f>VLOOKUP(W1,'1983'!$K:$L,2,FALSE)</f>
        <v>1</v>
      </c>
      <c r="X5">
        <f>VLOOKUP(X1,'1983'!$K:$L,2,FALSE)</f>
        <v>1</v>
      </c>
      <c r="Y5" t="e">
        <f>VLOOKUP(Y1,'1983'!$K:$L,2,FALSE)</f>
        <v>#N/A</v>
      </c>
      <c r="Z5" t="e">
        <f>VLOOKUP(Z1,'1983'!$K:$L,2,FALSE)</f>
        <v>#N/A</v>
      </c>
      <c r="AA5" t="e">
        <f>VLOOKUP(AA1,'1983'!$K:$L,2,FALSE)</f>
        <v>#N/A</v>
      </c>
      <c r="AB5" t="e">
        <f>VLOOKUP(AB1,'1983'!$K:$L,2,FALSE)</f>
        <v>#N/A</v>
      </c>
      <c r="AC5" t="e">
        <f>VLOOKUP(AC1,'1983'!$K:$L,2,FALSE)</f>
        <v>#N/A</v>
      </c>
      <c r="AD5" t="e">
        <f>VLOOKUP(AD1,'1983'!$K:$L,2,FALSE)</f>
        <v>#N/A</v>
      </c>
      <c r="AE5">
        <f>VLOOKUP(AE1,'1983'!$K:$L,2,FALSE)</f>
        <v>0.14459</v>
      </c>
      <c r="AF5">
        <f>VLOOKUP(AF1,'1983'!$K:$L,2,FALSE)</f>
        <v>0.23318</v>
      </c>
      <c r="AG5">
        <f>VLOOKUP(AG1,'1983'!$K:$L,2,FALSE)</f>
        <v>0.10968799999999999</v>
      </c>
      <c r="AH5">
        <f>VLOOKUP(AH1,'1983'!$K:$L,2,FALSE)</f>
        <v>6.4389000000000002E-2</v>
      </c>
      <c r="AI5">
        <f>VLOOKUP(AI1,'1983'!$K:$L,2,FALSE)</f>
        <v>0.50108900000000001</v>
      </c>
      <c r="AJ5">
        <f>VLOOKUP(AJ1,'1983'!$K:$L,2,FALSE)</f>
        <v>0.50054799999999999</v>
      </c>
      <c r="AK5" t="e">
        <f>VLOOKUP(AK1,'1983'!$K:$L,2,FALSE)</f>
        <v>#N/A</v>
      </c>
      <c r="AL5" t="e">
        <f>VLOOKUP(AL1,'1983'!$K:$L,2,FALSE)</f>
        <v>#N/A</v>
      </c>
      <c r="AM5" t="e">
        <f>VLOOKUP(AM1,'1983'!$K:$L,2,FALSE)</f>
        <v>#N/A</v>
      </c>
      <c r="AN5" t="e">
        <f>VLOOKUP(AN1,'1983'!$K:$L,2,FALSE)</f>
        <v>#N/A</v>
      </c>
      <c r="AO5" t="e">
        <f>VLOOKUP(AO1,'1983'!$K:$L,2,FALSE)</f>
        <v>#N/A</v>
      </c>
      <c r="AP5" t="e">
        <f>VLOOKUP(AP1,'1983'!$K:$L,2,FALSE)</f>
        <v>#N/A</v>
      </c>
    </row>
    <row r="6" spans="1:42">
      <c r="A6" t="s">
        <v>66</v>
      </c>
      <c r="B6">
        <v>1984</v>
      </c>
      <c r="C6">
        <f>VLOOKUP(C1,'1984'!$K:$L,2,FALSE)</f>
        <v>0.11801</v>
      </c>
      <c r="D6">
        <f>VLOOKUP(D1,'1984'!$K:$L,2,FALSE)</f>
        <v>0.18074999999999999</v>
      </c>
      <c r="E6">
        <f>VLOOKUP(E1,'1984'!$K:$L,2,FALSE)</f>
        <v>9.1120000000000007E-2</v>
      </c>
      <c r="F6">
        <f>VLOOKUP(F1,'1984'!$K:$L,2,FALSE)</f>
        <v>3.5650000000000001E-2</v>
      </c>
      <c r="G6">
        <f>VLOOKUP(G1,'1984'!$K:$L,2,FALSE)</f>
        <v>0.50046000000000002</v>
      </c>
      <c r="H6">
        <f>VLOOKUP(H1,'1984'!$K:$L,2,FALSE)</f>
        <v>0.49936000000000003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VLOOKUP(O1,'1984'!$K:$L,2,FALSE)</f>
        <v>-95.55</v>
      </c>
      <c r="P6">
        <f>VLOOKUP(P1,'1984'!$K:$L,2,FALSE)</f>
        <v>7.1790000000000003</v>
      </c>
      <c r="Q6">
        <f>VLOOKUP(Q1,'1984'!$K:$L,2,FALSE)</f>
        <v>-88.37</v>
      </c>
      <c r="R6">
        <f>VLOOKUP(R1,'1984'!$K:$L,2,FALSE)</f>
        <v>1</v>
      </c>
      <c r="S6">
        <f>VLOOKUP(S1,'1984'!$K:$L,2,FALSE)</f>
        <v>1</v>
      </c>
      <c r="T6">
        <f>VLOOKUP(T1,'1984'!$K:$L,2,FALSE)</f>
        <v>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</v>
      </c>
      <c r="X6">
        <f>VLOOKUP(X1,'1984'!$K:$L,2,FALSE)</f>
        <v>1</v>
      </c>
      <c r="Y6" t="e">
        <f>VLOOKUP(Y1,'1984'!$K:$L,2,FALSE)</f>
        <v>#N/A</v>
      </c>
      <c r="Z6" t="e">
        <f>VLOOKUP(Z1,'1984'!$K:$L,2,FALSE)</f>
        <v>#N/A</v>
      </c>
      <c r="AA6" t="e">
        <f>VLOOKUP(AA1,'1984'!$K:$L,2,FALSE)</f>
        <v>#N/A</v>
      </c>
      <c r="AB6" t="e">
        <f>VLOOKUP(AB1,'1984'!$K:$L,2,FALSE)</f>
        <v>#N/A</v>
      </c>
      <c r="AC6" t="e">
        <f>VLOOKUP(AC1,'1984'!$K:$L,2,FALSE)</f>
        <v>#N/A</v>
      </c>
      <c r="AD6" t="e">
        <f>VLOOKUP(AD1,'1984'!$K:$L,2,FALSE)</f>
        <v>#N/A</v>
      </c>
      <c r="AE6">
        <f>VLOOKUP(AE1,'1984'!$K:$L,2,FALSE)</f>
        <v>0.10643</v>
      </c>
      <c r="AF6">
        <f>VLOOKUP(AF1,'1984'!$K:$L,2,FALSE)</f>
        <v>0.18045</v>
      </c>
      <c r="AG6">
        <f>VLOOKUP(AG1,'1984'!$K:$L,2,FALSE)</f>
        <v>8.0119999999999997E-2</v>
      </c>
      <c r="AH6">
        <f>VLOOKUP(AH1,'1984'!$K:$L,2,FALSE)</f>
        <v>3.4450000000000001E-2</v>
      </c>
      <c r="AI6">
        <f>VLOOKUP(AI1,'1984'!$K:$L,2,FALSE)</f>
        <v>0.49997999999999998</v>
      </c>
      <c r="AJ6">
        <f>VLOOKUP(AJ1,'1984'!$K:$L,2,FALSE)</f>
        <v>0.49903999999999998</v>
      </c>
      <c r="AK6" t="e">
        <f>VLOOKUP(AK1,'1984'!$K:$L,2,FALSE)</f>
        <v>#N/A</v>
      </c>
      <c r="AL6" t="e">
        <f>VLOOKUP(AL1,'1984'!$K:$L,2,FALSE)</f>
        <v>#N/A</v>
      </c>
      <c r="AM6" t="e">
        <f>VLOOKUP(AM1,'1984'!$K:$L,2,FALSE)</f>
        <v>#N/A</v>
      </c>
      <c r="AN6" t="e">
        <f>VLOOKUP(AN1,'1984'!$K:$L,2,FALSE)</f>
        <v>#N/A</v>
      </c>
      <c r="AO6" t="e">
        <f>VLOOKUP(AO1,'1984'!$K:$L,2,FALSE)</f>
        <v>#N/A</v>
      </c>
      <c r="AP6" t="e">
        <f>VLOOKUP(AP1,'1984'!$K:$L,2,FALSE)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D21" sqref="D21"/>
    </sheetView>
  </sheetViews>
  <sheetFormatPr defaultRowHeight="15"/>
  <cols>
    <col min="1" max="1" width="11.85546875" bestFit="1" customWidth="1"/>
    <col min="2" max="2" width="21.7109375" bestFit="1" customWidth="1"/>
    <col min="3" max="3" width="13.7109375" bestFit="1" customWidth="1"/>
    <col min="4" max="5" width="9" bestFit="1" customWidth="1"/>
    <col min="6" max="6" width="11.42578125" bestFit="1" customWidth="1"/>
    <col min="7" max="7" width="9" bestFit="1" customWidth="1"/>
    <col min="8" max="8" width="5.140625" bestFit="1" customWidth="1"/>
    <col min="9" max="9" width="8.7109375" bestFit="1" customWidth="1"/>
    <col min="10" max="10" width="9" bestFit="1" customWidth="1"/>
    <col min="12" max="12" width="10.5703125" bestFit="1" customWidth="1"/>
  </cols>
  <sheetData>
    <row r="1" spans="1:12">
      <c r="A1" t="s">
        <v>18</v>
      </c>
      <c r="B1" t="s">
        <v>19</v>
      </c>
      <c r="K1" t="s">
        <v>20</v>
      </c>
      <c r="L1" t="str">
        <f>B1</f>
        <v>Gauss</v>
      </c>
    </row>
    <row r="2" spans="1:12">
      <c r="A2" t="s">
        <v>18</v>
      </c>
      <c r="B2" t="s">
        <v>67</v>
      </c>
      <c r="K2" t="s">
        <v>0</v>
      </c>
      <c r="L2" t="str">
        <f>B2</f>
        <v>OriginalDiffusionGauss</v>
      </c>
    </row>
    <row r="3" spans="1:12">
      <c r="A3" t="s">
        <v>18</v>
      </c>
      <c r="B3" s="1">
        <v>100000</v>
      </c>
      <c r="K3" t="s">
        <v>21</v>
      </c>
      <c r="L3" s="2">
        <f>B3</f>
        <v>100000</v>
      </c>
    </row>
    <row r="4" spans="1:12">
      <c r="A4" t="s">
        <v>18</v>
      </c>
      <c r="B4">
        <v>1980</v>
      </c>
      <c r="K4" t="s">
        <v>1</v>
      </c>
      <c r="L4">
        <f>B4</f>
        <v>1980</v>
      </c>
    </row>
    <row r="5" spans="1:12">
      <c r="A5" t="s">
        <v>22</v>
      </c>
      <c r="B5" t="s">
        <v>23</v>
      </c>
      <c r="C5">
        <v>-119.3</v>
      </c>
      <c r="K5" t="s">
        <v>14</v>
      </c>
      <c r="L5">
        <f>C5</f>
        <v>-119.3</v>
      </c>
    </row>
    <row r="6" spans="1:12">
      <c r="A6" t="s">
        <v>24</v>
      </c>
      <c r="B6">
        <v>7.4790000000000001</v>
      </c>
      <c r="K6" t="s">
        <v>15</v>
      </c>
      <c r="L6">
        <f>B6</f>
        <v>7.4790000000000001</v>
      </c>
    </row>
    <row r="7" spans="1:12">
      <c r="A7" t="s">
        <v>25</v>
      </c>
      <c r="B7" t="s">
        <v>23</v>
      </c>
      <c r="C7">
        <v>-111.9</v>
      </c>
      <c r="K7" t="s">
        <v>16</v>
      </c>
      <c r="L7">
        <f>C7</f>
        <v>-111.9</v>
      </c>
    </row>
    <row r="9" spans="1:12">
      <c r="A9" t="s">
        <v>26</v>
      </c>
      <c r="B9" t="s">
        <v>27</v>
      </c>
      <c r="C9" t="s">
        <v>68</v>
      </c>
    </row>
    <row r="10" spans="1:12">
      <c r="A10" t="s">
        <v>28</v>
      </c>
      <c r="B10" t="s">
        <v>29</v>
      </c>
      <c r="C10" t="s">
        <v>27</v>
      </c>
      <c r="D10">
        <v>1</v>
      </c>
    </row>
    <row r="11" spans="1:12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2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0.16370000000000001</v>
      </c>
      <c r="C18">
        <v>5.5594999999999999E-2</v>
      </c>
      <c r="D18" s="1">
        <v>7.1769999999999999E-5</v>
      </c>
      <c r="E18" s="1">
        <v>1.57E-3</v>
      </c>
      <c r="K18" t="str">
        <f t="shared" ref="K18:L25" si="0">A18</f>
        <v>Tag</v>
      </c>
      <c r="L18">
        <f t="shared" si="0"/>
        <v>0.16370000000000001</v>
      </c>
    </row>
    <row r="19" spans="1:12">
      <c r="A19" t="s">
        <v>7</v>
      </c>
      <c r="B19">
        <v>0.49980999999999998</v>
      </c>
      <c r="C19">
        <v>0.28865800000000003</v>
      </c>
      <c r="D19" s="1">
        <v>3.7270000000000001E-4</v>
      </c>
      <c r="E19" s="1">
        <v>4.4260000000000002E-4</v>
      </c>
      <c r="K19" t="str">
        <f t="shared" si="0"/>
        <v>Tai</v>
      </c>
      <c r="L19">
        <f t="shared" si="0"/>
        <v>0.49980999999999998</v>
      </c>
    </row>
    <row r="20" spans="1:12">
      <c r="A20" t="s">
        <v>3</v>
      </c>
      <c r="B20">
        <v>0.56366000000000005</v>
      </c>
      <c r="C20">
        <v>0.186138</v>
      </c>
      <c r="D20" s="1">
        <v>2.4030000000000001E-4</v>
      </c>
      <c r="E20" s="1">
        <v>5.2810000000000001E-3</v>
      </c>
      <c r="K20" t="str">
        <f t="shared" si="0"/>
        <v>Tga</v>
      </c>
      <c r="L20">
        <f t="shared" si="0"/>
        <v>0.56366000000000005</v>
      </c>
    </row>
    <row r="21" spans="1:12">
      <c r="A21" t="s">
        <v>2</v>
      </c>
      <c r="B21">
        <v>0.35498000000000002</v>
      </c>
      <c r="C21">
        <v>0.20963100000000001</v>
      </c>
      <c r="D21" s="1">
        <v>2.7060000000000002E-4</v>
      </c>
      <c r="E21" s="1">
        <v>5.6280000000000002E-3</v>
      </c>
      <c r="K21" t="str">
        <f t="shared" si="0"/>
        <v>Tgi</v>
      </c>
      <c r="L21">
        <f t="shared" si="0"/>
        <v>0.35498000000000002</v>
      </c>
    </row>
    <row r="22" spans="1:12">
      <c r="A22" t="s">
        <v>6</v>
      </c>
      <c r="B22">
        <v>0.50029000000000001</v>
      </c>
      <c r="C22">
        <v>0.28851300000000002</v>
      </c>
      <c r="D22" s="1">
        <v>3.725E-4</v>
      </c>
      <c r="E22" s="1">
        <v>3.7310000000000002E-4</v>
      </c>
      <c r="K22" t="str">
        <f t="shared" si="0"/>
        <v>Tia</v>
      </c>
      <c r="L22">
        <f t="shared" si="0"/>
        <v>0.50029000000000001</v>
      </c>
    </row>
    <row r="23" spans="1:12">
      <c r="A23" t="s">
        <v>4</v>
      </c>
      <c r="B23">
        <v>0.22805</v>
      </c>
      <c r="C23">
        <v>0.132187</v>
      </c>
      <c r="D23" s="1">
        <v>1.707E-4</v>
      </c>
      <c r="E23" s="1">
        <v>3.5530000000000002E-3</v>
      </c>
      <c r="K23" t="str">
        <f t="shared" si="0"/>
        <v>Tig</v>
      </c>
      <c r="L23">
        <f t="shared" si="0"/>
        <v>0.22805</v>
      </c>
    </row>
    <row r="24" spans="1:12">
      <c r="A24" t="s">
        <v>69</v>
      </c>
      <c r="B24">
        <v>1.7309999999999999E-2</v>
      </c>
      <c r="C24">
        <v>5.0660000000000002E-3</v>
      </c>
      <c r="D24" s="1">
        <v>6.5400000000000001E-6</v>
      </c>
      <c r="E24" s="1">
        <v>1.0849999999999999E-5</v>
      </c>
      <c r="K24" t="str">
        <f t="shared" si="0"/>
        <v>sigmaA</v>
      </c>
      <c r="L24">
        <f t="shared" si="0"/>
        <v>1.7309999999999999E-2</v>
      </c>
    </row>
    <row r="25" spans="1:12">
      <c r="A25" t="s">
        <v>53</v>
      </c>
      <c r="B25">
        <v>1.04E-2</v>
      </c>
      <c r="C25">
        <v>3.2190000000000001E-3</v>
      </c>
      <c r="D25" s="1">
        <v>4.155E-6</v>
      </c>
      <c r="E25" s="1">
        <v>1.539E-5</v>
      </c>
      <c r="K25" t="str">
        <f t="shared" si="0"/>
        <v>sigmaG</v>
      </c>
      <c r="L25">
        <f t="shared" si="0"/>
        <v>1.04E-2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5.0734000000000001E-2</v>
      </c>
      <c r="C30">
        <v>0.12626000000000001</v>
      </c>
      <c r="D30" s="1">
        <v>0.16477700000000001</v>
      </c>
      <c r="E30" s="1">
        <v>0.20233000000000001</v>
      </c>
      <c r="F30">
        <v>0.26983000000000001</v>
      </c>
      <c r="K30" t="str">
        <f t="shared" ref="K30:K37" si="1">CONCATENATE(A30,"_median")</f>
        <v>Tag_median</v>
      </c>
      <c r="L30">
        <f t="shared" ref="L30:L37" si="2">D30</f>
        <v>0.16477700000000001</v>
      </c>
    </row>
    <row r="31" spans="1:12">
      <c r="A31" t="s">
        <v>7</v>
      </c>
      <c r="B31">
        <v>2.4570999999999999E-2</v>
      </c>
      <c r="C31">
        <v>0.24979000000000001</v>
      </c>
      <c r="D31" s="1">
        <v>0.50032600000000005</v>
      </c>
      <c r="E31" s="1">
        <v>0.74968000000000001</v>
      </c>
      <c r="F31">
        <v>0.97470000000000001</v>
      </c>
      <c r="K31" t="str">
        <f t="shared" si="1"/>
        <v>Tai_median</v>
      </c>
      <c r="L31">
        <f t="shared" si="2"/>
        <v>0.50032600000000005</v>
      </c>
    </row>
    <row r="32" spans="1:12">
      <c r="A32" t="s">
        <v>3</v>
      </c>
      <c r="B32">
        <v>0.18502399999999999</v>
      </c>
      <c r="C32">
        <v>0.43786999999999998</v>
      </c>
      <c r="D32">
        <v>0.56769800000000004</v>
      </c>
      <c r="E32">
        <v>0.69374000000000002</v>
      </c>
      <c r="F32">
        <v>0.91925999999999997</v>
      </c>
      <c r="K32" t="str">
        <f t="shared" si="1"/>
        <v>Tga_median</v>
      </c>
      <c r="L32">
        <f t="shared" si="2"/>
        <v>0.56769800000000004</v>
      </c>
    </row>
    <row r="33" spans="1:12">
      <c r="A33" t="s">
        <v>2</v>
      </c>
      <c r="B33">
        <v>3.2301999999999997E-2</v>
      </c>
      <c r="C33">
        <v>0.19177</v>
      </c>
      <c r="D33">
        <v>0.330704</v>
      </c>
      <c r="E33">
        <v>0.49114999999999998</v>
      </c>
      <c r="F33">
        <v>0.82657000000000003</v>
      </c>
      <c r="K33" t="str">
        <f t="shared" si="1"/>
        <v>Tgi_median</v>
      </c>
      <c r="L33">
        <f t="shared" si="2"/>
        <v>0.330704</v>
      </c>
    </row>
    <row r="34" spans="1:12">
      <c r="A34" t="s">
        <v>6</v>
      </c>
      <c r="B34">
        <v>2.5291000000000001E-2</v>
      </c>
      <c r="C34">
        <v>0.25022</v>
      </c>
      <c r="D34">
        <v>0.50032200000000004</v>
      </c>
      <c r="E34">
        <v>0.74999000000000005</v>
      </c>
      <c r="F34">
        <v>0.97492000000000001</v>
      </c>
      <c r="K34" t="str">
        <f t="shared" si="1"/>
        <v>Tia_median</v>
      </c>
      <c r="L34">
        <f t="shared" si="2"/>
        <v>0.50032200000000004</v>
      </c>
    </row>
    <row r="35" spans="1:12">
      <c r="A35" t="s">
        <v>4</v>
      </c>
      <c r="B35" s="3">
        <v>2.4122000000000001E-2</v>
      </c>
      <c r="C35" s="4">
        <v>0.12553</v>
      </c>
      <c r="D35" s="4">
        <v>0.212561</v>
      </c>
      <c r="E35" s="4">
        <v>0.31392999999999999</v>
      </c>
      <c r="F35" s="3">
        <v>0.52505000000000002</v>
      </c>
      <c r="K35" t="str">
        <f t="shared" si="1"/>
        <v>Tig_median</v>
      </c>
      <c r="L35">
        <f t="shared" si="2"/>
        <v>0.212561</v>
      </c>
    </row>
    <row r="36" spans="1:12">
      <c r="A36" t="s">
        <v>69</v>
      </c>
      <c r="B36">
        <v>1.0527999999999999E-2</v>
      </c>
      <c r="C36">
        <v>1.383E-2</v>
      </c>
      <c r="D36">
        <v>1.6313000000000001E-2</v>
      </c>
      <c r="E36">
        <v>1.9640000000000001E-2</v>
      </c>
      <c r="F36">
        <v>2.9870000000000001E-2</v>
      </c>
      <c r="K36" t="str">
        <f t="shared" si="1"/>
        <v>sigmaA_median</v>
      </c>
      <c r="L36">
        <f t="shared" si="2"/>
        <v>1.6313000000000001E-2</v>
      </c>
    </row>
    <row r="37" spans="1:12">
      <c r="A37" t="s">
        <v>53</v>
      </c>
      <c r="B37">
        <v>6.1460000000000004E-3</v>
      </c>
      <c r="C37">
        <v>8.1899999999999994E-3</v>
      </c>
      <c r="D37">
        <v>9.7579999999999993E-3</v>
      </c>
      <c r="E37">
        <v>1.187E-2</v>
      </c>
      <c r="F37">
        <v>1.8370000000000001E-2</v>
      </c>
      <c r="K37" t="str">
        <f t="shared" si="1"/>
        <v>sigmaG_median</v>
      </c>
      <c r="L37">
        <f t="shared" si="2"/>
        <v>9.7579999999999993E-3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1.01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1250.1279999999999</v>
      </c>
      <c r="C55">
        <v>425550.29700000002</v>
      </c>
      <c r="D55">
        <v>1240.98</v>
      </c>
      <c r="E55">
        <v>1392.511</v>
      </c>
      <c r="F55">
        <v>598114.04500000004</v>
      </c>
      <c r="G55">
        <v>1389.509</v>
      </c>
    </row>
    <row r="56" spans="1:12">
      <c r="B56" t="s">
        <v>69</v>
      </c>
      <c r="C56" t="s">
        <v>53</v>
      </c>
    </row>
    <row r="57" spans="1:12">
      <c r="A57">
        <v>218303.86</v>
      </c>
      <c r="B57">
        <v>44260.226999999999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7"/>
  <sheetViews>
    <sheetView topLeftCell="A22" workbookViewId="0">
      <selection activeCell="L25" sqref="L25"/>
    </sheetView>
  </sheetViews>
  <sheetFormatPr defaultRowHeight="15"/>
  <cols>
    <col min="1" max="1" width="11.85546875" bestFit="1" customWidth="1"/>
    <col min="2" max="2" width="21.7109375" bestFit="1" customWidth="1"/>
    <col min="3" max="3" width="13.7109375" bestFit="1" customWidth="1"/>
    <col min="4" max="4" width="9" customWidth="1"/>
    <col min="5" max="5" width="9" bestFit="1" customWidth="1"/>
    <col min="6" max="6" width="11.42578125" bestFit="1" customWidth="1"/>
    <col min="7" max="7" width="9" bestFit="1" customWidth="1"/>
    <col min="8" max="8" width="5.140625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>
      <c r="A1" t="s">
        <v>18</v>
      </c>
      <c r="B1" t="s">
        <v>19</v>
      </c>
      <c r="K1" t="s">
        <v>20</v>
      </c>
      <c r="L1" t="str">
        <f>B1</f>
        <v>Gauss</v>
      </c>
    </row>
    <row r="2" spans="1:14">
      <c r="A2" t="s">
        <v>18</v>
      </c>
      <c r="B2" t="s">
        <v>67</v>
      </c>
      <c r="K2" t="s">
        <v>0</v>
      </c>
      <c r="L2" t="str">
        <f>B2</f>
        <v>OriginalDiffusionGauss</v>
      </c>
    </row>
    <row r="3" spans="1:14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>
      <c r="A4" t="s">
        <v>18</v>
      </c>
      <c r="B4">
        <v>1981</v>
      </c>
      <c r="K4" t="s">
        <v>1</v>
      </c>
      <c r="L4">
        <f>B4</f>
        <v>1981</v>
      </c>
    </row>
    <row r="5" spans="1:14">
      <c r="A5" t="s">
        <v>22</v>
      </c>
      <c r="B5" t="s">
        <v>23</v>
      </c>
      <c r="C5">
        <v>-114.7</v>
      </c>
      <c r="K5" t="s">
        <v>14</v>
      </c>
      <c r="L5">
        <f>C5</f>
        <v>-114.7</v>
      </c>
    </row>
    <row r="6" spans="1:14">
      <c r="A6" t="s">
        <v>24</v>
      </c>
      <c r="B6">
        <v>7.5709999999999997</v>
      </c>
      <c r="K6" t="s">
        <v>15</v>
      </c>
      <c r="L6">
        <f>B6</f>
        <v>7.5709999999999997</v>
      </c>
    </row>
    <row r="7" spans="1:14">
      <c r="A7" t="s">
        <v>25</v>
      </c>
      <c r="B7" t="s">
        <v>23</v>
      </c>
      <c r="C7">
        <v>-107.1</v>
      </c>
      <c r="K7" t="s">
        <v>16</v>
      </c>
      <c r="L7">
        <f>C7</f>
        <v>-107.1</v>
      </c>
    </row>
    <row r="9" spans="1:14">
      <c r="A9" t="s">
        <v>26</v>
      </c>
      <c r="B9" t="s">
        <v>27</v>
      </c>
      <c r="C9" t="s">
        <v>68</v>
      </c>
    </row>
    <row r="10" spans="1:14">
      <c r="A10" t="s">
        <v>28</v>
      </c>
      <c r="B10" t="s">
        <v>29</v>
      </c>
      <c r="C10" t="s">
        <v>27</v>
      </c>
      <c r="D10">
        <v>1</v>
      </c>
    </row>
    <row r="11" spans="1:14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0.13614000000000001</v>
      </c>
      <c r="C18">
        <v>4.0828000000000003E-2</v>
      </c>
      <c r="D18" s="1">
        <v>5.2710000000000002E-5</v>
      </c>
      <c r="E18" s="1">
        <v>6.8740000000000001E-4</v>
      </c>
      <c r="K18" t="str">
        <f t="shared" ref="K18:L25" si="0">A18</f>
        <v>Tag</v>
      </c>
      <c r="L18">
        <f t="shared" si="0"/>
        <v>0.13614000000000001</v>
      </c>
    </row>
    <row r="19" spans="1:12">
      <c r="A19" t="s">
        <v>7</v>
      </c>
      <c r="B19">
        <v>0.49983</v>
      </c>
      <c r="C19">
        <v>0.28864200000000001</v>
      </c>
      <c r="D19" s="1">
        <v>3.726E-4</v>
      </c>
      <c r="E19" s="1">
        <v>4.3899999999999999E-4</v>
      </c>
      <c r="K19" t="str">
        <f t="shared" si="0"/>
        <v>Tai</v>
      </c>
      <c r="L19">
        <f t="shared" si="0"/>
        <v>0.49983</v>
      </c>
    </row>
    <row r="20" spans="1:12">
      <c r="A20" t="s">
        <v>3</v>
      </c>
      <c r="B20">
        <v>0.39623000000000003</v>
      </c>
      <c r="C20">
        <v>0.106379</v>
      </c>
      <c r="D20" s="1">
        <v>1.373E-4</v>
      </c>
      <c r="E20" s="1">
        <v>1.7780000000000001E-3</v>
      </c>
      <c r="K20" t="str">
        <f t="shared" si="0"/>
        <v>Tga</v>
      </c>
      <c r="L20">
        <f t="shared" si="0"/>
        <v>0.39623000000000003</v>
      </c>
    </row>
    <row r="21" spans="1:12">
      <c r="A21" t="s">
        <v>2</v>
      </c>
      <c r="B21">
        <v>0.33807999999999999</v>
      </c>
      <c r="C21">
        <v>0.222612</v>
      </c>
      <c r="D21" s="1">
        <v>2.8739999999999999E-4</v>
      </c>
      <c r="E21" s="1">
        <v>6.7210000000000004E-3</v>
      </c>
      <c r="K21" t="str">
        <f t="shared" si="0"/>
        <v>Tgi</v>
      </c>
      <c r="L21">
        <f t="shared" si="0"/>
        <v>0.33807999999999999</v>
      </c>
    </row>
    <row r="22" spans="1:12">
      <c r="A22" t="s">
        <v>6</v>
      </c>
      <c r="B22">
        <v>0.49948999999999999</v>
      </c>
      <c r="C22">
        <v>0.28860799999999998</v>
      </c>
      <c r="D22" s="1">
        <v>3.726E-4</v>
      </c>
      <c r="E22" s="1">
        <v>3.7320000000000002E-4</v>
      </c>
      <c r="K22" t="str">
        <f t="shared" si="0"/>
        <v>Tia</v>
      </c>
      <c r="L22">
        <f t="shared" si="0"/>
        <v>0.49948999999999999</v>
      </c>
    </row>
    <row r="23" spans="1:12">
      <c r="A23" t="s">
        <v>4</v>
      </c>
      <c r="B23">
        <v>0.28472999999999998</v>
      </c>
      <c r="C23">
        <v>0.17005000000000001</v>
      </c>
      <c r="D23" s="1">
        <v>2.195E-4</v>
      </c>
      <c r="E23" s="1">
        <v>5.1130000000000004E-3</v>
      </c>
      <c r="K23" t="str">
        <f t="shared" si="0"/>
        <v>Tig</v>
      </c>
      <c r="L23">
        <f t="shared" si="0"/>
        <v>0.28472999999999998</v>
      </c>
    </row>
    <row r="24" spans="1:12">
      <c r="A24" t="s">
        <v>69</v>
      </c>
      <c r="B24">
        <v>1.9009999999999999E-2</v>
      </c>
      <c r="C24">
        <v>5.6010000000000001E-3</v>
      </c>
      <c r="D24" s="1">
        <v>7.2309999999999999E-6</v>
      </c>
      <c r="E24" s="1">
        <v>1.2830000000000001E-5</v>
      </c>
      <c r="K24" t="str">
        <f t="shared" si="0"/>
        <v>sigmaA</v>
      </c>
      <c r="L24">
        <f t="shared" si="0"/>
        <v>1.9009999999999999E-2</v>
      </c>
    </row>
    <row r="25" spans="1:12">
      <c r="A25" t="s">
        <v>53</v>
      </c>
      <c r="B25">
        <v>1.1939999999999999E-2</v>
      </c>
      <c r="C25">
        <v>3.7469999999999999E-3</v>
      </c>
      <c r="D25" s="1">
        <v>4.8369999999999996E-6</v>
      </c>
      <c r="E25" s="1">
        <v>2.0380000000000001E-5</v>
      </c>
      <c r="K25" t="str">
        <f t="shared" si="0"/>
        <v>sigmaG</v>
      </c>
      <c r="L25">
        <f t="shared" si="0"/>
        <v>1.1939999999999999E-2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5.5086999999999997E-2</v>
      </c>
      <c r="C30">
        <v>0.109739</v>
      </c>
      <c r="D30" s="1">
        <v>0.13582</v>
      </c>
      <c r="E30" s="1">
        <v>0.16216</v>
      </c>
      <c r="F30">
        <v>0.21793000000000001</v>
      </c>
      <c r="K30" t="str">
        <f t="shared" ref="K30:K37" si="1">CONCATENATE(A30,"_median")</f>
        <v>Tag_median</v>
      </c>
      <c r="L30">
        <f t="shared" ref="L30:L37" si="2">D30</f>
        <v>0.13582</v>
      </c>
    </row>
    <row r="31" spans="1:12">
      <c r="A31" t="s">
        <v>7</v>
      </c>
      <c r="B31">
        <v>2.5231E-2</v>
      </c>
      <c r="C31">
        <v>0.249718</v>
      </c>
      <c r="D31" s="1">
        <v>0.49946000000000002</v>
      </c>
      <c r="E31" s="1">
        <v>0.74999000000000005</v>
      </c>
      <c r="F31">
        <v>0.97484000000000004</v>
      </c>
      <c r="K31" t="str">
        <f t="shared" si="1"/>
        <v>Tai_median</v>
      </c>
      <c r="L31">
        <f t="shared" si="2"/>
        <v>0.49946000000000002</v>
      </c>
    </row>
    <row r="32" spans="1:12">
      <c r="A32" t="s">
        <v>3</v>
      </c>
      <c r="B32">
        <v>0.185506</v>
      </c>
      <c r="C32">
        <v>0.32707599999999998</v>
      </c>
      <c r="D32">
        <v>0.39551999999999998</v>
      </c>
      <c r="E32">
        <v>0.46422999999999998</v>
      </c>
      <c r="F32">
        <v>0.60902999999999996</v>
      </c>
      <c r="K32" t="str">
        <f t="shared" si="1"/>
        <v>Tga_median</v>
      </c>
      <c r="L32">
        <f t="shared" si="2"/>
        <v>0.39551999999999998</v>
      </c>
    </row>
    <row r="33" spans="1:12">
      <c r="A33" t="s">
        <v>2</v>
      </c>
      <c r="B33">
        <v>2.0153999999999998E-2</v>
      </c>
      <c r="C33">
        <v>0.16308700000000001</v>
      </c>
      <c r="D33">
        <v>0.30285000000000001</v>
      </c>
      <c r="E33">
        <v>0.47516999999999998</v>
      </c>
      <c r="F33">
        <v>0.86265000000000003</v>
      </c>
      <c r="K33" t="str">
        <f t="shared" si="1"/>
        <v>Tgi_median</v>
      </c>
      <c r="L33">
        <f t="shared" si="2"/>
        <v>0.30285000000000001</v>
      </c>
    </row>
    <row r="34" spans="1:12">
      <c r="A34" t="s">
        <v>6</v>
      </c>
      <c r="B34">
        <v>2.5321E-2</v>
      </c>
      <c r="C34">
        <v>0.24973600000000001</v>
      </c>
      <c r="D34">
        <v>0.49908000000000002</v>
      </c>
      <c r="E34">
        <v>0.74919999999999998</v>
      </c>
      <c r="F34">
        <v>0.97489000000000003</v>
      </c>
      <c r="K34" t="str">
        <f t="shared" si="1"/>
        <v>Tia_median</v>
      </c>
      <c r="L34">
        <f t="shared" si="2"/>
        <v>0.49908000000000002</v>
      </c>
    </row>
    <row r="35" spans="1:12">
      <c r="A35" t="s">
        <v>4</v>
      </c>
      <c r="B35" s="3">
        <v>3.8087999999999997E-2</v>
      </c>
      <c r="C35" s="4">
        <v>0.15219299999999999</v>
      </c>
      <c r="D35" s="4">
        <v>0.25830999999999998</v>
      </c>
      <c r="E35" s="4">
        <v>0.38933000000000001</v>
      </c>
      <c r="F35" s="3">
        <v>0.68498999999999999</v>
      </c>
      <c r="K35" t="str">
        <f t="shared" si="1"/>
        <v>Tig_median</v>
      </c>
      <c r="L35">
        <f t="shared" si="2"/>
        <v>0.25830999999999998</v>
      </c>
    </row>
    <row r="36" spans="1:12">
      <c r="A36" t="s">
        <v>69</v>
      </c>
      <c r="B36">
        <v>1.1556E-2</v>
      </c>
      <c r="C36">
        <v>1.5169E-2</v>
      </c>
      <c r="D36">
        <v>1.7899999999999999E-2</v>
      </c>
      <c r="E36">
        <v>2.1569999999999999E-2</v>
      </c>
      <c r="F36">
        <v>3.2870000000000003E-2</v>
      </c>
      <c r="K36" t="str">
        <f t="shared" si="1"/>
        <v>sigmaA_median</v>
      </c>
      <c r="L36">
        <f t="shared" si="2"/>
        <v>1.7899999999999999E-2</v>
      </c>
    </row>
    <row r="37" spans="1:12">
      <c r="A37" t="s">
        <v>53</v>
      </c>
      <c r="B37">
        <v>7.0130000000000001E-3</v>
      </c>
      <c r="C37">
        <v>9.3670000000000003E-3</v>
      </c>
      <c r="D37">
        <v>1.119E-2</v>
      </c>
      <c r="E37">
        <v>1.3639999999999999E-2</v>
      </c>
      <c r="F37">
        <v>2.1260000000000001E-2</v>
      </c>
      <c r="K37" t="str">
        <f t="shared" si="1"/>
        <v>sigmaG_median</v>
      </c>
      <c r="L37">
        <f t="shared" si="2"/>
        <v>1.119E-2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1.01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1.01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3537.87</v>
      </c>
      <c r="C55">
        <v>432340.141</v>
      </c>
      <c r="D55">
        <v>3593.1030000000001</v>
      </c>
      <c r="E55">
        <v>1104.325</v>
      </c>
      <c r="F55">
        <v>598151.18500000006</v>
      </c>
      <c r="G55">
        <v>1115.019</v>
      </c>
    </row>
    <row r="56" spans="1:12">
      <c r="B56" t="s">
        <v>69</v>
      </c>
      <c r="C56" t="s">
        <v>53</v>
      </c>
    </row>
    <row r="57" spans="1:12">
      <c r="A57">
        <v>193223.182</v>
      </c>
      <c r="B57">
        <v>34014.025000000001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topLeftCell="A52" workbookViewId="0">
      <selection activeCell="K52" sqref="K1:L1048576"/>
    </sheetView>
  </sheetViews>
  <sheetFormatPr defaultRowHeight="15"/>
  <cols>
    <col min="1" max="1" width="11.85546875" bestFit="1" customWidth="1"/>
    <col min="2" max="2" width="21.7109375" bestFit="1" customWidth="1"/>
    <col min="3" max="3" width="13.7109375" bestFit="1" customWidth="1"/>
    <col min="4" max="5" width="9" bestFit="1" customWidth="1"/>
    <col min="6" max="6" width="11.42578125" bestFit="1" customWidth="1"/>
    <col min="7" max="7" width="9" bestFit="1" customWidth="1"/>
    <col min="8" max="8" width="5.140625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>
      <c r="A1" t="s">
        <v>18</v>
      </c>
      <c r="B1" t="s">
        <v>19</v>
      </c>
      <c r="K1" t="s">
        <v>20</v>
      </c>
      <c r="L1" t="str">
        <f>B1</f>
        <v>Gauss</v>
      </c>
    </row>
    <row r="2" spans="1:14">
      <c r="A2" t="s">
        <v>18</v>
      </c>
      <c r="B2" t="s">
        <v>67</v>
      </c>
      <c r="K2" t="s">
        <v>0</v>
      </c>
      <c r="L2" t="str">
        <f>B2</f>
        <v>OriginalDiffusionGauss</v>
      </c>
    </row>
    <row r="3" spans="1:14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>
      <c r="A4" t="s">
        <v>18</v>
      </c>
      <c r="B4">
        <v>1982</v>
      </c>
      <c r="K4" t="s">
        <v>1</v>
      </c>
      <c r="L4">
        <f>B4</f>
        <v>1982</v>
      </c>
    </row>
    <row r="5" spans="1:14">
      <c r="A5" t="s">
        <v>22</v>
      </c>
      <c r="B5" t="s">
        <v>23</v>
      </c>
      <c r="C5">
        <v>-103.9</v>
      </c>
      <c r="K5" t="s">
        <v>14</v>
      </c>
      <c r="L5">
        <f>C5</f>
        <v>-103.9</v>
      </c>
    </row>
    <row r="6" spans="1:14">
      <c r="A6" t="s">
        <v>24</v>
      </c>
      <c r="B6">
        <v>7.617</v>
      </c>
      <c r="K6" t="s">
        <v>15</v>
      </c>
      <c r="L6">
        <f>B6</f>
        <v>7.617</v>
      </c>
    </row>
    <row r="7" spans="1:14">
      <c r="A7" t="s">
        <v>25</v>
      </c>
      <c r="B7" t="s">
        <v>23</v>
      </c>
      <c r="C7">
        <v>-96.32</v>
      </c>
      <c r="K7" t="s">
        <v>16</v>
      </c>
      <c r="L7">
        <f>C7</f>
        <v>-96.32</v>
      </c>
    </row>
    <row r="9" spans="1:14">
      <c r="A9" t="s">
        <v>26</v>
      </c>
      <c r="B9" t="s">
        <v>27</v>
      </c>
      <c r="C9" t="s">
        <v>68</v>
      </c>
    </row>
    <row r="10" spans="1:14">
      <c r="A10" t="s">
        <v>28</v>
      </c>
      <c r="B10" t="s">
        <v>29</v>
      </c>
      <c r="C10" t="s">
        <v>27</v>
      </c>
      <c r="D10">
        <v>1</v>
      </c>
    </row>
    <row r="11" spans="1:14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8.566E-2</v>
      </c>
      <c r="C18">
        <v>3.7828000000000001E-2</v>
      </c>
      <c r="D18" s="1">
        <v>4.884E-5</v>
      </c>
      <c r="E18" s="1">
        <v>4.595E-4</v>
      </c>
      <c r="K18" t="str">
        <f t="shared" ref="K18:L25" si="0">A18</f>
        <v>Tag</v>
      </c>
      <c r="L18">
        <f t="shared" si="0"/>
        <v>8.566E-2</v>
      </c>
    </row>
    <row r="19" spans="1:12">
      <c r="A19" t="s">
        <v>7</v>
      </c>
      <c r="B19">
        <v>0.50073000000000001</v>
      </c>
      <c r="C19">
        <v>0.28872199999999998</v>
      </c>
      <c r="D19" s="1">
        <v>3.7270000000000001E-4</v>
      </c>
      <c r="E19" s="1">
        <v>4.4020000000000002E-4</v>
      </c>
      <c r="K19" t="str">
        <f t="shared" si="0"/>
        <v>Tai</v>
      </c>
      <c r="L19">
        <f t="shared" si="0"/>
        <v>0.50073000000000001</v>
      </c>
    </row>
    <row r="20" spans="1:12">
      <c r="A20" t="s">
        <v>3</v>
      </c>
      <c r="B20">
        <v>0.29920000000000002</v>
      </c>
      <c r="C20">
        <v>0.10277</v>
      </c>
      <c r="D20" s="1">
        <v>1.327E-4</v>
      </c>
      <c r="E20" s="1">
        <v>1.2409999999999999E-3</v>
      </c>
      <c r="K20" t="str">
        <f t="shared" si="0"/>
        <v>Tga</v>
      </c>
      <c r="L20">
        <f t="shared" si="0"/>
        <v>0.29920000000000002</v>
      </c>
    </row>
    <row r="21" spans="1:12">
      <c r="A21" t="s">
        <v>2</v>
      </c>
      <c r="B21">
        <v>0.49470999999999998</v>
      </c>
      <c r="C21">
        <v>0.22614799999999999</v>
      </c>
      <c r="D21" s="1">
        <v>2.92E-4</v>
      </c>
      <c r="E21" s="1">
        <v>4.4889999999999999E-3</v>
      </c>
      <c r="K21" t="str">
        <f t="shared" si="0"/>
        <v>Tgi</v>
      </c>
      <c r="L21">
        <f t="shared" si="0"/>
        <v>0.49470999999999998</v>
      </c>
    </row>
    <row r="22" spans="1:12">
      <c r="A22" t="s">
        <v>6</v>
      </c>
      <c r="B22">
        <v>0.49961</v>
      </c>
      <c r="C22">
        <v>0.28846100000000002</v>
      </c>
      <c r="D22" s="1">
        <v>3.724E-4</v>
      </c>
      <c r="E22" s="1">
        <v>3.723E-4</v>
      </c>
      <c r="K22" t="str">
        <f t="shared" si="0"/>
        <v>Tia</v>
      </c>
      <c r="L22">
        <f t="shared" si="0"/>
        <v>0.49961</v>
      </c>
    </row>
    <row r="23" spans="1:12">
      <c r="A23" t="s">
        <v>4</v>
      </c>
      <c r="B23">
        <v>0.42468</v>
      </c>
      <c r="C23">
        <v>0.18246599999999999</v>
      </c>
      <c r="D23" s="1">
        <v>2.3560000000000001E-4</v>
      </c>
      <c r="E23" s="1">
        <v>3.5860000000000002E-3</v>
      </c>
      <c r="K23" t="str">
        <f t="shared" si="0"/>
        <v>Tig</v>
      </c>
      <c r="L23">
        <f t="shared" si="0"/>
        <v>0.42468</v>
      </c>
    </row>
    <row r="24" spans="1:12">
      <c r="A24" t="s">
        <v>69</v>
      </c>
      <c r="B24">
        <v>2.1219999999999999E-2</v>
      </c>
      <c r="C24">
        <v>6.3119999999999999E-3</v>
      </c>
      <c r="D24" s="1">
        <v>8.1480000000000006E-6</v>
      </c>
      <c r="E24" s="1">
        <v>1.5299999999999999E-5</v>
      </c>
      <c r="K24" t="str">
        <f t="shared" si="0"/>
        <v>sigmaA</v>
      </c>
      <c r="L24">
        <f t="shared" si="0"/>
        <v>2.1219999999999999E-2</v>
      </c>
    </row>
    <row r="25" spans="1:12">
      <c r="A25" t="s">
        <v>53</v>
      </c>
      <c r="B25">
        <v>1.8270000000000002E-2</v>
      </c>
      <c r="C25">
        <v>5.5659999999999998E-3</v>
      </c>
      <c r="D25" s="1">
        <v>7.1860000000000003E-6</v>
      </c>
      <c r="E25" s="1">
        <v>1.7110000000000001E-5</v>
      </c>
      <c r="K25" t="str">
        <f t="shared" si="0"/>
        <v>sigmaG</v>
      </c>
      <c r="L25">
        <f t="shared" si="0"/>
        <v>1.8270000000000002E-2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1.601E-2</v>
      </c>
      <c r="C30">
        <v>5.9299999999999999E-2</v>
      </c>
      <c r="D30" s="1">
        <v>8.4099999999999994E-2</v>
      </c>
      <c r="E30" s="1">
        <v>0.10996</v>
      </c>
      <c r="F30">
        <v>0.16511999999999999</v>
      </c>
      <c r="K30" t="str">
        <f t="shared" ref="K30:K37" si="1">CONCATENATE(A30,"_median")</f>
        <v>Tag_median</v>
      </c>
      <c r="L30">
        <f t="shared" ref="L30:L37" si="2">D30</f>
        <v>8.4099999999999994E-2</v>
      </c>
    </row>
    <row r="31" spans="1:12">
      <c r="A31" t="s">
        <v>7</v>
      </c>
      <c r="B31">
        <v>2.528E-2</v>
      </c>
      <c r="C31">
        <v>0.25033</v>
      </c>
      <c r="D31" s="1">
        <v>0.50127999999999995</v>
      </c>
      <c r="E31" s="1">
        <v>0.75075000000000003</v>
      </c>
      <c r="F31">
        <v>0.97516999999999998</v>
      </c>
      <c r="K31" t="str">
        <f t="shared" si="1"/>
        <v>Tai_median</v>
      </c>
      <c r="L31">
        <f t="shared" si="2"/>
        <v>0.50127999999999995</v>
      </c>
    </row>
    <row r="32" spans="1:12">
      <c r="A32" t="s">
        <v>3</v>
      </c>
      <c r="B32">
        <v>0.10970000000000001</v>
      </c>
      <c r="C32">
        <v>0.22817000000000001</v>
      </c>
      <c r="D32">
        <v>0.29515000000000002</v>
      </c>
      <c r="E32">
        <v>0.36519000000000001</v>
      </c>
      <c r="F32">
        <v>0.51432</v>
      </c>
      <c r="K32" t="str">
        <f t="shared" si="1"/>
        <v>Tga_median</v>
      </c>
      <c r="L32">
        <f t="shared" si="2"/>
        <v>0.29515000000000002</v>
      </c>
    </row>
    <row r="33" spans="1:12">
      <c r="A33" t="s">
        <v>2</v>
      </c>
      <c r="B33">
        <v>6.6860000000000003E-2</v>
      </c>
      <c r="C33">
        <v>0.3301</v>
      </c>
      <c r="D33">
        <v>0.49440000000000001</v>
      </c>
      <c r="E33">
        <v>0.65841000000000005</v>
      </c>
      <c r="F33">
        <v>0.92827999999999999</v>
      </c>
      <c r="K33" t="str">
        <f t="shared" si="1"/>
        <v>Tgi_median</v>
      </c>
      <c r="L33">
        <f t="shared" si="2"/>
        <v>0.49440000000000001</v>
      </c>
    </row>
    <row r="34" spans="1:12">
      <c r="A34" t="s">
        <v>6</v>
      </c>
      <c r="B34">
        <v>2.5159999999999998E-2</v>
      </c>
      <c r="C34">
        <v>0.25029000000000001</v>
      </c>
      <c r="D34">
        <v>0.49883</v>
      </c>
      <c r="E34">
        <v>0.74907000000000001</v>
      </c>
      <c r="F34">
        <v>0.97509000000000001</v>
      </c>
      <c r="K34" t="str">
        <f t="shared" si="1"/>
        <v>Tia_median</v>
      </c>
      <c r="L34">
        <f t="shared" si="2"/>
        <v>0.49883</v>
      </c>
    </row>
    <row r="35" spans="1:12">
      <c r="A35" t="s">
        <v>4</v>
      </c>
      <c r="B35" s="3">
        <v>7.9880000000000007E-2</v>
      </c>
      <c r="C35" s="4">
        <v>0.29218</v>
      </c>
      <c r="D35" s="4">
        <v>0.42454999999999998</v>
      </c>
      <c r="E35" s="4">
        <v>0.55581000000000003</v>
      </c>
      <c r="F35" s="3">
        <v>0.77329999999999999</v>
      </c>
      <c r="K35" t="str">
        <f t="shared" si="1"/>
        <v>Tig_median</v>
      </c>
      <c r="L35">
        <f t="shared" si="2"/>
        <v>0.42454999999999998</v>
      </c>
    </row>
    <row r="36" spans="1:12">
      <c r="A36" t="s">
        <v>69</v>
      </c>
      <c r="B36">
        <v>1.285E-2</v>
      </c>
      <c r="C36">
        <v>1.6889999999999999E-2</v>
      </c>
      <c r="D36">
        <v>1.9980000000000001E-2</v>
      </c>
      <c r="E36">
        <v>2.409E-2</v>
      </c>
      <c r="F36">
        <v>3.6920000000000001E-2</v>
      </c>
      <c r="K36" t="str">
        <f t="shared" si="1"/>
        <v>sigmaA_median</v>
      </c>
      <c r="L36">
        <f t="shared" si="2"/>
        <v>1.9980000000000001E-2</v>
      </c>
    </row>
    <row r="37" spans="1:12">
      <c r="A37" t="s">
        <v>53</v>
      </c>
      <c r="B37">
        <v>1.0869999999999999E-2</v>
      </c>
      <c r="C37">
        <v>1.4449999999999999E-2</v>
      </c>
      <c r="D37">
        <v>1.7180000000000001E-2</v>
      </c>
      <c r="E37">
        <v>2.0809999999999999E-2</v>
      </c>
      <c r="F37">
        <v>3.2099999999999997E-2</v>
      </c>
      <c r="K37" t="str">
        <f t="shared" si="1"/>
        <v>sigmaG_median</v>
      </c>
      <c r="L37">
        <f t="shared" si="2"/>
        <v>1.7180000000000001E-2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6779.8019999999997</v>
      </c>
      <c r="C55">
        <v>430294.33600000001</v>
      </c>
      <c r="D55">
        <v>6869.7209999999995</v>
      </c>
      <c r="E55">
        <v>2540.2469999999998</v>
      </c>
      <c r="F55">
        <v>600205.82400000002</v>
      </c>
      <c r="G55">
        <v>2589.404</v>
      </c>
    </row>
    <row r="56" spans="1:12">
      <c r="B56" t="s">
        <v>69</v>
      </c>
      <c r="C56" t="s">
        <v>53</v>
      </c>
    </row>
    <row r="57" spans="1:12">
      <c r="A57">
        <v>172694.533</v>
      </c>
      <c r="B57">
        <v>106213.92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7"/>
  <sheetViews>
    <sheetView topLeftCell="A67" workbookViewId="0">
      <selection activeCell="K67" sqref="K1:L1048576"/>
    </sheetView>
  </sheetViews>
  <sheetFormatPr defaultRowHeight="15"/>
  <cols>
    <col min="1" max="1" width="11.85546875" bestFit="1" customWidth="1"/>
    <col min="2" max="2" width="21.7109375" bestFit="1" customWidth="1"/>
    <col min="3" max="3" width="13.7109375" bestFit="1" customWidth="1"/>
    <col min="4" max="5" width="9" customWidth="1"/>
    <col min="6" max="6" width="11.42578125" bestFit="1" customWidth="1"/>
    <col min="7" max="7" width="9" customWidth="1"/>
    <col min="8" max="8" width="5.140625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>
      <c r="A1" t="s">
        <v>18</v>
      </c>
      <c r="B1" t="s">
        <v>19</v>
      </c>
      <c r="K1" t="s">
        <v>20</v>
      </c>
      <c r="L1" t="str">
        <f>B1</f>
        <v>Gauss</v>
      </c>
    </row>
    <row r="2" spans="1:14">
      <c r="A2" t="s">
        <v>18</v>
      </c>
      <c r="B2" t="s">
        <v>67</v>
      </c>
      <c r="K2" t="s">
        <v>0</v>
      </c>
      <c r="L2" t="str">
        <f>B2</f>
        <v>OriginalDiffusionGauss</v>
      </c>
    </row>
    <row r="3" spans="1:14">
      <c r="A3" t="s">
        <v>18</v>
      </c>
      <c r="B3" s="1">
        <v>100000</v>
      </c>
      <c r="K3" t="s">
        <v>21</v>
      </c>
      <c r="L3" s="2">
        <f>B3</f>
        <v>100000</v>
      </c>
      <c r="N3" s="2"/>
    </row>
    <row r="4" spans="1:14">
      <c r="A4" t="s">
        <v>18</v>
      </c>
      <c r="B4">
        <v>1983</v>
      </c>
      <c r="K4" t="s">
        <v>1</v>
      </c>
      <c r="L4">
        <f>B4</f>
        <v>1983</v>
      </c>
    </row>
    <row r="5" spans="1:14">
      <c r="A5" t="s">
        <v>22</v>
      </c>
      <c r="B5" t="s">
        <v>23</v>
      </c>
      <c r="C5">
        <v>-118.4</v>
      </c>
      <c r="K5" t="s">
        <v>14</v>
      </c>
      <c r="L5">
        <f>C5</f>
        <v>-118.4</v>
      </c>
    </row>
    <row r="6" spans="1:14">
      <c r="A6" t="s">
        <v>24</v>
      </c>
      <c r="B6">
        <v>8.0790000000000006</v>
      </c>
      <c r="K6" t="s">
        <v>15</v>
      </c>
      <c r="L6">
        <f>B6</f>
        <v>8.0790000000000006</v>
      </c>
    </row>
    <row r="7" spans="1:14">
      <c r="A7" t="s">
        <v>25</v>
      </c>
      <c r="B7" t="s">
        <v>23</v>
      </c>
      <c r="C7">
        <v>-110.3</v>
      </c>
      <c r="K7" t="s">
        <v>16</v>
      </c>
      <c r="L7">
        <f>C7</f>
        <v>-110.3</v>
      </c>
    </row>
    <row r="9" spans="1:14">
      <c r="A9" t="s">
        <v>26</v>
      </c>
      <c r="B9" t="s">
        <v>27</v>
      </c>
      <c r="C9" t="s">
        <v>68</v>
      </c>
    </row>
    <row r="10" spans="1:14">
      <c r="A10" t="s">
        <v>28</v>
      </c>
      <c r="B10" t="s">
        <v>29</v>
      </c>
      <c r="C10" t="s">
        <v>27</v>
      </c>
      <c r="D10">
        <v>1</v>
      </c>
    </row>
    <row r="11" spans="1:14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4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6.3184000000000004E-2</v>
      </c>
      <c r="C18">
        <v>2.162E-2</v>
      </c>
      <c r="D18" s="1">
        <v>2.7909999999999999E-5</v>
      </c>
      <c r="E18" s="1">
        <v>3.1859999999999999E-4</v>
      </c>
      <c r="K18" t="str">
        <f t="shared" ref="K18:L25" si="0">A18</f>
        <v>Tag</v>
      </c>
      <c r="L18">
        <f t="shared" si="0"/>
        <v>6.3184000000000004E-2</v>
      </c>
    </row>
    <row r="19" spans="1:12">
      <c r="A19" t="s">
        <v>7</v>
      </c>
      <c r="B19">
        <v>0.50029199999999996</v>
      </c>
      <c r="C19">
        <v>0.28855199999999998</v>
      </c>
      <c r="D19" s="1">
        <v>3.725E-4</v>
      </c>
      <c r="E19" s="1">
        <v>4.4059999999999998E-4</v>
      </c>
      <c r="K19" t="str">
        <f t="shared" si="0"/>
        <v>Tai</v>
      </c>
      <c r="L19">
        <f t="shared" si="0"/>
        <v>0.50029199999999996</v>
      </c>
    </row>
    <row r="20" spans="1:12">
      <c r="A20" t="s">
        <v>3</v>
      </c>
      <c r="B20">
        <v>0.23077</v>
      </c>
      <c r="C20">
        <v>5.9535999999999999E-2</v>
      </c>
      <c r="D20" s="1">
        <v>7.6860000000000006E-5</v>
      </c>
      <c r="E20" s="1">
        <v>8.6490000000000004E-4</v>
      </c>
      <c r="K20" t="str">
        <f t="shared" si="0"/>
        <v>Tga</v>
      </c>
      <c r="L20">
        <f t="shared" si="0"/>
        <v>0.23077</v>
      </c>
    </row>
    <row r="21" spans="1:12">
      <c r="A21" t="s">
        <v>2</v>
      </c>
      <c r="B21">
        <v>0.15237000000000001</v>
      </c>
      <c r="C21">
        <v>8.2246E-2</v>
      </c>
      <c r="D21" s="1">
        <v>1.0620000000000001E-4</v>
      </c>
      <c r="E21" s="1">
        <v>1.415E-3</v>
      </c>
      <c r="K21" t="str">
        <f t="shared" si="0"/>
        <v>Tgi</v>
      </c>
      <c r="L21">
        <f t="shared" si="0"/>
        <v>0.15237000000000001</v>
      </c>
    </row>
    <row r="22" spans="1:12">
      <c r="A22" t="s">
        <v>6</v>
      </c>
      <c r="B22">
        <v>0.50055799999999995</v>
      </c>
      <c r="C22">
        <v>0.28882000000000002</v>
      </c>
      <c r="D22" s="1">
        <v>3.7290000000000001E-4</v>
      </c>
      <c r="E22" s="1">
        <v>3.7310000000000002E-4</v>
      </c>
      <c r="K22" t="str">
        <f t="shared" si="0"/>
        <v>Tia</v>
      </c>
      <c r="L22">
        <f t="shared" si="0"/>
        <v>0.50055799999999995</v>
      </c>
    </row>
    <row r="23" spans="1:12">
      <c r="A23" t="s">
        <v>4</v>
      </c>
      <c r="B23">
        <v>0.116663</v>
      </c>
      <c r="C23">
        <v>6.5056000000000003E-2</v>
      </c>
      <c r="D23" s="1">
        <v>8.3990000000000001E-5</v>
      </c>
      <c r="E23" s="1">
        <v>1.0679999999999999E-3</v>
      </c>
      <c r="K23" t="str">
        <f t="shared" si="0"/>
        <v>Tig</v>
      </c>
      <c r="L23">
        <f t="shared" si="0"/>
        <v>0.116663</v>
      </c>
    </row>
    <row r="24" spans="1:12">
      <c r="A24" t="s">
        <v>69</v>
      </c>
      <c r="B24">
        <v>2.4424999999999999E-2</v>
      </c>
      <c r="C24">
        <v>7.1859999999999997E-3</v>
      </c>
      <c r="D24" s="1">
        <v>9.2769999999999994E-6</v>
      </c>
      <c r="E24" s="1">
        <v>1.9179999999999999E-5</v>
      </c>
      <c r="K24" t="str">
        <f t="shared" si="0"/>
        <v>sigmaA</v>
      </c>
      <c r="L24">
        <f t="shared" si="0"/>
        <v>2.4424999999999999E-2</v>
      </c>
    </row>
    <row r="25" spans="1:12">
      <c r="A25" t="s">
        <v>53</v>
      </c>
      <c r="B25">
        <v>7.7629999999999999E-3</v>
      </c>
      <c r="C25">
        <v>2.6059999999999998E-3</v>
      </c>
      <c r="D25" s="1">
        <v>3.3639999999999999E-6</v>
      </c>
      <c r="E25" s="1">
        <v>1.329E-5</v>
      </c>
      <c r="K25" t="str">
        <f t="shared" si="0"/>
        <v>sigmaG</v>
      </c>
      <c r="L25">
        <f t="shared" si="0"/>
        <v>7.7629999999999999E-3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1.7256000000000001E-2</v>
      </c>
      <c r="C30">
        <v>4.9052999999999999E-2</v>
      </c>
      <c r="D30" s="1">
        <v>6.4389000000000002E-2</v>
      </c>
      <c r="E30" s="1">
        <v>7.8546000000000005E-2</v>
      </c>
      <c r="F30">
        <v>0.10194</v>
      </c>
      <c r="K30" t="str">
        <f t="shared" ref="K30:K37" si="1">CONCATENATE(A30,"_median")</f>
        <v>Tag_median</v>
      </c>
      <c r="L30">
        <f t="shared" ref="L30:L37" si="2">D30</f>
        <v>6.4389000000000002E-2</v>
      </c>
    </row>
    <row r="31" spans="1:12">
      <c r="A31" t="s">
        <v>7</v>
      </c>
      <c r="B31">
        <v>2.5024999999999999E-2</v>
      </c>
      <c r="C31">
        <v>0.25036799999999998</v>
      </c>
      <c r="D31" s="1">
        <v>0.50054799999999999</v>
      </c>
      <c r="E31" s="1">
        <v>0.74973699999999999</v>
      </c>
      <c r="F31">
        <v>0.97502999999999995</v>
      </c>
      <c r="K31" t="str">
        <f t="shared" si="1"/>
        <v>Tai_median</v>
      </c>
      <c r="L31">
        <f t="shared" si="2"/>
        <v>0.50054799999999999</v>
      </c>
    </row>
    <row r="32" spans="1:12">
      <c r="A32" t="s">
        <v>3</v>
      </c>
      <c r="B32">
        <v>0.106656</v>
      </c>
      <c r="C32">
        <v>0.19203899999999999</v>
      </c>
      <c r="D32">
        <v>0.23318</v>
      </c>
      <c r="E32">
        <v>0.27251999999999998</v>
      </c>
      <c r="F32">
        <v>0.33955000000000002</v>
      </c>
      <c r="K32" t="str">
        <f t="shared" si="1"/>
        <v>Tga_median</v>
      </c>
      <c r="L32">
        <f t="shared" si="2"/>
        <v>0.23318</v>
      </c>
    </row>
    <row r="33" spans="1:12">
      <c r="A33" t="s">
        <v>2</v>
      </c>
      <c r="B33">
        <v>1.9095999999999998E-2</v>
      </c>
      <c r="C33">
        <v>9.1494000000000006E-2</v>
      </c>
      <c r="D33">
        <v>0.14459</v>
      </c>
      <c r="E33">
        <v>0.20319599999999999</v>
      </c>
      <c r="F33">
        <v>0.33428999999999998</v>
      </c>
      <c r="K33" t="str">
        <f t="shared" si="1"/>
        <v>Tgi_median</v>
      </c>
      <c r="L33">
        <f t="shared" si="2"/>
        <v>0.14459</v>
      </c>
    </row>
    <row r="34" spans="1:12">
      <c r="A34" t="s">
        <v>6</v>
      </c>
      <c r="B34">
        <v>2.5101999999999999E-2</v>
      </c>
      <c r="C34">
        <v>0.25051800000000002</v>
      </c>
      <c r="D34">
        <v>0.50108900000000001</v>
      </c>
      <c r="E34">
        <v>0.75139900000000004</v>
      </c>
      <c r="F34">
        <v>0.97477000000000003</v>
      </c>
      <c r="K34" t="str">
        <f t="shared" si="1"/>
        <v>Tia_median</v>
      </c>
      <c r="L34">
        <f t="shared" si="2"/>
        <v>0.50108900000000001</v>
      </c>
    </row>
    <row r="35" spans="1:12">
      <c r="A35" t="s">
        <v>4</v>
      </c>
      <c r="B35" s="3">
        <v>1.311E-2</v>
      </c>
      <c r="C35" s="4">
        <v>6.8317000000000003E-2</v>
      </c>
      <c r="D35" s="4">
        <v>0.10968799999999999</v>
      </c>
      <c r="E35" s="4">
        <v>0.15686700000000001</v>
      </c>
      <c r="F35" s="3">
        <v>0.26106000000000001</v>
      </c>
      <c r="K35" t="str">
        <f t="shared" si="1"/>
        <v>Tig_median</v>
      </c>
      <c r="L35">
        <f t="shared" si="2"/>
        <v>0.10968799999999999</v>
      </c>
    </row>
    <row r="36" spans="1:12">
      <c r="A36" t="s">
        <v>69</v>
      </c>
      <c r="B36">
        <v>1.4819000000000001E-2</v>
      </c>
      <c r="C36">
        <v>1.9491999999999999E-2</v>
      </c>
      <c r="D36">
        <v>2.3022000000000001E-2</v>
      </c>
      <c r="E36">
        <v>2.7741999999999999E-2</v>
      </c>
      <c r="F36">
        <v>4.2200000000000001E-2</v>
      </c>
      <c r="K36" t="str">
        <f t="shared" si="1"/>
        <v>sigmaA_median</v>
      </c>
      <c r="L36">
        <f t="shared" si="2"/>
        <v>2.3022000000000001E-2</v>
      </c>
    </row>
    <row r="37" spans="1:12">
      <c r="A37" t="s">
        <v>53</v>
      </c>
      <c r="B37">
        <v>4.4559999999999999E-3</v>
      </c>
      <c r="C37">
        <v>6.0049999999999999E-3</v>
      </c>
      <c r="D37">
        <v>7.2230000000000003E-3</v>
      </c>
      <c r="E37">
        <v>8.8830000000000003E-3</v>
      </c>
      <c r="F37">
        <v>1.423E-2</v>
      </c>
      <c r="K37" t="str">
        <f t="shared" si="1"/>
        <v>sigmaG_median</v>
      </c>
      <c r="L37">
        <f t="shared" si="2"/>
        <v>7.2230000000000003E-3</v>
      </c>
    </row>
    <row r="39" spans="1:12">
      <c r="A39" t="s">
        <v>56</v>
      </c>
      <c r="B39" t="s">
        <v>57</v>
      </c>
      <c r="C39" t="s">
        <v>58</v>
      </c>
      <c r="D39" t="s">
        <v>59</v>
      </c>
    </row>
    <row r="41" spans="1:12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</row>
    <row r="55" spans="1:12">
      <c r="B55">
        <v>4655.2160000000003</v>
      </c>
      <c r="C55">
        <v>428896.64299999998</v>
      </c>
      <c r="D55">
        <v>4802.0460000000003</v>
      </c>
      <c r="E55">
        <v>3409.06</v>
      </c>
      <c r="F55">
        <v>599295.97400000005</v>
      </c>
      <c r="G55">
        <v>3764.4859999999999</v>
      </c>
    </row>
    <row r="56" spans="1:12">
      <c r="B56" t="s">
        <v>69</v>
      </c>
      <c r="C56" t="s">
        <v>53</v>
      </c>
    </row>
    <row r="57" spans="1:12">
      <c r="A57">
        <v>145446.598</v>
      </c>
      <c r="B57">
        <v>42712.574000000001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K1" sqref="K1:L1048576"/>
    </sheetView>
  </sheetViews>
  <sheetFormatPr defaultRowHeight="15"/>
  <cols>
    <col min="1" max="1" width="11.85546875" bestFit="1" customWidth="1"/>
    <col min="2" max="2" width="21.7109375" bestFit="1" customWidth="1"/>
    <col min="3" max="3" width="13.7109375" bestFit="1" customWidth="1"/>
    <col min="4" max="4" width="9" bestFit="1" customWidth="1"/>
    <col min="5" max="5" width="9" customWidth="1"/>
    <col min="6" max="6" width="11.42578125" bestFit="1" customWidth="1"/>
    <col min="7" max="7" width="9" bestFit="1" customWidth="1"/>
    <col min="8" max="8" width="10" bestFit="1" customWidth="1"/>
    <col min="9" max="9" width="8.7109375" bestFit="1" customWidth="1"/>
    <col min="10" max="10" width="9" customWidth="1"/>
    <col min="12" max="12" width="10.5703125" bestFit="1" customWidth="1"/>
  </cols>
  <sheetData>
    <row r="1" spans="1:12">
      <c r="A1" t="s">
        <v>18</v>
      </c>
      <c r="B1" t="s">
        <v>19</v>
      </c>
      <c r="K1" t="s">
        <v>20</v>
      </c>
      <c r="L1" t="str">
        <f>B1</f>
        <v>Gauss</v>
      </c>
    </row>
    <row r="2" spans="1:12">
      <c r="A2" t="s">
        <v>18</v>
      </c>
      <c r="B2" t="s">
        <v>67</v>
      </c>
      <c r="K2" t="s">
        <v>0</v>
      </c>
      <c r="L2" t="str">
        <f>B2</f>
        <v>OriginalDiffusionGauss</v>
      </c>
    </row>
    <row r="3" spans="1:12">
      <c r="A3" t="s">
        <v>18</v>
      </c>
      <c r="B3" s="1">
        <v>100000</v>
      </c>
      <c r="K3" t="s">
        <v>21</v>
      </c>
      <c r="L3" s="2">
        <f>B3</f>
        <v>100000</v>
      </c>
    </row>
    <row r="4" spans="1:12">
      <c r="A4" t="s">
        <v>18</v>
      </c>
      <c r="B4">
        <v>1984</v>
      </c>
      <c r="K4" t="s">
        <v>1</v>
      </c>
      <c r="L4">
        <f>B4</f>
        <v>1984</v>
      </c>
    </row>
    <row r="5" spans="1:12">
      <c r="A5" t="s">
        <v>22</v>
      </c>
      <c r="B5" t="s">
        <v>23</v>
      </c>
      <c r="C5">
        <v>-95.55</v>
      </c>
      <c r="K5" t="s">
        <v>14</v>
      </c>
      <c r="L5">
        <f>C5</f>
        <v>-95.55</v>
      </c>
    </row>
    <row r="6" spans="1:12">
      <c r="A6" t="s">
        <v>24</v>
      </c>
      <c r="B6">
        <v>7.1790000000000003</v>
      </c>
      <c r="K6" t="s">
        <v>15</v>
      </c>
      <c r="L6">
        <f>B6</f>
        <v>7.1790000000000003</v>
      </c>
    </row>
    <row r="7" spans="1:12">
      <c r="A7" t="s">
        <v>25</v>
      </c>
      <c r="B7" t="s">
        <v>23</v>
      </c>
      <c r="C7">
        <v>-88.37</v>
      </c>
      <c r="K7" t="s">
        <v>16</v>
      </c>
      <c r="L7">
        <f>C7</f>
        <v>-88.37</v>
      </c>
    </row>
    <row r="9" spans="1:12">
      <c r="A9" t="s">
        <v>26</v>
      </c>
      <c r="B9" t="s">
        <v>27</v>
      </c>
      <c r="C9" t="s">
        <v>68</v>
      </c>
    </row>
    <row r="10" spans="1:12">
      <c r="A10" t="s">
        <v>28</v>
      </c>
      <c r="B10" t="s">
        <v>29</v>
      </c>
      <c r="C10" t="s">
        <v>27</v>
      </c>
      <c r="D10">
        <v>1</v>
      </c>
    </row>
    <row r="11" spans="1:12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100000</v>
      </c>
    </row>
    <row r="14" spans="1:12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>
      <c r="A18" t="s">
        <v>5</v>
      </c>
      <c r="B18">
        <v>3.5650000000000001E-2</v>
      </c>
      <c r="C18">
        <v>2.0008000000000001E-2</v>
      </c>
      <c r="D18" s="1">
        <v>2.5829999999999998E-5</v>
      </c>
      <c r="E18" s="1">
        <v>1.0569999999999999E-4</v>
      </c>
      <c r="K18" t="str">
        <f t="shared" ref="K18:L25" si="0">A18</f>
        <v>Tag</v>
      </c>
      <c r="L18">
        <f t="shared" si="0"/>
        <v>3.5650000000000001E-2</v>
      </c>
    </row>
    <row r="19" spans="1:12">
      <c r="A19" t="s">
        <v>7</v>
      </c>
      <c r="B19">
        <v>0.49936000000000003</v>
      </c>
      <c r="C19">
        <v>0.28853200000000001</v>
      </c>
      <c r="D19" s="1">
        <v>3.725E-4</v>
      </c>
      <c r="E19" s="1">
        <v>4.4260000000000002E-4</v>
      </c>
      <c r="K19" t="str">
        <f t="shared" si="0"/>
        <v>Tai</v>
      </c>
      <c r="L19">
        <f t="shared" si="0"/>
        <v>0.49936000000000003</v>
      </c>
    </row>
    <row r="20" spans="1:12">
      <c r="A20" t="s">
        <v>3</v>
      </c>
      <c r="B20">
        <v>0.18074999999999999</v>
      </c>
      <c r="C20">
        <v>5.2699999999999997E-2</v>
      </c>
      <c r="D20" s="1">
        <v>6.8040000000000006E-5</v>
      </c>
      <c r="E20" s="1">
        <v>2.8699999999999998E-4</v>
      </c>
      <c r="K20" t="str">
        <f t="shared" si="0"/>
        <v>Tga</v>
      </c>
      <c r="L20">
        <f t="shared" si="0"/>
        <v>0.18074999999999999</v>
      </c>
    </row>
    <row r="21" spans="1:12">
      <c r="A21" t="s">
        <v>2</v>
      </c>
      <c r="B21">
        <v>0.11801</v>
      </c>
      <c r="C21">
        <v>7.5498999999999997E-2</v>
      </c>
      <c r="D21" s="1">
        <v>9.747E-5</v>
      </c>
      <c r="E21" s="1">
        <v>5.0129999999999999E-4</v>
      </c>
      <c r="K21" t="str">
        <f t="shared" si="0"/>
        <v>Tgi</v>
      </c>
      <c r="L21">
        <f t="shared" si="0"/>
        <v>0.11801</v>
      </c>
    </row>
    <row r="22" spans="1:12">
      <c r="A22" t="s">
        <v>6</v>
      </c>
      <c r="B22">
        <v>0.50046000000000002</v>
      </c>
      <c r="C22">
        <v>0.28850999999999999</v>
      </c>
      <c r="D22" s="1">
        <v>3.725E-4</v>
      </c>
      <c r="E22" s="1">
        <v>3.7199999999999999E-4</v>
      </c>
      <c r="K22" t="str">
        <f t="shared" si="0"/>
        <v>Tia</v>
      </c>
      <c r="L22">
        <f t="shared" si="0"/>
        <v>0.50046000000000002</v>
      </c>
    </row>
    <row r="23" spans="1:12">
      <c r="A23" t="s">
        <v>4</v>
      </c>
      <c r="B23">
        <v>9.1120000000000007E-2</v>
      </c>
      <c r="C23">
        <v>6.3842999999999997E-2</v>
      </c>
      <c r="D23" s="1">
        <v>8.242E-5</v>
      </c>
      <c r="E23" s="1">
        <v>4.0620000000000001E-4</v>
      </c>
      <c r="K23" t="str">
        <f t="shared" si="0"/>
        <v>Tig</v>
      </c>
      <c r="L23">
        <f t="shared" si="0"/>
        <v>9.1120000000000007E-2</v>
      </c>
    </row>
    <row r="24" spans="1:12">
      <c r="A24" t="s">
        <v>69</v>
      </c>
      <c r="B24">
        <v>2.9309999999999999E-2</v>
      </c>
      <c r="C24">
        <v>8.5679999999999992E-3</v>
      </c>
      <c r="D24" s="1">
        <v>1.1060000000000001E-5</v>
      </c>
      <c r="E24" s="1">
        <v>1.7859999999999998E-5</v>
      </c>
      <c r="K24" t="str">
        <f t="shared" si="0"/>
        <v>sigmaA</v>
      </c>
      <c r="L24">
        <f t="shared" si="0"/>
        <v>2.9309999999999999E-2</v>
      </c>
    </row>
    <row r="25" spans="1:12">
      <c r="A25" t="s">
        <v>53</v>
      </c>
      <c r="B25">
        <v>2.0129999999999999E-2</v>
      </c>
      <c r="C25">
        <v>6.4530000000000004E-3</v>
      </c>
      <c r="D25" s="1">
        <v>8.3310000000000004E-6</v>
      </c>
      <c r="E25" s="1">
        <v>1.9559999999999999E-5</v>
      </c>
      <c r="K25" t="str">
        <f t="shared" si="0"/>
        <v>sigmaG</v>
      </c>
      <c r="L25">
        <f t="shared" si="0"/>
        <v>2.0129999999999999E-2</v>
      </c>
    </row>
    <row r="26" spans="1:12">
      <c r="D26" s="1"/>
      <c r="E26" s="1"/>
    </row>
    <row r="27" spans="1:12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>
      <c r="D28" s="1"/>
      <c r="E28" s="1"/>
    </row>
    <row r="29" spans="1:12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>
      <c r="A30" t="s">
        <v>5</v>
      </c>
      <c r="B30">
        <v>2.7859999999999998E-3</v>
      </c>
      <c r="C30">
        <v>2.027E-2</v>
      </c>
      <c r="D30" s="1">
        <v>3.4450000000000001E-2</v>
      </c>
      <c r="E30" s="1">
        <v>4.9140000000000003E-2</v>
      </c>
      <c r="F30">
        <v>7.7670000000000003E-2</v>
      </c>
      <c r="K30" t="str">
        <f t="shared" ref="K30:K37" si="1">CONCATENATE(A30,"_median")</f>
        <v>Tag_median</v>
      </c>
      <c r="L30">
        <f t="shared" ref="L30:L37" si="2">D30</f>
        <v>3.4450000000000001E-2</v>
      </c>
    </row>
    <row r="31" spans="1:12">
      <c r="A31" t="s">
        <v>7</v>
      </c>
      <c r="B31">
        <v>2.4892000000000001E-2</v>
      </c>
      <c r="C31">
        <v>0.24984999999999999</v>
      </c>
      <c r="D31" s="1">
        <v>0.49903999999999998</v>
      </c>
      <c r="E31" s="1">
        <v>0.74917</v>
      </c>
      <c r="F31">
        <v>0.97487999999999997</v>
      </c>
      <c r="K31" t="str">
        <f t="shared" si="1"/>
        <v>Tai_median</v>
      </c>
      <c r="L31">
        <f t="shared" si="2"/>
        <v>0.49903999999999998</v>
      </c>
    </row>
    <row r="32" spans="1:12">
      <c r="A32" t="s">
        <v>3</v>
      </c>
      <c r="B32">
        <v>7.8223000000000001E-2</v>
      </c>
      <c r="C32">
        <v>0.14513999999999999</v>
      </c>
      <c r="D32">
        <v>0.18045</v>
      </c>
      <c r="E32">
        <v>0.21586</v>
      </c>
      <c r="F32">
        <v>0.28526000000000001</v>
      </c>
      <c r="K32" t="str">
        <f t="shared" si="1"/>
        <v>Tga_median</v>
      </c>
      <c r="L32">
        <f t="shared" si="2"/>
        <v>0.18045</v>
      </c>
    </row>
    <row r="33" spans="1:12">
      <c r="A33" t="s">
        <v>2</v>
      </c>
      <c r="B33" s="1">
        <v>9.1909999999999995E-3</v>
      </c>
      <c r="C33">
        <v>6.1359999999999998E-2</v>
      </c>
      <c r="D33">
        <v>0.10643</v>
      </c>
      <c r="E33">
        <v>0.1618</v>
      </c>
      <c r="F33">
        <v>0.29343999999999998</v>
      </c>
      <c r="K33" t="str">
        <f t="shared" si="1"/>
        <v>Tgi_median</v>
      </c>
      <c r="L33">
        <f t="shared" si="2"/>
        <v>0.10643</v>
      </c>
    </row>
    <row r="34" spans="1:12">
      <c r="A34" t="s">
        <v>6</v>
      </c>
      <c r="B34" s="1">
        <v>2.5277999999999998E-2</v>
      </c>
      <c r="C34">
        <v>0.25068000000000001</v>
      </c>
      <c r="D34">
        <v>0.49997999999999998</v>
      </c>
      <c r="E34">
        <v>0.75031000000000003</v>
      </c>
      <c r="F34">
        <v>0.9748</v>
      </c>
      <c r="K34" t="str">
        <f t="shared" si="1"/>
        <v>Tia_median</v>
      </c>
      <c r="L34">
        <f t="shared" si="2"/>
        <v>0.49997999999999998</v>
      </c>
    </row>
    <row r="35" spans="1:12">
      <c r="A35" t="s">
        <v>4</v>
      </c>
      <c r="B35" s="3">
        <v>5.1029999999999999E-3</v>
      </c>
      <c r="C35" s="4">
        <v>4.2139999999999997E-2</v>
      </c>
      <c r="D35" s="4">
        <v>8.0119999999999997E-2</v>
      </c>
      <c r="E35" s="4">
        <v>0.12764</v>
      </c>
      <c r="F35" s="3">
        <v>0.24079999999999999</v>
      </c>
      <c r="K35" t="str">
        <f t="shared" si="1"/>
        <v>Tig_median</v>
      </c>
      <c r="L35">
        <f t="shared" si="2"/>
        <v>8.0119999999999997E-2</v>
      </c>
    </row>
    <row r="36" spans="1:12">
      <c r="A36" t="s">
        <v>69</v>
      </c>
      <c r="B36" s="1">
        <v>1.7824E-2</v>
      </c>
      <c r="C36">
        <v>2.342E-2</v>
      </c>
      <c r="D36">
        <v>2.7640000000000001E-2</v>
      </c>
      <c r="E36">
        <v>3.329E-2</v>
      </c>
      <c r="F36">
        <v>5.0520000000000002E-2</v>
      </c>
      <c r="K36" t="str">
        <f t="shared" si="1"/>
        <v>sigmaA_median</v>
      </c>
      <c r="L36">
        <f t="shared" si="2"/>
        <v>2.7640000000000001E-2</v>
      </c>
    </row>
    <row r="37" spans="1:12">
      <c r="A37" t="s">
        <v>53</v>
      </c>
      <c r="B37" s="1">
        <v>1.1771E-2</v>
      </c>
      <c r="C37">
        <v>1.575E-2</v>
      </c>
      <c r="D37">
        <v>1.882E-2</v>
      </c>
      <c r="E37">
        <v>2.2960000000000001E-2</v>
      </c>
      <c r="F37">
        <v>3.6220000000000002E-2</v>
      </c>
      <c r="K37" t="str">
        <f t="shared" si="1"/>
        <v>sigmaG_median</v>
      </c>
      <c r="L37">
        <f t="shared" si="2"/>
        <v>1.882E-2</v>
      </c>
    </row>
    <row r="38" spans="1:12">
      <c r="B38" s="1"/>
    </row>
    <row r="39" spans="1:12">
      <c r="A39" t="s">
        <v>56</v>
      </c>
      <c r="B39" s="1" t="s">
        <v>57</v>
      </c>
      <c r="C39" t="s">
        <v>58</v>
      </c>
      <c r="D39" t="s">
        <v>59</v>
      </c>
    </row>
    <row r="40" spans="1:12">
      <c r="B40" s="1"/>
    </row>
    <row r="41" spans="1:12">
      <c r="B41" s="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>
      <c r="A42" t="s">
        <v>5</v>
      </c>
      <c r="B42" s="1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>
      <c r="A43" t="s">
        <v>7</v>
      </c>
      <c r="B43" s="1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>
      <c r="A44" t="s">
        <v>3</v>
      </c>
      <c r="B44" s="1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>
      <c r="A45" t="s">
        <v>2</v>
      </c>
      <c r="B45" s="1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>
      <c r="A46" t="s">
        <v>6</v>
      </c>
      <c r="B46" s="1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>
      <c r="A48" t="s">
        <v>69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0" spans="1:12">
      <c r="B50" s="3"/>
      <c r="C50" s="4"/>
      <c r="D50" s="4"/>
      <c r="E50" s="4"/>
    </row>
    <row r="51" spans="1:12">
      <c r="A51" t="s">
        <v>64</v>
      </c>
      <c r="B51" t="s">
        <v>65</v>
      </c>
      <c r="K51" t="s">
        <v>17</v>
      </c>
      <c r="L51">
        <f>A53</f>
        <v>1</v>
      </c>
    </row>
    <row r="53" spans="1:12">
      <c r="A53">
        <v>1</v>
      </c>
    </row>
    <row r="54" spans="1:12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69</v>
      </c>
    </row>
    <row r="55" spans="1:12">
      <c r="B55">
        <v>35921.03</v>
      </c>
      <c r="C55">
        <v>425166.79</v>
      </c>
      <c r="D55">
        <v>33733.11</v>
      </c>
      <c r="E55">
        <v>22688.639999999999</v>
      </c>
      <c r="F55">
        <v>601594.91</v>
      </c>
      <c r="G55">
        <v>24718.07</v>
      </c>
      <c r="H55">
        <v>230412.13</v>
      </c>
    </row>
    <row r="56" spans="1:12">
      <c r="B56" t="s">
        <v>53</v>
      </c>
    </row>
    <row r="57" spans="1:12">
      <c r="A57">
        <v>108983.98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Diffusion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kovalav</cp:lastModifiedBy>
  <dcterms:created xsi:type="dcterms:W3CDTF">2013-03-03T15:46:17Z</dcterms:created>
  <dcterms:modified xsi:type="dcterms:W3CDTF">2013-04-05T18:10:54Z</dcterms:modified>
</cp:coreProperties>
</file>