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iffusion" sheetId="1" r:id="rId1"/>
    <sheet name="1980" sheetId="2" r:id="rId2"/>
    <sheet name="1981" sheetId="3" r:id="rId3"/>
    <sheet name="1982" sheetId="4" r:id="rId4"/>
    <sheet name="1983" sheetId="5" r:id="rId5"/>
    <sheet name="1984" sheetId="6" r:id="rId6"/>
  </sheets>
  <definedNames>
    <definedName name="_1980solution" localSheetId="1">'1980'!$A$1:$I$55</definedName>
    <definedName name="_1981solution" localSheetId="2">'1981'!$A$1:$I$55</definedName>
    <definedName name="_1982solution" localSheetId="3">'1982'!$A$1:$I$55</definedName>
    <definedName name="_1983solution" localSheetId="4">'1983'!$A$1:$I$55</definedName>
    <definedName name="_1984solution" localSheetId="5">'1984'!$A$1:$I$55</definedName>
  </definedNames>
  <calcPr calcId="145621"/>
</workbook>
</file>

<file path=xl/calcChain.xml><?xml version="1.0" encoding="utf-8"?>
<calcChain xmlns="http://schemas.openxmlformats.org/spreadsheetml/2006/main">
  <c r="P3" i="1" l="1"/>
  <c r="AD3" i="1"/>
  <c r="P4" i="1"/>
  <c r="Z4" i="1"/>
  <c r="AN4" i="1"/>
  <c r="L51" i="6"/>
  <c r="L49" i="6"/>
  <c r="K49" i="6"/>
  <c r="L48" i="6"/>
  <c r="K48" i="6"/>
  <c r="L47" i="6"/>
  <c r="K47" i="6"/>
  <c r="L46" i="6"/>
  <c r="K46" i="6"/>
  <c r="L45" i="6"/>
  <c r="K45" i="6"/>
  <c r="L44" i="6"/>
  <c r="K44" i="6"/>
  <c r="L43" i="6"/>
  <c r="K43" i="6"/>
  <c r="L42" i="6"/>
  <c r="K42" i="6"/>
  <c r="L41" i="6"/>
  <c r="K41" i="6"/>
  <c r="L37" i="6"/>
  <c r="K37" i="6"/>
  <c r="L36" i="6"/>
  <c r="K36" i="6"/>
  <c r="L35" i="6"/>
  <c r="K35" i="6"/>
  <c r="L34" i="6"/>
  <c r="K34" i="6"/>
  <c r="L33" i="6"/>
  <c r="K33" i="6"/>
  <c r="L32" i="6"/>
  <c r="K32" i="6"/>
  <c r="L31" i="6"/>
  <c r="K31" i="6"/>
  <c r="L30" i="6"/>
  <c r="K30" i="6"/>
  <c r="L25" i="6"/>
  <c r="K25" i="6"/>
  <c r="L24" i="6"/>
  <c r="K24" i="6"/>
  <c r="L23" i="6"/>
  <c r="K23" i="6"/>
  <c r="L22" i="6"/>
  <c r="K22" i="6"/>
  <c r="L21" i="6"/>
  <c r="K21" i="6"/>
  <c r="L20" i="6"/>
  <c r="K20" i="6"/>
  <c r="L19" i="6"/>
  <c r="K19" i="6"/>
  <c r="L18" i="6"/>
  <c r="K18" i="6"/>
  <c r="D6" i="1" s="1"/>
  <c r="L7" i="6"/>
  <c r="Q6" i="1" s="1"/>
  <c r="L6" i="6"/>
  <c r="P6" i="1" s="1"/>
  <c r="L5" i="6"/>
  <c r="O6" i="1" s="1"/>
  <c r="L4" i="6"/>
  <c r="L3" i="6"/>
  <c r="L2" i="6"/>
  <c r="L1" i="6"/>
  <c r="L51" i="5"/>
  <c r="L49" i="5"/>
  <c r="K49" i="5"/>
  <c r="L48" i="5"/>
  <c r="K48" i="5"/>
  <c r="L47" i="5"/>
  <c r="K47" i="5"/>
  <c r="L46" i="5"/>
  <c r="K46" i="5"/>
  <c r="L45" i="5"/>
  <c r="K45" i="5"/>
  <c r="L44" i="5"/>
  <c r="K44" i="5"/>
  <c r="L43" i="5"/>
  <c r="K43" i="5"/>
  <c r="L42" i="5"/>
  <c r="K42" i="5"/>
  <c r="L41" i="5"/>
  <c r="K41" i="5"/>
  <c r="L37" i="5"/>
  <c r="K37" i="5"/>
  <c r="L36" i="5"/>
  <c r="K36" i="5"/>
  <c r="L35" i="5"/>
  <c r="K35" i="5"/>
  <c r="L34" i="5"/>
  <c r="K34" i="5"/>
  <c r="L33" i="5"/>
  <c r="K33" i="5"/>
  <c r="L32" i="5"/>
  <c r="K32" i="5"/>
  <c r="L31" i="5"/>
  <c r="K31" i="5"/>
  <c r="L30" i="5"/>
  <c r="K30" i="5"/>
  <c r="L25" i="5"/>
  <c r="K25" i="5"/>
  <c r="L24" i="5"/>
  <c r="K24" i="5"/>
  <c r="L23" i="5"/>
  <c r="K23" i="5"/>
  <c r="L22" i="5"/>
  <c r="K22" i="5"/>
  <c r="L21" i="5"/>
  <c r="K21" i="5"/>
  <c r="L20" i="5"/>
  <c r="K20" i="5"/>
  <c r="L19" i="5"/>
  <c r="K19" i="5"/>
  <c r="L18" i="5"/>
  <c r="K18" i="5"/>
  <c r="E5" i="1" s="1"/>
  <c r="L7" i="5"/>
  <c r="Q5" i="1" s="1"/>
  <c r="L6" i="5"/>
  <c r="P5" i="1" s="1"/>
  <c r="L5" i="5"/>
  <c r="O5" i="1" s="1"/>
  <c r="L4" i="5"/>
  <c r="L3" i="5"/>
  <c r="L2" i="5"/>
  <c r="L1" i="5"/>
  <c r="L51" i="4"/>
  <c r="L49" i="4"/>
  <c r="K49" i="4"/>
  <c r="L48" i="4"/>
  <c r="K48" i="4"/>
  <c r="L47" i="4"/>
  <c r="K47" i="4"/>
  <c r="L46" i="4"/>
  <c r="K46" i="4"/>
  <c r="L45" i="4"/>
  <c r="K45" i="4"/>
  <c r="L44" i="4"/>
  <c r="T4" i="1" s="1"/>
  <c r="K44" i="4"/>
  <c r="L43" i="4"/>
  <c r="X4" i="1" s="1"/>
  <c r="K43" i="4"/>
  <c r="L42" i="4"/>
  <c r="V4" i="1" s="1"/>
  <c r="K42" i="4"/>
  <c r="L41" i="4"/>
  <c r="K41" i="4"/>
  <c r="L37" i="4"/>
  <c r="K37" i="4"/>
  <c r="L36" i="4"/>
  <c r="K36" i="4"/>
  <c r="L35" i="4"/>
  <c r="K35" i="4"/>
  <c r="L34" i="4"/>
  <c r="K34" i="4"/>
  <c r="L33" i="4"/>
  <c r="K33" i="4"/>
  <c r="L32" i="4"/>
  <c r="AF4" i="1" s="1"/>
  <c r="K32" i="4"/>
  <c r="L31" i="4"/>
  <c r="AJ4" i="1" s="1"/>
  <c r="K31" i="4"/>
  <c r="L30" i="4"/>
  <c r="AH4" i="1" s="1"/>
  <c r="K30" i="4"/>
  <c r="L25" i="4"/>
  <c r="K25" i="4"/>
  <c r="L24" i="4"/>
  <c r="K24" i="4"/>
  <c r="L23" i="4"/>
  <c r="K23" i="4"/>
  <c r="L22" i="4"/>
  <c r="K22" i="4"/>
  <c r="L21" i="4"/>
  <c r="C4" i="1" s="1"/>
  <c r="K21" i="4"/>
  <c r="L20" i="4"/>
  <c r="D4" i="1" s="1"/>
  <c r="K20" i="4"/>
  <c r="L19" i="4"/>
  <c r="H4" i="1" s="1"/>
  <c r="K19" i="4"/>
  <c r="L18" i="4"/>
  <c r="F4" i="1" s="1"/>
  <c r="K18" i="4"/>
  <c r="L7" i="4"/>
  <c r="Q4" i="1" s="1"/>
  <c r="L6" i="4"/>
  <c r="L5" i="4"/>
  <c r="O4" i="1" s="1"/>
  <c r="L4" i="4"/>
  <c r="L3" i="4"/>
  <c r="L2" i="4"/>
  <c r="L1" i="4"/>
  <c r="L51" i="3"/>
  <c r="L49" i="3"/>
  <c r="K49" i="3"/>
  <c r="L48" i="3"/>
  <c r="K48" i="3"/>
  <c r="L47" i="3"/>
  <c r="K47" i="3"/>
  <c r="L46" i="3"/>
  <c r="K46" i="3"/>
  <c r="L45" i="3"/>
  <c r="K45" i="3"/>
  <c r="L44" i="3"/>
  <c r="T3" i="1" s="1"/>
  <c r="K44" i="3"/>
  <c r="L43" i="3"/>
  <c r="K43" i="3"/>
  <c r="L42" i="3"/>
  <c r="V3" i="1" s="1"/>
  <c r="K42" i="3"/>
  <c r="L41" i="3"/>
  <c r="K41" i="3"/>
  <c r="L37" i="3"/>
  <c r="K37" i="3"/>
  <c r="L36" i="3"/>
  <c r="K36" i="3"/>
  <c r="L35" i="3"/>
  <c r="K35" i="3"/>
  <c r="L34" i="3"/>
  <c r="K34" i="3"/>
  <c r="L33" i="3"/>
  <c r="K33" i="3"/>
  <c r="L32" i="3"/>
  <c r="AF3" i="1" s="1"/>
  <c r="K32" i="3"/>
  <c r="L31" i="3"/>
  <c r="AJ3" i="1" s="1"/>
  <c r="K31" i="3"/>
  <c r="L30" i="3"/>
  <c r="AH3" i="1" s="1"/>
  <c r="K30" i="3"/>
  <c r="L25" i="3"/>
  <c r="K25" i="3"/>
  <c r="L24" i="3"/>
  <c r="K24" i="3"/>
  <c r="L23" i="3"/>
  <c r="K23" i="3"/>
  <c r="L22" i="3"/>
  <c r="K22" i="3"/>
  <c r="L21" i="3"/>
  <c r="C3" i="1" s="1"/>
  <c r="K21" i="3"/>
  <c r="L20" i="3"/>
  <c r="D3" i="1" s="1"/>
  <c r="K20" i="3"/>
  <c r="L19" i="3"/>
  <c r="H3" i="1" s="1"/>
  <c r="K19" i="3"/>
  <c r="L18" i="3"/>
  <c r="F3" i="1" s="1"/>
  <c r="K18" i="3"/>
  <c r="L7" i="3"/>
  <c r="Q3" i="1" s="1"/>
  <c r="L6" i="3"/>
  <c r="L5" i="3"/>
  <c r="O3" i="1" s="1"/>
  <c r="L4" i="3"/>
  <c r="L3" i="3"/>
  <c r="L2" i="3"/>
  <c r="L1" i="3"/>
  <c r="L51" i="2"/>
  <c r="L43" i="2"/>
  <c r="L44" i="2"/>
  <c r="L45" i="2"/>
  <c r="L46" i="2"/>
  <c r="L47" i="2"/>
  <c r="L48" i="2"/>
  <c r="L49" i="2"/>
  <c r="L42" i="2"/>
  <c r="K43" i="2"/>
  <c r="K44" i="2"/>
  <c r="K45" i="2"/>
  <c r="K46" i="2"/>
  <c r="K47" i="2"/>
  <c r="K48" i="2"/>
  <c r="K49" i="2"/>
  <c r="K42" i="2"/>
  <c r="L41" i="2"/>
  <c r="K41" i="2"/>
  <c r="L37" i="2"/>
  <c r="K37" i="2"/>
  <c r="L36" i="2"/>
  <c r="K36" i="2"/>
  <c r="L35" i="2"/>
  <c r="K35" i="2"/>
  <c r="L34" i="2"/>
  <c r="K34" i="2"/>
  <c r="L33" i="2"/>
  <c r="K33" i="2"/>
  <c r="L32" i="2"/>
  <c r="K32" i="2"/>
  <c r="L31" i="2"/>
  <c r="K31" i="2"/>
  <c r="L30" i="2"/>
  <c r="K30" i="2"/>
  <c r="AN5" i="1" l="1"/>
  <c r="AB5" i="1"/>
  <c r="F5" i="1"/>
  <c r="D5" i="1"/>
  <c r="AF5" i="1"/>
  <c r="X5" i="1"/>
  <c r="AL5" i="1"/>
  <c r="Z5" i="1"/>
  <c r="AH5" i="1"/>
  <c r="R5" i="1"/>
  <c r="H5" i="1"/>
  <c r="C5" i="1"/>
  <c r="AJ5" i="1"/>
  <c r="V5" i="1"/>
  <c r="T5" i="1"/>
  <c r="AP5" i="1"/>
  <c r="AD5" i="1"/>
  <c r="E4" i="1"/>
  <c r="AL4" i="1"/>
  <c r="R4" i="1"/>
  <c r="AD4" i="1"/>
  <c r="AP4" i="1"/>
  <c r="AB4" i="1"/>
  <c r="E3" i="1"/>
  <c r="AP3" i="1"/>
  <c r="AB3" i="1"/>
  <c r="X3" i="1"/>
  <c r="AN3" i="1"/>
  <c r="Z3" i="1"/>
  <c r="AL3" i="1"/>
  <c r="R3" i="1"/>
  <c r="AO6" i="1"/>
  <c r="AK6" i="1"/>
  <c r="AG6" i="1"/>
  <c r="AC6" i="1"/>
  <c r="Y6" i="1"/>
  <c r="U6" i="1"/>
  <c r="G6" i="1"/>
  <c r="AN6" i="1"/>
  <c r="AJ6" i="1"/>
  <c r="AF6" i="1"/>
  <c r="AB6" i="1"/>
  <c r="X6" i="1"/>
  <c r="T6" i="1"/>
  <c r="F6" i="1"/>
  <c r="AM6" i="1"/>
  <c r="AI6" i="1"/>
  <c r="AE6" i="1"/>
  <c r="AA6" i="1"/>
  <c r="W6" i="1"/>
  <c r="S6" i="1"/>
  <c r="E6" i="1"/>
  <c r="AP6" i="1"/>
  <c r="AL6" i="1"/>
  <c r="AH6" i="1"/>
  <c r="AD6" i="1"/>
  <c r="Z6" i="1"/>
  <c r="V6" i="1"/>
  <c r="R6" i="1"/>
  <c r="H6" i="1"/>
  <c r="AO5" i="1"/>
  <c r="AK5" i="1"/>
  <c r="AG5" i="1"/>
  <c r="AC5" i="1"/>
  <c r="Y5" i="1"/>
  <c r="U5" i="1"/>
  <c r="G5" i="1"/>
  <c r="AM5" i="1"/>
  <c r="AI5" i="1"/>
  <c r="AE5" i="1"/>
  <c r="AA5" i="1"/>
  <c r="W5" i="1"/>
  <c r="S5" i="1"/>
  <c r="AO4" i="1"/>
  <c r="AK4" i="1"/>
  <c r="AG4" i="1"/>
  <c r="AC4" i="1"/>
  <c r="Y4" i="1"/>
  <c r="U4" i="1"/>
  <c r="G4" i="1"/>
  <c r="AM4" i="1"/>
  <c r="AI4" i="1"/>
  <c r="AE4" i="1"/>
  <c r="AA4" i="1"/>
  <c r="W4" i="1"/>
  <c r="S4" i="1"/>
  <c r="AO3" i="1"/>
  <c r="AK3" i="1"/>
  <c r="AG3" i="1"/>
  <c r="AC3" i="1"/>
  <c r="Y3" i="1"/>
  <c r="U3" i="1"/>
  <c r="G3" i="1"/>
  <c r="AM3" i="1"/>
  <c r="AI3" i="1"/>
  <c r="AE3" i="1"/>
  <c r="AA3" i="1"/>
  <c r="W3" i="1"/>
  <c r="S3" i="1"/>
  <c r="L25" i="2"/>
  <c r="K25" i="2"/>
  <c r="L24" i="2"/>
  <c r="K24" i="2"/>
  <c r="L23" i="2"/>
  <c r="K23" i="2"/>
  <c r="L22" i="2"/>
  <c r="K22" i="2"/>
  <c r="L21" i="2"/>
  <c r="K21" i="2"/>
  <c r="L20" i="2"/>
  <c r="K20" i="2"/>
  <c r="L19" i="2"/>
  <c r="K19" i="2"/>
  <c r="L18" i="2"/>
  <c r="K18" i="2"/>
  <c r="L7" i="2"/>
  <c r="Q2" i="1" s="1"/>
  <c r="L6" i="2"/>
  <c r="P2" i="1" s="1"/>
  <c r="L5" i="2"/>
  <c r="O2" i="1" s="1"/>
  <c r="L4" i="2"/>
  <c r="L3" i="2"/>
  <c r="L2" i="2"/>
  <c r="L1" i="2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D2" i="1" l="1"/>
  <c r="H2" i="1"/>
  <c r="R2" i="1"/>
  <c r="V2" i="1"/>
  <c r="Z2" i="1"/>
  <c r="AD2" i="1"/>
  <c r="AH2" i="1"/>
  <c r="AL2" i="1"/>
  <c r="AP2" i="1"/>
  <c r="E2" i="1"/>
  <c r="S2" i="1"/>
  <c r="AA2" i="1"/>
  <c r="AI2" i="1"/>
  <c r="F2" i="1"/>
  <c r="T2" i="1"/>
  <c r="X2" i="1"/>
  <c r="AF2" i="1"/>
  <c r="AN2" i="1"/>
  <c r="G2" i="1"/>
  <c r="U2" i="1"/>
  <c r="Y2" i="1"/>
  <c r="AC2" i="1"/>
  <c r="AG2" i="1"/>
  <c r="AK2" i="1"/>
  <c r="AO2" i="1"/>
  <c r="W2" i="1"/>
  <c r="AE2" i="1"/>
  <c r="AM2" i="1"/>
  <c r="AB2" i="1"/>
  <c r="AJ2" i="1"/>
  <c r="C6" i="1"/>
  <c r="C2" i="1"/>
</calcChain>
</file>

<file path=xl/connections.xml><?xml version="1.0" encoding="utf-8"?>
<connections xmlns="http://schemas.openxmlformats.org/spreadsheetml/2006/main">
  <connection id="1" name="1980solution" type="6" refreshedVersion="4" background="1" saveData="1">
    <textPr prompt="0" codePage="437" sourceFile="C:\Users\inspirion\Documents\GitHub\EMOSA\originalDiffusionGauss\RawOut\1980.solution.txt" space="1" consecutive="1">
      <textFields count="3">
        <textField/>
        <textField/>
        <textField/>
      </textFields>
    </textPr>
  </connection>
  <connection id="2" name="1981solution" type="6" refreshedVersion="4" background="1" saveData="1">
    <textPr prompt="0" codePage="437" sourceFile="C:\Users\inspirion\Documents\GitHub\EMOSA\originalDiffusionGauss\RawOut\1981.solution.txt" space="1" consecutive="1">
      <textFields count="3">
        <textField/>
        <textField/>
        <textField/>
      </textFields>
    </textPr>
  </connection>
  <connection id="3" name="1982solution" type="6" refreshedVersion="4" background="1" saveData="1">
    <textPr prompt="0" codePage="437" sourceFile="C:\Users\inspirion\Documents\GitHub\EMOSA\originalDiffusionGauss\RawOut\1982.solution.txt" space="1" consecutive="1">
      <textFields count="3">
        <textField/>
        <textField/>
        <textField/>
      </textFields>
    </textPr>
  </connection>
  <connection id="4" name="1983solution" type="6" refreshedVersion="4" background="1" saveData="1">
    <textPr prompt="0" codePage="437" sourceFile="C:\Users\inspirion\Documents\GitHub\EMOSA\originalDiffusionGauss\RawOut\1983.solution.txt" space="1" consecutive="1">
      <textFields count="3">
        <textField/>
        <textField/>
        <textField/>
      </textFields>
    </textPr>
  </connection>
  <connection id="5" name="1984solution" type="6" refreshedVersion="4" background="1" saveData="1">
    <textPr prompt="0" codePage="437" sourceFile="C:\Users\inspirion\Documents\GitHub\EMOSA\originalDiffusionGauss\RawOut\1984.solution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<sst xmlns="http://schemas.openxmlformats.org/spreadsheetml/2006/main" count="523" uniqueCount="70">
  <si>
    <t>model</t>
  </si>
  <si>
    <t>cohort</t>
  </si>
  <si>
    <t>Tgi</t>
  </si>
  <si>
    <t>Tga</t>
  </si>
  <si>
    <t>Tig</t>
  </si>
  <si>
    <t>Tag</t>
  </si>
  <si>
    <t>Tia</t>
  </si>
  <si>
    <t>Tai</t>
  </si>
  <si>
    <t>Cgi</t>
  </si>
  <si>
    <t>Cig</t>
  </si>
  <si>
    <t>Cag</t>
  </si>
  <si>
    <t>Cga</t>
  </si>
  <si>
    <t>Cia</t>
  </si>
  <si>
    <t>Cai</t>
  </si>
  <si>
    <t>md</t>
  </si>
  <si>
    <t>p</t>
  </si>
  <si>
    <t>DIC</t>
  </si>
  <si>
    <t>PSRF</t>
  </si>
  <si>
    <t>[1]</t>
  </si>
  <si>
    <t>Gauss</t>
  </si>
  <si>
    <t>Dist</t>
  </si>
  <si>
    <t>iterations</t>
  </si>
  <si>
    <t>Mean</t>
  </si>
  <si>
    <t>deviance:</t>
  </si>
  <si>
    <t>penalty</t>
  </si>
  <si>
    <t>Penalized</t>
  </si>
  <si>
    <t>Iterations</t>
  </si>
  <si>
    <t>=</t>
  </si>
  <si>
    <t>Thinning</t>
  </si>
  <si>
    <t>interval</t>
  </si>
  <si>
    <t>Number</t>
  </si>
  <si>
    <t>of</t>
  </si>
  <si>
    <t>chains</t>
  </si>
  <si>
    <t>Sample</t>
  </si>
  <si>
    <t>size</t>
  </si>
  <si>
    <t>per</t>
  </si>
  <si>
    <t>chain</t>
  </si>
  <si>
    <t>Empirical</t>
  </si>
  <si>
    <t>mean</t>
  </si>
  <si>
    <t>and</t>
  </si>
  <si>
    <t>standard</t>
  </si>
  <si>
    <t>deviation</t>
  </si>
  <si>
    <t>for</t>
  </si>
  <si>
    <t>each</t>
  </si>
  <si>
    <t>variable,</t>
  </si>
  <si>
    <t>plus</t>
  </si>
  <si>
    <t>error</t>
  </si>
  <si>
    <t>the</t>
  </si>
  <si>
    <t>mean:</t>
  </si>
  <si>
    <t>SD</t>
  </si>
  <si>
    <t>Naive</t>
  </si>
  <si>
    <t>SE</t>
  </si>
  <si>
    <t>Time-series</t>
  </si>
  <si>
    <t>sigmaG</t>
  </si>
  <si>
    <t>sigmaI</t>
  </si>
  <si>
    <t>Quantiles</t>
  </si>
  <si>
    <t>variable:</t>
  </si>
  <si>
    <t>Potential</t>
  </si>
  <si>
    <t>scale</t>
  </si>
  <si>
    <t>reduction</t>
  </si>
  <si>
    <t>factors:</t>
  </si>
  <si>
    <t>Point</t>
  </si>
  <si>
    <t>est.</t>
  </si>
  <si>
    <t>Upper</t>
  </si>
  <si>
    <t>C.I.</t>
  </si>
  <si>
    <t>Multivariate</t>
  </si>
  <si>
    <t>psrf</t>
  </si>
  <si>
    <t>11001:21000</t>
  </si>
  <si>
    <t>Diffusion</t>
  </si>
  <si>
    <t>OriginalDiffusionGauss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</si>
</sst>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1" applyNumberFormat="1" applyFont="1"/>
    <xf numFmtId="10" fontId="0" fillId="0" borderId="0" xfId="0" applyNumberFormat="1"/>
    <xf numFmtId="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980solution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981solution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982solution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983solution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984solution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tabSelected="1" zoomScale="85" zoomScaleNormal="85" workbookViewId="0">
      <selection activeCell="I2" sqref="I2:N6"/>
    </sheetView>
  </sheetViews>
  <sheetFormatPr defaultRowHeight="15" x14ac:dyDescent="0.25"/>
  <cols>
    <col min="2" max="2" width="12.2851562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tr">
        <f>CONCATENATE(C1,"_rhat")</f>
        <v>Tgi_rhat</v>
      </c>
      <c r="T1" t="str">
        <f t="shared" ref="T1:AC1" si="0">CONCATENATE(D1,"_rhat")</f>
        <v>Tga_rhat</v>
      </c>
      <c r="U1" t="str">
        <f t="shared" si="0"/>
        <v>Tig_rhat</v>
      </c>
      <c r="V1" t="str">
        <f t="shared" si="0"/>
        <v>Tag_rhat</v>
      </c>
      <c r="W1" t="str">
        <f t="shared" si="0"/>
        <v>Tia_rhat</v>
      </c>
      <c r="X1" t="str">
        <f t="shared" si="0"/>
        <v>Tai_rhat</v>
      </c>
      <c r="Y1" t="str">
        <f t="shared" si="0"/>
        <v>Cgi_rhat</v>
      </c>
      <c r="Z1" t="str">
        <f t="shared" si="0"/>
        <v>Cig_rhat</v>
      </c>
      <c r="AA1" t="str">
        <f t="shared" si="0"/>
        <v>Cag_rhat</v>
      </c>
      <c r="AB1" t="str">
        <f t="shared" si="0"/>
        <v>Cga_rhat</v>
      </c>
      <c r="AC1" t="str">
        <f t="shared" si="0"/>
        <v>Cia_rhat</v>
      </c>
      <c r="AD1" t="str">
        <f>CONCATENATE(N1,"_rhat")</f>
        <v>Cai_rhat</v>
      </c>
      <c r="AE1" t="str">
        <f>CONCATENATE(C1,"_median")</f>
        <v>Tgi_median</v>
      </c>
      <c r="AF1" t="str">
        <f t="shared" ref="AF1:AP1" si="1">CONCATENATE(D1,"_median")</f>
        <v>Tga_median</v>
      </c>
      <c r="AG1" t="str">
        <f t="shared" si="1"/>
        <v>Tig_median</v>
      </c>
      <c r="AH1" t="str">
        <f t="shared" si="1"/>
        <v>Tag_median</v>
      </c>
      <c r="AI1" t="str">
        <f t="shared" si="1"/>
        <v>Tia_median</v>
      </c>
      <c r="AJ1" t="str">
        <f t="shared" si="1"/>
        <v>Tai_median</v>
      </c>
      <c r="AK1" t="str">
        <f t="shared" si="1"/>
        <v>Cgi_median</v>
      </c>
      <c r="AL1" t="str">
        <f t="shared" si="1"/>
        <v>Cig_median</v>
      </c>
      <c r="AM1" t="str">
        <f t="shared" si="1"/>
        <v>Cag_median</v>
      </c>
      <c r="AN1" t="str">
        <f t="shared" si="1"/>
        <v>Cga_median</v>
      </c>
      <c r="AO1" t="str">
        <f t="shared" si="1"/>
        <v>Cia_median</v>
      </c>
      <c r="AP1" t="str">
        <f t="shared" si="1"/>
        <v>Cai_median</v>
      </c>
    </row>
    <row r="2" spans="1:42" x14ac:dyDescent="0.25">
      <c r="A2" t="s">
        <v>68</v>
      </c>
      <c r="B2">
        <v>1980</v>
      </c>
      <c r="C2">
        <f>VLOOKUP(C1,'1980'!$K:$L,2,FALSE)</f>
        <v>0.49968000000000001</v>
      </c>
      <c r="D2">
        <f>VLOOKUP(D1,'1980'!$K:$L,2,FALSE)</f>
        <v>0.48838999999999999</v>
      </c>
      <c r="E2">
        <f>VLOOKUP(E1,'1980'!$K:$L,2,FALSE)</f>
        <v>0.2208</v>
      </c>
      <c r="F2">
        <f>VLOOKUP(F1,'1980'!$K:$L,2,FALSE)</f>
        <v>0.18410000000000001</v>
      </c>
      <c r="G2">
        <f>VLOOKUP(G1,'1980'!$K:$L,2,FALSE)</f>
        <v>0.33772999999999997</v>
      </c>
      <c r="H2">
        <f>VLOOKUP(H1,'1980'!$K:$L,2,FALSE)</f>
        <v>0.11835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f>VLOOKUP(O1,'1980'!$K:$L,2,FALSE)</f>
        <v>-95.03</v>
      </c>
      <c r="P2">
        <f>VLOOKUP(P1,'1980'!$K:$L,2,FALSE)</f>
        <v>9.6620000000000008</v>
      </c>
      <c r="Q2">
        <f>VLOOKUP(Q1,'1980'!$K:$L,2,FALSE)</f>
        <v>-85.37</v>
      </c>
      <c r="R2">
        <f>VLOOKUP(R1,'1980'!$K:$L,2,FALSE)</f>
        <v>1.03</v>
      </c>
      <c r="S2">
        <f>VLOOKUP(S1,'1980'!$K:$L,2,FALSE)</f>
        <v>1.02</v>
      </c>
      <c r="T2">
        <f>VLOOKUP(T1,'1980'!$K:$L,2,FALSE)</f>
        <v>1.01</v>
      </c>
      <c r="U2">
        <f>VLOOKUP(U1,'1980'!$K:$L,2,FALSE)</f>
        <v>1.01</v>
      </c>
      <c r="V2">
        <f>VLOOKUP(V1,'1980'!$K:$L,2,FALSE)</f>
        <v>1.03</v>
      </c>
      <c r="W2">
        <f>VLOOKUP(W1,'1980'!$K:$L,2,FALSE)</f>
        <v>1.03</v>
      </c>
      <c r="X2">
        <f>VLOOKUP(X1,'1980'!$K:$L,2,FALSE)</f>
        <v>1.02</v>
      </c>
      <c r="Y2" t="e">
        <f>VLOOKUP(Y1,'1980'!$K:$L,2,FALSE)</f>
        <v>#N/A</v>
      </c>
      <c r="Z2" t="e">
        <f>VLOOKUP(Z1,'1980'!$K:$L,2,FALSE)</f>
        <v>#N/A</v>
      </c>
      <c r="AA2" t="e">
        <f>VLOOKUP(AA1,'1980'!$K:$L,2,FALSE)</f>
        <v>#N/A</v>
      </c>
      <c r="AB2" t="e">
        <f>VLOOKUP(AB1,'1980'!$K:$L,2,FALSE)</f>
        <v>#N/A</v>
      </c>
      <c r="AC2" t="e">
        <f>VLOOKUP(AC1,'1980'!$K:$L,2,FALSE)</f>
        <v>#N/A</v>
      </c>
      <c r="AD2" t="e">
        <f>VLOOKUP(AD1,'1980'!$K:$L,2,FALSE)</f>
        <v>#N/A</v>
      </c>
      <c r="AE2">
        <f>VLOOKUP(AE1,'1980'!$K:$L,2,FALSE)</f>
        <v>0.50256999999999996</v>
      </c>
      <c r="AF2">
        <f>VLOOKUP(AF1,'1980'!$K:$L,2,FALSE)</f>
        <v>0.48020000000000002</v>
      </c>
      <c r="AG2">
        <f>VLOOKUP(AG1,'1980'!$K:$L,2,FALSE)</f>
        <v>0.20330999999999999</v>
      </c>
      <c r="AH2">
        <f>VLOOKUP(AH1,'1980'!$K:$L,2,FALSE)</f>
        <v>0.18037</v>
      </c>
      <c r="AI2">
        <f>VLOOKUP(AI1,'1980'!$K:$L,2,FALSE)</f>
        <v>0.31464999999999999</v>
      </c>
      <c r="AJ2">
        <f>VLOOKUP(AJ1,'1980'!$K:$L,2,FALSE)</f>
        <v>9.9140000000000006E-2</v>
      </c>
      <c r="AK2" t="e">
        <f>VLOOKUP(AK1,'1980'!$K:$L,2,FALSE)</f>
        <v>#N/A</v>
      </c>
      <c r="AL2" t="e">
        <f>VLOOKUP(AL1,'1980'!$K:$L,2,FALSE)</f>
        <v>#N/A</v>
      </c>
      <c r="AM2" t="e">
        <f>VLOOKUP(AM1,'1980'!$K:$L,2,FALSE)</f>
        <v>#N/A</v>
      </c>
      <c r="AN2" t="e">
        <f>VLOOKUP(AN1,'1980'!$K:$L,2,FALSE)</f>
        <v>#N/A</v>
      </c>
      <c r="AO2" t="e">
        <f>VLOOKUP(AO1,'1980'!$K:$L,2,FALSE)</f>
        <v>#N/A</v>
      </c>
      <c r="AP2" t="e">
        <f>VLOOKUP(AP1,'1980'!$K:$L,2,FALSE)</f>
        <v>#N/A</v>
      </c>
    </row>
    <row r="3" spans="1:42" x14ac:dyDescent="0.25">
      <c r="A3" t="s">
        <v>68</v>
      </c>
      <c r="B3">
        <v>1981</v>
      </c>
      <c r="C3">
        <f>VLOOKUP(C1,'1981'!$K:$L,2,FALSE)</f>
        <v>0.42707000000000001</v>
      </c>
      <c r="D3">
        <f>VLOOKUP(D1,'1981'!$K:$L,2,FALSE)</f>
        <v>0.28473999999999999</v>
      </c>
      <c r="E3">
        <f>VLOOKUP(E1,'1981'!$K:$L,2,FALSE)</f>
        <v>0.25911000000000001</v>
      </c>
      <c r="F3">
        <f>VLOOKUP(F1,'1981'!$K:$L,2,FALSE)</f>
        <v>0.13627</v>
      </c>
      <c r="G3">
        <f>VLOOKUP(G1,'1981'!$K:$L,2,FALSE)</f>
        <v>0.22988</v>
      </c>
      <c r="H3">
        <f>VLOOKUP(H1,'1981'!$K:$L,2,FALSE)</f>
        <v>7.6480000000000006E-2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f>VLOOKUP(O1,'1981'!$K:$L,2,FALSE)</f>
        <v>-97.32</v>
      </c>
      <c r="P3">
        <f>VLOOKUP(P1,'1981'!$K:$L,2,FALSE)</f>
        <v>11.01</v>
      </c>
      <c r="Q3">
        <f>VLOOKUP(Q1,'1981'!$K:$L,2,FALSE)</f>
        <v>-86.3</v>
      </c>
      <c r="R3">
        <f>VLOOKUP(R1,'1981'!$K:$L,2,FALSE)</f>
        <v>1.05</v>
      </c>
      <c r="S3">
        <f>VLOOKUP(S1,'1981'!$K:$L,2,FALSE)</f>
        <v>1.05</v>
      </c>
      <c r="T3">
        <f>VLOOKUP(T1,'1981'!$K:$L,2,FALSE)</f>
        <v>1.03</v>
      </c>
      <c r="U3">
        <f>VLOOKUP(U1,'1981'!$K:$L,2,FALSE)</f>
        <v>1.04</v>
      </c>
      <c r="V3">
        <f>VLOOKUP(V1,'1981'!$K:$L,2,FALSE)</f>
        <v>1.01</v>
      </c>
      <c r="W3">
        <f>VLOOKUP(W1,'1981'!$K:$L,2,FALSE)</f>
        <v>1.01</v>
      </c>
      <c r="X3">
        <f>VLOOKUP(X1,'1981'!$K:$L,2,FALSE)</f>
        <v>1.01</v>
      </c>
      <c r="Y3" t="e">
        <f>VLOOKUP(Y1,'1981'!$K:$L,2,FALSE)</f>
        <v>#N/A</v>
      </c>
      <c r="Z3" t="e">
        <f>VLOOKUP(Z1,'1981'!$K:$L,2,FALSE)</f>
        <v>#N/A</v>
      </c>
      <c r="AA3" t="e">
        <f>VLOOKUP(AA1,'1981'!$K:$L,2,FALSE)</f>
        <v>#N/A</v>
      </c>
      <c r="AB3" t="e">
        <f>VLOOKUP(AB1,'1981'!$K:$L,2,FALSE)</f>
        <v>#N/A</v>
      </c>
      <c r="AC3" t="e">
        <f>VLOOKUP(AC1,'1981'!$K:$L,2,FALSE)</f>
        <v>#N/A</v>
      </c>
      <c r="AD3" t="e">
        <f>VLOOKUP(AD1,'1981'!$K:$L,2,FALSE)</f>
        <v>#N/A</v>
      </c>
      <c r="AE3">
        <f>VLOOKUP(AE1,'1981'!$K:$L,2,FALSE)</f>
        <v>0.42311500000000002</v>
      </c>
      <c r="AF3">
        <f>VLOOKUP(AF1,'1981'!$K:$L,2,FALSE)</f>
        <v>0.26408999999999999</v>
      </c>
      <c r="AG3">
        <f>VLOOKUP(AG1,'1981'!$K:$L,2,FALSE)</f>
        <v>0.24845300000000001</v>
      </c>
      <c r="AH3">
        <f>VLOOKUP(AH1,'1981'!$K:$L,2,FALSE)</f>
        <v>0.13423399999999999</v>
      </c>
      <c r="AI3">
        <f>VLOOKUP(AI1,'1981'!$K:$L,2,FALSE)</f>
        <v>0.211224</v>
      </c>
      <c r="AJ3">
        <f>VLOOKUP(AJ1,'1981'!$K:$L,2,FALSE)</f>
        <v>6.0909999999999999E-2</v>
      </c>
      <c r="AK3" t="e">
        <f>VLOOKUP(AK1,'1981'!$K:$L,2,FALSE)</f>
        <v>#N/A</v>
      </c>
      <c r="AL3" t="e">
        <f>VLOOKUP(AL1,'1981'!$K:$L,2,FALSE)</f>
        <v>#N/A</v>
      </c>
      <c r="AM3" t="e">
        <f>VLOOKUP(AM1,'1981'!$K:$L,2,FALSE)</f>
        <v>#N/A</v>
      </c>
      <c r="AN3" t="e">
        <f>VLOOKUP(AN1,'1981'!$K:$L,2,FALSE)</f>
        <v>#N/A</v>
      </c>
      <c r="AO3" t="e">
        <f>VLOOKUP(AO1,'1981'!$K:$L,2,FALSE)</f>
        <v>#N/A</v>
      </c>
      <c r="AP3" t="e">
        <f>VLOOKUP(AP1,'1981'!$K:$L,2,FALSE)</f>
        <v>#N/A</v>
      </c>
    </row>
    <row r="4" spans="1:42" x14ac:dyDescent="0.25">
      <c r="A4" t="s">
        <v>68</v>
      </c>
      <c r="B4">
        <v>1982</v>
      </c>
      <c r="C4">
        <f>VLOOKUP(C1,'1982'!$K:$L,2,FALSE)</f>
        <v>0.66615000000000002</v>
      </c>
      <c r="D4">
        <f>VLOOKUP(D1,'1982'!$K:$L,2,FALSE)</f>
        <v>0.24057000000000001</v>
      </c>
      <c r="E4">
        <f>VLOOKUP(E1,'1982'!$K:$L,2,FALSE)</f>
        <v>0.43601000000000001</v>
      </c>
      <c r="F4">
        <f>VLOOKUP(F1,'1982'!$K:$L,2,FALSE)</f>
        <v>0.12153</v>
      </c>
      <c r="G4">
        <f>VLOOKUP(G1,'1982'!$K:$L,2,FALSE)</f>
        <v>0.25130000000000002</v>
      </c>
      <c r="H4">
        <f>VLOOKUP(H1,'1982'!$K:$L,2,FALSE)</f>
        <v>6.7729999999999999E-2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f>VLOOKUP(O1,'1982'!$K:$L,2,FALSE)</f>
        <v>-89.81</v>
      </c>
      <c r="P4">
        <f>VLOOKUP(P1,'1982'!$K:$L,2,FALSE)</f>
        <v>10.77</v>
      </c>
      <c r="Q4">
        <f>VLOOKUP(Q1,'1982'!$K:$L,2,FALSE)</f>
        <v>-79.040000000000006</v>
      </c>
      <c r="R4">
        <f>VLOOKUP(R1,'1982'!$K:$L,2,FALSE)</f>
        <v>1.03</v>
      </c>
      <c r="S4">
        <f>VLOOKUP(S1,'1982'!$K:$L,2,FALSE)</f>
        <v>1.01</v>
      </c>
      <c r="T4">
        <f>VLOOKUP(T1,'1982'!$K:$L,2,FALSE)</f>
        <v>1</v>
      </c>
      <c r="U4">
        <f>VLOOKUP(U1,'1982'!$K:$L,2,FALSE)</f>
        <v>1.03</v>
      </c>
      <c r="V4">
        <f>VLOOKUP(V1,'1982'!$K:$L,2,FALSE)</f>
        <v>1.02</v>
      </c>
      <c r="W4">
        <f>VLOOKUP(W1,'1982'!$K:$L,2,FALSE)</f>
        <v>1.03</v>
      </c>
      <c r="X4">
        <f>VLOOKUP(X1,'1982'!$K:$L,2,FALSE)</f>
        <v>1</v>
      </c>
      <c r="Y4" t="e">
        <f>VLOOKUP(Y1,'1982'!$K:$L,2,FALSE)</f>
        <v>#N/A</v>
      </c>
      <c r="Z4" t="e">
        <f>VLOOKUP(Z1,'1982'!$K:$L,2,FALSE)</f>
        <v>#N/A</v>
      </c>
      <c r="AA4" t="e">
        <f>VLOOKUP(AA1,'1982'!$K:$L,2,FALSE)</f>
        <v>#N/A</v>
      </c>
      <c r="AB4" t="e">
        <f>VLOOKUP(AB1,'1982'!$K:$L,2,FALSE)</f>
        <v>#N/A</v>
      </c>
      <c r="AC4" t="e">
        <f>VLOOKUP(AC1,'1982'!$K:$L,2,FALSE)</f>
        <v>#N/A</v>
      </c>
      <c r="AD4" t="e">
        <f>VLOOKUP(AD1,'1982'!$K:$L,2,FALSE)</f>
        <v>#N/A</v>
      </c>
      <c r="AE4">
        <f>VLOOKUP(AE1,'1982'!$K:$L,2,FALSE)</f>
        <v>0.67408999999999997</v>
      </c>
      <c r="AF4">
        <f>VLOOKUP(AF1,'1982'!$K:$L,2,FALSE)</f>
        <v>0.21485000000000001</v>
      </c>
      <c r="AG4">
        <f>VLOOKUP(AG1,'1982'!$K:$L,2,FALSE)</f>
        <v>0.43974999999999997</v>
      </c>
      <c r="AH4">
        <f>VLOOKUP(AH1,'1982'!$K:$L,2,FALSE)</f>
        <v>0.11279</v>
      </c>
      <c r="AI4">
        <f>VLOOKUP(AI1,'1982'!$K:$L,2,FALSE)</f>
        <v>0.22983000000000001</v>
      </c>
      <c r="AJ4">
        <f>VLOOKUP(AJ1,'1982'!$K:$L,2,FALSE)</f>
        <v>6.0310000000000002E-2</v>
      </c>
      <c r="AK4" t="e">
        <f>VLOOKUP(AK1,'1982'!$K:$L,2,FALSE)</f>
        <v>#N/A</v>
      </c>
      <c r="AL4" t="e">
        <f>VLOOKUP(AL1,'1982'!$K:$L,2,FALSE)</f>
        <v>#N/A</v>
      </c>
      <c r="AM4" t="e">
        <f>VLOOKUP(AM1,'1982'!$K:$L,2,FALSE)</f>
        <v>#N/A</v>
      </c>
      <c r="AN4" t="e">
        <f>VLOOKUP(AN1,'1982'!$K:$L,2,FALSE)</f>
        <v>#N/A</v>
      </c>
      <c r="AO4" t="e">
        <f>VLOOKUP(AO1,'1982'!$K:$L,2,FALSE)</f>
        <v>#N/A</v>
      </c>
      <c r="AP4" t="e">
        <f>VLOOKUP(AP1,'1982'!$K:$L,2,FALSE)</f>
        <v>#N/A</v>
      </c>
    </row>
    <row r="5" spans="1:42" x14ac:dyDescent="0.25">
      <c r="A5" t="s">
        <v>68</v>
      </c>
      <c r="B5">
        <v>1983</v>
      </c>
      <c r="C5">
        <f>VLOOKUP(C1,'1983'!$K:$L,2,FALSE)</f>
        <v>0.28240700000000002</v>
      </c>
      <c r="D5">
        <f>VLOOKUP(D1,'1983'!$K:$L,2,FALSE)</f>
        <v>9.7919999999999993E-2</v>
      </c>
      <c r="E5">
        <f>VLOOKUP(E1,'1983'!$K:$L,2,FALSE)</f>
        <v>0.100661</v>
      </c>
      <c r="F5">
        <f>VLOOKUP(F1,'1983'!$K:$L,2,FALSE)</f>
        <v>6.8933999999999995E-2</v>
      </c>
      <c r="G5">
        <f>VLOOKUP(G1,'1983'!$K:$L,2,FALSE)</f>
        <v>0.35939900000000002</v>
      </c>
      <c r="H5">
        <f>VLOOKUP(H1,'1983'!$K:$L,2,FALSE)</f>
        <v>0.111632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f>VLOOKUP(O1,'1983'!$K:$L,2,FALSE)</f>
        <v>-102.2</v>
      </c>
      <c r="P5">
        <f>VLOOKUP(P1,'1983'!$K:$L,2,FALSE)</f>
        <v>12.39</v>
      </c>
      <c r="Q5">
        <f>VLOOKUP(Q1,'1983'!$K:$L,2,FALSE)</f>
        <v>-89.82</v>
      </c>
      <c r="R5">
        <f>VLOOKUP(R1,'1983'!$K:$L,2,FALSE)</f>
        <v>1.02</v>
      </c>
      <c r="S5">
        <f>VLOOKUP(S1,'1983'!$K:$L,2,FALSE)</f>
        <v>1.02</v>
      </c>
      <c r="T5">
        <f>VLOOKUP(T1,'1983'!$K:$L,2,FALSE)</f>
        <v>1.01</v>
      </c>
      <c r="U5">
        <f>VLOOKUP(U1,'1983'!$K:$L,2,FALSE)</f>
        <v>1</v>
      </c>
      <c r="V5">
        <f>VLOOKUP(V1,'1983'!$K:$L,2,FALSE)</f>
        <v>1</v>
      </c>
      <c r="W5">
        <f>VLOOKUP(W1,'1983'!$K:$L,2,FALSE)</f>
        <v>1.01</v>
      </c>
      <c r="X5">
        <f>VLOOKUP(X1,'1983'!$K:$L,2,FALSE)</f>
        <v>1.01</v>
      </c>
      <c r="Y5" t="e">
        <f>VLOOKUP(Y1,'1983'!$K:$L,2,FALSE)</f>
        <v>#N/A</v>
      </c>
      <c r="Z5" t="e">
        <f>VLOOKUP(Z1,'1983'!$K:$L,2,FALSE)</f>
        <v>#N/A</v>
      </c>
      <c r="AA5" t="e">
        <f>VLOOKUP(AA1,'1983'!$K:$L,2,FALSE)</f>
        <v>#N/A</v>
      </c>
      <c r="AB5" t="e">
        <f>VLOOKUP(AB1,'1983'!$K:$L,2,FALSE)</f>
        <v>#N/A</v>
      </c>
      <c r="AC5" t="e">
        <f>VLOOKUP(AC1,'1983'!$K:$L,2,FALSE)</f>
        <v>#N/A</v>
      </c>
      <c r="AD5" t="e">
        <f>VLOOKUP(AD1,'1983'!$K:$L,2,FALSE)</f>
        <v>#N/A</v>
      </c>
      <c r="AE5">
        <f>VLOOKUP(AE1,'1983'!$K:$L,2,FALSE)</f>
        <v>0.29691699999999999</v>
      </c>
      <c r="AF5">
        <f>VLOOKUP(AF1,'1983'!$K:$L,2,FALSE)</f>
        <v>7.8206999999999999E-2</v>
      </c>
      <c r="AG5">
        <f>VLOOKUP(AG1,'1983'!$K:$L,2,FALSE)</f>
        <v>9.0406E-2</v>
      </c>
      <c r="AH5">
        <f>VLOOKUP(AH1,'1983'!$K:$L,2,FALSE)</f>
        <v>7.1266999999999997E-2</v>
      </c>
      <c r="AI5">
        <f>VLOOKUP(AI1,'1983'!$K:$L,2,FALSE)</f>
        <v>0.34625600000000001</v>
      </c>
      <c r="AJ5">
        <f>VLOOKUP(AJ1,'1983'!$K:$L,2,FALSE)</f>
        <v>9.9959000000000006E-2</v>
      </c>
      <c r="AK5" t="e">
        <f>VLOOKUP(AK1,'1983'!$K:$L,2,FALSE)</f>
        <v>#N/A</v>
      </c>
      <c r="AL5" t="e">
        <f>VLOOKUP(AL1,'1983'!$K:$L,2,FALSE)</f>
        <v>#N/A</v>
      </c>
      <c r="AM5" t="e">
        <f>VLOOKUP(AM1,'1983'!$K:$L,2,FALSE)</f>
        <v>#N/A</v>
      </c>
      <c r="AN5" t="e">
        <f>VLOOKUP(AN1,'1983'!$K:$L,2,FALSE)</f>
        <v>#N/A</v>
      </c>
      <c r="AO5" t="e">
        <f>VLOOKUP(AO1,'1983'!$K:$L,2,FALSE)</f>
        <v>#N/A</v>
      </c>
      <c r="AP5" t="e">
        <f>VLOOKUP(AP1,'1983'!$K:$L,2,FALSE)</f>
        <v>#N/A</v>
      </c>
    </row>
    <row r="6" spans="1:42" x14ac:dyDescent="0.25">
      <c r="A6" t="s">
        <v>68</v>
      </c>
      <c r="B6">
        <v>1984</v>
      </c>
      <c r="C6">
        <f>VLOOKUP(C1,'1984'!$K:$L,2,FALSE)</f>
        <v>0.20882000000000001</v>
      </c>
      <c r="D6">
        <f>VLOOKUP(D1,'1984'!$K:$L,2,FALSE)</f>
        <v>0.11609999999999999</v>
      </c>
      <c r="E6">
        <f>VLOOKUP(E1,'1984'!$K:$L,2,FALSE)</f>
        <v>8.4199999999999997E-2</v>
      </c>
      <c r="F6">
        <f>VLOOKUP(F1,'1984'!$K:$L,2,FALSE)</f>
        <v>4.8579999999999998E-2</v>
      </c>
      <c r="G6">
        <f>VLOOKUP(G1,'1984'!$K:$L,2,FALSE)</f>
        <v>0.29564000000000001</v>
      </c>
      <c r="H6">
        <f>VLOOKUP(H1,'1984'!$K:$L,2,FALSE)</f>
        <v>0.10345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f>VLOOKUP(O1,'1984'!$K:$L,2,FALSE)</f>
        <v>-78.36</v>
      </c>
      <c r="P6">
        <f>VLOOKUP(P1,'1984'!$K:$L,2,FALSE)</f>
        <v>10.87</v>
      </c>
      <c r="Q6">
        <f>VLOOKUP(Q1,'1984'!$K:$L,2,FALSE)</f>
        <v>-67.489999999999995</v>
      </c>
      <c r="R6">
        <f>VLOOKUP(R1,'1984'!$K:$L,2,FALSE)</f>
        <v>1</v>
      </c>
      <c r="S6">
        <f>VLOOKUP(S1,'1984'!$K:$L,2,FALSE)</f>
        <v>1</v>
      </c>
      <c r="T6">
        <f>VLOOKUP(T1,'1984'!$K:$L,2,FALSE)</f>
        <v>1</v>
      </c>
      <c r="U6">
        <f>VLOOKUP(U1,'1984'!$K:$L,2,FALSE)</f>
        <v>1</v>
      </c>
      <c r="V6">
        <f>VLOOKUP(V1,'1984'!$K:$L,2,FALSE)</f>
        <v>1</v>
      </c>
      <c r="W6">
        <f>VLOOKUP(W1,'1984'!$K:$L,2,FALSE)</f>
        <v>1</v>
      </c>
      <c r="X6">
        <f>VLOOKUP(X1,'1984'!$K:$L,2,FALSE)</f>
        <v>1</v>
      </c>
      <c r="Y6" t="e">
        <f>VLOOKUP(Y1,'1984'!$K:$L,2,FALSE)</f>
        <v>#N/A</v>
      </c>
      <c r="Z6" t="e">
        <f>VLOOKUP(Z1,'1984'!$K:$L,2,FALSE)</f>
        <v>#N/A</v>
      </c>
      <c r="AA6" t="e">
        <f>VLOOKUP(AA1,'1984'!$K:$L,2,FALSE)</f>
        <v>#N/A</v>
      </c>
      <c r="AB6" t="e">
        <f>VLOOKUP(AB1,'1984'!$K:$L,2,FALSE)</f>
        <v>#N/A</v>
      </c>
      <c r="AC6" t="e">
        <f>VLOOKUP(AC1,'1984'!$K:$L,2,FALSE)</f>
        <v>#N/A</v>
      </c>
      <c r="AD6" t="e">
        <f>VLOOKUP(AD1,'1984'!$K:$L,2,FALSE)</f>
        <v>#N/A</v>
      </c>
      <c r="AE6">
        <f>VLOOKUP(AE1,'1984'!$K:$L,2,FALSE)</f>
        <v>0.21113000000000001</v>
      </c>
      <c r="AF6">
        <f>VLOOKUP(AF1,'1984'!$K:$L,2,FALSE)</f>
        <v>0.10162</v>
      </c>
      <c r="AG6">
        <f>VLOOKUP(AG1,'1984'!$K:$L,2,FALSE)</f>
        <v>7.0309999999999997E-2</v>
      </c>
      <c r="AH6">
        <f>VLOOKUP(AH1,'1984'!$K:$L,2,FALSE)</f>
        <v>4.5609999999999998E-2</v>
      </c>
      <c r="AI6">
        <f>VLOOKUP(AI1,'1984'!$K:$L,2,FALSE)</f>
        <v>0.27635999999999999</v>
      </c>
      <c r="AJ6">
        <f>VLOOKUP(AJ1,'1984'!$K:$L,2,FALSE)</f>
        <v>9.1039999999999996E-2</v>
      </c>
      <c r="AK6" t="e">
        <f>VLOOKUP(AK1,'1984'!$K:$L,2,FALSE)</f>
        <v>#N/A</v>
      </c>
      <c r="AL6" t="e">
        <f>VLOOKUP(AL1,'1984'!$K:$L,2,FALSE)</f>
        <v>#N/A</v>
      </c>
      <c r="AM6" t="e">
        <f>VLOOKUP(AM1,'1984'!$K:$L,2,FALSE)</f>
        <v>#N/A</v>
      </c>
      <c r="AN6" t="e">
        <f>VLOOKUP(AN1,'1984'!$K:$L,2,FALSE)</f>
        <v>#N/A</v>
      </c>
      <c r="AO6" t="e">
        <f>VLOOKUP(AO1,'1984'!$K:$L,2,FALSE)</f>
        <v>#N/A</v>
      </c>
      <c r="AP6" t="e">
        <f>VLOOKUP(AP1,'1984'!$K:$L,2,FALSE)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D21" sqref="D21"/>
    </sheetView>
  </sheetViews>
  <sheetFormatPr defaultRowHeight="15" x14ac:dyDescent="0.25"/>
  <cols>
    <col min="1" max="1" width="11.85546875" bestFit="1" customWidth="1"/>
    <col min="2" max="2" width="21.7109375" bestFit="1" customWidth="1"/>
    <col min="3" max="3" width="11.5703125" bestFit="1" customWidth="1"/>
    <col min="4" max="4" width="9" bestFit="1" customWidth="1"/>
    <col min="5" max="5" width="8.7109375" bestFit="1" customWidth="1"/>
    <col min="6" max="6" width="11.42578125" bestFit="1" customWidth="1"/>
    <col min="7" max="7" width="9" bestFit="1" customWidth="1"/>
    <col min="8" max="9" width="10" bestFit="1" customWidth="1"/>
    <col min="10" max="10" width="9" bestFit="1" customWidth="1"/>
    <col min="12" max="12" width="10.5703125" bestFit="1" customWidth="1"/>
  </cols>
  <sheetData>
    <row r="1" spans="1:12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2" x14ac:dyDescent="0.25">
      <c r="A2" t="s">
        <v>18</v>
      </c>
      <c r="B2" t="s">
        <v>69</v>
      </c>
      <c r="K2" t="s">
        <v>0</v>
      </c>
      <c r="L2" t="str">
        <f>B2</f>
        <v>OriginalDiffusionGauss</v>
      </c>
    </row>
    <row r="3" spans="1:12" x14ac:dyDescent="0.25">
      <c r="A3" t="s">
        <v>18</v>
      </c>
      <c r="B3" s="1">
        <v>10000</v>
      </c>
      <c r="K3" t="s">
        <v>21</v>
      </c>
      <c r="L3" s="2">
        <f>B3</f>
        <v>10000</v>
      </c>
    </row>
    <row r="4" spans="1:12" x14ac:dyDescent="0.25">
      <c r="A4" t="s">
        <v>18</v>
      </c>
      <c r="B4">
        <v>1980</v>
      </c>
      <c r="K4" t="s">
        <v>1</v>
      </c>
      <c r="L4">
        <f>B4</f>
        <v>1980</v>
      </c>
    </row>
    <row r="5" spans="1:12" x14ac:dyDescent="0.25">
      <c r="A5" t="s">
        <v>22</v>
      </c>
      <c r="B5" t="s">
        <v>23</v>
      </c>
      <c r="C5">
        <v>-95.03</v>
      </c>
      <c r="K5" t="s">
        <v>14</v>
      </c>
      <c r="L5">
        <f>C5</f>
        <v>-95.03</v>
      </c>
    </row>
    <row r="6" spans="1:12" x14ac:dyDescent="0.25">
      <c r="A6" t="s">
        <v>24</v>
      </c>
      <c r="B6">
        <v>9.6620000000000008</v>
      </c>
      <c r="K6" t="s">
        <v>15</v>
      </c>
      <c r="L6">
        <f>B6</f>
        <v>9.6620000000000008</v>
      </c>
    </row>
    <row r="7" spans="1:12" x14ac:dyDescent="0.25">
      <c r="A7" t="s">
        <v>25</v>
      </c>
      <c r="B7" t="s">
        <v>23</v>
      </c>
      <c r="C7">
        <v>-85.37</v>
      </c>
      <c r="K7" t="s">
        <v>16</v>
      </c>
      <c r="L7">
        <f>C7</f>
        <v>-85.37</v>
      </c>
    </row>
    <row r="9" spans="1:12" x14ac:dyDescent="0.25">
      <c r="A9" t="s">
        <v>26</v>
      </c>
      <c r="B9" t="s">
        <v>27</v>
      </c>
      <c r="C9" t="s">
        <v>67</v>
      </c>
    </row>
    <row r="10" spans="1:12" x14ac:dyDescent="0.25">
      <c r="A10" t="s">
        <v>28</v>
      </c>
      <c r="B10" t="s">
        <v>29</v>
      </c>
      <c r="C10" t="s">
        <v>27</v>
      </c>
      <c r="D10">
        <v>1</v>
      </c>
    </row>
    <row r="11" spans="1:12" x14ac:dyDescent="0.25">
      <c r="A11" t="s">
        <v>30</v>
      </c>
      <c r="B11" t="s">
        <v>31</v>
      </c>
      <c r="C11" t="s">
        <v>32</v>
      </c>
      <c r="D11" t="s">
        <v>27</v>
      </c>
      <c r="E11">
        <v>6</v>
      </c>
    </row>
    <row r="12" spans="1:12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2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2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0.18410000000000001</v>
      </c>
      <c r="C18">
        <v>7.8992999999999994E-2</v>
      </c>
      <c r="D18" s="1">
        <v>3.2249999999999998E-4</v>
      </c>
      <c r="E18" s="1">
        <v>5.5209999999999999E-3</v>
      </c>
      <c r="K18" t="str">
        <f t="shared" ref="K18:L25" si="0">A18</f>
        <v>Tag</v>
      </c>
      <c r="L18">
        <f t="shared" si="0"/>
        <v>0.18410000000000001</v>
      </c>
    </row>
    <row r="19" spans="1:12" x14ac:dyDescent="0.25">
      <c r="A19" t="s">
        <v>7</v>
      </c>
      <c r="B19">
        <v>0.11835</v>
      </c>
      <c r="C19">
        <v>8.9090000000000003E-2</v>
      </c>
      <c r="D19" s="1">
        <v>3.637E-4</v>
      </c>
      <c r="E19" s="1">
        <v>5.3410000000000003E-3</v>
      </c>
      <c r="K19" t="str">
        <f t="shared" si="0"/>
        <v>Tai</v>
      </c>
      <c r="L19">
        <f t="shared" si="0"/>
        <v>0.11835</v>
      </c>
    </row>
    <row r="20" spans="1:12" x14ac:dyDescent="0.25">
      <c r="A20" t="s">
        <v>3</v>
      </c>
      <c r="B20">
        <v>0.48838999999999999</v>
      </c>
      <c r="C20">
        <v>0.25772200000000001</v>
      </c>
      <c r="D20" s="1">
        <v>1.052E-3</v>
      </c>
      <c r="E20" s="1">
        <v>1.7639999999999999E-2</v>
      </c>
      <c r="K20" t="str">
        <f t="shared" si="0"/>
        <v>Tga</v>
      </c>
      <c r="L20">
        <f t="shared" si="0"/>
        <v>0.48838999999999999</v>
      </c>
    </row>
    <row r="21" spans="1:12" x14ac:dyDescent="0.25">
      <c r="A21" t="s">
        <v>2</v>
      </c>
      <c r="B21">
        <v>0.49968000000000001</v>
      </c>
      <c r="C21">
        <v>0.24516199999999999</v>
      </c>
      <c r="D21" s="1">
        <v>1.0009999999999999E-3</v>
      </c>
      <c r="E21" s="1">
        <v>1.9779999999999999E-2</v>
      </c>
      <c r="K21" t="str">
        <f t="shared" si="0"/>
        <v>Tgi</v>
      </c>
      <c r="L21">
        <f t="shared" si="0"/>
        <v>0.49968000000000001</v>
      </c>
    </row>
    <row r="22" spans="1:12" x14ac:dyDescent="0.25">
      <c r="A22" t="s">
        <v>6</v>
      </c>
      <c r="B22">
        <v>0.33772999999999997</v>
      </c>
      <c r="C22">
        <v>0.204708</v>
      </c>
      <c r="D22" s="1">
        <v>8.3569999999999998E-4</v>
      </c>
      <c r="E22" s="1">
        <v>1.319E-2</v>
      </c>
      <c r="K22" t="str">
        <f t="shared" si="0"/>
        <v>Tia</v>
      </c>
      <c r="L22">
        <f t="shared" si="0"/>
        <v>0.33772999999999997</v>
      </c>
    </row>
    <row r="23" spans="1:12" x14ac:dyDescent="0.25">
      <c r="A23" t="s">
        <v>4</v>
      </c>
      <c r="B23">
        <v>0.2208</v>
      </c>
      <c r="C23">
        <v>0.133191</v>
      </c>
      <c r="D23" s="1">
        <v>5.4379999999999999E-4</v>
      </c>
      <c r="E23" s="1">
        <v>9.6089999999999995E-3</v>
      </c>
      <c r="K23" t="str">
        <f t="shared" si="0"/>
        <v>Tig</v>
      </c>
      <c r="L23">
        <f t="shared" si="0"/>
        <v>0.2208</v>
      </c>
    </row>
    <row r="24" spans="1:12" x14ac:dyDescent="0.25">
      <c r="A24" t="s">
        <v>53</v>
      </c>
      <c r="B24">
        <v>1.201E-2</v>
      </c>
      <c r="C24">
        <v>4.6389999999999999E-3</v>
      </c>
      <c r="D24" s="1">
        <v>1.8940000000000002E-5</v>
      </c>
      <c r="E24" s="1">
        <v>6.2139999999999998E-5</v>
      </c>
      <c r="K24" t="str">
        <f t="shared" si="0"/>
        <v>sigmaG</v>
      </c>
      <c r="L24">
        <f t="shared" si="0"/>
        <v>1.201E-2</v>
      </c>
    </row>
    <row r="25" spans="1:12" x14ac:dyDescent="0.25">
      <c r="A25" t="s">
        <v>54</v>
      </c>
      <c r="B25">
        <v>1.653E-2</v>
      </c>
      <c r="C25">
        <v>6.6109999999999997E-3</v>
      </c>
      <c r="D25" s="1">
        <v>2.6990000000000001E-5</v>
      </c>
      <c r="E25" s="1">
        <v>1.262E-4</v>
      </c>
      <c r="K25" t="str">
        <f t="shared" si="0"/>
        <v>sigmaI</v>
      </c>
      <c r="L25">
        <f t="shared" si="0"/>
        <v>1.653E-2</v>
      </c>
    </row>
    <row r="26" spans="1:12" x14ac:dyDescent="0.25">
      <c r="D26" s="1"/>
      <c r="E26" s="1"/>
    </row>
    <row r="27" spans="1:12" x14ac:dyDescent="0.25">
      <c r="A27">
        <v>2</v>
      </c>
      <c r="B27" t="s">
        <v>55</v>
      </c>
      <c r="C27" t="s">
        <v>42</v>
      </c>
      <c r="D27" s="1" t="s">
        <v>43</v>
      </c>
      <c r="E27" s="1" t="s">
        <v>56</v>
      </c>
    </row>
    <row r="28" spans="1:12" x14ac:dyDescent="0.25">
      <c r="D28" s="1"/>
      <c r="E28" s="1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3.6831999999999997E-2</v>
      </c>
      <c r="C30">
        <v>0.131076</v>
      </c>
      <c r="D30" s="1">
        <v>0.18037</v>
      </c>
      <c r="E30" s="1">
        <v>0.23186000000000001</v>
      </c>
      <c r="F30">
        <v>0.35343000000000002</v>
      </c>
      <c r="K30" t="str">
        <f t="shared" ref="K30:K37" si="1">CONCATENATE(A30,"_median")</f>
        <v>Tag_median</v>
      </c>
      <c r="L30">
        <f t="shared" ref="L30:L37" si="2">D30</f>
        <v>0.18037</v>
      </c>
    </row>
    <row r="31" spans="1:12" x14ac:dyDescent="0.25">
      <c r="A31" t="s">
        <v>7</v>
      </c>
      <c r="B31">
        <v>6.0369999999999998E-3</v>
      </c>
      <c r="C31">
        <v>5.0840999999999997E-2</v>
      </c>
      <c r="D31" s="1">
        <v>9.9140000000000006E-2</v>
      </c>
      <c r="E31" s="1">
        <v>0.16699</v>
      </c>
      <c r="F31">
        <v>0.33423000000000003</v>
      </c>
      <c r="K31" t="str">
        <f t="shared" si="1"/>
        <v>Tai_median</v>
      </c>
      <c r="L31">
        <f t="shared" si="2"/>
        <v>9.9140000000000006E-2</v>
      </c>
    </row>
    <row r="32" spans="1:12" x14ac:dyDescent="0.25">
      <c r="A32" t="s">
        <v>3</v>
      </c>
      <c r="B32">
        <v>3.9106000000000002E-2</v>
      </c>
      <c r="C32">
        <v>0.283997</v>
      </c>
      <c r="D32">
        <v>0.48020000000000002</v>
      </c>
      <c r="E32">
        <v>0.69442000000000004</v>
      </c>
      <c r="F32">
        <v>0.95196999999999998</v>
      </c>
      <c r="K32" t="str">
        <f t="shared" si="1"/>
        <v>Tga_median</v>
      </c>
      <c r="L32">
        <f t="shared" si="2"/>
        <v>0.48020000000000002</v>
      </c>
    </row>
    <row r="33" spans="1:12" x14ac:dyDescent="0.25">
      <c r="A33" t="s">
        <v>2</v>
      </c>
      <c r="B33">
        <v>5.4082999999999999E-2</v>
      </c>
      <c r="C33">
        <v>0.31305300000000003</v>
      </c>
      <c r="D33">
        <v>0.50256999999999996</v>
      </c>
      <c r="E33">
        <v>0.68469000000000002</v>
      </c>
      <c r="F33">
        <v>0.94952999999999999</v>
      </c>
      <c r="K33" t="str">
        <f t="shared" si="1"/>
        <v>Tgi_median</v>
      </c>
      <c r="L33">
        <f t="shared" si="2"/>
        <v>0.50256999999999996</v>
      </c>
    </row>
    <row r="34" spans="1:12" x14ac:dyDescent="0.25">
      <c r="A34" t="s">
        <v>6</v>
      </c>
      <c r="B34">
        <v>2.6002000000000001E-2</v>
      </c>
      <c r="C34">
        <v>0.18312500000000001</v>
      </c>
      <c r="D34">
        <v>0.31464999999999999</v>
      </c>
      <c r="E34">
        <v>0.45771000000000001</v>
      </c>
      <c r="F34">
        <v>0.83331999999999995</v>
      </c>
      <c r="K34" t="str">
        <f t="shared" si="1"/>
        <v>Tia_median</v>
      </c>
      <c r="L34">
        <f t="shared" si="2"/>
        <v>0.31464999999999999</v>
      </c>
    </row>
    <row r="35" spans="1:12" x14ac:dyDescent="0.25">
      <c r="A35" t="s">
        <v>4</v>
      </c>
      <c r="B35" s="3">
        <v>1.7151E-2</v>
      </c>
      <c r="C35" s="4">
        <v>0.12113500000000001</v>
      </c>
      <c r="D35" s="4">
        <v>0.20330999999999999</v>
      </c>
      <c r="E35" s="4">
        <v>0.30245</v>
      </c>
      <c r="F35" s="3">
        <v>0.52263999999999999</v>
      </c>
      <c r="K35" t="str">
        <f t="shared" si="1"/>
        <v>Tig_median</v>
      </c>
      <c r="L35">
        <f t="shared" si="2"/>
        <v>0.20330999999999999</v>
      </c>
    </row>
    <row r="36" spans="1:12" x14ac:dyDescent="0.25">
      <c r="A36" t="s">
        <v>53</v>
      </c>
      <c r="B36">
        <v>6.4700000000000001E-3</v>
      </c>
      <c r="C36">
        <v>8.9730000000000001E-3</v>
      </c>
      <c r="D36">
        <v>1.0959999999999999E-2</v>
      </c>
      <c r="E36">
        <v>1.3809999999999999E-2</v>
      </c>
      <c r="F36">
        <v>2.367E-2</v>
      </c>
      <c r="K36" t="str">
        <f t="shared" si="1"/>
        <v>sigmaG_median</v>
      </c>
      <c r="L36">
        <f t="shared" si="2"/>
        <v>1.0959999999999999E-2</v>
      </c>
    </row>
    <row r="37" spans="1:12" x14ac:dyDescent="0.25">
      <c r="A37" t="s">
        <v>54</v>
      </c>
      <c r="B37">
        <v>8.6859999999999993E-3</v>
      </c>
      <c r="C37">
        <v>1.2141000000000001E-2</v>
      </c>
      <c r="D37">
        <v>1.4999999999999999E-2</v>
      </c>
      <c r="E37">
        <v>1.9120000000000002E-2</v>
      </c>
      <c r="F37">
        <v>3.3520000000000001E-2</v>
      </c>
      <c r="K37" t="str">
        <f t="shared" si="1"/>
        <v>sigmaI_median</v>
      </c>
      <c r="L37">
        <f t="shared" si="2"/>
        <v>1.4999999999999999E-2</v>
      </c>
    </row>
    <row r="39" spans="1:12" x14ac:dyDescent="0.25">
      <c r="A39" t="s">
        <v>57</v>
      </c>
      <c r="B39" t="s">
        <v>58</v>
      </c>
      <c r="C39" t="s">
        <v>59</v>
      </c>
      <c r="D39" t="s">
        <v>60</v>
      </c>
    </row>
    <row r="41" spans="1:12" x14ac:dyDescent="0.25">
      <c r="B41" t="s">
        <v>61</v>
      </c>
      <c r="C41" t="s">
        <v>62</v>
      </c>
      <c r="D41" t="s">
        <v>63</v>
      </c>
      <c r="E41" t="s">
        <v>64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>
        <v>1.03</v>
      </c>
      <c r="C42">
        <v>1.07</v>
      </c>
      <c r="K42" t="str">
        <f>CONCATENATE(A42,"_rhat")</f>
        <v>Tag_rhat</v>
      </c>
      <c r="L42">
        <f>B42</f>
        <v>1.03</v>
      </c>
    </row>
    <row r="43" spans="1:12" x14ac:dyDescent="0.25">
      <c r="A43" t="s">
        <v>7</v>
      </c>
      <c r="B43">
        <v>1.02</v>
      </c>
      <c r="C43">
        <v>1.03</v>
      </c>
      <c r="K43" t="str">
        <f t="shared" ref="K43:K49" si="5">CONCATENATE(A43,"_rhat")</f>
        <v>Tai_rhat</v>
      </c>
      <c r="L43">
        <f t="shared" ref="L43:L49" si="6">B43</f>
        <v>1.02</v>
      </c>
    </row>
    <row r="44" spans="1:12" x14ac:dyDescent="0.25">
      <c r="A44" t="s">
        <v>3</v>
      </c>
      <c r="B44">
        <v>1.01</v>
      </c>
      <c r="C44">
        <v>1.04</v>
      </c>
      <c r="K44" t="str">
        <f t="shared" si="5"/>
        <v>Tga_rhat</v>
      </c>
      <c r="L44">
        <f t="shared" si="6"/>
        <v>1.01</v>
      </c>
    </row>
    <row r="45" spans="1:12" x14ac:dyDescent="0.25">
      <c r="A45" t="s">
        <v>2</v>
      </c>
      <c r="B45">
        <v>1.02</v>
      </c>
      <c r="C45">
        <v>1.05</v>
      </c>
      <c r="K45" t="str">
        <f t="shared" si="5"/>
        <v>Tgi_rhat</v>
      </c>
      <c r="L45">
        <f t="shared" si="6"/>
        <v>1.02</v>
      </c>
    </row>
    <row r="46" spans="1:12" x14ac:dyDescent="0.25">
      <c r="A46" t="s">
        <v>6</v>
      </c>
      <c r="B46">
        <v>1.03</v>
      </c>
      <c r="C46">
        <v>1.06</v>
      </c>
      <c r="K46" t="str">
        <f t="shared" si="5"/>
        <v>Tia_rhat</v>
      </c>
      <c r="L46">
        <f t="shared" si="6"/>
        <v>1.03</v>
      </c>
    </row>
    <row r="47" spans="1:12" x14ac:dyDescent="0.25">
      <c r="A47" t="s">
        <v>4</v>
      </c>
      <c r="B47">
        <v>1.01</v>
      </c>
      <c r="C47">
        <v>1.03</v>
      </c>
      <c r="K47" t="str">
        <f t="shared" si="5"/>
        <v>Tig_rhat</v>
      </c>
      <c r="L47">
        <f t="shared" si="6"/>
        <v>1.01</v>
      </c>
    </row>
    <row r="48" spans="1:12" x14ac:dyDescent="0.25">
      <c r="A48" t="s">
        <v>53</v>
      </c>
      <c r="B48">
        <v>1</v>
      </c>
      <c r="C48">
        <v>1.01</v>
      </c>
      <c r="K48" t="str">
        <f t="shared" si="5"/>
        <v>sigmaG_rhat</v>
      </c>
      <c r="L48">
        <f t="shared" si="6"/>
        <v>1</v>
      </c>
    </row>
    <row r="49" spans="1:12" x14ac:dyDescent="0.25">
      <c r="A49" t="s">
        <v>54</v>
      </c>
      <c r="B49">
        <v>1</v>
      </c>
      <c r="C49">
        <v>1.01</v>
      </c>
      <c r="K49" t="str">
        <f t="shared" si="5"/>
        <v>sigmaI_rhat</v>
      </c>
      <c r="L49">
        <f t="shared" si="6"/>
        <v>1</v>
      </c>
    </row>
    <row r="51" spans="1:12" x14ac:dyDescent="0.25">
      <c r="A51" t="s">
        <v>65</v>
      </c>
      <c r="B51" t="s">
        <v>66</v>
      </c>
      <c r="K51" t="s">
        <v>17</v>
      </c>
      <c r="L51">
        <f>A53</f>
        <v>1.03</v>
      </c>
    </row>
    <row r="53" spans="1:12" x14ac:dyDescent="0.25">
      <c r="A53">
        <v>1.03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53</v>
      </c>
      <c r="I54" t="s">
        <v>54</v>
      </c>
    </row>
    <row r="55" spans="1:12" x14ac:dyDescent="0.25">
      <c r="B55">
        <v>216.08600000000001</v>
      </c>
      <c r="C55">
        <v>314.94749999999999</v>
      </c>
      <c r="D55">
        <v>215.2732</v>
      </c>
      <c r="E55">
        <v>156.20400000000001</v>
      </c>
      <c r="F55">
        <v>259.8698</v>
      </c>
      <c r="G55">
        <v>199.9828</v>
      </c>
      <c r="H55">
        <v>7158.3136000000004</v>
      </c>
      <c r="I55">
        <v>3597.7334999999998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22" workbookViewId="0">
      <selection activeCell="L25" sqref="L25"/>
    </sheetView>
  </sheetViews>
  <sheetFormatPr defaultRowHeight="15" x14ac:dyDescent="0.25"/>
  <cols>
    <col min="1" max="1" width="11.85546875" bestFit="1" customWidth="1"/>
    <col min="2" max="2" width="21.7109375" bestFit="1" customWidth="1"/>
    <col min="3" max="3" width="11.5703125" bestFit="1" customWidth="1"/>
    <col min="4" max="4" width="9" customWidth="1"/>
    <col min="5" max="5" width="9" bestFit="1" customWidth="1"/>
    <col min="6" max="6" width="11.42578125" bestFit="1" customWidth="1"/>
    <col min="7" max="7" width="9" bestFit="1" customWidth="1"/>
    <col min="8" max="9" width="10" bestFit="1" customWidth="1"/>
    <col min="10" max="10" width="9" bestFit="1" customWidth="1"/>
    <col min="12" max="12" width="10.5703125" bestFit="1" customWidth="1"/>
    <col min="14" max="14" width="10.5703125" bestFit="1" customWidth="1"/>
  </cols>
  <sheetData>
    <row r="1" spans="1:14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4" x14ac:dyDescent="0.25">
      <c r="A2" t="s">
        <v>18</v>
      </c>
      <c r="B2" t="s">
        <v>69</v>
      </c>
      <c r="K2" t="s">
        <v>0</v>
      </c>
      <c r="L2" t="str">
        <f>B2</f>
        <v>OriginalDiffusionGauss</v>
      </c>
    </row>
    <row r="3" spans="1:14" x14ac:dyDescent="0.25">
      <c r="A3" t="s">
        <v>18</v>
      </c>
      <c r="B3" s="1">
        <v>10000</v>
      </c>
      <c r="K3" t="s">
        <v>21</v>
      </c>
      <c r="L3" s="2">
        <f>B3</f>
        <v>10000</v>
      </c>
      <c r="N3" s="2"/>
    </row>
    <row r="4" spans="1:14" x14ac:dyDescent="0.25">
      <c r="A4" t="s">
        <v>18</v>
      </c>
      <c r="B4">
        <v>1981</v>
      </c>
      <c r="K4" t="s">
        <v>1</v>
      </c>
      <c r="L4">
        <f>B4</f>
        <v>1981</v>
      </c>
    </row>
    <row r="5" spans="1:14" x14ac:dyDescent="0.25">
      <c r="A5" t="s">
        <v>22</v>
      </c>
      <c r="B5" t="s">
        <v>23</v>
      </c>
      <c r="C5">
        <v>-97.32</v>
      </c>
      <c r="K5" t="s">
        <v>14</v>
      </c>
      <c r="L5">
        <f>C5</f>
        <v>-97.32</v>
      </c>
    </row>
    <row r="6" spans="1:14" x14ac:dyDescent="0.25">
      <c r="A6" t="s">
        <v>24</v>
      </c>
      <c r="B6">
        <v>11.01</v>
      </c>
      <c r="K6" t="s">
        <v>15</v>
      </c>
      <c r="L6">
        <f>B6</f>
        <v>11.01</v>
      </c>
    </row>
    <row r="7" spans="1:14" x14ac:dyDescent="0.25">
      <c r="A7" t="s">
        <v>25</v>
      </c>
      <c r="B7" t="s">
        <v>23</v>
      </c>
      <c r="C7">
        <v>-86.3</v>
      </c>
      <c r="K7" t="s">
        <v>16</v>
      </c>
      <c r="L7">
        <f>C7</f>
        <v>-86.3</v>
      </c>
    </row>
    <row r="9" spans="1:14" x14ac:dyDescent="0.25">
      <c r="A9" t="s">
        <v>26</v>
      </c>
      <c r="B9" t="s">
        <v>27</v>
      </c>
      <c r="C9" t="s">
        <v>67</v>
      </c>
    </row>
    <row r="10" spans="1:14" x14ac:dyDescent="0.25">
      <c r="A10" t="s">
        <v>28</v>
      </c>
      <c r="B10" t="s">
        <v>29</v>
      </c>
      <c r="C10" t="s">
        <v>27</v>
      </c>
      <c r="D10">
        <v>1</v>
      </c>
    </row>
    <row r="11" spans="1:14" x14ac:dyDescent="0.25">
      <c r="A11" t="s">
        <v>30</v>
      </c>
      <c r="B11" t="s">
        <v>31</v>
      </c>
      <c r="C11" t="s">
        <v>32</v>
      </c>
      <c r="D11" t="s">
        <v>27</v>
      </c>
      <c r="E11">
        <v>6</v>
      </c>
    </row>
    <row r="12" spans="1:14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4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4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0.13627</v>
      </c>
      <c r="C18">
        <v>5.1090000000000003E-2</v>
      </c>
      <c r="D18" s="1">
        <v>2.086E-4</v>
      </c>
      <c r="E18" s="1">
        <v>2.3235E-3</v>
      </c>
      <c r="K18" t="str">
        <f t="shared" ref="K18:L25" si="0">A18</f>
        <v>Tag</v>
      </c>
      <c r="L18">
        <f t="shared" si="0"/>
        <v>0.13627</v>
      </c>
    </row>
    <row r="19" spans="1:12" x14ac:dyDescent="0.25">
      <c r="A19" t="s">
        <v>7</v>
      </c>
      <c r="B19">
        <v>7.6480000000000006E-2</v>
      </c>
      <c r="C19">
        <v>6.3935000000000006E-2</v>
      </c>
      <c r="D19" s="1">
        <v>2.61E-4</v>
      </c>
      <c r="E19" s="1">
        <v>2.6630999999999998E-3</v>
      </c>
      <c r="K19" t="str">
        <f t="shared" si="0"/>
        <v>Tai</v>
      </c>
      <c r="L19">
        <f t="shared" si="0"/>
        <v>7.6480000000000006E-2</v>
      </c>
    </row>
    <row r="20" spans="1:12" x14ac:dyDescent="0.25">
      <c r="A20" t="s">
        <v>3</v>
      </c>
      <c r="B20">
        <v>0.28473999999999999</v>
      </c>
      <c r="C20">
        <v>0.17907000000000001</v>
      </c>
      <c r="D20" s="1">
        <v>7.3110000000000004E-4</v>
      </c>
      <c r="E20" s="1">
        <v>1.09625E-2</v>
      </c>
      <c r="K20" t="str">
        <f t="shared" si="0"/>
        <v>Tga</v>
      </c>
      <c r="L20">
        <f t="shared" si="0"/>
        <v>0.28473999999999999</v>
      </c>
    </row>
    <row r="21" spans="1:12" x14ac:dyDescent="0.25">
      <c r="A21" t="s">
        <v>2</v>
      </c>
      <c r="B21">
        <v>0.42707000000000001</v>
      </c>
      <c r="C21">
        <v>0.20722699999999999</v>
      </c>
      <c r="D21" s="1">
        <v>8.4599999999999996E-4</v>
      </c>
      <c r="E21" s="1">
        <v>1.84508E-2</v>
      </c>
      <c r="K21" t="str">
        <f t="shared" si="0"/>
        <v>Tgi</v>
      </c>
      <c r="L21">
        <f t="shared" si="0"/>
        <v>0.42707000000000001</v>
      </c>
    </row>
    <row r="22" spans="1:12" x14ac:dyDescent="0.25">
      <c r="A22" t="s">
        <v>6</v>
      </c>
      <c r="B22">
        <v>0.22988</v>
      </c>
      <c r="C22">
        <v>0.15168799999999999</v>
      </c>
      <c r="D22" s="1">
        <v>6.1930000000000004E-4</v>
      </c>
      <c r="E22" s="1">
        <v>7.7085000000000001E-3</v>
      </c>
      <c r="K22" t="str">
        <f t="shared" si="0"/>
        <v>Tia</v>
      </c>
      <c r="L22">
        <f t="shared" si="0"/>
        <v>0.22988</v>
      </c>
    </row>
    <row r="23" spans="1:12" x14ac:dyDescent="0.25">
      <c r="A23" t="s">
        <v>4</v>
      </c>
      <c r="B23">
        <v>0.25911000000000001</v>
      </c>
      <c r="C23">
        <v>0.14047100000000001</v>
      </c>
      <c r="D23" s="1">
        <v>5.7350000000000001E-4</v>
      </c>
      <c r="E23" s="1">
        <v>1.17106E-2</v>
      </c>
      <c r="K23" t="str">
        <f t="shared" si="0"/>
        <v>Tig</v>
      </c>
      <c r="L23">
        <f t="shared" si="0"/>
        <v>0.25911000000000001</v>
      </c>
    </row>
    <row r="24" spans="1:12" x14ac:dyDescent="0.25">
      <c r="A24" t="s">
        <v>53</v>
      </c>
      <c r="B24">
        <v>1.0789999999999999E-2</v>
      </c>
      <c r="C24">
        <v>4.4879999999999998E-3</v>
      </c>
      <c r="D24" s="1">
        <v>1.8320000000000001E-5</v>
      </c>
      <c r="E24" s="1">
        <v>8.0000000000000007E-5</v>
      </c>
      <c r="K24" t="str">
        <f t="shared" si="0"/>
        <v>sigmaG</v>
      </c>
      <c r="L24">
        <f t="shared" si="0"/>
        <v>1.0789999999999999E-2</v>
      </c>
    </row>
    <row r="25" spans="1:12" x14ac:dyDescent="0.25">
      <c r="A25" t="s">
        <v>54</v>
      </c>
      <c r="B25">
        <v>1.592E-2</v>
      </c>
      <c r="C25">
        <v>6.7580000000000001E-3</v>
      </c>
      <c r="D25" s="1">
        <v>2.7589999999999998E-5</v>
      </c>
      <c r="E25" s="1">
        <v>1.4569999999999999E-4</v>
      </c>
      <c r="K25" t="str">
        <f t="shared" si="0"/>
        <v>sigmaI</v>
      </c>
      <c r="L25">
        <f t="shared" si="0"/>
        <v>1.592E-2</v>
      </c>
    </row>
    <row r="26" spans="1:12" x14ac:dyDescent="0.25">
      <c r="D26" s="1"/>
      <c r="E26" s="1"/>
    </row>
    <row r="27" spans="1:12" x14ac:dyDescent="0.25">
      <c r="A27">
        <v>2</v>
      </c>
      <c r="B27" t="s">
        <v>55</v>
      </c>
      <c r="C27" t="s">
        <v>42</v>
      </c>
      <c r="D27" s="1" t="s">
        <v>43</v>
      </c>
      <c r="E27" s="1" t="s">
        <v>56</v>
      </c>
    </row>
    <row r="28" spans="1:12" x14ac:dyDescent="0.25">
      <c r="D28" s="1"/>
      <c r="E28" s="1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4.1229000000000002E-2</v>
      </c>
      <c r="C30">
        <v>0.10328</v>
      </c>
      <c r="D30" s="1">
        <v>0.13423399999999999</v>
      </c>
      <c r="E30" s="1">
        <v>0.16514999999999999</v>
      </c>
      <c r="F30">
        <v>0.24851000000000001</v>
      </c>
      <c r="K30" t="str">
        <f t="shared" ref="K30:K37" si="1">CONCATENATE(A30,"_median")</f>
        <v>Tag_median</v>
      </c>
      <c r="L30">
        <f t="shared" ref="L30:L37" si="2">D30</f>
        <v>0.13423399999999999</v>
      </c>
    </row>
    <row r="31" spans="1:12" x14ac:dyDescent="0.25">
      <c r="A31" t="s">
        <v>7</v>
      </c>
      <c r="B31">
        <v>3.2919999999999998E-3</v>
      </c>
      <c r="C31">
        <v>2.9739999999999999E-2</v>
      </c>
      <c r="D31" s="1">
        <v>6.0909999999999999E-2</v>
      </c>
      <c r="E31" s="1">
        <v>0.10546999999999999</v>
      </c>
      <c r="F31">
        <v>0.23987</v>
      </c>
      <c r="K31" t="str">
        <f t="shared" si="1"/>
        <v>Tai_median</v>
      </c>
      <c r="L31">
        <f t="shared" si="2"/>
        <v>6.0909999999999999E-2</v>
      </c>
    </row>
    <row r="32" spans="1:12" x14ac:dyDescent="0.25">
      <c r="A32" t="s">
        <v>3</v>
      </c>
      <c r="B32">
        <v>1.6802999999999998E-2</v>
      </c>
      <c r="C32">
        <v>0.14654</v>
      </c>
      <c r="D32">
        <v>0.26408999999999999</v>
      </c>
      <c r="E32">
        <v>0.39732000000000001</v>
      </c>
      <c r="F32">
        <v>0.68979000000000001</v>
      </c>
      <c r="K32" t="str">
        <f t="shared" si="1"/>
        <v>Tga_median</v>
      </c>
      <c r="L32">
        <f t="shared" si="2"/>
        <v>0.26408999999999999</v>
      </c>
    </row>
    <row r="33" spans="1:12" x14ac:dyDescent="0.25">
      <c r="A33" t="s">
        <v>2</v>
      </c>
      <c r="B33">
        <v>5.3775999999999997E-2</v>
      </c>
      <c r="C33">
        <v>0.27172000000000002</v>
      </c>
      <c r="D33">
        <v>0.42311500000000002</v>
      </c>
      <c r="E33">
        <v>0.56272999999999995</v>
      </c>
      <c r="F33">
        <v>0.85536999999999996</v>
      </c>
      <c r="K33" t="str">
        <f t="shared" si="1"/>
        <v>Tgi_median</v>
      </c>
      <c r="L33">
        <f t="shared" si="2"/>
        <v>0.42311500000000002</v>
      </c>
    </row>
    <row r="34" spans="1:12" x14ac:dyDescent="0.25">
      <c r="A34" t="s">
        <v>6</v>
      </c>
      <c r="B34">
        <v>1.3126000000000001E-2</v>
      </c>
      <c r="C34">
        <v>0.11502</v>
      </c>
      <c r="D34">
        <v>0.211224</v>
      </c>
      <c r="E34">
        <v>0.31685999999999998</v>
      </c>
      <c r="F34">
        <v>0.58169999999999999</v>
      </c>
      <c r="K34" t="str">
        <f t="shared" si="1"/>
        <v>Tia_median</v>
      </c>
      <c r="L34">
        <f t="shared" si="2"/>
        <v>0.211224</v>
      </c>
    </row>
    <row r="35" spans="1:12" x14ac:dyDescent="0.25">
      <c r="A35" t="s">
        <v>4</v>
      </c>
      <c r="B35" s="3">
        <v>2.6120000000000001E-2</v>
      </c>
      <c r="C35" s="4">
        <v>0.15669</v>
      </c>
      <c r="D35" s="4">
        <v>0.24845300000000001</v>
      </c>
      <c r="E35" s="4">
        <v>0.34155000000000002</v>
      </c>
      <c r="F35" s="3">
        <v>0.58796999999999999</v>
      </c>
      <c r="K35" t="str">
        <f t="shared" si="1"/>
        <v>Tig_median</v>
      </c>
      <c r="L35">
        <f t="shared" si="2"/>
        <v>0.24845300000000001</v>
      </c>
    </row>
    <row r="36" spans="1:12" x14ac:dyDescent="0.25">
      <c r="A36" t="s">
        <v>53</v>
      </c>
      <c r="B36">
        <v>5.6030000000000003E-3</v>
      </c>
      <c r="C36">
        <v>7.8399999999999997E-3</v>
      </c>
      <c r="D36">
        <v>9.7450000000000002E-3</v>
      </c>
      <c r="E36">
        <v>1.248E-2</v>
      </c>
      <c r="F36">
        <v>2.2290000000000001E-2</v>
      </c>
      <c r="K36" t="str">
        <f t="shared" si="1"/>
        <v>sigmaG_median</v>
      </c>
      <c r="L36">
        <f t="shared" si="2"/>
        <v>9.7450000000000002E-3</v>
      </c>
    </row>
    <row r="37" spans="1:12" x14ac:dyDescent="0.25">
      <c r="A37" t="s">
        <v>54</v>
      </c>
      <c r="B37">
        <v>8.2349999999999993E-3</v>
      </c>
      <c r="C37">
        <v>1.154E-2</v>
      </c>
      <c r="D37">
        <v>1.4288E-2</v>
      </c>
      <c r="E37">
        <v>1.8370000000000001E-2</v>
      </c>
      <c r="F37">
        <v>3.3349999999999998E-2</v>
      </c>
      <c r="K37" t="str">
        <f t="shared" si="1"/>
        <v>sigmaI_median</v>
      </c>
      <c r="L37">
        <f t="shared" si="2"/>
        <v>1.4288E-2</v>
      </c>
    </row>
    <row r="39" spans="1:12" x14ac:dyDescent="0.25">
      <c r="A39" t="s">
        <v>57</v>
      </c>
      <c r="B39" t="s">
        <v>58</v>
      </c>
      <c r="C39" t="s">
        <v>59</v>
      </c>
      <c r="D39" t="s">
        <v>60</v>
      </c>
    </row>
    <row r="41" spans="1:12" x14ac:dyDescent="0.25">
      <c r="B41" t="s">
        <v>61</v>
      </c>
      <c r="C41" t="s">
        <v>62</v>
      </c>
      <c r="D41" t="s">
        <v>63</v>
      </c>
      <c r="E41" t="s">
        <v>64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>
        <v>1.01</v>
      </c>
      <c r="C42">
        <v>1.03</v>
      </c>
      <c r="K42" t="str">
        <f>CONCATENATE(A42,"_rhat")</f>
        <v>Tag_rhat</v>
      </c>
      <c r="L42">
        <f>B42</f>
        <v>1.01</v>
      </c>
    </row>
    <row r="43" spans="1:12" x14ac:dyDescent="0.25">
      <c r="A43" t="s">
        <v>7</v>
      </c>
      <c r="B43">
        <v>1.01</v>
      </c>
      <c r="C43">
        <v>1.02</v>
      </c>
      <c r="K43" t="str">
        <f t="shared" ref="K43:K49" si="5">CONCATENATE(A43,"_rhat")</f>
        <v>Tai_rhat</v>
      </c>
      <c r="L43">
        <f t="shared" ref="L43:L49" si="6">B43</f>
        <v>1.01</v>
      </c>
    </row>
    <row r="44" spans="1:12" x14ac:dyDescent="0.25">
      <c r="A44" t="s">
        <v>3</v>
      </c>
      <c r="B44">
        <v>1.03</v>
      </c>
      <c r="C44">
        <v>1.08</v>
      </c>
      <c r="K44" t="str">
        <f t="shared" si="5"/>
        <v>Tga_rhat</v>
      </c>
      <c r="L44">
        <f t="shared" si="6"/>
        <v>1.03</v>
      </c>
    </row>
    <row r="45" spans="1:12" x14ac:dyDescent="0.25">
      <c r="A45" t="s">
        <v>2</v>
      </c>
      <c r="B45">
        <v>1.05</v>
      </c>
      <c r="C45">
        <v>1.1200000000000001</v>
      </c>
      <c r="K45" t="str">
        <f t="shared" si="5"/>
        <v>Tgi_rhat</v>
      </c>
      <c r="L45">
        <f t="shared" si="6"/>
        <v>1.05</v>
      </c>
    </row>
    <row r="46" spans="1:12" x14ac:dyDescent="0.25">
      <c r="A46" t="s">
        <v>6</v>
      </c>
      <c r="B46">
        <v>1.01</v>
      </c>
      <c r="C46">
        <v>1.03</v>
      </c>
      <c r="K46" t="str">
        <f t="shared" si="5"/>
        <v>Tia_rhat</v>
      </c>
      <c r="L46">
        <f t="shared" si="6"/>
        <v>1.01</v>
      </c>
    </row>
    <row r="47" spans="1:12" x14ac:dyDescent="0.25">
      <c r="A47" t="s">
        <v>4</v>
      </c>
      <c r="B47">
        <v>1.04</v>
      </c>
      <c r="C47">
        <v>1.0900000000000001</v>
      </c>
      <c r="K47" t="str">
        <f t="shared" si="5"/>
        <v>Tig_rhat</v>
      </c>
      <c r="L47">
        <f t="shared" si="6"/>
        <v>1.04</v>
      </c>
    </row>
    <row r="48" spans="1:12" x14ac:dyDescent="0.25">
      <c r="A48" t="s">
        <v>53</v>
      </c>
      <c r="B48">
        <v>1</v>
      </c>
      <c r="C48">
        <v>1.01</v>
      </c>
      <c r="K48" t="str">
        <f t="shared" si="5"/>
        <v>sigmaG_rhat</v>
      </c>
      <c r="L48">
        <f t="shared" si="6"/>
        <v>1</v>
      </c>
    </row>
    <row r="49" spans="1:12" x14ac:dyDescent="0.25">
      <c r="A49" t="s">
        <v>54</v>
      </c>
      <c r="B49">
        <v>1</v>
      </c>
      <c r="C49">
        <v>1.01</v>
      </c>
      <c r="K49" t="str">
        <f t="shared" si="5"/>
        <v>sigmaI_rhat</v>
      </c>
      <c r="L49">
        <f t="shared" si="6"/>
        <v>1</v>
      </c>
    </row>
    <row r="51" spans="1:12" x14ac:dyDescent="0.25">
      <c r="A51" t="s">
        <v>65</v>
      </c>
      <c r="B51" t="s">
        <v>66</v>
      </c>
      <c r="K51" t="s">
        <v>17</v>
      </c>
      <c r="L51">
        <f>A53</f>
        <v>1.05</v>
      </c>
    </row>
    <row r="53" spans="1:12" x14ac:dyDescent="0.25">
      <c r="A53">
        <v>1.05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53</v>
      </c>
      <c r="I54" t="s">
        <v>54</v>
      </c>
    </row>
    <row r="55" spans="1:12" x14ac:dyDescent="0.25">
      <c r="B55">
        <v>484.79860000000002</v>
      </c>
      <c r="C55">
        <v>609.55039999999997</v>
      </c>
      <c r="D55">
        <v>258.32830000000001</v>
      </c>
      <c r="E55">
        <v>130.7337</v>
      </c>
      <c r="F55">
        <v>385.96820000000002</v>
      </c>
      <c r="G55">
        <v>164.50530000000001</v>
      </c>
      <c r="H55">
        <v>4057.5612999999998</v>
      </c>
      <c r="I55">
        <v>2638.5655000000002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52" workbookViewId="0">
      <selection activeCell="K52" sqref="K1:L1048576"/>
    </sheetView>
  </sheetViews>
  <sheetFormatPr defaultRowHeight="15" x14ac:dyDescent="0.25"/>
  <cols>
    <col min="1" max="1" width="11.85546875" bestFit="1" customWidth="1"/>
    <col min="2" max="2" width="21.7109375" bestFit="1" customWidth="1"/>
    <col min="3" max="3" width="11.5703125" bestFit="1" customWidth="1"/>
    <col min="4" max="5" width="9" bestFit="1" customWidth="1"/>
    <col min="6" max="6" width="11.42578125" bestFit="1" customWidth="1"/>
    <col min="7" max="7" width="9" bestFit="1" customWidth="1"/>
    <col min="8" max="9" width="10" bestFit="1" customWidth="1"/>
    <col min="10" max="10" width="9" bestFit="1" customWidth="1"/>
    <col min="12" max="12" width="10.5703125" bestFit="1" customWidth="1"/>
    <col min="14" max="14" width="10.5703125" bestFit="1" customWidth="1"/>
  </cols>
  <sheetData>
    <row r="1" spans="1:14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4" x14ac:dyDescent="0.25">
      <c r="A2" t="s">
        <v>18</v>
      </c>
      <c r="B2" t="s">
        <v>69</v>
      </c>
      <c r="K2" t="s">
        <v>0</v>
      </c>
      <c r="L2" t="str">
        <f>B2</f>
        <v>OriginalDiffusionGauss</v>
      </c>
    </row>
    <row r="3" spans="1:14" x14ac:dyDescent="0.25">
      <c r="A3" t="s">
        <v>18</v>
      </c>
      <c r="B3" s="1">
        <v>10000</v>
      </c>
      <c r="K3" t="s">
        <v>21</v>
      </c>
      <c r="L3" s="2">
        <f>B3</f>
        <v>10000</v>
      </c>
      <c r="N3" s="2"/>
    </row>
    <row r="4" spans="1:14" x14ac:dyDescent="0.25">
      <c r="A4" t="s">
        <v>18</v>
      </c>
      <c r="B4">
        <v>1982</v>
      </c>
      <c r="K4" t="s">
        <v>1</v>
      </c>
      <c r="L4">
        <f>B4</f>
        <v>1982</v>
      </c>
    </row>
    <row r="5" spans="1:14" x14ac:dyDescent="0.25">
      <c r="A5" t="s">
        <v>22</v>
      </c>
      <c r="B5" t="s">
        <v>23</v>
      </c>
      <c r="C5">
        <v>-89.81</v>
      </c>
      <c r="K5" t="s">
        <v>14</v>
      </c>
      <c r="L5">
        <f>C5</f>
        <v>-89.81</v>
      </c>
    </row>
    <row r="6" spans="1:14" x14ac:dyDescent="0.25">
      <c r="A6" t="s">
        <v>24</v>
      </c>
      <c r="B6">
        <v>10.77</v>
      </c>
      <c r="K6" t="s">
        <v>15</v>
      </c>
      <c r="L6">
        <f>B6</f>
        <v>10.77</v>
      </c>
    </row>
    <row r="7" spans="1:14" x14ac:dyDescent="0.25">
      <c r="A7" t="s">
        <v>25</v>
      </c>
      <c r="B7" t="s">
        <v>23</v>
      </c>
      <c r="C7">
        <v>-79.040000000000006</v>
      </c>
      <c r="K7" t="s">
        <v>16</v>
      </c>
      <c r="L7">
        <f>C7</f>
        <v>-79.040000000000006</v>
      </c>
    </row>
    <row r="9" spans="1:14" x14ac:dyDescent="0.25">
      <c r="A9" t="s">
        <v>26</v>
      </c>
      <c r="B9" t="s">
        <v>27</v>
      </c>
      <c r="C9" t="s">
        <v>67</v>
      </c>
    </row>
    <row r="10" spans="1:14" x14ac:dyDescent="0.25">
      <c r="A10" t="s">
        <v>28</v>
      </c>
      <c r="B10" t="s">
        <v>29</v>
      </c>
      <c r="C10" t="s">
        <v>27</v>
      </c>
      <c r="D10">
        <v>1</v>
      </c>
    </row>
    <row r="11" spans="1:14" x14ac:dyDescent="0.25">
      <c r="A11" t="s">
        <v>30</v>
      </c>
      <c r="B11" t="s">
        <v>31</v>
      </c>
      <c r="C11" t="s">
        <v>32</v>
      </c>
      <c r="D11" t="s">
        <v>27</v>
      </c>
      <c r="E11">
        <v>6</v>
      </c>
    </row>
    <row r="12" spans="1:14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4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4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0.12153</v>
      </c>
      <c r="C18">
        <v>7.1787000000000004E-2</v>
      </c>
      <c r="D18" s="1">
        <v>2.9310000000000002E-4</v>
      </c>
      <c r="E18" s="1">
        <v>2.6749999999999999E-3</v>
      </c>
      <c r="K18" t="str">
        <f t="shared" ref="K18:L25" si="0">A18</f>
        <v>Tag</v>
      </c>
      <c r="L18">
        <f t="shared" si="0"/>
        <v>0.12153</v>
      </c>
    </row>
    <row r="19" spans="1:12" x14ac:dyDescent="0.25">
      <c r="A19" t="s">
        <v>7</v>
      </c>
      <c r="B19">
        <v>6.7729999999999999E-2</v>
      </c>
      <c r="C19">
        <v>4.5954000000000002E-2</v>
      </c>
      <c r="D19" s="1">
        <v>1.8760000000000001E-4</v>
      </c>
      <c r="E19" s="1">
        <v>1.66E-3</v>
      </c>
      <c r="K19" t="str">
        <f t="shared" si="0"/>
        <v>Tai</v>
      </c>
      <c r="L19">
        <f t="shared" si="0"/>
        <v>6.7729999999999999E-2</v>
      </c>
    </row>
    <row r="20" spans="1:12" x14ac:dyDescent="0.25">
      <c r="A20" t="s">
        <v>3</v>
      </c>
      <c r="B20">
        <v>0.24057000000000001</v>
      </c>
      <c r="C20">
        <v>0.16677</v>
      </c>
      <c r="D20" s="1">
        <v>6.8079999999999996E-4</v>
      </c>
      <c r="E20" s="1">
        <v>5.4780000000000002E-3</v>
      </c>
      <c r="K20" t="str">
        <f t="shared" si="0"/>
        <v>Tga</v>
      </c>
      <c r="L20">
        <f t="shared" si="0"/>
        <v>0.24057000000000001</v>
      </c>
    </row>
    <row r="21" spans="1:12" x14ac:dyDescent="0.25">
      <c r="A21" t="s">
        <v>2</v>
      </c>
      <c r="B21">
        <v>0.66615000000000002</v>
      </c>
      <c r="C21">
        <v>0.15697</v>
      </c>
      <c r="D21" s="1">
        <v>6.4079999999999996E-4</v>
      </c>
      <c r="E21" s="1">
        <v>8.9119999999999998E-3</v>
      </c>
      <c r="K21" t="str">
        <f t="shared" si="0"/>
        <v>Tgi</v>
      </c>
      <c r="L21">
        <f t="shared" si="0"/>
        <v>0.66615000000000002</v>
      </c>
    </row>
    <row r="22" spans="1:12" x14ac:dyDescent="0.25">
      <c r="A22" t="s">
        <v>6</v>
      </c>
      <c r="B22">
        <v>0.25130000000000002</v>
      </c>
      <c r="C22">
        <v>0.16736699999999999</v>
      </c>
      <c r="D22" s="1">
        <v>6.8329999999999997E-4</v>
      </c>
      <c r="E22" s="1">
        <v>1.081E-2</v>
      </c>
      <c r="K22" t="str">
        <f t="shared" si="0"/>
        <v>Tia</v>
      </c>
      <c r="L22">
        <f t="shared" si="0"/>
        <v>0.25130000000000002</v>
      </c>
    </row>
    <row r="23" spans="1:12" x14ac:dyDescent="0.25">
      <c r="A23" t="s">
        <v>4</v>
      </c>
      <c r="B23">
        <v>0.43601000000000001</v>
      </c>
      <c r="C23">
        <v>0.180058</v>
      </c>
      <c r="D23" s="1">
        <v>7.3510000000000003E-4</v>
      </c>
      <c r="E23" s="1">
        <v>1.436E-2</v>
      </c>
      <c r="K23" t="str">
        <f t="shared" si="0"/>
        <v>Tig</v>
      </c>
      <c r="L23">
        <f t="shared" si="0"/>
        <v>0.43601000000000001</v>
      </c>
    </row>
    <row r="24" spans="1:12" x14ac:dyDescent="0.25">
      <c r="A24" t="s">
        <v>53</v>
      </c>
      <c r="B24">
        <v>2.2259999999999999E-2</v>
      </c>
      <c r="C24">
        <v>9.1229999999999992E-3</v>
      </c>
      <c r="D24" s="1">
        <v>3.7240000000000003E-5</v>
      </c>
      <c r="E24" s="1">
        <v>1.415E-4</v>
      </c>
      <c r="K24" t="str">
        <f t="shared" si="0"/>
        <v>sigmaG</v>
      </c>
      <c r="L24">
        <f t="shared" si="0"/>
        <v>2.2259999999999999E-2</v>
      </c>
    </row>
    <row r="25" spans="1:12" x14ac:dyDescent="0.25">
      <c r="A25" t="s">
        <v>54</v>
      </c>
      <c r="B25">
        <v>1.259E-2</v>
      </c>
      <c r="C25">
        <v>5.3220000000000003E-3</v>
      </c>
      <c r="D25" s="1">
        <v>2.173E-5</v>
      </c>
      <c r="E25" s="1">
        <v>9.9149999999999998E-5</v>
      </c>
      <c r="K25" t="str">
        <f t="shared" si="0"/>
        <v>sigmaI</v>
      </c>
      <c r="L25">
        <f t="shared" si="0"/>
        <v>1.259E-2</v>
      </c>
    </row>
    <row r="26" spans="1:12" x14ac:dyDescent="0.25">
      <c r="D26" s="1"/>
      <c r="E26" s="1"/>
    </row>
    <row r="27" spans="1:12" x14ac:dyDescent="0.25">
      <c r="A27">
        <v>2</v>
      </c>
      <c r="B27" t="s">
        <v>55</v>
      </c>
      <c r="C27" t="s">
        <v>42</v>
      </c>
      <c r="D27" s="1" t="s">
        <v>43</v>
      </c>
      <c r="E27" s="1" t="s">
        <v>56</v>
      </c>
    </row>
    <row r="28" spans="1:12" x14ac:dyDescent="0.25">
      <c r="D28" s="1"/>
      <c r="E28" s="1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1.2005999999999999E-2</v>
      </c>
      <c r="C30">
        <v>6.8825999999999998E-2</v>
      </c>
      <c r="D30" s="1">
        <v>0.11279</v>
      </c>
      <c r="E30" s="1">
        <v>0.16314999999999999</v>
      </c>
      <c r="F30">
        <v>0.28805999999999998</v>
      </c>
      <c r="K30" t="str">
        <f t="shared" ref="K30:K37" si="1">CONCATENATE(A30,"_median")</f>
        <v>Tag_median</v>
      </c>
      <c r="L30">
        <f t="shared" ref="L30:L37" si="2">D30</f>
        <v>0.11279</v>
      </c>
    </row>
    <row r="31" spans="1:12" x14ac:dyDescent="0.25">
      <c r="A31" t="s">
        <v>7</v>
      </c>
      <c r="B31">
        <v>4.5250000000000004E-3</v>
      </c>
      <c r="C31">
        <v>3.4272999999999998E-2</v>
      </c>
      <c r="D31" s="1">
        <v>6.0310000000000002E-2</v>
      </c>
      <c r="E31" s="1">
        <v>9.1819999999999999E-2</v>
      </c>
      <c r="F31">
        <v>0.17907999999999999</v>
      </c>
      <c r="K31" t="str">
        <f t="shared" si="1"/>
        <v>Tai_median</v>
      </c>
      <c r="L31">
        <f t="shared" si="2"/>
        <v>6.0310000000000002E-2</v>
      </c>
    </row>
    <row r="32" spans="1:12" x14ac:dyDescent="0.25">
      <c r="A32" t="s">
        <v>3</v>
      </c>
      <c r="B32">
        <v>1.1375E-2</v>
      </c>
      <c r="C32">
        <v>0.109108</v>
      </c>
      <c r="D32">
        <v>0.21485000000000001</v>
      </c>
      <c r="E32">
        <v>0.34066000000000002</v>
      </c>
      <c r="F32">
        <v>0.63514000000000004</v>
      </c>
      <c r="K32" t="str">
        <f t="shared" si="1"/>
        <v>Tga_median</v>
      </c>
      <c r="L32">
        <f t="shared" si="2"/>
        <v>0.21485000000000001</v>
      </c>
    </row>
    <row r="33" spans="1:12" x14ac:dyDescent="0.25">
      <c r="A33" t="s">
        <v>2</v>
      </c>
      <c r="B33">
        <v>0.32591100000000001</v>
      </c>
      <c r="C33">
        <v>0.566307</v>
      </c>
      <c r="D33">
        <v>0.67408999999999997</v>
      </c>
      <c r="E33">
        <v>0.77644000000000002</v>
      </c>
      <c r="F33">
        <v>0.94440000000000002</v>
      </c>
      <c r="K33" t="str">
        <f t="shared" si="1"/>
        <v>Tgi_median</v>
      </c>
      <c r="L33">
        <f t="shared" si="2"/>
        <v>0.67408999999999997</v>
      </c>
    </row>
    <row r="34" spans="1:12" x14ac:dyDescent="0.25">
      <c r="A34" t="s">
        <v>6</v>
      </c>
      <c r="B34">
        <v>1.3557E-2</v>
      </c>
      <c r="C34">
        <v>0.119264</v>
      </c>
      <c r="D34">
        <v>0.22983000000000001</v>
      </c>
      <c r="E34">
        <v>0.35204000000000002</v>
      </c>
      <c r="F34">
        <v>0.63507000000000002</v>
      </c>
      <c r="K34" t="str">
        <f t="shared" si="1"/>
        <v>Tia_median</v>
      </c>
      <c r="L34">
        <f t="shared" si="2"/>
        <v>0.22983000000000001</v>
      </c>
    </row>
    <row r="35" spans="1:12" x14ac:dyDescent="0.25">
      <c r="A35" t="s">
        <v>4</v>
      </c>
      <c r="B35" s="3">
        <v>8.1471000000000002E-2</v>
      </c>
      <c r="C35" s="4">
        <v>0.31089499999999998</v>
      </c>
      <c r="D35" s="4">
        <v>0.43974999999999997</v>
      </c>
      <c r="E35" s="4">
        <v>0.56489</v>
      </c>
      <c r="F35" s="3">
        <v>0.77383000000000002</v>
      </c>
      <c r="K35" t="str">
        <f t="shared" si="1"/>
        <v>Tig_median</v>
      </c>
      <c r="L35">
        <f t="shared" si="2"/>
        <v>0.43974999999999997</v>
      </c>
    </row>
    <row r="36" spans="1:12" x14ac:dyDescent="0.25">
      <c r="A36" t="s">
        <v>53</v>
      </c>
      <c r="B36">
        <v>1.1714E-2</v>
      </c>
      <c r="C36">
        <v>1.6293999999999999E-2</v>
      </c>
      <c r="D36">
        <v>2.01E-2</v>
      </c>
      <c r="E36">
        <v>2.5590000000000002E-2</v>
      </c>
      <c r="F36">
        <v>4.5400000000000003E-2</v>
      </c>
      <c r="K36" t="str">
        <f t="shared" si="1"/>
        <v>sigmaG_median</v>
      </c>
      <c r="L36">
        <f t="shared" si="2"/>
        <v>2.01E-2</v>
      </c>
    </row>
    <row r="37" spans="1:12" x14ac:dyDescent="0.25">
      <c r="A37" t="s">
        <v>54</v>
      </c>
      <c r="B37">
        <v>6.4900000000000001E-3</v>
      </c>
      <c r="C37">
        <v>9.103E-3</v>
      </c>
      <c r="D37">
        <v>1.1310000000000001E-2</v>
      </c>
      <c r="E37">
        <v>1.453E-2</v>
      </c>
      <c r="F37">
        <v>2.6380000000000001E-2</v>
      </c>
      <c r="K37" t="str">
        <f t="shared" si="1"/>
        <v>sigmaI_median</v>
      </c>
      <c r="L37">
        <f t="shared" si="2"/>
        <v>1.1310000000000001E-2</v>
      </c>
    </row>
    <row r="39" spans="1:12" x14ac:dyDescent="0.25">
      <c r="A39" t="s">
        <v>57</v>
      </c>
      <c r="B39" t="s">
        <v>58</v>
      </c>
      <c r="C39" t="s">
        <v>59</v>
      </c>
      <c r="D39" t="s">
        <v>60</v>
      </c>
    </row>
    <row r="41" spans="1:12" x14ac:dyDescent="0.25">
      <c r="B41" t="s">
        <v>61</v>
      </c>
      <c r="C41" t="s">
        <v>62</v>
      </c>
      <c r="D41" t="s">
        <v>63</v>
      </c>
      <c r="E41" t="s">
        <v>64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>
        <v>1.02</v>
      </c>
      <c r="C42">
        <v>1.05</v>
      </c>
      <c r="K42" t="str">
        <f>CONCATENATE(A42,"_rhat")</f>
        <v>Tag_rhat</v>
      </c>
      <c r="L42">
        <f>B42</f>
        <v>1.02</v>
      </c>
    </row>
    <row r="43" spans="1:12" x14ac:dyDescent="0.25">
      <c r="A43" t="s">
        <v>7</v>
      </c>
      <c r="B43">
        <v>1</v>
      </c>
      <c r="C43">
        <v>1.01</v>
      </c>
      <c r="K43" t="str">
        <f t="shared" ref="K43:K49" si="5">CONCATENATE(A43,"_rhat")</f>
        <v>Tai_rhat</v>
      </c>
      <c r="L43">
        <f t="shared" ref="L43:L49" si="6">B43</f>
        <v>1</v>
      </c>
    </row>
    <row r="44" spans="1:12" x14ac:dyDescent="0.25">
      <c r="A44" t="s">
        <v>3</v>
      </c>
      <c r="B44">
        <v>1</v>
      </c>
      <c r="C44">
        <v>1.01</v>
      </c>
      <c r="K44" t="str">
        <f t="shared" si="5"/>
        <v>Tga_rhat</v>
      </c>
      <c r="L44">
        <f t="shared" si="6"/>
        <v>1</v>
      </c>
    </row>
    <row r="45" spans="1:12" x14ac:dyDescent="0.25">
      <c r="A45" t="s">
        <v>2</v>
      </c>
      <c r="B45">
        <v>1.01</v>
      </c>
      <c r="C45">
        <v>1.04</v>
      </c>
      <c r="K45" t="str">
        <f t="shared" si="5"/>
        <v>Tgi_rhat</v>
      </c>
      <c r="L45">
        <f t="shared" si="6"/>
        <v>1.01</v>
      </c>
    </row>
    <row r="46" spans="1:12" x14ac:dyDescent="0.25">
      <c r="A46" t="s">
        <v>6</v>
      </c>
      <c r="B46">
        <v>1.03</v>
      </c>
      <c r="C46">
        <v>1.06</v>
      </c>
      <c r="K46" t="str">
        <f t="shared" si="5"/>
        <v>Tia_rhat</v>
      </c>
      <c r="L46">
        <f t="shared" si="6"/>
        <v>1.03</v>
      </c>
    </row>
    <row r="47" spans="1:12" x14ac:dyDescent="0.25">
      <c r="A47" t="s">
        <v>4</v>
      </c>
      <c r="B47">
        <v>1.03</v>
      </c>
      <c r="C47">
        <v>1.08</v>
      </c>
      <c r="K47" t="str">
        <f t="shared" si="5"/>
        <v>Tig_rhat</v>
      </c>
      <c r="L47">
        <f t="shared" si="6"/>
        <v>1.03</v>
      </c>
    </row>
    <row r="48" spans="1:12" x14ac:dyDescent="0.25">
      <c r="A48" t="s">
        <v>53</v>
      </c>
      <c r="B48">
        <v>1.01</v>
      </c>
      <c r="C48">
        <v>1.01</v>
      </c>
      <c r="K48" t="str">
        <f t="shared" si="5"/>
        <v>sigmaG_rhat</v>
      </c>
      <c r="L48">
        <f t="shared" si="6"/>
        <v>1.01</v>
      </c>
    </row>
    <row r="49" spans="1:12" x14ac:dyDescent="0.25">
      <c r="A49" t="s">
        <v>54</v>
      </c>
      <c r="B49">
        <v>1</v>
      </c>
      <c r="C49">
        <v>1</v>
      </c>
      <c r="K49" t="str">
        <f t="shared" si="5"/>
        <v>sigmaI_rhat</v>
      </c>
      <c r="L49">
        <f t="shared" si="6"/>
        <v>1</v>
      </c>
    </row>
    <row r="51" spans="1:12" x14ac:dyDescent="0.25">
      <c r="A51" t="s">
        <v>65</v>
      </c>
      <c r="B51" t="s">
        <v>66</v>
      </c>
      <c r="K51" t="s">
        <v>17</v>
      </c>
      <c r="L51">
        <f>A53</f>
        <v>1.03</v>
      </c>
    </row>
    <row r="53" spans="1:12" x14ac:dyDescent="0.25">
      <c r="A53">
        <v>1.03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53</v>
      </c>
      <c r="I54" t="s">
        <v>54</v>
      </c>
    </row>
    <row r="55" spans="1:12" x14ac:dyDescent="0.25">
      <c r="B55">
        <v>771.59230000000002</v>
      </c>
      <c r="C55">
        <v>785.81209999999999</v>
      </c>
      <c r="D55">
        <v>956.16359999999997</v>
      </c>
      <c r="E55">
        <v>305.52030000000002</v>
      </c>
      <c r="F55">
        <v>246.25450000000001</v>
      </c>
      <c r="G55">
        <v>156.7467</v>
      </c>
      <c r="H55">
        <v>5767.2236999999996</v>
      </c>
      <c r="I55">
        <v>3031.1311999999998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67" workbookViewId="0">
      <selection activeCell="K67" sqref="K1:L1048576"/>
    </sheetView>
  </sheetViews>
  <sheetFormatPr defaultRowHeight="15" x14ac:dyDescent="0.25"/>
  <cols>
    <col min="1" max="1" width="11.85546875" bestFit="1" customWidth="1"/>
    <col min="2" max="2" width="21.7109375" bestFit="1" customWidth="1"/>
    <col min="3" max="3" width="11.5703125" bestFit="1" customWidth="1"/>
    <col min="4" max="5" width="9" customWidth="1"/>
    <col min="6" max="6" width="11.42578125" bestFit="1" customWidth="1"/>
    <col min="7" max="7" width="9" customWidth="1"/>
    <col min="8" max="9" width="10" bestFit="1" customWidth="1"/>
    <col min="10" max="10" width="9" bestFit="1" customWidth="1"/>
    <col min="12" max="12" width="10.5703125" bestFit="1" customWidth="1"/>
    <col min="14" max="14" width="10.5703125" bestFit="1" customWidth="1"/>
  </cols>
  <sheetData>
    <row r="1" spans="1:14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4" x14ac:dyDescent="0.25">
      <c r="A2" t="s">
        <v>18</v>
      </c>
      <c r="B2" t="s">
        <v>69</v>
      </c>
      <c r="K2" t="s">
        <v>0</v>
      </c>
      <c r="L2" t="str">
        <f>B2</f>
        <v>OriginalDiffusionGauss</v>
      </c>
    </row>
    <row r="3" spans="1:14" x14ac:dyDescent="0.25">
      <c r="A3" t="s">
        <v>18</v>
      </c>
      <c r="B3" s="1">
        <v>10000</v>
      </c>
      <c r="K3" t="s">
        <v>21</v>
      </c>
      <c r="L3" s="2">
        <f>B3</f>
        <v>10000</v>
      </c>
      <c r="N3" s="2"/>
    </row>
    <row r="4" spans="1:14" x14ac:dyDescent="0.25">
      <c r="A4" t="s">
        <v>18</v>
      </c>
      <c r="B4">
        <v>1983</v>
      </c>
      <c r="K4" t="s">
        <v>1</v>
      </c>
      <c r="L4">
        <f>B4</f>
        <v>1983</v>
      </c>
    </row>
    <row r="5" spans="1:14" x14ac:dyDescent="0.25">
      <c r="A5" t="s">
        <v>22</v>
      </c>
      <c r="B5" t="s">
        <v>23</v>
      </c>
      <c r="C5">
        <v>-102.2</v>
      </c>
      <c r="K5" t="s">
        <v>14</v>
      </c>
      <c r="L5">
        <f>C5</f>
        <v>-102.2</v>
      </c>
    </row>
    <row r="6" spans="1:14" x14ac:dyDescent="0.25">
      <c r="A6" t="s">
        <v>24</v>
      </c>
      <c r="B6">
        <v>12.39</v>
      </c>
      <c r="K6" t="s">
        <v>15</v>
      </c>
      <c r="L6">
        <f>B6</f>
        <v>12.39</v>
      </c>
    </row>
    <row r="7" spans="1:14" x14ac:dyDescent="0.25">
      <c r="A7" t="s">
        <v>25</v>
      </c>
      <c r="B7" t="s">
        <v>23</v>
      </c>
      <c r="C7">
        <v>-89.82</v>
      </c>
      <c r="K7" t="s">
        <v>16</v>
      </c>
      <c r="L7">
        <f>C7</f>
        <v>-89.82</v>
      </c>
    </row>
    <row r="9" spans="1:14" x14ac:dyDescent="0.25">
      <c r="A9" t="s">
        <v>26</v>
      </c>
      <c r="B9" t="s">
        <v>27</v>
      </c>
      <c r="C9" t="s">
        <v>67</v>
      </c>
    </row>
    <row r="10" spans="1:14" x14ac:dyDescent="0.25">
      <c r="A10" t="s">
        <v>28</v>
      </c>
      <c r="B10" t="s">
        <v>29</v>
      </c>
      <c r="C10" t="s">
        <v>27</v>
      </c>
      <c r="D10">
        <v>1</v>
      </c>
    </row>
    <row r="11" spans="1:14" x14ac:dyDescent="0.25">
      <c r="A11" t="s">
        <v>30</v>
      </c>
      <c r="B11" t="s">
        <v>31</v>
      </c>
      <c r="C11" t="s">
        <v>32</v>
      </c>
      <c r="D11" t="s">
        <v>27</v>
      </c>
      <c r="E11">
        <v>6</v>
      </c>
    </row>
    <row r="12" spans="1:14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4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4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6.8933999999999995E-2</v>
      </c>
      <c r="C18">
        <v>2.3917000000000001E-2</v>
      </c>
      <c r="D18" s="1">
        <v>9.7639999999999994E-5</v>
      </c>
      <c r="E18" s="1">
        <v>9.7179999999999999E-4</v>
      </c>
      <c r="K18" t="str">
        <f t="shared" ref="K18:L25" si="0">A18</f>
        <v>Tag</v>
      </c>
      <c r="L18">
        <f t="shared" si="0"/>
        <v>6.8933999999999995E-2</v>
      </c>
    </row>
    <row r="19" spans="1:12" x14ac:dyDescent="0.25">
      <c r="A19" t="s">
        <v>7</v>
      </c>
      <c r="B19">
        <v>0.111632</v>
      </c>
      <c r="C19">
        <v>7.5814000000000006E-2</v>
      </c>
      <c r="D19" s="1">
        <v>3.0949999999999999E-4</v>
      </c>
      <c r="E19" s="1">
        <v>2.9293000000000001E-3</v>
      </c>
      <c r="K19" t="str">
        <f t="shared" si="0"/>
        <v>Tai</v>
      </c>
      <c r="L19">
        <f t="shared" si="0"/>
        <v>0.111632</v>
      </c>
    </row>
    <row r="20" spans="1:12" x14ac:dyDescent="0.25">
      <c r="A20" t="s">
        <v>3</v>
      </c>
      <c r="B20">
        <v>9.7919999999999993E-2</v>
      </c>
      <c r="C20">
        <v>7.9642000000000004E-2</v>
      </c>
      <c r="D20" s="1">
        <v>3.2509999999999999E-4</v>
      </c>
      <c r="E20" s="1">
        <v>4.3182999999999997E-3</v>
      </c>
      <c r="K20" t="str">
        <f t="shared" si="0"/>
        <v>Tga</v>
      </c>
      <c r="L20">
        <f t="shared" si="0"/>
        <v>9.7919999999999993E-2</v>
      </c>
    </row>
    <row r="21" spans="1:12" x14ac:dyDescent="0.25">
      <c r="A21" t="s">
        <v>2</v>
      </c>
      <c r="B21">
        <v>0.28240700000000002</v>
      </c>
      <c r="C21">
        <v>8.5541000000000006E-2</v>
      </c>
      <c r="D21" s="1">
        <v>3.4919999999999998E-4</v>
      </c>
      <c r="E21" s="1">
        <v>4.9214999999999997E-3</v>
      </c>
      <c r="K21" t="str">
        <f t="shared" si="0"/>
        <v>Tgi</v>
      </c>
      <c r="L21">
        <f t="shared" si="0"/>
        <v>0.28240700000000002</v>
      </c>
    </row>
    <row r="22" spans="1:12" x14ac:dyDescent="0.25">
      <c r="A22" t="s">
        <v>6</v>
      </c>
      <c r="B22">
        <v>0.35939900000000002</v>
      </c>
      <c r="C22">
        <v>0.16316800000000001</v>
      </c>
      <c r="D22" s="1">
        <v>6.6609999999999998E-4</v>
      </c>
      <c r="E22" s="1">
        <v>6.6468999999999999E-3</v>
      </c>
      <c r="K22" t="str">
        <f t="shared" si="0"/>
        <v>Tia</v>
      </c>
      <c r="L22">
        <f t="shared" si="0"/>
        <v>0.35939900000000002</v>
      </c>
    </row>
    <row r="23" spans="1:12" x14ac:dyDescent="0.25">
      <c r="A23" t="s">
        <v>4</v>
      </c>
      <c r="B23">
        <v>0.100661</v>
      </c>
      <c r="C23">
        <v>6.4768000000000006E-2</v>
      </c>
      <c r="D23" s="1">
        <v>2.6439999999999998E-4</v>
      </c>
      <c r="E23" s="1">
        <v>3.3281000000000001E-3</v>
      </c>
      <c r="K23" t="str">
        <f t="shared" si="0"/>
        <v>Tig</v>
      </c>
      <c r="L23">
        <f t="shared" si="0"/>
        <v>0.100661</v>
      </c>
    </row>
    <row r="24" spans="1:12" x14ac:dyDescent="0.25">
      <c r="A24" t="s">
        <v>53</v>
      </c>
      <c r="B24">
        <v>6.2909999999999997E-3</v>
      </c>
      <c r="C24">
        <v>2.8839999999999998E-3</v>
      </c>
      <c r="D24" s="1">
        <v>1.1770000000000001E-5</v>
      </c>
      <c r="E24" s="1">
        <v>5.0899999999999997E-5</v>
      </c>
      <c r="K24" t="str">
        <f t="shared" si="0"/>
        <v>sigmaG</v>
      </c>
      <c r="L24">
        <f t="shared" si="0"/>
        <v>6.2909999999999997E-3</v>
      </c>
    </row>
    <row r="25" spans="1:12" x14ac:dyDescent="0.25">
      <c r="A25" t="s">
        <v>54</v>
      </c>
      <c r="B25">
        <v>2.1033E-2</v>
      </c>
      <c r="C25">
        <v>9.2049999999999996E-3</v>
      </c>
      <c r="D25" s="1">
        <v>3.7580000000000003E-5</v>
      </c>
      <c r="E25" s="1">
        <v>2.2049999999999999E-4</v>
      </c>
      <c r="K25" t="str">
        <f t="shared" si="0"/>
        <v>sigmaI</v>
      </c>
      <c r="L25">
        <f t="shared" si="0"/>
        <v>2.1033E-2</v>
      </c>
    </row>
    <row r="26" spans="1:12" x14ac:dyDescent="0.25">
      <c r="D26" s="1"/>
      <c r="E26" s="1"/>
    </row>
    <row r="27" spans="1:12" x14ac:dyDescent="0.25">
      <c r="A27">
        <v>2</v>
      </c>
      <c r="B27" t="s">
        <v>55</v>
      </c>
      <c r="C27" t="s">
        <v>42</v>
      </c>
      <c r="D27" s="1" t="s">
        <v>43</v>
      </c>
      <c r="E27" s="1" t="s">
        <v>56</v>
      </c>
    </row>
    <row r="28" spans="1:12" x14ac:dyDescent="0.25">
      <c r="D28" s="1"/>
      <c r="E28" s="1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1.5636000000000001E-2</v>
      </c>
      <c r="C30">
        <v>5.4196000000000001E-2</v>
      </c>
      <c r="D30" s="1">
        <v>7.1266999999999997E-2</v>
      </c>
      <c r="E30" s="1">
        <v>8.5878999999999997E-2</v>
      </c>
      <c r="F30">
        <v>0.10985</v>
      </c>
      <c r="K30" t="str">
        <f t="shared" ref="K30:K37" si="1">CONCATENATE(A30,"_median")</f>
        <v>Tag_median</v>
      </c>
      <c r="L30">
        <f t="shared" ref="L30:L37" si="2">D30</f>
        <v>7.1266999999999997E-2</v>
      </c>
    </row>
    <row r="31" spans="1:12" x14ac:dyDescent="0.25">
      <c r="A31" t="s">
        <v>7</v>
      </c>
      <c r="B31">
        <v>7.0809999999999996E-3</v>
      </c>
      <c r="C31">
        <v>5.5919999999999997E-2</v>
      </c>
      <c r="D31" s="1">
        <v>9.9959000000000006E-2</v>
      </c>
      <c r="E31" s="1">
        <v>0.15143899999999999</v>
      </c>
      <c r="F31">
        <v>0.29929</v>
      </c>
      <c r="K31" t="str">
        <f t="shared" si="1"/>
        <v>Tai_median</v>
      </c>
      <c r="L31">
        <f t="shared" si="2"/>
        <v>9.9959000000000006E-2</v>
      </c>
    </row>
    <row r="32" spans="1:12" x14ac:dyDescent="0.25">
      <c r="A32" t="s">
        <v>3</v>
      </c>
      <c r="B32">
        <v>3.13E-3</v>
      </c>
      <c r="C32">
        <v>3.5234000000000001E-2</v>
      </c>
      <c r="D32">
        <v>7.8206999999999999E-2</v>
      </c>
      <c r="E32">
        <v>0.14141899999999999</v>
      </c>
      <c r="F32">
        <v>0.29518</v>
      </c>
      <c r="K32" t="str">
        <f t="shared" si="1"/>
        <v>Tga_median</v>
      </c>
      <c r="L32">
        <f t="shared" si="2"/>
        <v>7.8206999999999999E-2</v>
      </c>
    </row>
    <row r="33" spans="1:12" x14ac:dyDescent="0.25">
      <c r="A33" t="s">
        <v>2</v>
      </c>
      <c r="B33">
        <v>7.4945999999999999E-2</v>
      </c>
      <c r="C33">
        <v>0.23644999999999999</v>
      </c>
      <c r="D33">
        <v>0.29691699999999999</v>
      </c>
      <c r="E33">
        <v>0.34272799999999998</v>
      </c>
      <c r="F33">
        <v>0.41332999999999998</v>
      </c>
      <c r="K33" t="str">
        <f t="shared" si="1"/>
        <v>Tgi_median</v>
      </c>
      <c r="L33">
        <f t="shared" si="2"/>
        <v>0.29691699999999999</v>
      </c>
    </row>
    <row r="34" spans="1:12" x14ac:dyDescent="0.25">
      <c r="A34" t="s">
        <v>6</v>
      </c>
      <c r="B34">
        <v>7.9458000000000001E-2</v>
      </c>
      <c r="C34">
        <v>0.24445800000000001</v>
      </c>
      <c r="D34">
        <v>0.34625600000000001</v>
      </c>
      <c r="E34">
        <v>0.45822600000000002</v>
      </c>
      <c r="F34">
        <v>0.72826999999999997</v>
      </c>
      <c r="K34" t="str">
        <f t="shared" si="1"/>
        <v>Tia_median</v>
      </c>
      <c r="L34">
        <f t="shared" si="2"/>
        <v>0.34625600000000001</v>
      </c>
    </row>
    <row r="35" spans="1:12" x14ac:dyDescent="0.25">
      <c r="A35" t="s">
        <v>4</v>
      </c>
      <c r="B35" s="3">
        <v>7.3049999999999999E-3</v>
      </c>
      <c r="C35" s="4">
        <v>5.1859000000000002E-2</v>
      </c>
      <c r="D35" s="4">
        <v>9.0406E-2</v>
      </c>
      <c r="E35" s="4">
        <v>0.13794100000000001</v>
      </c>
      <c r="F35" s="3">
        <v>0.25023000000000001</v>
      </c>
      <c r="K35" t="str">
        <f t="shared" si="1"/>
        <v>Tig_median</v>
      </c>
      <c r="L35">
        <f t="shared" si="2"/>
        <v>9.0406E-2</v>
      </c>
    </row>
    <row r="36" spans="1:12" x14ac:dyDescent="0.25">
      <c r="A36" t="s">
        <v>53</v>
      </c>
      <c r="B36">
        <v>3.1099999999999999E-3</v>
      </c>
      <c r="C36">
        <v>4.4339999999999996E-3</v>
      </c>
      <c r="D36">
        <v>5.5830000000000003E-3</v>
      </c>
      <c r="E36">
        <v>7.3029999999999996E-3</v>
      </c>
      <c r="F36">
        <v>1.366E-2</v>
      </c>
      <c r="K36" t="str">
        <f t="shared" si="1"/>
        <v>sigmaG_median</v>
      </c>
      <c r="L36">
        <f t="shared" si="2"/>
        <v>5.5830000000000003E-3</v>
      </c>
    </row>
    <row r="37" spans="1:12" x14ac:dyDescent="0.25">
      <c r="A37" t="s">
        <v>54</v>
      </c>
      <c r="B37">
        <v>1.0567999999999999E-2</v>
      </c>
      <c r="C37">
        <v>1.5037E-2</v>
      </c>
      <c r="D37">
        <v>1.8806E-2</v>
      </c>
      <c r="E37">
        <v>2.4413000000000001E-2</v>
      </c>
      <c r="F37">
        <v>4.471E-2</v>
      </c>
      <c r="K37" t="str">
        <f t="shared" si="1"/>
        <v>sigmaI_median</v>
      </c>
      <c r="L37">
        <f t="shared" si="2"/>
        <v>1.8806E-2</v>
      </c>
    </row>
    <row r="39" spans="1:12" x14ac:dyDescent="0.25">
      <c r="A39" t="s">
        <v>57</v>
      </c>
      <c r="B39" t="s">
        <v>58</v>
      </c>
      <c r="C39" t="s">
        <v>59</v>
      </c>
      <c r="D39" t="s">
        <v>60</v>
      </c>
    </row>
    <row r="41" spans="1:12" x14ac:dyDescent="0.25">
      <c r="B41" t="s">
        <v>61</v>
      </c>
      <c r="C41" t="s">
        <v>62</v>
      </c>
      <c r="D41" t="s">
        <v>63</v>
      </c>
      <c r="E41" t="s">
        <v>64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>
        <v>1</v>
      </c>
      <c r="C42">
        <v>1.01</v>
      </c>
      <c r="K42" t="str">
        <f>CONCATENATE(A42,"_rhat")</f>
        <v>Tag_rhat</v>
      </c>
      <c r="L42">
        <f>B42</f>
        <v>1</v>
      </c>
    </row>
    <row r="43" spans="1:12" x14ac:dyDescent="0.25">
      <c r="A43" t="s">
        <v>7</v>
      </c>
      <c r="B43">
        <v>1.01</v>
      </c>
      <c r="C43">
        <v>1.01</v>
      </c>
      <c r="K43" t="str">
        <f t="shared" ref="K43:K49" si="5">CONCATENATE(A43,"_rhat")</f>
        <v>Tai_rhat</v>
      </c>
      <c r="L43">
        <f t="shared" ref="L43:L49" si="6">B43</f>
        <v>1.01</v>
      </c>
    </row>
    <row r="44" spans="1:12" x14ac:dyDescent="0.25">
      <c r="A44" t="s">
        <v>3</v>
      </c>
      <c r="B44">
        <v>1.01</v>
      </c>
      <c r="C44">
        <v>1.03</v>
      </c>
      <c r="K44" t="str">
        <f t="shared" si="5"/>
        <v>Tga_rhat</v>
      </c>
      <c r="L44">
        <f t="shared" si="6"/>
        <v>1.01</v>
      </c>
    </row>
    <row r="45" spans="1:12" x14ac:dyDescent="0.25">
      <c r="A45" t="s">
        <v>2</v>
      </c>
      <c r="B45">
        <v>1.02</v>
      </c>
      <c r="C45">
        <v>1.04</v>
      </c>
      <c r="K45" t="str">
        <f t="shared" si="5"/>
        <v>Tgi_rhat</v>
      </c>
      <c r="L45">
        <f t="shared" si="6"/>
        <v>1.02</v>
      </c>
    </row>
    <row r="46" spans="1:12" x14ac:dyDescent="0.25">
      <c r="A46" t="s">
        <v>6</v>
      </c>
      <c r="B46">
        <v>1.01</v>
      </c>
      <c r="C46">
        <v>1.02</v>
      </c>
      <c r="K46" t="str">
        <f t="shared" si="5"/>
        <v>Tia_rhat</v>
      </c>
      <c r="L46">
        <f t="shared" si="6"/>
        <v>1.01</v>
      </c>
    </row>
    <row r="47" spans="1:12" x14ac:dyDescent="0.25">
      <c r="A47" t="s">
        <v>4</v>
      </c>
      <c r="B47">
        <v>1</v>
      </c>
      <c r="C47">
        <v>1.01</v>
      </c>
      <c r="K47" t="str">
        <f t="shared" si="5"/>
        <v>Tig_rhat</v>
      </c>
      <c r="L47">
        <f t="shared" si="6"/>
        <v>1</v>
      </c>
    </row>
    <row r="48" spans="1:12" x14ac:dyDescent="0.25">
      <c r="A48" t="s">
        <v>53</v>
      </c>
      <c r="B48">
        <v>1</v>
      </c>
      <c r="C48">
        <v>1</v>
      </c>
      <c r="K48" t="str">
        <f t="shared" si="5"/>
        <v>sigmaG_rhat</v>
      </c>
      <c r="L48">
        <f t="shared" si="6"/>
        <v>1</v>
      </c>
    </row>
    <row r="49" spans="1:12" x14ac:dyDescent="0.25">
      <c r="A49" t="s">
        <v>54</v>
      </c>
      <c r="B49">
        <v>1</v>
      </c>
      <c r="C49">
        <v>1</v>
      </c>
      <c r="K49" t="str">
        <f t="shared" si="5"/>
        <v>sigmaI_rhat</v>
      </c>
      <c r="L49">
        <f t="shared" si="6"/>
        <v>1</v>
      </c>
    </row>
    <row r="51" spans="1:12" x14ac:dyDescent="0.25">
      <c r="A51" t="s">
        <v>65</v>
      </c>
      <c r="B51" t="s">
        <v>66</v>
      </c>
      <c r="K51" t="s">
        <v>17</v>
      </c>
      <c r="L51">
        <f>A53</f>
        <v>1.02</v>
      </c>
    </row>
    <row r="53" spans="1:12" x14ac:dyDescent="0.25">
      <c r="A53">
        <v>1.02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53</v>
      </c>
      <c r="I54" t="s">
        <v>54</v>
      </c>
    </row>
    <row r="55" spans="1:12" x14ac:dyDescent="0.25">
      <c r="B55">
        <v>614.55629999999996</v>
      </c>
      <c r="C55">
        <v>697.3922</v>
      </c>
      <c r="D55">
        <v>356.3347</v>
      </c>
      <c r="E55">
        <v>310.32330000000002</v>
      </c>
      <c r="F55">
        <v>602.83839999999998</v>
      </c>
      <c r="G55">
        <v>377.8365</v>
      </c>
      <c r="H55">
        <v>3254.2435999999998</v>
      </c>
      <c r="I55">
        <v>1933.6595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K1" sqref="K1:L1048576"/>
    </sheetView>
  </sheetViews>
  <sheetFormatPr defaultRowHeight="15" x14ac:dyDescent="0.25"/>
  <cols>
    <col min="1" max="1" width="11.85546875" bestFit="1" customWidth="1"/>
    <col min="2" max="2" width="21.7109375" bestFit="1" customWidth="1"/>
    <col min="3" max="3" width="11.5703125" bestFit="1" customWidth="1"/>
    <col min="4" max="4" width="10" bestFit="1" customWidth="1"/>
    <col min="5" max="5" width="9" customWidth="1"/>
    <col min="6" max="6" width="11.42578125" bestFit="1" customWidth="1"/>
    <col min="7" max="8" width="10" bestFit="1" customWidth="1"/>
    <col min="9" max="9" width="8.7109375" bestFit="1" customWidth="1"/>
    <col min="10" max="10" width="9" customWidth="1"/>
    <col min="12" max="12" width="10.5703125" bestFit="1" customWidth="1"/>
  </cols>
  <sheetData>
    <row r="1" spans="1:12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2" x14ac:dyDescent="0.25">
      <c r="A2" t="s">
        <v>18</v>
      </c>
      <c r="B2" t="s">
        <v>69</v>
      </c>
      <c r="K2" t="s">
        <v>0</v>
      </c>
      <c r="L2" t="str">
        <f>B2</f>
        <v>OriginalDiffusionGauss</v>
      </c>
    </row>
    <row r="3" spans="1:12" x14ac:dyDescent="0.25">
      <c r="A3" t="s">
        <v>18</v>
      </c>
      <c r="B3" s="1">
        <v>10000</v>
      </c>
      <c r="K3" t="s">
        <v>21</v>
      </c>
      <c r="L3" s="2">
        <f>B3</f>
        <v>10000</v>
      </c>
    </row>
    <row r="4" spans="1:12" x14ac:dyDescent="0.25">
      <c r="A4" t="s">
        <v>18</v>
      </c>
      <c r="B4">
        <v>1984</v>
      </c>
      <c r="K4" t="s">
        <v>1</v>
      </c>
      <c r="L4">
        <f>B4</f>
        <v>1984</v>
      </c>
    </row>
    <row r="5" spans="1:12" x14ac:dyDescent="0.25">
      <c r="A5" t="s">
        <v>22</v>
      </c>
      <c r="B5" t="s">
        <v>23</v>
      </c>
      <c r="C5">
        <v>-78.36</v>
      </c>
      <c r="K5" t="s">
        <v>14</v>
      </c>
      <c r="L5">
        <f>C5</f>
        <v>-78.36</v>
      </c>
    </row>
    <row r="6" spans="1:12" x14ac:dyDescent="0.25">
      <c r="A6" t="s">
        <v>24</v>
      </c>
      <c r="B6">
        <v>10.87</v>
      </c>
      <c r="K6" t="s">
        <v>15</v>
      </c>
      <c r="L6">
        <f>B6</f>
        <v>10.87</v>
      </c>
    </row>
    <row r="7" spans="1:12" x14ac:dyDescent="0.25">
      <c r="A7" t="s">
        <v>25</v>
      </c>
      <c r="B7" t="s">
        <v>23</v>
      </c>
      <c r="C7">
        <v>-67.489999999999995</v>
      </c>
      <c r="K7" t="s">
        <v>16</v>
      </c>
      <c r="L7">
        <f>C7</f>
        <v>-67.489999999999995</v>
      </c>
    </row>
    <row r="9" spans="1:12" x14ac:dyDescent="0.25">
      <c r="A9" t="s">
        <v>26</v>
      </c>
      <c r="B9" t="s">
        <v>27</v>
      </c>
      <c r="C9" t="s">
        <v>67</v>
      </c>
    </row>
    <row r="10" spans="1:12" x14ac:dyDescent="0.25">
      <c r="A10" t="s">
        <v>28</v>
      </c>
      <c r="B10" t="s">
        <v>29</v>
      </c>
      <c r="C10" t="s">
        <v>27</v>
      </c>
      <c r="D10">
        <v>1</v>
      </c>
    </row>
    <row r="11" spans="1:12" x14ac:dyDescent="0.25">
      <c r="A11" t="s">
        <v>30</v>
      </c>
      <c r="B11" t="s">
        <v>31</v>
      </c>
      <c r="C11" t="s">
        <v>32</v>
      </c>
      <c r="D11" t="s">
        <v>27</v>
      </c>
      <c r="E11">
        <v>6</v>
      </c>
    </row>
    <row r="12" spans="1:12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2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2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4.8579999999999998E-2</v>
      </c>
      <c r="C18">
        <v>3.0516000000000001E-2</v>
      </c>
      <c r="D18" s="1">
        <v>1.2459999999999999E-4</v>
      </c>
      <c r="E18" s="1">
        <v>4.6430000000000001E-4</v>
      </c>
      <c r="K18" t="str">
        <f t="shared" ref="K18:L25" si="0">A18</f>
        <v>Tag</v>
      </c>
      <c r="L18">
        <f t="shared" si="0"/>
        <v>4.8579999999999998E-2</v>
      </c>
    </row>
    <row r="19" spans="1:12" x14ac:dyDescent="0.25">
      <c r="A19" t="s">
        <v>7</v>
      </c>
      <c r="B19">
        <v>0.10345</v>
      </c>
      <c r="C19">
        <v>7.1593000000000004E-2</v>
      </c>
      <c r="D19" s="1">
        <v>2.923E-4</v>
      </c>
      <c r="E19" s="1">
        <v>2.0332000000000002E-3</v>
      </c>
      <c r="K19" t="str">
        <f t="shared" si="0"/>
        <v>Tai</v>
      </c>
      <c r="L19">
        <f t="shared" si="0"/>
        <v>0.10345</v>
      </c>
    </row>
    <row r="20" spans="1:12" x14ac:dyDescent="0.25">
      <c r="A20" t="s">
        <v>3</v>
      </c>
      <c r="B20">
        <v>0.11609999999999999</v>
      </c>
      <c r="C20">
        <v>8.2209000000000004E-2</v>
      </c>
      <c r="D20" s="1">
        <v>3.3560000000000003E-4</v>
      </c>
      <c r="E20" s="1">
        <v>1.7275000000000001E-3</v>
      </c>
      <c r="K20" t="str">
        <f t="shared" si="0"/>
        <v>Tga</v>
      </c>
      <c r="L20">
        <f t="shared" si="0"/>
        <v>0.11609999999999999</v>
      </c>
    </row>
    <row r="21" spans="1:12" x14ac:dyDescent="0.25">
      <c r="A21" t="s">
        <v>2</v>
      </c>
      <c r="B21">
        <v>0.20882000000000001</v>
      </c>
      <c r="C21">
        <v>7.4980000000000005E-2</v>
      </c>
      <c r="D21" s="1">
        <v>3.0610000000000001E-4</v>
      </c>
      <c r="E21" s="1">
        <v>1.6611E-3</v>
      </c>
      <c r="K21" t="str">
        <f t="shared" si="0"/>
        <v>Tgi</v>
      </c>
      <c r="L21">
        <f t="shared" si="0"/>
        <v>0.20882000000000001</v>
      </c>
    </row>
    <row r="22" spans="1:12" x14ac:dyDescent="0.25">
      <c r="A22" t="s">
        <v>6</v>
      </c>
      <c r="B22">
        <v>0.29564000000000001</v>
      </c>
      <c r="C22">
        <v>0.16170899999999999</v>
      </c>
      <c r="D22" s="1">
        <v>6.602E-4</v>
      </c>
      <c r="E22" s="1">
        <v>5.1773000000000001E-3</v>
      </c>
      <c r="K22" t="str">
        <f t="shared" si="0"/>
        <v>Tia</v>
      </c>
      <c r="L22">
        <f t="shared" si="0"/>
        <v>0.29564000000000001</v>
      </c>
    </row>
    <row r="23" spans="1:12" x14ac:dyDescent="0.25">
      <c r="A23" t="s">
        <v>4</v>
      </c>
      <c r="B23">
        <v>8.4199999999999997E-2</v>
      </c>
      <c r="C23">
        <v>6.6311999999999996E-2</v>
      </c>
      <c r="D23" s="1">
        <v>2.7070000000000002E-4</v>
      </c>
      <c r="E23" s="1">
        <v>1.4999E-3</v>
      </c>
      <c r="K23" t="str">
        <f t="shared" si="0"/>
        <v>Tig</v>
      </c>
      <c r="L23">
        <f t="shared" si="0"/>
        <v>8.4199999999999997E-2</v>
      </c>
    </row>
    <row r="24" spans="1:12" x14ac:dyDescent="0.25">
      <c r="A24" t="s">
        <v>53</v>
      </c>
      <c r="B24">
        <v>2.179E-2</v>
      </c>
      <c r="C24">
        <v>9.528E-3</v>
      </c>
      <c r="D24" s="1">
        <v>3.8899999999999997E-5</v>
      </c>
      <c r="E24" s="1">
        <v>1.1620000000000001E-4</v>
      </c>
      <c r="K24" t="str">
        <f t="shared" si="0"/>
        <v>sigmaG</v>
      </c>
      <c r="L24">
        <f t="shared" si="0"/>
        <v>2.179E-2</v>
      </c>
    </row>
    <row r="25" spans="1:12" x14ac:dyDescent="0.25">
      <c r="A25" t="s">
        <v>54</v>
      </c>
      <c r="B25">
        <v>2.589E-2</v>
      </c>
      <c r="C25">
        <v>1.0356000000000001E-2</v>
      </c>
      <c r="D25" s="1">
        <v>4.2280000000000002E-5</v>
      </c>
      <c r="E25" s="1">
        <v>1.2459999999999999E-4</v>
      </c>
      <c r="K25" t="str">
        <f t="shared" si="0"/>
        <v>sigmaI</v>
      </c>
      <c r="L25">
        <f t="shared" si="0"/>
        <v>2.589E-2</v>
      </c>
    </row>
    <row r="26" spans="1:12" x14ac:dyDescent="0.25">
      <c r="D26" s="1"/>
      <c r="E26" s="1"/>
    </row>
    <row r="27" spans="1:12" x14ac:dyDescent="0.25">
      <c r="A27">
        <v>2</v>
      </c>
      <c r="B27" t="s">
        <v>55</v>
      </c>
      <c r="C27" t="s">
        <v>42</v>
      </c>
      <c r="D27" s="1" t="s">
        <v>43</v>
      </c>
      <c r="E27" s="1" t="s">
        <v>56</v>
      </c>
    </row>
    <row r="28" spans="1:12" x14ac:dyDescent="0.25">
      <c r="D28" s="1"/>
      <c r="E28" s="1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3.0430000000000001E-3</v>
      </c>
      <c r="C30">
        <v>2.5749999999999999E-2</v>
      </c>
      <c r="D30" s="1">
        <v>4.5609999999999998E-2</v>
      </c>
      <c r="E30" s="1">
        <v>6.6489999999999994E-2</v>
      </c>
      <c r="F30">
        <v>0.11691</v>
      </c>
      <c r="K30" t="str">
        <f t="shared" ref="K30:K37" si="1">CONCATENATE(A30,"_median")</f>
        <v>Tag_median</v>
      </c>
      <c r="L30">
        <f t="shared" ref="L30:L37" si="2">D30</f>
        <v>4.5609999999999998E-2</v>
      </c>
    </row>
    <row r="31" spans="1:12" x14ac:dyDescent="0.25">
      <c r="A31" t="s">
        <v>7</v>
      </c>
      <c r="B31">
        <v>6.4140000000000004E-3</v>
      </c>
      <c r="C31">
        <v>4.9889999999999997E-2</v>
      </c>
      <c r="D31" s="1">
        <v>9.1039999999999996E-2</v>
      </c>
      <c r="E31" s="1">
        <v>0.14202999999999999</v>
      </c>
      <c r="F31">
        <v>0.27548</v>
      </c>
      <c r="K31" t="str">
        <f t="shared" si="1"/>
        <v>Tai_median</v>
      </c>
      <c r="L31">
        <f t="shared" si="2"/>
        <v>9.1039999999999996E-2</v>
      </c>
    </row>
    <row r="32" spans="1:12" x14ac:dyDescent="0.25">
      <c r="A32" t="s">
        <v>3</v>
      </c>
      <c r="B32">
        <v>5.6909999999999999E-3</v>
      </c>
      <c r="C32">
        <v>5.1279999999999999E-2</v>
      </c>
      <c r="D32">
        <v>0.10162</v>
      </c>
      <c r="E32">
        <v>0.16489000000000001</v>
      </c>
      <c r="F32">
        <v>0.30729000000000001</v>
      </c>
      <c r="K32" t="str">
        <f t="shared" si="1"/>
        <v>Tga_median</v>
      </c>
      <c r="L32">
        <f t="shared" si="2"/>
        <v>0.10162</v>
      </c>
    </row>
    <row r="33" spans="1:12" x14ac:dyDescent="0.25">
      <c r="A33" t="s">
        <v>2</v>
      </c>
      <c r="B33" s="1">
        <v>5.2150000000000002E-2</v>
      </c>
      <c r="C33">
        <v>0.16089999999999999</v>
      </c>
      <c r="D33">
        <v>0.21113000000000001</v>
      </c>
      <c r="E33">
        <v>0.25831999999999999</v>
      </c>
      <c r="F33">
        <v>0.35293000000000002</v>
      </c>
      <c r="K33" t="str">
        <f t="shared" si="1"/>
        <v>Tgi_median</v>
      </c>
      <c r="L33">
        <f t="shared" si="2"/>
        <v>0.21113000000000001</v>
      </c>
    </row>
    <row r="34" spans="1:12" x14ac:dyDescent="0.25">
      <c r="A34" t="s">
        <v>6</v>
      </c>
      <c r="B34" s="1">
        <v>3.7596999999999998E-2</v>
      </c>
      <c r="C34">
        <v>0.17867</v>
      </c>
      <c r="D34">
        <v>0.27635999999999999</v>
      </c>
      <c r="E34">
        <v>0.3921</v>
      </c>
      <c r="F34">
        <v>0.66608999999999996</v>
      </c>
      <c r="K34" t="str">
        <f t="shared" si="1"/>
        <v>Tia_median</v>
      </c>
      <c r="L34">
        <f t="shared" si="2"/>
        <v>0.27635999999999999</v>
      </c>
    </row>
    <row r="35" spans="1:12" x14ac:dyDescent="0.25">
      <c r="A35" t="s">
        <v>4</v>
      </c>
      <c r="B35" s="3">
        <v>3.0669999999999998E-3</v>
      </c>
      <c r="C35" s="4">
        <v>3.2219999999999999E-2</v>
      </c>
      <c r="D35" s="4">
        <v>7.0309999999999997E-2</v>
      </c>
      <c r="E35" s="4">
        <v>0.12069000000000001</v>
      </c>
      <c r="F35" s="3">
        <v>0.24767</v>
      </c>
      <c r="K35" t="str">
        <f t="shared" si="1"/>
        <v>Tig_median</v>
      </c>
      <c r="L35">
        <f t="shared" si="2"/>
        <v>7.0309999999999997E-2</v>
      </c>
    </row>
    <row r="36" spans="1:12" x14ac:dyDescent="0.25">
      <c r="A36" t="s">
        <v>53</v>
      </c>
      <c r="B36" s="1">
        <v>1.1061E-2</v>
      </c>
      <c r="C36">
        <v>1.562E-2</v>
      </c>
      <c r="D36">
        <v>1.9480000000000001E-2</v>
      </c>
      <c r="E36">
        <v>2.5180000000000001E-2</v>
      </c>
      <c r="F36">
        <v>4.6679999999999999E-2</v>
      </c>
      <c r="K36" t="str">
        <f t="shared" si="1"/>
        <v>sigmaG_median</v>
      </c>
      <c r="L36">
        <f t="shared" si="2"/>
        <v>1.9480000000000001E-2</v>
      </c>
    </row>
    <row r="37" spans="1:12" x14ac:dyDescent="0.25">
      <c r="A37" t="s">
        <v>54</v>
      </c>
      <c r="B37" s="1">
        <v>1.3643000000000001E-2</v>
      </c>
      <c r="C37">
        <v>1.9019999999999999E-2</v>
      </c>
      <c r="D37">
        <v>2.351E-2</v>
      </c>
      <c r="E37">
        <v>2.9919999999999999E-2</v>
      </c>
      <c r="F37">
        <v>5.2139999999999999E-2</v>
      </c>
      <c r="K37" t="str">
        <f t="shared" si="1"/>
        <v>sigmaI_median</v>
      </c>
      <c r="L37">
        <f t="shared" si="2"/>
        <v>2.351E-2</v>
      </c>
    </row>
    <row r="38" spans="1:12" x14ac:dyDescent="0.25">
      <c r="B38" s="1"/>
    </row>
    <row r="39" spans="1:12" x14ac:dyDescent="0.25">
      <c r="A39" t="s">
        <v>57</v>
      </c>
      <c r="B39" s="1" t="s">
        <v>58</v>
      </c>
      <c r="C39" t="s">
        <v>59</v>
      </c>
      <c r="D39" t="s">
        <v>60</v>
      </c>
    </row>
    <row r="40" spans="1:12" x14ac:dyDescent="0.25">
      <c r="B40" s="1"/>
    </row>
    <row r="41" spans="1:12" x14ac:dyDescent="0.25">
      <c r="B41" s="1" t="s">
        <v>61</v>
      </c>
      <c r="C41" t="s">
        <v>62</v>
      </c>
      <c r="D41" t="s">
        <v>63</v>
      </c>
      <c r="E41" t="s">
        <v>64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 s="1">
        <v>1</v>
      </c>
      <c r="C42">
        <v>1</v>
      </c>
      <c r="K42" t="str">
        <f>CONCATENATE(A42,"_rhat")</f>
        <v>Tag_rhat</v>
      </c>
      <c r="L42">
        <f>B42</f>
        <v>1</v>
      </c>
    </row>
    <row r="43" spans="1:12" x14ac:dyDescent="0.25">
      <c r="A43" t="s">
        <v>7</v>
      </c>
      <c r="B43" s="1">
        <v>1</v>
      </c>
      <c r="C43">
        <v>1</v>
      </c>
      <c r="K43" t="str">
        <f t="shared" ref="K43:K49" si="5">CONCATENATE(A43,"_rhat")</f>
        <v>Tai_rhat</v>
      </c>
      <c r="L43">
        <f t="shared" ref="L43:L49" si="6">B43</f>
        <v>1</v>
      </c>
    </row>
    <row r="44" spans="1:12" x14ac:dyDescent="0.25">
      <c r="A44" t="s">
        <v>3</v>
      </c>
      <c r="B44" s="1">
        <v>1</v>
      </c>
      <c r="C44">
        <v>1</v>
      </c>
      <c r="K44" t="str">
        <f t="shared" si="5"/>
        <v>Tga_rhat</v>
      </c>
      <c r="L44">
        <f t="shared" si="6"/>
        <v>1</v>
      </c>
    </row>
    <row r="45" spans="1:12" x14ac:dyDescent="0.25">
      <c r="A45" t="s">
        <v>2</v>
      </c>
      <c r="B45" s="1">
        <v>1</v>
      </c>
      <c r="C45">
        <v>1.01</v>
      </c>
      <c r="K45" t="str">
        <f t="shared" si="5"/>
        <v>Tgi_rhat</v>
      </c>
      <c r="L45">
        <f t="shared" si="6"/>
        <v>1</v>
      </c>
    </row>
    <row r="46" spans="1:12" x14ac:dyDescent="0.25">
      <c r="A46" t="s">
        <v>6</v>
      </c>
      <c r="B46" s="1">
        <v>1</v>
      </c>
      <c r="C46">
        <v>1</v>
      </c>
      <c r="K46" t="str">
        <f t="shared" si="5"/>
        <v>Tia_rhat</v>
      </c>
      <c r="L46">
        <f t="shared" si="6"/>
        <v>1</v>
      </c>
    </row>
    <row r="47" spans="1:12" x14ac:dyDescent="0.25">
      <c r="A47" t="s">
        <v>4</v>
      </c>
      <c r="B47">
        <v>1</v>
      </c>
      <c r="C47">
        <v>1.01</v>
      </c>
      <c r="K47" t="str">
        <f t="shared" si="5"/>
        <v>Tig_rhat</v>
      </c>
      <c r="L47">
        <f t="shared" si="6"/>
        <v>1</v>
      </c>
    </row>
    <row r="48" spans="1:12" x14ac:dyDescent="0.25">
      <c r="A48" t="s">
        <v>53</v>
      </c>
      <c r="B48">
        <v>1</v>
      </c>
      <c r="C48">
        <v>1</v>
      </c>
      <c r="K48" t="str">
        <f t="shared" si="5"/>
        <v>sigmaG_rhat</v>
      </c>
      <c r="L48">
        <f t="shared" si="6"/>
        <v>1</v>
      </c>
    </row>
    <row r="49" spans="1:12" x14ac:dyDescent="0.25">
      <c r="A49" t="s">
        <v>54</v>
      </c>
      <c r="B49">
        <v>1</v>
      </c>
      <c r="C49">
        <v>1</v>
      </c>
      <c r="K49" t="str">
        <f t="shared" si="5"/>
        <v>sigmaI_rhat</v>
      </c>
      <c r="L49">
        <f t="shared" si="6"/>
        <v>1</v>
      </c>
    </row>
    <row r="50" spans="1:12" x14ac:dyDescent="0.25">
      <c r="B50" s="3"/>
      <c r="C50" s="4"/>
      <c r="D50" s="4"/>
      <c r="E50" s="4"/>
    </row>
    <row r="51" spans="1:12" x14ac:dyDescent="0.25">
      <c r="A51" t="s">
        <v>65</v>
      </c>
      <c r="B51" t="s">
        <v>66</v>
      </c>
      <c r="K51" t="s">
        <v>17</v>
      </c>
      <c r="L51">
        <f>A53</f>
        <v>1</v>
      </c>
    </row>
    <row r="53" spans="1:12" x14ac:dyDescent="0.25">
      <c r="A53">
        <v>1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53</v>
      </c>
      <c r="I54" t="s">
        <v>54</v>
      </c>
    </row>
    <row r="55" spans="1:12" x14ac:dyDescent="0.25">
      <c r="A55">
        <v>4382.7385000000004</v>
      </c>
      <c r="B55">
        <v>1247.8389</v>
      </c>
      <c r="C55">
        <v>2303.087</v>
      </c>
      <c r="D55">
        <v>2034.2463</v>
      </c>
      <c r="E55">
        <v>981.03160000000003</v>
      </c>
      <c r="F55">
        <v>1986.9399000000001</v>
      </c>
      <c r="G55">
        <v>7191.9043000000001</v>
      </c>
      <c r="H55">
        <v>7185.3972000000003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Diffusion</vt:lpstr>
      <vt:lpstr>1980</vt:lpstr>
      <vt:lpstr>1981</vt:lpstr>
      <vt:lpstr>1982</vt:lpstr>
      <vt:lpstr>1983</vt:lpstr>
      <vt:lpstr>1984</vt:lpstr>
      <vt:lpstr>'1980'!_1980solution</vt:lpstr>
      <vt:lpstr>'1981'!_1981solution</vt:lpstr>
      <vt:lpstr>'1982'!_1982solution</vt:lpstr>
      <vt:lpstr>'1983'!_1983solution</vt:lpstr>
      <vt:lpstr>'1984'!_1984solution</vt:lpstr>
    </vt:vector>
  </TitlesOfParts>
  <Company>Vanderbilt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Koval</dc:creator>
  <cp:lastModifiedBy>Andriy Koval</cp:lastModifiedBy>
  <dcterms:created xsi:type="dcterms:W3CDTF">2013-03-03T15:46:17Z</dcterms:created>
  <dcterms:modified xsi:type="dcterms:W3CDTF">2013-03-06T03:50:24Z</dcterms:modified>
</cp:coreProperties>
</file>