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gion" sheetId="1" r:id="rId1"/>
    <sheet name="1980" sheetId="2" r:id="rId2"/>
    <sheet name="1981" sheetId="3" r:id="rId3"/>
    <sheet name="1982" sheetId="4" r:id="rId4"/>
    <sheet name="1983" sheetId="5" r:id="rId5"/>
    <sheet name="1984" sheetId="6" r:id="rId6"/>
  </sheets>
  <definedNames>
    <definedName name="_1980solution" localSheetId="1">'1980'!$A$1:$I$57</definedName>
    <definedName name="_1981solution" localSheetId="2">'1981'!$A$1:$I$57</definedName>
    <definedName name="_1982solution" localSheetId="3">'1982'!$A$1:$I$57</definedName>
    <definedName name="_1983solution" localSheetId="4">'1983'!$A$1:$I$57</definedName>
    <definedName name="_1984solution" localSheetId="5">'1984'!$A$1:$I$57</definedName>
  </definedNames>
  <calcPr calcId="145621"/>
</workbook>
</file>

<file path=xl/calcChain.xml><?xml version="1.0" encoding="utf-8"?>
<calcChain xmlns="http://schemas.openxmlformats.org/spreadsheetml/2006/main">
  <c r="L51" i="6" l="1"/>
  <c r="L51" i="5"/>
  <c r="L51" i="4"/>
  <c r="L51" i="3"/>
  <c r="L51" i="2"/>
  <c r="AC6" i="1" l="1"/>
  <c r="L49" i="6"/>
  <c r="K49" i="6"/>
  <c r="L48" i="6"/>
  <c r="K48" i="6"/>
  <c r="L47" i="6"/>
  <c r="K47" i="6"/>
  <c r="L46" i="6"/>
  <c r="K46" i="6"/>
  <c r="L45" i="6"/>
  <c r="U6" i="1" s="1"/>
  <c r="K45" i="6"/>
  <c r="L44" i="6"/>
  <c r="K44" i="6"/>
  <c r="L43" i="6"/>
  <c r="K43" i="6"/>
  <c r="L42" i="6"/>
  <c r="K42" i="6"/>
  <c r="L41" i="6"/>
  <c r="K41" i="6"/>
  <c r="L37" i="6"/>
  <c r="K37" i="6"/>
  <c r="L36" i="6"/>
  <c r="K36" i="6"/>
  <c r="L35" i="6"/>
  <c r="K35" i="6"/>
  <c r="L34" i="6"/>
  <c r="AG6" i="1" s="1"/>
  <c r="K34" i="6"/>
  <c r="L33" i="6"/>
  <c r="K33" i="6"/>
  <c r="L32" i="6"/>
  <c r="K32" i="6"/>
  <c r="L31" i="6"/>
  <c r="K31" i="6"/>
  <c r="L30" i="6"/>
  <c r="K30" i="6"/>
  <c r="L25" i="6"/>
  <c r="K25" i="6"/>
  <c r="L24" i="6"/>
  <c r="K24" i="6"/>
  <c r="L23" i="6"/>
  <c r="K23" i="6"/>
  <c r="L22" i="6"/>
  <c r="G6" i="1" s="1"/>
  <c r="K22" i="6"/>
  <c r="L21" i="6"/>
  <c r="K21" i="6"/>
  <c r="L20" i="6"/>
  <c r="K20" i="6"/>
  <c r="L19" i="6"/>
  <c r="K19" i="6"/>
  <c r="L18" i="6"/>
  <c r="F6" i="1" s="1"/>
  <c r="K18" i="6"/>
  <c r="E6" i="1" s="1"/>
  <c r="L7" i="6"/>
  <c r="Q6" i="1" s="1"/>
  <c r="L6" i="6"/>
  <c r="P6" i="1" s="1"/>
  <c r="L5" i="6"/>
  <c r="O6" i="1" s="1"/>
  <c r="L4" i="6"/>
  <c r="L3" i="6"/>
  <c r="L2" i="6"/>
  <c r="L1" i="6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F5" i="1" s="1"/>
  <c r="L7" i="5"/>
  <c r="Q5" i="1" s="1"/>
  <c r="L6" i="5"/>
  <c r="P5" i="1" s="1"/>
  <c r="L5" i="5"/>
  <c r="O5" i="1" s="1"/>
  <c r="L4" i="5"/>
  <c r="L3" i="5"/>
  <c r="L2" i="5"/>
  <c r="L1" i="5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AA4" i="1" s="1"/>
  <c r="L18" i="4"/>
  <c r="K18" i="4"/>
  <c r="L7" i="4"/>
  <c r="Q4" i="1" s="1"/>
  <c r="L6" i="4"/>
  <c r="P4" i="1" s="1"/>
  <c r="L5" i="4"/>
  <c r="O4" i="1" s="1"/>
  <c r="L4" i="4"/>
  <c r="L3" i="4"/>
  <c r="L2" i="4"/>
  <c r="L1" i="4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X3" i="1" s="1"/>
  <c r="K41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AJ3" i="1" s="1"/>
  <c r="K30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E3" i="1" s="1"/>
  <c r="L18" i="3"/>
  <c r="F3" i="1" s="1"/>
  <c r="K18" i="3"/>
  <c r="L7" i="3"/>
  <c r="Q3" i="1" s="1"/>
  <c r="L6" i="3"/>
  <c r="P3" i="1" s="1"/>
  <c r="L5" i="3"/>
  <c r="O3" i="1" s="1"/>
  <c r="L4" i="3"/>
  <c r="L3" i="3"/>
  <c r="L2" i="3"/>
  <c r="L1" i="3"/>
  <c r="L43" i="2"/>
  <c r="L44" i="2"/>
  <c r="L45" i="2"/>
  <c r="L46" i="2"/>
  <c r="L47" i="2"/>
  <c r="L48" i="2"/>
  <c r="L49" i="2"/>
  <c r="L42" i="2"/>
  <c r="K43" i="2"/>
  <c r="K44" i="2"/>
  <c r="K45" i="2"/>
  <c r="K46" i="2"/>
  <c r="K47" i="2"/>
  <c r="K48" i="2"/>
  <c r="K49" i="2"/>
  <c r="K42" i="2"/>
  <c r="L41" i="2"/>
  <c r="K41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AK6" i="1" l="1"/>
  <c r="Y6" i="1"/>
  <c r="W6" i="1"/>
  <c r="AO6" i="1"/>
  <c r="E4" i="1"/>
  <c r="W4" i="1"/>
  <c r="G4" i="1"/>
  <c r="S4" i="1"/>
  <c r="AE4" i="1"/>
  <c r="AI4" i="1"/>
  <c r="AM4" i="1"/>
  <c r="AF3" i="1"/>
  <c r="AB3" i="1"/>
  <c r="D3" i="1"/>
  <c r="T3" i="1"/>
  <c r="C3" i="1"/>
  <c r="AN3" i="1"/>
  <c r="AN6" i="1"/>
  <c r="AF6" i="1"/>
  <c r="AB6" i="1"/>
  <c r="T6" i="1"/>
  <c r="AI6" i="1"/>
  <c r="AP6" i="1"/>
  <c r="AL6" i="1"/>
  <c r="AH6" i="1"/>
  <c r="AD6" i="1"/>
  <c r="Z6" i="1"/>
  <c r="V6" i="1"/>
  <c r="R6" i="1"/>
  <c r="H6" i="1"/>
  <c r="D6" i="1"/>
  <c r="AJ6" i="1"/>
  <c r="X6" i="1"/>
  <c r="AM6" i="1"/>
  <c r="AE6" i="1"/>
  <c r="AA6" i="1"/>
  <c r="S6" i="1"/>
  <c r="AL5" i="1"/>
  <c r="AH5" i="1"/>
  <c r="AD5" i="1"/>
  <c r="Z5" i="1"/>
  <c r="R5" i="1"/>
  <c r="H5" i="1"/>
  <c r="D5" i="1"/>
  <c r="AO5" i="1"/>
  <c r="AG5" i="1"/>
  <c r="Y5" i="1"/>
  <c r="U5" i="1"/>
  <c r="G5" i="1"/>
  <c r="AM5" i="1"/>
  <c r="AI5" i="1"/>
  <c r="AE5" i="1"/>
  <c r="AA5" i="1"/>
  <c r="W5" i="1"/>
  <c r="S5" i="1"/>
  <c r="E5" i="1"/>
  <c r="AP5" i="1"/>
  <c r="V5" i="1"/>
  <c r="AK5" i="1"/>
  <c r="AC5" i="1"/>
  <c r="C5" i="1"/>
  <c r="AN5" i="1"/>
  <c r="AJ5" i="1"/>
  <c r="AF5" i="1"/>
  <c r="AB5" i="1"/>
  <c r="X5" i="1"/>
  <c r="T5" i="1"/>
  <c r="C4" i="1"/>
  <c r="AL4" i="1"/>
  <c r="AD4" i="1"/>
  <c r="H4" i="1"/>
  <c r="AN4" i="1"/>
  <c r="AJ4" i="1"/>
  <c r="AF4" i="1"/>
  <c r="AB4" i="1"/>
  <c r="X4" i="1"/>
  <c r="T4" i="1"/>
  <c r="F4" i="1"/>
  <c r="AP4" i="1"/>
  <c r="AH4" i="1"/>
  <c r="Z4" i="1"/>
  <c r="V4" i="1"/>
  <c r="R4" i="1"/>
  <c r="D4" i="1"/>
  <c r="AO4" i="1"/>
  <c r="AK4" i="1"/>
  <c r="AG4" i="1"/>
  <c r="AC4" i="1"/>
  <c r="Y4" i="1"/>
  <c r="U4" i="1"/>
  <c r="AE3" i="1"/>
  <c r="AO3" i="1"/>
  <c r="AK3" i="1"/>
  <c r="AG3" i="1"/>
  <c r="AC3" i="1"/>
  <c r="Y3" i="1"/>
  <c r="U3" i="1"/>
  <c r="G3" i="1"/>
  <c r="AM3" i="1"/>
  <c r="AI3" i="1"/>
  <c r="AA3" i="1"/>
  <c r="W3" i="1"/>
  <c r="S3" i="1"/>
  <c r="AP3" i="1"/>
  <c r="AL3" i="1"/>
  <c r="AH3" i="1"/>
  <c r="AD3" i="1"/>
  <c r="Z3" i="1"/>
  <c r="V3" i="1"/>
  <c r="R3" i="1"/>
  <c r="H3" i="1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7" i="2"/>
  <c r="Q2" i="1" s="1"/>
  <c r="L6" i="2"/>
  <c r="P2" i="1" s="1"/>
  <c r="L5" i="2"/>
  <c r="O2" i="1" s="1"/>
  <c r="L4" i="2"/>
  <c r="L3" i="2"/>
  <c r="L2" i="2"/>
  <c r="L1" i="2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E2" i="1" l="1"/>
  <c r="S2" i="1"/>
  <c r="W2" i="1"/>
  <c r="AA2" i="1"/>
  <c r="AE2" i="1"/>
  <c r="AI2" i="1"/>
  <c r="AM2" i="1"/>
  <c r="D2" i="1"/>
  <c r="F2" i="1"/>
  <c r="T2" i="1"/>
  <c r="X2" i="1"/>
  <c r="AB2" i="1"/>
  <c r="AF2" i="1"/>
  <c r="AJ2" i="1"/>
  <c r="AN2" i="1"/>
  <c r="H2" i="1"/>
  <c r="R2" i="1"/>
  <c r="V2" i="1"/>
  <c r="Z2" i="1"/>
  <c r="AD2" i="1"/>
  <c r="AH2" i="1"/>
  <c r="AL2" i="1"/>
  <c r="AP2" i="1"/>
  <c r="G2" i="1"/>
  <c r="U2" i="1"/>
  <c r="Y2" i="1"/>
  <c r="AC2" i="1"/>
  <c r="AG2" i="1"/>
  <c r="AK2" i="1"/>
  <c r="AO2" i="1"/>
  <c r="C6" i="1"/>
  <c r="C2" i="1"/>
</calcChain>
</file>

<file path=xl/connections.xml><?xml version="1.0" encoding="utf-8"?>
<connections xmlns="http://schemas.openxmlformats.org/spreadsheetml/2006/main">
  <connection id="1" name="1980solution" type="6" refreshedVersion="4" background="1" saveData="1">
    <textPr prompt="0" codePage="437" sourceFile="C:\Users\inspirion\Documents\GitHub\EMOSA\OriginalHybridGauss\RawOut\1980.solution.txt" space="1" consecutive="1">
      <textFields count="3">
        <textField/>
        <textField/>
        <textField/>
      </textFields>
    </textPr>
  </connection>
  <connection id="2" name="1981solution" type="6" refreshedVersion="4" background="1" saveData="1">
    <textPr prompt="0" codePage="437" sourceFile="C:\Users\inspirion\Documents\GitHub\EMOSA\OriginalHybridGauss\RawOut\1981.solution.txt" space="1" consecutive="1">
      <textFields count="3">
        <textField/>
        <textField/>
        <textField/>
      </textFields>
    </textPr>
  </connection>
  <connection id="3" name="1982solution" type="6" refreshedVersion="4" background="1" saveData="1">
    <textPr prompt="0" codePage="437" sourceFile="C:\Users\inspirion\Documents\GitHub\EMOSA\OriginalHybridGauss\RawOut\1982.solution.txt" space="1" consecutive="1">
      <textFields count="3">
        <textField/>
        <textField/>
        <textField/>
      </textFields>
    </textPr>
  </connection>
  <connection id="4" name="1983solution" type="6" refreshedVersion="4" background="1" saveData="1">
    <textPr prompt="0" codePage="437" sourceFile="C:\Users\inspirion\Documents\GitHub\EMOSA\OriginalHybridGauss\RawOut\1983.solution.txt" space="1" consecutive="1">
      <textFields count="3">
        <textField/>
        <textField/>
        <textField/>
      </textFields>
    </textPr>
  </connection>
  <connection id="5" name="1984solution" type="6" refreshedVersion="4" background="1" saveData="1">
    <textPr prompt="0" codePage="437" sourceFile="C:\Users\inspirion\Documents\GitHub\EMOSA\OriginalHybridGauss\RawOut\1984.solu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<sst xmlns="http://schemas.openxmlformats.org/spreadsheetml/2006/main" count="523" uniqueCount="70">
  <si>
    <t>model</t>
  </si>
  <si>
    <t>cohort</t>
  </si>
  <si>
    <t>Tgi</t>
  </si>
  <si>
    <t>Tga</t>
  </si>
  <si>
    <t>Tig</t>
  </si>
  <si>
    <t>Tag</t>
  </si>
  <si>
    <t>Tia</t>
  </si>
  <si>
    <t>Tai</t>
  </si>
  <si>
    <t>Cgi</t>
  </si>
  <si>
    <t>Cig</t>
  </si>
  <si>
    <t>Cag</t>
  </si>
  <si>
    <t>Cga</t>
  </si>
  <si>
    <t>Cia</t>
  </si>
  <si>
    <t>Cai</t>
  </si>
  <si>
    <t>md</t>
  </si>
  <si>
    <t>p</t>
  </si>
  <si>
    <t>DIC</t>
  </si>
  <si>
    <t>PSRF</t>
  </si>
  <si>
    <t>[1]</t>
  </si>
  <si>
    <t>Gauss</t>
  </si>
  <si>
    <t>Dist</t>
  </si>
  <si>
    <t>iterations</t>
  </si>
  <si>
    <t>Mean</t>
  </si>
  <si>
    <t>deviance:</t>
  </si>
  <si>
    <t>penalty</t>
  </si>
  <si>
    <t>Penalized</t>
  </si>
  <si>
    <t>Iterations</t>
  </si>
  <si>
    <t>=</t>
  </si>
  <si>
    <t>Thinning</t>
  </si>
  <si>
    <t>interval</t>
  </si>
  <si>
    <t>Number</t>
  </si>
  <si>
    <t>of</t>
  </si>
  <si>
    <t>chains</t>
  </si>
  <si>
    <t>Sample</t>
  </si>
  <si>
    <t>size</t>
  </si>
  <si>
    <t>per</t>
  </si>
  <si>
    <t>chain</t>
  </si>
  <si>
    <t>Empirical</t>
  </si>
  <si>
    <t>mean</t>
  </si>
  <si>
    <t>and</t>
  </si>
  <si>
    <t>standard</t>
  </si>
  <si>
    <t>deviation</t>
  </si>
  <si>
    <t>for</t>
  </si>
  <si>
    <t>each</t>
  </si>
  <si>
    <t>variable,</t>
  </si>
  <si>
    <t>plus</t>
  </si>
  <si>
    <t>error</t>
  </si>
  <si>
    <t>the</t>
  </si>
  <si>
    <t>mean:</t>
  </si>
  <si>
    <t>SD</t>
  </si>
  <si>
    <t>Naive</t>
  </si>
  <si>
    <t>SE</t>
  </si>
  <si>
    <t>Time-series</t>
  </si>
  <si>
    <t>sigmaG</t>
  </si>
  <si>
    <t>Quantiles</t>
  </si>
  <si>
    <t>variable:</t>
  </si>
  <si>
    <t>Potential</t>
  </si>
  <si>
    <t>scale</t>
  </si>
  <si>
    <t>reduction</t>
  </si>
  <si>
    <t>factors:</t>
  </si>
  <si>
    <t>Point</t>
  </si>
  <si>
    <t>est.</t>
  </si>
  <si>
    <t>Upper</t>
  </si>
  <si>
    <t>C.I.</t>
  </si>
  <si>
    <t>Multivariate</t>
  </si>
  <si>
    <t>psrf</t>
  </si>
  <si>
    <t>11001:21000</t>
  </si>
  <si>
    <t>OriginalHybridGauss</t>
  </si>
  <si>
    <t>sigmaA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</si>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</sst>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80sol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81soluti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82solu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83solu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84solu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zoomScale="85" zoomScaleNormal="85" workbookViewId="0">
      <selection activeCell="H16" sqref="H16"/>
    </sheetView>
  </sheetViews>
  <sheetFormatPr defaultRowHeight="15" x14ac:dyDescent="0.25"/>
  <cols>
    <col min="2" max="2" width="12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tr">
        <f>CONCATENATE(C1,"_rhat")</f>
        <v>Tgi_rhat</v>
      </c>
      <c r="T1" t="str">
        <f t="shared" ref="T1:AC1" si="0">CONCATENATE(D1,"_rhat")</f>
        <v>Tga_rhat</v>
      </c>
      <c r="U1" t="str">
        <f t="shared" si="0"/>
        <v>Tig_rhat</v>
      </c>
      <c r="V1" t="str">
        <f t="shared" si="0"/>
        <v>Tag_rhat</v>
      </c>
      <c r="W1" t="str">
        <f t="shared" si="0"/>
        <v>Tia_rhat</v>
      </c>
      <c r="X1" t="str">
        <f t="shared" si="0"/>
        <v>Tai_rhat</v>
      </c>
      <c r="Y1" t="str">
        <f t="shared" si="0"/>
        <v>Cgi_rhat</v>
      </c>
      <c r="Z1" t="str">
        <f t="shared" si="0"/>
        <v>Cig_rhat</v>
      </c>
      <c r="AA1" t="str">
        <f t="shared" si="0"/>
        <v>Cag_rhat</v>
      </c>
      <c r="AB1" t="str">
        <f t="shared" si="0"/>
        <v>Cga_rhat</v>
      </c>
      <c r="AC1" t="str">
        <f t="shared" si="0"/>
        <v>Cia_rhat</v>
      </c>
      <c r="AD1" t="str">
        <f>CONCATENATE(N1,"_rhat")</f>
        <v>Cai_rhat</v>
      </c>
      <c r="AE1" t="str">
        <f>CONCATENATE(C1,"_median")</f>
        <v>Tgi_median</v>
      </c>
      <c r="AF1" t="str">
        <f t="shared" ref="AF1:AP1" si="1">CONCATENATE(D1,"_median")</f>
        <v>Tga_median</v>
      </c>
      <c r="AG1" t="str">
        <f t="shared" si="1"/>
        <v>Tig_median</v>
      </c>
      <c r="AH1" t="str">
        <f t="shared" si="1"/>
        <v>Tag_median</v>
      </c>
      <c r="AI1" t="str">
        <f t="shared" si="1"/>
        <v>Tia_median</v>
      </c>
      <c r="AJ1" t="str">
        <f t="shared" si="1"/>
        <v>Tai_median</v>
      </c>
      <c r="AK1" t="str">
        <f t="shared" si="1"/>
        <v>Cgi_median</v>
      </c>
      <c r="AL1" t="str">
        <f t="shared" si="1"/>
        <v>Cig_median</v>
      </c>
      <c r="AM1" t="str">
        <f t="shared" si="1"/>
        <v>Cag_median</v>
      </c>
      <c r="AN1" t="str">
        <f t="shared" si="1"/>
        <v>Cga_median</v>
      </c>
      <c r="AO1" t="str">
        <f t="shared" si="1"/>
        <v>Cia_median</v>
      </c>
      <c r="AP1" t="str">
        <f t="shared" si="1"/>
        <v>Cai_median</v>
      </c>
    </row>
    <row r="2" spans="1:42" x14ac:dyDescent="0.25">
      <c r="A2" t="s">
        <v>69</v>
      </c>
      <c r="B2">
        <v>1980</v>
      </c>
      <c r="C2">
        <f>VLOOKUP(C1,'1980'!$K:$L,2,FALSE)</f>
        <v>0.27542</v>
      </c>
      <c r="D2">
        <f>VLOOKUP(D1,'1980'!$K:$L,2,FALSE)</f>
        <v>0.26787</v>
      </c>
      <c r="E2">
        <f>VLOOKUP(E1,'1980'!$K:$L,2,FALSE)</f>
        <v>0.50692999999999999</v>
      </c>
      <c r="F2">
        <f>VLOOKUP(F1,'1980'!$K:$L,2,FALSE)</f>
        <v>0.69349000000000005</v>
      </c>
      <c r="G2">
        <f>VLOOKUP(G1,'1980'!$K:$L,2,FALSE)</f>
        <v>0.49976999999999999</v>
      </c>
      <c r="H2">
        <f>VLOOKUP(H1,'1980'!$K:$L,2,FALSE)</f>
        <v>6.3E-2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f>VLOOKUP(O1,'1980'!$K:$L,2,FALSE)</f>
        <v>-86.01</v>
      </c>
      <c r="P2">
        <f>VLOOKUP(P1,'1980'!$K:$L,2,FALSE)</f>
        <v>6.6059999999999999</v>
      </c>
      <c r="Q2">
        <f>VLOOKUP(Q1,'1980'!$K:$L,2,FALSE)</f>
        <v>-79.41</v>
      </c>
      <c r="R2">
        <f>VLOOKUP(R1,'1980'!$K:$L,2,FALSE)</f>
        <v>1.01</v>
      </c>
      <c r="S2">
        <f>VLOOKUP(S1,'1980'!$K:$L,2,FALSE)</f>
        <v>1</v>
      </c>
      <c r="T2">
        <f>VLOOKUP(T1,'1980'!$K:$L,2,FALSE)</f>
        <v>1.01</v>
      </c>
      <c r="U2">
        <f>VLOOKUP(U1,'1980'!$K:$L,2,FALSE)</f>
        <v>1</v>
      </c>
      <c r="V2">
        <f>VLOOKUP(V1,'1980'!$K:$L,2,FALSE)</f>
        <v>1.01</v>
      </c>
      <c r="W2">
        <f>VLOOKUP(W1,'1980'!$K:$L,2,FALSE)</f>
        <v>1</v>
      </c>
      <c r="X2">
        <f>VLOOKUP(X1,'1980'!$K:$L,2,FALSE)</f>
        <v>1</v>
      </c>
      <c r="Y2" t="e">
        <f>VLOOKUP(Y1,'1980'!$K:$L,2,FALSE)</f>
        <v>#N/A</v>
      </c>
      <c r="Z2" t="e">
        <f>VLOOKUP(Z1,'1980'!$K:$L,2,FALSE)</f>
        <v>#N/A</v>
      </c>
      <c r="AA2" t="e">
        <f>VLOOKUP(AA1,'1980'!$K:$L,2,FALSE)</f>
        <v>#N/A</v>
      </c>
      <c r="AB2" t="e">
        <f>VLOOKUP(AB1,'1980'!$K:$L,2,FALSE)</f>
        <v>#N/A</v>
      </c>
      <c r="AC2" t="e">
        <f>VLOOKUP(AC1,'1980'!$K:$L,2,FALSE)</f>
        <v>#N/A</v>
      </c>
      <c r="AD2" t="e">
        <f>VLOOKUP(AD1,'1980'!$K:$L,2,FALSE)</f>
        <v>#N/A</v>
      </c>
      <c r="AE2">
        <f>VLOOKUP(AE1,'1980'!$K:$L,2,FALSE)</f>
        <v>0.26279999999999998</v>
      </c>
      <c r="AF2">
        <f>VLOOKUP(AF1,'1980'!$K:$L,2,FALSE)</f>
        <v>0.26476</v>
      </c>
      <c r="AG2">
        <f>VLOOKUP(AG1,'1980'!$K:$L,2,FALSE)</f>
        <v>0.50788</v>
      </c>
      <c r="AH2">
        <f>VLOOKUP(AH1,'1980'!$K:$L,2,FALSE)</f>
        <v>0.73934999999999995</v>
      </c>
      <c r="AI2">
        <f>VLOOKUP(AI1,'1980'!$K:$L,2,FALSE)</f>
        <v>0.50060000000000004</v>
      </c>
      <c r="AJ2">
        <f>VLOOKUP(AJ1,'1980'!$K:$L,2,FALSE)</f>
        <v>5.1810000000000002E-2</v>
      </c>
      <c r="AK2" t="e">
        <f>VLOOKUP(AK1,'1980'!$K:$L,2,FALSE)</f>
        <v>#N/A</v>
      </c>
      <c r="AL2" t="e">
        <f>VLOOKUP(AL1,'1980'!$K:$L,2,FALSE)</f>
        <v>#N/A</v>
      </c>
      <c r="AM2" t="e">
        <f>VLOOKUP(AM1,'1980'!$K:$L,2,FALSE)</f>
        <v>#N/A</v>
      </c>
      <c r="AN2" t="e">
        <f>VLOOKUP(AN1,'1980'!$K:$L,2,FALSE)</f>
        <v>#N/A</v>
      </c>
      <c r="AO2" t="e">
        <f>VLOOKUP(AO1,'1980'!$K:$L,2,FALSE)</f>
        <v>#N/A</v>
      </c>
      <c r="AP2" t="e">
        <f>VLOOKUP(AP1,'1980'!$K:$L,2,FALSE)</f>
        <v>#N/A</v>
      </c>
    </row>
    <row r="3" spans="1:42" x14ac:dyDescent="0.25">
      <c r="A3" t="s">
        <v>69</v>
      </c>
      <c r="B3">
        <v>1981</v>
      </c>
      <c r="C3">
        <f>VLOOKUP(C1,'1981'!$K:$L,2,FALSE)</f>
        <v>0.20430999999999999</v>
      </c>
      <c r="D3">
        <f>VLOOKUP(D1,'1981'!$K:$L,2,FALSE)</f>
        <v>0.35770999999999997</v>
      </c>
      <c r="E3">
        <f>VLOOKUP(E1,'1981'!$K:$L,2,FALSE)</f>
        <v>0.44594</v>
      </c>
      <c r="F3">
        <f>VLOOKUP(F1,'1981'!$K:$L,2,FALSE)</f>
        <v>0.78608999999999996</v>
      </c>
      <c r="G3">
        <f>VLOOKUP(G1,'1981'!$K:$L,2,FALSE)</f>
        <v>0.49989</v>
      </c>
      <c r="H3">
        <f>VLOOKUP(H1,'1981'!$K:$L,2,FALSE)</f>
        <v>6.3339999999999994E-2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f>VLOOKUP(O1,'1981'!$K:$L,2,FALSE)</f>
        <v>-88.68</v>
      </c>
      <c r="P3">
        <f>VLOOKUP(P1,'1981'!$K:$L,2,FALSE)</f>
        <v>7.6669999999999998</v>
      </c>
      <c r="Q3">
        <f>VLOOKUP(Q1,'1981'!$K:$L,2,FALSE)</f>
        <v>-81.010000000000005</v>
      </c>
      <c r="R3">
        <f>VLOOKUP(R1,'1981'!$K:$L,2,FALSE)</f>
        <v>1.02</v>
      </c>
      <c r="S3">
        <f>VLOOKUP(S1,'1981'!$K:$L,2,FALSE)</f>
        <v>1.01</v>
      </c>
      <c r="T3">
        <f>VLOOKUP(T1,'1981'!$K:$L,2,FALSE)</f>
        <v>1.02</v>
      </c>
      <c r="U3">
        <f>VLOOKUP(U1,'1981'!$K:$L,2,FALSE)</f>
        <v>1</v>
      </c>
      <c r="V3">
        <f>VLOOKUP(V1,'1981'!$K:$L,2,FALSE)</f>
        <v>1.01</v>
      </c>
      <c r="W3">
        <f>VLOOKUP(W1,'1981'!$K:$L,2,FALSE)</f>
        <v>1</v>
      </c>
      <c r="X3">
        <f>VLOOKUP(X1,'1981'!$K:$L,2,FALSE)</f>
        <v>1.01</v>
      </c>
      <c r="Y3" t="e">
        <f>VLOOKUP(Y1,'1981'!$K:$L,2,FALSE)</f>
        <v>#N/A</v>
      </c>
      <c r="Z3" t="e">
        <f>VLOOKUP(Z1,'1981'!$K:$L,2,FALSE)</f>
        <v>#N/A</v>
      </c>
      <c r="AA3" t="e">
        <f>VLOOKUP(AA1,'1981'!$K:$L,2,FALSE)</f>
        <v>#N/A</v>
      </c>
      <c r="AB3" t="e">
        <f>VLOOKUP(AB1,'1981'!$K:$L,2,FALSE)</f>
        <v>#N/A</v>
      </c>
      <c r="AC3" t="e">
        <f>VLOOKUP(AC1,'1981'!$K:$L,2,FALSE)</f>
        <v>#N/A</v>
      </c>
      <c r="AD3" t="e">
        <f>VLOOKUP(AD1,'1981'!$K:$L,2,FALSE)</f>
        <v>#N/A</v>
      </c>
      <c r="AE3">
        <f>VLOOKUP(AE1,'1981'!$K:$L,2,FALSE)</f>
        <v>0.19059999999999999</v>
      </c>
      <c r="AF3">
        <f>VLOOKUP(AF1,'1981'!$K:$L,2,FALSE)</f>
        <v>0.37930999999999998</v>
      </c>
      <c r="AG3">
        <f>VLOOKUP(AG1,'1981'!$K:$L,2,FALSE)</f>
        <v>0.41833999999999999</v>
      </c>
      <c r="AH3">
        <f>VLOOKUP(AH1,'1981'!$K:$L,2,FALSE)</f>
        <v>0.83709</v>
      </c>
      <c r="AI3">
        <f>VLOOKUP(AI1,'1981'!$K:$L,2,FALSE)</f>
        <v>0.49889</v>
      </c>
      <c r="AJ3">
        <f>VLOOKUP(AJ1,'1981'!$K:$L,2,FALSE)</f>
        <v>4.8710000000000003E-2</v>
      </c>
      <c r="AK3" t="e">
        <f>VLOOKUP(AK1,'1981'!$K:$L,2,FALSE)</f>
        <v>#N/A</v>
      </c>
      <c r="AL3" t="e">
        <f>VLOOKUP(AL1,'1981'!$K:$L,2,FALSE)</f>
        <v>#N/A</v>
      </c>
      <c r="AM3" t="e">
        <f>VLOOKUP(AM1,'1981'!$K:$L,2,FALSE)</f>
        <v>#N/A</v>
      </c>
      <c r="AN3" t="e">
        <f>VLOOKUP(AN1,'1981'!$K:$L,2,FALSE)</f>
        <v>#N/A</v>
      </c>
      <c r="AO3" t="e">
        <f>VLOOKUP(AO1,'1981'!$K:$L,2,FALSE)</f>
        <v>#N/A</v>
      </c>
      <c r="AP3" t="e">
        <f>VLOOKUP(AP1,'1981'!$K:$L,2,FALSE)</f>
        <v>#N/A</v>
      </c>
    </row>
    <row r="4" spans="1:42" x14ac:dyDescent="0.25">
      <c r="A4" t="s">
        <v>69</v>
      </c>
      <c r="B4">
        <v>1982</v>
      </c>
      <c r="C4">
        <f>VLOOKUP(C1,'1982'!$K:$L,2,FALSE)</f>
        <v>0.21915000000000001</v>
      </c>
      <c r="D4">
        <f>VLOOKUP(D1,'1982'!$K:$L,2,FALSE)</f>
        <v>0.33934999999999998</v>
      </c>
      <c r="E4">
        <f>VLOOKUP(E1,'1982'!$K:$L,2,FALSE)</f>
        <v>0.50456999999999996</v>
      </c>
      <c r="F4">
        <f>VLOOKUP(F1,'1982'!$K:$L,2,FALSE)</f>
        <v>0.71611999999999998</v>
      </c>
      <c r="G4">
        <f>VLOOKUP(G1,'1982'!$K:$L,2,FALSE)</f>
        <v>0.50043000000000004</v>
      </c>
      <c r="H4">
        <f>VLOOKUP(H1,'1982'!$K:$L,2,FALSE)</f>
        <v>6.0679999999999998E-2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f>VLOOKUP(O1,'1982'!$K:$L,2,FALSE)</f>
        <v>-74.08</v>
      </c>
      <c r="P4">
        <f>VLOOKUP(P1,'1982'!$K:$L,2,FALSE)</f>
        <v>7.3140000000000001</v>
      </c>
      <c r="Q4">
        <f>VLOOKUP(Q1,'1982'!$K:$L,2,FALSE)</f>
        <v>-66.760000000000005</v>
      </c>
      <c r="R4">
        <f>VLOOKUP(R1,'1982'!$K:$L,2,FALSE)</f>
        <v>1.01</v>
      </c>
      <c r="S4">
        <f>VLOOKUP(S1,'1982'!$K:$L,2,FALSE)</f>
        <v>1</v>
      </c>
      <c r="T4">
        <f>VLOOKUP(T1,'1982'!$K:$L,2,FALSE)</f>
        <v>1.01</v>
      </c>
      <c r="U4">
        <f>VLOOKUP(U1,'1982'!$K:$L,2,FALSE)</f>
        <v>1</v>
      </c>
      <c r="V4">
        <f>VLOOKUP(V1,'1982'!$K:$L,2,FALSE)</f>
        <v>1.02</v>
      </c>
      <c r="W4">
        <f>VLOOKUP(W1,'1982'!$K:$L,2,FALSE)</f>
        <v>1</v>
      </c>
      <c r="X4">
        <f>VLOOKUP(X1,'1982'!$K:$L,2,FALSE)</f>
        <v>1</v>
      </c>
      <c r="Y4" t="e">
        <f>VLOOKUP(Y1,'1982'!$K:$L,2,FALSE)</f>
        <v>#N/A</v>
      </c>
      <c r="Z4" t="e">
        <f>VLOOKUP(Z1,'1982'!$K:$L,2,FALSE)</f>
        <v>#N/A</v>
      </c>
      <c r="AA4" t="e">
        <f>VLOOKUP(AA1,'1982'!$K:$L,2,FALSE)</f>
        <v>#N/A</v>
      </c>
      <c r="AB4" t="e">
        <f>VLOOKUP(AB1,'1982'!$K:$L,2,FALSE)</f>
        <v>#N/A</v>
      </c>
      <c r="AC4" t="e">
        <f>VLOOKUP(AC1,'1982'!$K:$L,2,FALSE)</f>
        <v>#N/A</v>
      </c>
      <c r="AD4" t="e">
        <f>VLOOKUP(AD1,'1982'!$K:$L,2,FALSE)</f>
        <v>#N/A</v>
      </c>
      <c r="AE4">
        <f>VLOOKUP(AE1,'1982'!$K:$L,2,FALSE)</f>
        <v>0.20413999999999999</v>
      </c>
      <c r="AF4">
        <f>VLOOKUP(AF1,'1982'!$K:$L,2,FALSE)</f>
        <v>0.35726999999999998</v>
      </c>
      <c r="AG4">
        <f>VLOOKUP(AG1,'1982'!$K:$L,2,FALSE)</f>
        <v>0.50422999999999996</v>
      </c>
      <c r="AH4">
        <f>VLOOKUP(AH1,'1982'!$K:$L,2,FALSE)</f>
        <v>0.77690999999999999</v>
      </c>
      <c r="AI4">
        <f>VLOOKUP(AI1,'1982'!$K:$L,2,FALSE)</f>
        <v>0.49965999999999999</v>
      </c>
      <c r="AJ4">
        <f>VLOOKUP(AJ1,'1982'!$K:$L,2,FALSE)</f>
        <v>4.6690000000000002E-2</v>
      </c>
      <c r="AK4" t="e">
        <f>VLOOKUP(AK1,'1982'!$K:$L,2,FALSE)</f>
        <v>#N/A</v>
      </c>
      <c r="AL4" t="e">
        <f>VLOOKUP(AL1,'1982'!$K:$L,2,FALSE)</f>
        <v>#N/A</v>
      </c>
      <c r="AM4" t="e">
        <f>VLOOKUP(AM1,'1982'!$K:$L,2,FALSE)</f>
        <v>#N/A</v>
      </c>
      <c r="AN4" t="e">
        <f>VLOOKUP(AN1,'1982'!$K:$L,2,FALSE)</f>
        <v>#N/A</v>
      </c>
      <c r="AO4" t="e">
        <f>VLOOKUP(AO1,'1982'!$K:$L,2,FALSE)</f>
        <v>#N/A</v>
      </c>
      <c r="AP4" t="e">
        <f>VLOOKUP(AP1,'1982'!$K:$L,2,FALSE)</f>
        <v>#N/A</v>
      </c>
    </row>
    <row r="5" spans="1:42" x14ac:dyDescent="0.25">
      <c r="A5" t="s">
        <v>69</v>
      </c>
      <c r="B5">
        <v>1983</v>
      </c>
      <c r="C5">
        <f>VLOOKUP(C1,'1983'!$K:$L,2,FALSE)</f>
        <v>0.28087600000000001</v>
      </c>
      <c r="D5">
        <f>VLOOKUP(D1,'1983'!$K:$L,2,FALSE)</f>
        <v>0.39197900000000002</v>
      </c>
      <c r="E5">
        <f>VLOOKUP(E1,'1983'!$K:$L,2,FALSE)</f>
        <v>0.49665599999999999</v>
      </c>
      <c r="F5">
        <f>VLOOKUP(F1,'1983'!$K:$L,2,FALSE)</f>
        <v>0.87253099999999995</v>
      </c>
      <c r="G5">
        <f>VLOOKUP(G1,'1983'!$K:$L,2,FALSE)</f>
        <v>0.49847999999999998</v>
      </c>
      <c r="H5">
        <f>VLOOKUP(H1,'1983'!$K:$L,2,FALSE)</f>
        <v>8.6576E-2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f>VLOOKUP(O1,'1983'!$K:$L,2,FALSE)</f>
        <v>-90.3</v>
      </c>
      <c r="P5">
        <f>VLOOKUP(P1,'1983'!$K:$L,2,FALSE)</f>
        <v>8.9090000000000007</v>
      </c>
      <c r="Q5">
        <f>VLOOKUP(Q1,'1983'!$K:$L,2,FALSE)</f>
        <v>-81.400000000000006</v>
      </c>
      <c r="R5">
        <f>VLOOKUP(R1,'1983'!$K:$L,2,FALSE)</f>
        <v>1.01</v>
      </c>
      <c r="S5">
        <f>VLOOKUP(S1,'1983'!$K:$L,2,FALSE)</f>
        <v>1.01</v>
      </c>
      <c r="T5">
        <f>VLOOKUP(T1,'1983'!$K:$L,2,FALSE)</f>
        <v>1.01</v>
      </c>
      <c r="U5">
        <f>VLOOKUP(U1,'1983'!$K:$L,2,FALSE)</f>
        <v>1</v>
      </c>
      <c r="V5">
        <f>VLOOKUP(V1,'1983'!$K:$L,2,FALSE)</f>
        <v>1.01</v>
      </c>
      <c r="W5">
        <f>VLOOKUP(W1,'1983'!$K:$L,2,FALSE)</f>
        <v>1</v>
      </c>
      <c r="X5">
        <f>VLOOKUP(X1,'1983'!$K:$L,2,FALSE)</f>
        <v>1</v>
      </c>
      <c r="Y5" t="e">
        <f>VLOOKUP(Y1,'1983'!$K:$L,2,FALSE)</f>
        <v>#N/A</v>
      </c>
      <c r="Z5" t="e">
        <f>VLOOKUP(Z1,'1983'!$K:$L,2,FALSE)</f>
        <v>#N/A</v>
      </c>
      <c r="AA5" t="e">
        <f>VLOOKUP(AA1,'1983'!$K:$L,2,FALSE)</f>
        <v>#N/A</v>
      </c>
      <c r="AB5" t="e">
        <f>VLOOKUP(AB1,'1983'!$K:$L,2,FALSE)</f>
        <v>#N/A</v>
      </c>
      <c r="AC5" t="e">
        <f>VLOOKUP(AC1,'1983'!$K:$L,2,FALSE)</f>
        <v>#N/A</v>
      </c>
      <c r="AD5" t="e">
        <f>VLOOKUP(AD1,'1983'!$K:$L,2,FALSE)</f>
        <v>#N/A</v>
      </c>
      <c r="AE5">
        <f>VLOOKUP(AE1,'1983'!$K:$L,2,FALSE)</f>
        <v>0.27396199999999998</v>
      </c>
      <c r="AF5">
        <f>VLOOKUP(AF1,'1983'!$K:$L,2,FALSE)</f>
        <v>0.40356599999999998</v>
      </c>
      <c r="AG5">
        <f>VLOOKUP(AG1,'1983'!$K:$L,2,FALSE)</f>
        <v>0.49337399999999998</v>
      </c>
      <c r="AH5">
        <f>VLOOKUP(AH1,'1983'!$K:$L,2,FALSE)</f>
        <v>0.91156300000000001</v>
      </c>
      <c r="AI5">
        <f>VLOOKUP(AI1,'1983'!$K:$L,2,FALSE)</f>
        <v>0.498247</v>
      </c>
      <c r="AJ5">
        <f>VLOOKUP(AJ1,'1983'!$K:$L,2,FALSE)</f>
        <v>7.7664999999999998E-2</v>
      </c>
      <c r="AK5" t="e">
        <f>VLOOKUP(AK1,'1983'!$K:$L,2,FALSE)</f>
        <v>#N/A</v>
      </c>
      <c r="AL5" t="e">
        <f>VLOOKUP(AL1,'1983'!$K:$L,2,FALSE)</f>
        <v>#N/A</v>
      </c>
      <c r="AM5" t="e">
        <f>VLOOKUP(AM1,'1983'!$K:$L,2,FALSE)</f>
        <v>#N/A</v>
      </c>
      <c r="AN5" t="e">
        <f>VLOOKUP(AN1,'1983'!$K:$L,2,FALSE)</f>
        <v>#N/A</v>
      </c>
      <c r="AO5" t="e">
        <f>VLOOKUP(AO1,'1983'!$K:$L,2,FALSE)</f>
        <v>#N/A</v>
      </c>
      <c r="AP5" t="e">
        <f>VLOOKUP(AP1,'1983'!$K:$L,2,FALSE)</f>
        <v>#N/A</v>
      </c>
    </row>
    <row r="6" spans="1:42" x14ac:dyDescent="0.25">
      <c r="A6" t="s">
        <v>69</v>
      </c>
      <c r="B6">
        <v>1984</v>
      </c>
      <c r="C6">
        <f>VLOOKUP(C1,'1984'!$K:$L,2,FALSE)</f>
        <v>0.23707</v>
      </c>
      <c r="D6">
        <f>VLOOKUP(D1,'1984'!$K:$L,2,FALSE)</f>
        <v>0.30266999999999999</v>
      </c>
      <c r="E6">
        <f>VLOOKUP(E1,'1984'!$K:$L,2,FALSE)</f>
        <v>0.40465000000000001</v>
      </c>
      <c r="F6">
        <f>VLOOKUP(F1,'1984'!$K:$L,2,FALSE)</f>
        <v>0.63993</v>
      </c>
      <c r="G6">
        <f>VLOOKUP(G1,'1984'!$K:$L,2,FALSE)</f>
        <v>0.49952999999999997</v>
      </c>
      <c r="H6">
        <f>VLOOKUP(H1,'1984'!$K:$L,2,FALSE)</f>
        <v>8.1549999999999997E-2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f>VLOOKUP(O1,'1984'!$K:$L,2,FALSE)</f>
        <v>-72.81</v>
      </c>
      <c r="P6">
        <f>VLOOKUP(P1,'1984'!$K:$L,2,FALSE)</f>
        <v>8.06</v>
      </c>
      <c r="Q6">
        <f>VLOOKUP(Q1,'1984'!$K:$L,2,FALSE)</f>
        <v>-64.75</v>
      </c>
      <c r="R6">
        <f>VLOOKUP(R1,'1984'!$K:$L,2,FALSE)</f>
        <v>1.01</v>
      </c>
      <c r="S6">
        <f>VLOOKUP(S1,'1984'!$K:$L,2,FALSE)</f>
        <v>1.01</v>
      </c>
      <c r="T6">
        <f>VLOOKUP(T1,'1984'!$K:$L,2,FALSE)</f>
        <v>1</v>
      </c>
      <c r="U6">
        <f>VLOOKUP(U1,'1984'!$K:$L,2,FALSE)</f>
        <v>1</v>
      </c>
      <c r="V6">
        <f>VLOOKUP(V1,'1984'!$K:$L,2,FALSE)</f>
        <v>1</v>
      </c>
      <c r="W6">
        <f>VLOOKUP(W1,'1984'!$K:$L,2,FALSE)</f>
        <v>1</v>
      </c>
      <c r="X6">
        <f>VLOOKUP(X1,'1984'!$K:$L,2,FALSE)</f>
        <v>1</v>
      </c>
      <c r="Y6" t="e">
        <f>VLOOKUP(Y1,'1984'!$K:$L,2,FALSE)</f>
        <v>#N/A</v>
      </c>
      <c r="Z6" t="e">
        <f>VLOOKUP(Z1,'1984'!$K:$L,2,FALSE)</f>
        <v>#N/A</v>
      </c>
      <c r="AA6" t="e">
        <f>VLOOKUP(AA1,'1984'!$K:$L,2,FALSE)</f>
        <v>#N/A</v>
      </c>
      <c r="AB6" t="e">
        <f>VLOOKUP(AB1,'1984'!$K:$L,2,FALSE)</f>
        <v>#N/A</v>
      </c>
      <c r="AC6" t="e">
        <f>VLOOKUP(AC1,'1984'!$K:$L,2,FALSE)</f>
        <v>#N/A</v>
      </c>
      <c r="AD6" t="e">
        <f>VLOOKUP(AD1,'1984'!$K:$L,2,FALSE)</f>
        <v>#N/A</v>
      </c>
      <c r="AE6">
        <f>VLOOKUP(AE1,'1984'!$K:$L,2,FALSE)</f>
        <v>0.22614999999999999</v>
      </c>
      <c r="AF6">
        <f>VLOOKUP(AF1,'1984'!$K:$L,2,FALSE)</f>
        <v>0.30936999999999998</v>
      </c>
      <c r="AG6">
        <f>VLOOKUP(AG1,'1984'!$K:$L,2,FALSE)</f>
        <v>0.36335000000000001</v>
      </c>
      <c r="AH6">
        <f>VLOOKUP(AH1,'1984'!$K:$L,2,FALSE)</f>
        <v>0.66846000000000005</v>
      </c>
      <c r="AI6">
        <f>VLOOKUP(AI1,'1984'!$K:$L,2,FALSE)</f>
        <v>0.49994</v>
      </c>
      <c r="AJ6">
        <f>VLOOKUP(AJ1,'1984'!$K:$L,2,FALSE)</f>
        <v>7.0489999999999997E-2</v>
      </c>
      <c r="AK6" t="e">
        <f>VLOOKUP(AK1,'1984'!$K:$L,2,FALSE)</f>
        <v>#N/A</v>
      </c>
      <c r="AL6" t="e">
        <f>VLOOKUP(AL1,'1984'!$K:$L,2,FALSE)</f>
        <v>#N/A</v>
      </c>
      <c r="AM6" t="e">
        <f>VLOOKUP(AM1,'1984'!$K:$L,2,FALSE)</f>
        <v>#N/A</v>
      </c>
      <c r="AN6" t="e">
        <f>VLOOKUP(AN1,'1984'!$K:$L,2,FALSE)</f>
        <v>#N/A</v>
      </c>
      <c r="AO6" t="e">
        <f>VLOOKUP(AO1,'1984'!$K:$L,2,FALSE)</f>
        <v>#N/A</v>
      </c>
      <c r="AP6" t="e">
        <f>VLOOKUP(AP1,'1984'!$K:$L,2,FALSE)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customWidth="1"/>
    <col min="5" max="5" width="10" customWidth="1"/>
    <col min="6" max="6" width="11.42578125" bestFit="1" customWidth="1"/>
    <col min="7" max="7" width="10" customWidth="1"/>
    <col min="8" max="8" width="11" bestFit="1" customWidth="1"/>
    <col min="9" max="9" width="8.7109375" customWidth="1"/>
    <col min="10" max="10" width="9" bestFit="1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67</v>
      </c>
      <c r="K2" t="s">
        <v>0</v>
      </c>
      <c r="L2" t="str">
        <f>B2</f>
        <v>OriginalHybridGauss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1980</v>
      </c>
      <c r="K4" t="s">
        <v>1</v>
      </c>
      <c r="L4">
        <f>B4</f>
        <v>1980</v>
      </c>
    </row>
    <row r="5" spans="1:12" x14ac:dyDescent="0.25">
      <c r="A5" t="s">
        <v>22</v>
      </c>
      <c r="B5" t="s">
        <v>23</v>
      </c>
      <c r="C5">
        <v>-86.01</v>
      </c>
      <c r="K5" t="s">
        <v>14</v>
      </c>
      <c r="L5">
        <f>C5</f>
        <v>-86.01</v>
      </c>
    </row>
    <row r="6" spans="1:12" x14ac:dyDescent="0.25">
      <c r="A6" t="s">
        <v>24</v>
      </c>
      <c r="B6">
        <v>6.6059999999999999</v>
      </c>
      <c r="K6" t="s">
        <v>15</v>
      </c>
      <c r="L6">
        <f>B6</f>
        <v>6.6059999999999999</v>
      </c>
    </row>
    <row r="7" spans="1:12" x14ac:dyDescent="0.25">
      <c r="A7" t="s">
        <v>25</v>
      </c>
      <c r="B7" t="s">
        <v>23</v>
      </c>
      <c r="C7">
        <v>-79.41</v>
      </c>
      <c r="K7" t="s">
        <v>16</v>
      </c>
      <c r="L7">
        <f>C7</f>
        <v>-79.41</v>
      </c>
    </row>
    <row r="9" spans="1:12" x14ac:dyDescent="0.25">
      <c r="A9" t="s">
        <v>26</v>
      </c>
      <c r="B9" t="s">
        <v>27</v>
      </c>
      <c r="C9" t="s">
        <v>66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0.69349000000000005</v>
      </c>
      <c r="C18">
        <v>0.22772100000000001</v>
      </c>
      <c r="D18" s="1">
        <v>9.2969999999999999E-4</v>
      </c>
      <c r="E18" s="1">
        <v>8.3300000000000006E-3</v>
      </c>
      <c r="K18" t="str">
        <f t="shared" ref="K18:L25" si="0">A18</f>
        <v>Tag</v>
      </c>
      <c r="L18">
        <f t="shared" si="0"/>
        <v>0.69349000000000005</v>
      </c>
    </row>
    <row r="19" spans="1:12" x14ac:dyDescent="0.25">
      <c r="A19" t="s">
        <v>7</v>
      </c>
      <c r="B19">
        <v>6.3E-2</v>
      </c>
      <c r="C19">
        <v>4.9012E-2</v>
      </c>
      <c r="D19" s="1">
        <v>2.0010000000000001E-4</v>
      </c>
      <c r="E19" s="1">
        <v>1.5579999999999999E-3</v>
      </c>
      <c r="K19" t="str">
        <f t="shared" si="0"/>
        <v>Tai</v>
      </c>
      <c r="L19">
        <f t="shared" si="0"/>
        <v>6.3E-2</v>
      </c>
    </row>
    <row r="20" spans="1:12" x14ac:dyDescent="0.25">
      <c r="A20" t="s">
        <v>3</v>
      </c>
      <c r="B20">
        <v>0.26787</v>
      </c>
      <c r="C20">
        <v>0.14743700000000001</v>
      </c>
      <c r="D20" s="1">
        <v>6.0190000000000005E-4</v>
      </c>
      <c r="E20" s="1">
        <v>5.7920000000000003E-3</v>
      </c>
      <c r="K20" t="str">
        <f t="shared" si="0"/>
        <v>Tga</v>
      </c>
      <c r="L20">
        <f t="shared" si="0"/>
        <v>0.26787</v>
      </c>
    </row>
    <row r="21" spans="1:12" x14ac:dyDescent="0.25">
      <c r="A21" t="s">
        <v>2</v>
      </c>
      <c r="B21">
        <v>0.27542</v>
      </c>
      <c r="C21">
        <v>0.14314399999999999</v>
      </c>
      <c r="D21" s="1">
        <v>5.844E-4</v>
      </c>
      <c r="E21" s="1">
        <v>4.3280000000000002E-3</v>
      </c>
      <c r="K21" t="str">
        <f t="shared" si="0"/>
        <v>Tgi</v>
      </c>
      <c r="L21">
        <f t="shared" si="0"/>
        <v>0.27542</v>
      </c>
    </row>
    <row r="22" spans="1:12" x14ac:dyDescent="0.25">
      <c r="A22" t="s">
        <v>6</v>
      </c>
      <c r="B22">
        <v>0.49976999999999999</v>
      </c>
      <c r="C22">
        <v>0.28853800000000002</v>
      </c>
      <c r="D22" s="1">
        <v>1.178E-3</v>
      </c>
      <c r="E22" s="1">
        <v>1.1839999999999999E-3</v>
      </c>
      <c r="K22" t="str">
        <f t="shared" si="0"/>
        <v>Tia</v>
      </c>
      <c r="L22">
        <f t="shared" si="0"/>
        <v>0.49976999999999999</v>
      </c>
    </row>
    <row r="23" spans="1:12" x14ac:dyDescent="0.25">
      <c r="A23" t="s">
        <v>4</v>
      </c>
      <c r="B23">
        <v>0.50692999999999999</v>
      </c>
      <c r="C23">
        <v>0.28572799999999998</v>
      </c>
      <c r="D23" s="1">
        <v>1.1659999999999999E-3</v>
      </c>
      <c r="E23" s="1">
        <v>5.1500000000000001E-3</v>
      </c>
      <c r="K23" t="str">
        <f t="shared" si="0"/>
        <v>Tig</v>
      </c>
      <c r="L23">
        <f t="shared" si="0"/>
        <v>0.50692999999999999</v>
      </c>
    </row>
    <row r="24" spans="1:12" x14ac:dyDescent="0.25">
      <c r="A24" t="s">
        <v>68</v>
      </c>
      <c r="B24">
        <v>1.985E-2</v>
      </c>
      <c r="C24">
        <v>7.3049999999999999E-3</v>
      </c>
      <c r="D24" s="1">
        <v>2.9819999999999999E-5</v>
      </c>
      <c r="E24" s="1">
        <v>5.8739999999999997E-5</v>
      </c>
      <c r="K24" t="str">
        <f t="shared" si="0"/>
        <v>sigmaA</v>
      </c>
      <c r="L24">
        <f t="shared" si="0"/>
        <v>1.985E-2</v>
      </c>
    </row>
    <row r="25" spans="1:12" x14ac:dyDescent="0.25">
      <c r="A25" t="s">
        <v>53</v>
      </c>
      <c r="B25">
        <v>1.7170000000000001E-2</v>
      </c>
      <c r="C25">
        <v>6.1840000000000003E-3</v>
      </c>
      <c r="D25" s="1">
        <v>2.525E-5</v>
      </c>
      <c r="E25" s="1">
        <v>4.0760000000000003E-5</v>
      </c>
      <c r="K25" t="str">
        <f t="shared" si="0"/>
        <v>sigmaG</v>
      </c>
      <c r="L25">
        <f t="shared" si="0"/>
        <v>1.7170000000000001E-2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0.17172299999999999</v>
      </c>
      <c r="C30">
        <v>0.54193999999999998</v>
      </c>
      <c r="D30" s="1">
        <v>0.73934999999999995</v>
      </c>
      <c r="E30" s="1">
        <v>0.88344999999999996</v>
      </c>
      <c r="F30">
        <v>0.98909999999999998</v>
      </c>
      <c r="K30" t="str">
        <f t="shared" ref="K30:K37" si="1">CONCATENATE(A30,"_median")</f>
        <v>Tag_median</v>
      </c>
      <c r="L30">
        <f t="shared" ref="L30:L37" si="2">D30</f>
        <v>0.73934999999999995</v>
      </c>
    </row>
    <row r="31" spans="1:12" x14ac:dyDescent="0.25">
      <c r="A31" t="s">
        <v>7</v>
      </c>
      <c r="B31">
        <v>2.196E-3</v>
      </c>
      <c r="C31">
        <v>2.3210000000000001E-2</v>
      </c>
      <c r="D31" s="1">
        <v>5.1810000000000002E-2</v>
      </c>
      <c r="E31" s="1">
        <v>9.3200000000000005E-2</v>
      </c>
      <c r="F31">
        <v>0.18040999999999999</v>
      </c>
      <c r="K31" t="str">
        <f t="shared" si="1"/>
        <v>Tai_median</v>
      </c>
      <c r="L31">
        <f t="shared" si="2"/>
        <v>5.1810000000000002E-2</v>
      </c>
    </row>
    <row r="32" spans="1:12" x14ac:dyDescent="0.25">
      <c r="A32" t="s">
        <v>3</v>
      </c>
      <c r="B32">
        <v>1.77E-2</v>
      </c>
      <c r="C32">
        <v>0.14860000000000001</v>
      </c>
      <c r="D32">
        <v>0.26476</v>
      </c>
      <c r="E32">
        <v>0.38311000000000001</v>
      </c>
      <c r="F32">
        <v>0.53954999999999997</v>
      </c>
      <c r="K32" t="str">
        <f t="shared" si="1"/>
        <v>Tga_median</v>
      </c>
      <c r="L32">
        <f t="shared" si="2"/>
        <v>0.26476</v>
      </c>
    </row>
    <row r="33" spans="1:12" x14ac:dyDescent="0.25">
      <c r="A33" t="s">
        <v>2</v>
      </c>
      <c r="B33">
        <v>3.6516E-2</v>
      </c>
      <c r="C33">
        <v>0.16952</v>
      </c>
      <c r="D33">
        <v>0.26279999999999998</v>
      </c>
      <c r="E33">
        <v>0.36840000000000001</v>
      </c>
      <c r="F33">
        <v>0.58687999999999996</v>
      </c>
      <c r="K33" t="str">
        <f t="shared" si="1"/>
        <v>Tgi_median</v>
      </c>
      <c r="L33">
        <f t="shared" si="2"/>
        <v>0.26279999999999998</v>
      </c>
    </row>
    <row r="34" spans="1:12" x14ac:dyDescent="0.25">
      <c r="A34" t="s">
        <v>6</v>
      </c>
      <c r="B34">
        <v>2.4239E-2</v>
      </c>
      <c r="C34">
        <v>0.25052999999999997</v>
      </c>
      <c r="D34">
        <v>0.50060000000000004</v>
      </c>
      <c r="E34">
        <v>0.74870000000000003</v>
      </c>
      <c r="F34">
        <v>0.97436999999999996</v>
      </c>
      <c r="K34" t="str">
        <f t="shared" si="1"/>
        <v>Tia_median</v>
      </c>
      <c r="L34">
        <f t="shared" si="2"/>
        <v>0.50060000000000004</v>
      </c>
    </row>
    <row r="35" spans="1:12" x14ac:dyDescent="0.25">
      <c r="A35" t="s">
        <v>4</v>
      </c>
      <c r="B35" s="3">
        <v>2.7666E-2</v>
      </c>
      <c r="C35" s="4">
        <v>0.26235999999999998</v>
      </c>
      <c r="D35" s="4">
        <v>0.50788</v>
      </c>
      <c r="E35" s="4">
        <v>0.75429999999999997</v>
      </c>
      <c r="F35" s="3">
        <v>0.97543999999999997</v>
      </c>
      <c r="K35" t="str">
        <f t="shared" si="1"/>
        <v>Tig_median</v>
      </c>
      <c r="L35">
        <f t="shared" si="2"/>
        <v>0.50788</v>
      </c>
    </row>
    <row r="36" spans="1:12" x14ac:dyDescent="0.25">
      <c r="A36" t="s">
        <v>68</v>
      </c>
      <c r="B36">
        <v>1.0893999999999999E-2</v>
      </c>
      <c r="C36">
        <v>1.494E-2</v>
      </c>
      <c r="D36">
        <v>1.8239999999999999E-2</v>
      </c>
      <c r="E36">
        <v>2.282E-2</v>
      </c>
      <c r="F36">
        <v>3.8440000000000002E-2</v>
      </c>
      <c r="K36" t="str">
        <f t="shared" si="1"/>
        <v>sigmaA_median</v>
      </c>
      <c r="L36">
        <f t="shared" si="2"/>
        <v>1.8239999999999999E-2</v>
      </c>
    </row>
    <row r="37" spans="1:12" x14ac:dyDescent="0.25">
      <c r="A37" t="s">
        <v>53</v>
      </c>
      <c r="B37">
        <v>9.5750000000000002E-3</v>
      </c>
      <c r="C37">
        <v>1.3050000000000001E-2</v>
      </c>
      <c r="D37">
        <v>1.5779999999999999E-2</v>
      </c>
      <c r="E37">
        <v>1.9650000000000001E-2</v>
      </c>
      <c r="F37">
        <v>3.2800000000000003E-2</v>
      </c>
      <c r="K37" t="str">
        <f t="shared" si="1"/>
        <v>sigmaG_median</v>
      </c>
      <c r="L37">
        <f t="shared" si="2"/>
        <v>1.5779999999999999E-2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1.01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>
        <v>1.01</v>
      </c>
      <c r="C44">
        <v>1.01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</v>
      </c>
      <c r="C45">
        <v>1.01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</row>
    <row r="55" spans="1:12" x14ac:dyDescent="0.25">
      <c r="B55">
        <v>751.41690000000006</v>
      </c>
      <c r="C55">
        <v>1061.6113</v>
      </c>
      <c r="D55">
        <v>650.37559999999996</v>
      </c>
      <c r="E55">
        <v>1110.4636</v>
      </c>
      <c r="F55">
        <v>59560.248599999999</v>
      </c>
      <c r="G55">
        <v>3084.9681</v>
      </c>
      <c r="H55">
        <v>16452.606400000001</v>
      </c>
    </row>
    <row r="56" spans="1:12" x14ac:dyDescent="0.25">
      <c r="B56" t="s">
        <v>53</v>
      </c>
    </row>
    <row r="57" spans="1:12" x14ac:dyDescent="0.25">
      <c r="A57">
        <v>23100.986499999999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5" width="9" customWidth="1"/>
    <col min="6" max="6" width="11.42578125" bestFit="1" customWidth="1"/>
    <col min="7" max="7" width="10" bestFit="1" customWidth="1"/>
    <col min="8" max="8" width="10" customWidth="1"/>
    <col min="9" max="9" width="8.7109375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67</v>
      </c>
      <c r="K2" t="s">
        <v>0</v>
      </c>
      <c r="L2" t="str">
        <f>B2</f>
        <v>OriginalHybridGauss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1981</v>
      </c>
      <c r="K4" t="s">
        <v>1</v>
      </c>
      <c r="L4">
        <f>B4</f>
        <v>1981</v>
      </c>
    </row>
    <row r="5" spans="1:14" x14ac:dyDescent="0.25">
      <c r="A5" t="s">
        <v>22</v>
      </c>
      <c r="B5" t="s">
        <v>23</v>
      </c>
      <c r="C5">
        <v>-88.68</v>
      </c>
      <c r="K5" t="s">
        <v>14</v>
      </c>
      <c r="L5">
        <f>C5</f>
        <v>-88.68</v>
      </c>
    </row>
    <row r="6" spans="1:14" x14ac:dyDescent="0.25">
      <c r="A6" t="s">
        <v>24</v>
      </c>
      <c r="B6">
        <v>7.6669999999999998</v>
      </c>
      <c r="K6" t="s">
        <v>15</v>
      </c>
      <c r="L6">
        <f>B6</f>
        <v>7.6669999999999998</v>
      </c>
    </row>
    <row r="7" spans="1:14" x14ac:dyDescent="0.25">
      <c r="A7" t="s">
        <v>25</v>
      </c>
      <c r="B7" t="s">
        <v>23</v>
      </c>
      <c r="C7">
        <v>-81.010000000000005</v>
      </c>
      <c r="K7" t="s">
        <v>16</v>
      </c>
      <c r="L7">
        <f>C7</f>
        <v>-81.010000000000005</v>
      </c>
    </row>
    <row r="9" spans="1:14" x14ac:dyDescent="0.25">
      <c r="A9" t="s">
        <v>26</v>
      </c>
      <c r="B9" t="s">
        <v>27</v>
      </c>
      <c r="C9" t="s">
        <v>66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0.78608999999999996</v>
      </c>
      <c r="C18">
        <v>0.186524</v>
      </c>
      <c r="D18" s="1">
        <v>7.6150000000000002E-4</v>
      </c>
      <c r="E18" s="1">
        <v>7.587E-3</v>
      </c>
      <c r="K18" t="str">
        <f t="shared" ref="K18:L25" si="0">A18</f>
        <v>Tag</v>
      </c>
      <c r="L18">
        <f t="shared" si="0"/>
        <v>0.78608999999999996</v>
      </c>
    </row>
    <row r="19" spans="1:12" x14ac:dyDescent="0.25">
      <c r="A19" t="s">
        <v>7</v>
      </c>
      <c r="B19">
        <v>6.3339999999999994E-2</v>
      </c>
      <c r="C19">
        <v>5.4621999999999997E-2</v>
      </c>
      <c r="D19" s="1">
        <v>2.23E-4</v>
      </c>
      <c r="E19" s="1">
        <v>1.9789999999999999E-3</v>
      </c>
      <c r="K19" t="str">
        <f t="shared" si="0"/>
        <v>Tai</v>
      </c>
      <c r="L19">
        <f t="shared" si="0"/>
        <v>6.3339999999999994E-2</v>
      </c>
    </row>
    <row r="20" spans="1:12" x14ac:dyDescent="0.25">
      <c r="A20" t="s">
        <v>3</v>
      </c>
      <c r="B20">
        <v>0.35770999999999997</v>
      </c>
      <c r="C20">
        <v>0.131769</v>
      </c>
      <c r="D20" s="1">
        <v>5.3790000000000001E-4</v>
      </c>
      <c r="E20" s="1">
        <v>6.2214000000000002E-3</v>
      </c>
      <c r="K20" t="str">
        <f t="shared" si="0"/>
        <v>Tga</v>
      </c>
      <c r="L20">
        <f t="shared" si="0"/>
        <v>0.35770999999999997</v>
      </c>
    </row>
    <row r="21" spans="1:12" x14ac:dyDescent="0.25">
      <c r="A21" t="s">
        <v>2</v>
      </c>
      <c r="B21">
        <v>0.20430999999999999</v>
      </c>
      <c r="C21">
        <v>0.12339899999999999</v>
      </c>
      <c r="D21" s="1">
        <v>5.0379999999999999E-4</v>
      </c>
      <c r="E21" s="1">
        <v>4.8082000000000003E-3</v>
      </c>
      <c r="K21" t="str">
        <f t="shared" si="0"/>
        <v>Tgi</v>
      </c>
      <c r="L21">
        <f t="shared" si="0"/>
        <v>0.20430999999999999</v>
      </c>
    </row>
    <row r="22" spans="1:12" x14ac:dyDescent="0.25">
      <c r="A22" t="s">
        <v>6</v>
      </c>
      <c r="B22">
        <v>0.49989</v>
      </c>
      <c r="C22">
        <v>0.28856700000000002</v>
      </c>
      <c r="D22" s="1">
        <v>1.178E-3</v>
      </c>
      <c r="E22" s="1">
        <v>1.1900999999999999E-3</v>
      </c>
      <c r="K22" t="str">
        <f t="shared" si="0"/>
        <v>Tia</v>
      </c>
      <c r="L22">
        <f t="shared" si="0"/>
        <v>0.49989</v>
      </c>
    </row>
    <row r="23" spans="1:12" x14ac:dyDescent="0.25">
      <c r="A23" t="s">
        <v>4</v>
      </c>
      <c r="B23">
        <v>0.44594</v>
      </c>
      <c r="C23">
        <v>0.27352900000000002</v>
      </c>
      <c r="D23" s="1">
        <v>1.1169999999999999E-3</v>
      </c>
      <c r="E23" s="1">
        <v>7.1881000000000002E-3</v>
      </c>
      <c r="K23" t="str">
        <f t="shared" si="0"/>
        <v>Tig</v>
      </c>
      <c r="L23">
        <f t="shared" si="0"/>
        <v>0.44594</v>
      </c>
    </row>
    <row r="24" spans="1:12" x14ac:dyDescent="0.25">
      <c r="A24" t="s">
        <v>68</v>
      </c>
      <c r="B24">
        <v>2.1190000000000001E-2</v>
      </c>
      <c r="C24">
        <v>8.2159999999999993E-3</v>
      </c>
      <c r="D24" s="1">
        <v>3.3540000000000001E-5</v>
      </c>
      <c r="E24" s="1">
        <v>1.106E-4</v>
      </c>
      <c r="K24" t="str">
        <f t="shared" si="0"/>
        <v>sigmaA</v>
      </c>
      <c r="L24">
        <f t="shared" si="0"/>
        <v>2.1190000000000001E-2</v>
      </c>
    </row>
    <row r="25" spans="1:12" x14ac:dyDescent="0.25">
      <c r="A25" t="s">
        <v>53</v>
      </c>
      <c r="B25">
        <v>1.346E-2</v>
      </c>
      <c r="C25">
        <v>4.9519999999999998E-3</v>
      </c>
      <c r="D25" s="1">
        <v>2.022E-5</v>
      </c>
      <c r="E25" s="1">
        <v>3.9400000000000002E-5</v>
      </c>
      <c r="K25" t="str">
        <f t="shared" si="0"/>
        <v>sigmaG</v>
      </c>
      <c r="L25">
        <f t="shared" si="0"/>
        <v>1.346E-2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0.295018</v>
      </c>
      <c r="C30">
        <v>0.69438999999999995</v>
      </c>
      <c r="D30" s="1">
        <v>0.83709</v>
      </c>
      <c r="E30" s="1">
        <v>0.93045</v>
      </c>
      <c r="F30">
        <v>0.99382999999999999</v>
      </c>
      <c r="K30" t="str">
        <f t="shared" ref="K30:K37" si="1">CONCATENATE(A30,"_median")</f>
        <v>Tag_median</v>
      </c>
      <c r="L30">
        <f t="shared" ref="L30:L37" si="2">D30</f>
        <v>0.83709</v>
      </c>
    </row>
    <row r="31" spans="1:12" x14ac:dyDescent="0.25">
      <c r="A31" t="s">
        <v>7</v>
      </c>
      <c r="B31">
        <v>2.0999999999999999E-3</v>
      </c>
      <c r="C31">
        <v>2.1739999999999999E-2</v>
      </c>
      <c r="D31" s="1">
        <v>4.8710000000000003E-2</v>
      </c>
      <c r="E31" s="1">
        <v>8.9749999999999996E-2</v>
      </c>
      <c r="F31">
        <v>0.20719000000000001</v>
      </c>
      <c r="K31" t="str">
        <f t="shared" si="1"/>
        <v>Tai_median</v>
      </c>
      <c r="L31">
        <f t="shared" si="2"/>
        <v>4.8710000000000003E-2</v>
      </c>
    </row>
    <row r="32" spans="1:12" x14ac:dyDescent="0.25">
      <c r="A32" t="s">
        <v>3</v>
      </c>
      <c r="B32">
        <v>5.8222000000000003E-2</v>
      </c>
      <c r="C32">
        <v>0.27655999999999997</v>
      </c>
      <c r="D32">
        <v>0.37930999999999998</v>
      </c>
      <c r="E32">
        <v>0.45789000000000002</v>
      </c>
      <c r="F32">
        <v>0.55610000000000004</v>
      </c>
      <c r="K32" t="str">
        <f t="shared" si="1"/>
        <v>Tga_median</v>
      </c>
      <c r="L32">
        <f t="shared" si="2"/>
        <v>0.37930999999999998</v>
      </c>
    </row>
    <row r="33" spans="1:12" x14ac:dyDescent="0.25">
      <c r="A33" t="s">
        <v>2</v>
      </c>
      <c r="B33">
        <v>1.8033E-2</v>
      </c>
      <c r="C33">
        <v>0.11125</v>
      </c>
      <c r="D33">
        <v>0.19059999999999999</v>
      </c>
      <c r="E33">
        <v>0.27706999999999998</v>
      </c>
      <c r="F33">
        <v>0.49334</v>
      </c>
      <c r="K33" t="str">
        <f t="shared" si="1"/>
        <v>Tgi_median</v>
      </c>
      <c r="L33">
        <f t="shared" si="2"/>
        <v>0.19059999999999999</v>
      </c>
    </row>
    <row r="34" spans="1:12" x14ac:dyDescent="0.25">
      <c r="A34" t="s">
        <v>6</v>
      </c>
      <c r="B34">
        <v>2.5683999999999998E-2</v>
      </c>
      <c r="C34">
        <v>0.24954999999999999</v>
      </c>
      <c r="D34">
        <v>0.49889</v>
      </c>
      <c r="E34">
        <v>0.74955000000000005</v>
      </c>
      <c r="F34">
        <v>0.9748</v>
      </c>
      <c r="K34" t="str">
        <f t="shared" si="1"/>
        <v>Tia_median</v>
      </c>
      <c r="L34">
        <f t="shared" si="2"/>
        <v>0.49889</v>
      </c>
    </row>
    <row r="35" spans="1:12" x14ac:dyDescent="0.25">
      <c r="A35" t="s">
        <v>4</v>
      </c>
      <c r="B35" s="3">
        <v>2.4485E-2</v>
      </c>
      <c r="C35" s="4">
        <v>0.21401000000000001</v>
      </c>
      <c r="D35" s="4">
        <v>0.41833999999999999</v>
      </c>
      <c r="E35" s="4">
        <v>0.66640999999999995</v>
      </c>
      <c r="F35" s="3">
        <v>0.95848999999999995</v>
      </c>
      <c r="K35" t="str">
        <f t="shared" si="1"/>
        <v>Tig_median</v>
      </c>
      <c r="L35">
        <f t="shared" si="2"/>
        <v>0.41833999999999999</v>
      </c>
    </row>
    <row r="36" spans="1:12" x14ac:dyDescent="0.25">
      <c r="A36" t="s">
        <v>68</v>
      </c>
      <c r="B36">
        <v>1.1266E-2</v>
      </c>
      <c r="C36">
        <v>1.5740000000000001E-2</v>
      </c>
      <c r="D36">
        <v>1.9349999999999999E-2</v>
      </c>
      <c r="E36">
        <v>2.4389999999999998E-2</v>
      </c>
      <c r="F36">
        <v>4.2290000000000001E-2</v>
      </c>
      <c r="K36" t="str">
        <f t="shared" si="1"/>
        <v>sigmaA_median</v>
      </c>
      <c r="L36">
        <f t="shared" si="2"/>
        <v>1.9349999999999999E-2</v>
      </c>
    </row>
    <row r="37" spans="1:12" x14ac:dyDescent="0.25">
      <c r="A37" t="s">
        <v>53</v>
      </c>
      <c r="B37">
        <v>7.3309999999999998E-3</v>
      </c>
      <c r="C37">
        <v>1.014E-2</v>
      </c>
      <c r="D37">
        <v>1.239E-2</v>
      </c>
      <c r="E37">
        <v>1.549E-2</v>
      </c>
      <c r="F37">
        <v>2.605E-2</v>
      </c>
      <c r="K37" t="str">
        <f t="shared" si="1"/>
        <v>sigmaG_median</v>
      </c>
      <c r="L37">
        <f t="shared" si="2"/>
        <v>1.239E-2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1.03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1.02</v>
      </c>
      <c r="C44">
        <v>1.04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1.01</v>
      </c>
      <c r="C45">
        <v>1.02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</row>
    <row r="55" spans="1:12" x14ac:dyDescent="0.25">
      <c r="B55">
        <v>616.74260000000004</v>
      </c>
      <c r="C55">
        <v>806.47720000000004</v>
      </c>
      <c r="D55">
        <v>445.24360000000001</v>
      </c>
      <c r="E55">
        <v>680.7681</v>
      </c>
      <c r="F55">
        <v>58828.117700000003</v>
      </c>
      <c r="G55">
        <v>1485.9444000000001</v>
      </c>
      <c r="H55">
        <v>5909.3383999999996</v>
      </c>
    </row>
    <row r="56" spans="1:12" x14ac:dyDescent="0.25">
      <c r="B56" t="s">
        <v>53</v>
      </c>
    </row>
    <row r="57" spans="1:12" x14ac:dyDescent="0.25">
      <c r="A57">
        <v>16163.766299999999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34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customWidth="1"/>
    <col min="5" max="5" width="10" bestFit="1" customWidth="1"/>
    <col min="6" max="6" width="11.42578125" bestFit="1" customWidth="1"/>
    <col min="7" max="7" width="10" bestFit="1" customWidth="1"/>
    <col min="8" max="8" width="10" customWidth="1"/>
    <col min="9" max="9" width="8.7109375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67</v>
      </c>
      <c r="K2" t="s">
        <v>0</v>
      </c>
      <c r="L2" t="str">
        <f>B2</f>
        <v>OriginalHybridGauss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1982</v>
      </c>
      <c r="K4" t="s">
        <v>1</v>
      </c>
      <c r="L4">
        <f>B4</f>
        <v>1982</v>
      </c>
    </row>
    <row r="5" spans="1:14" x14ac:dyDescent="0.25">
      <c r="A5" t="s">
        <v>22</v>
      </c>
      <c r="B5" t="s">
        <v>23</v>
      </c>
      <c r="C5">
        <v>-74.08</v>
      </c>
      <c r="K5" t="s">
        <v>14</v>
      </c>
      <c r="L5">
        <f>C5</f>
        <v>-74.08</v>
      </c>
    </row>
    <row r="6" spans="1:14" x14ac:dyDescent="0.25">
      <c r="A6" t="s">
        <v>24</v>
      </c>
      <c r="B6">
        <v>7.3140000000000001</v>
      </c>
      <c r="K6" t="s">
        <v>15</v>
      </c>
      <c r="L6">
        <f>B6</f>
        <v>7.3140000000000001</v>
      </c>
    </row>
    <row r="7" spans="1:14" x14ac:dyDescent="0.25">
      <c r="A7" t="s">
        <v>25</v>
      </c>
      <c r="B7" t="s">
        <v>23</v>
      </c>
      <c r="C7">
        <v>-66.760000000000005</v>
      </c>
      <c r="K7" t="s">
        <v>16</v>
      </c>
      <c r="L7">
        <f>C7</f>
        <v>-66.760000000000005</v>
      </c>
    </row>
    <row r="9" spans="1:14" x14ac:dyDescent="0.25">
      <c r="A9" t="s">
        <v>26</v>
      </c>
      <c r="B9" t="s">
        <v>27</v>
      </c>
      <c r="C9" t="s">
        <v>66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0.71611999999999998</v>
      </c>
      <c r="C18">
        <v>0.23097799999999999</v>
      </c>
      <c r="D18" s="1">
        <v>9.4300000000000004E-4</v>
      </c>
      <c r="E18" s="1">
        <v>7.3130000000000001E-3</v>
      </c>
      <c r="K18" t="str">
        <f t="shared" ref="K18:L25" si="0">A18</f>
        <v>Tag</v>
      </c>
      <c r="L18">
        <f t="shared" si="0"/>
        <v>0.71611999999999998</v>
      </c>
    </row>
    <row r="19" spans="1:12" x14ac:dyDescent="0.25">
      <c r="A19" t="s">
        <v>7</v>
      </c>
      <c r="B19">
        <v>6.0679999999999998E-2</v>
      </c>
      <c r="C19">
        <v>5.2860999999999998E-2</v>
      </c>
      <c r="D19" s="1">
        <v>2.1579999999999999E-4</v>
      </c>
      <c r="E19" s="1">
        <v>1.32E-3</v>
      </c>
      <c r="K19" t="str">
        <f t="shared" si="0"/>
        <v>Tai</v>
      </c>
      <c r="L19">
        <f t="shared" si="0"/>
        <v>6.0679999999999998E-2</v>
      </c>
    </row>
    <row r="20" spans="1:12" x14ac:dyDescent="0.25">
      <c r="A20" t="s">
        <v>3</v>
      </c>
      <c r="B20">
        <v>0.33934999999999998</v>
      </c>
      <c r="C20">
        <v>0.14416599999999999</v>
      </c>
      <c r="D20" s="1">
        <v>5.886E-4</v>
      </c>
      <c r="E20" s="1">
        <v>4.8019999999999998E-3</v>
      </c>
      <c r="K20" t="str">
        <f t="shared" si="0"/>
        <v>Tga</v>
      </c>
      <c r="L20">
        <f t="shared" si="0"/>
        <v>0.33934999999999998</v>
      </c>
    </row>
    <row r="21" spans="1:12" x14ac:dyDescent="0.25">
      <c r="A21" t="s">
        <v>2</v>
      </c>
      <c r="B21">
        <v>0.21915000000000001</v>
      </c>
      <c r="C21">
        <v>0.130802</v>
      </c>
      <c r="D21" s="1">
        <v>5.3399999999999997E-4</v>
      </c>
      <c r="E21" s="1">
        <v>2.934E-3</v>
      </c>
      <c r="K21" t="str">
        <f t="shared" si="0"/>
        <v>Tgi</v>
      </c>
      <c r="L21">
        <f t="shared" si="0"/>
        <v>0.21915000000000001</v>
      </c>
    </row>
    <row r="22" spans="1:12" x14ac:dyDescent="0.25">
      <c r="A22" t="s">
        <v>6</v>
      </c>
      <c r="B22">
        <v>0.50043000000000004</v>
      </c>
      <c r="C22">
        <v>0.28922999999999999</v>
      </c>
      <c r="D22" s="1">
        <v>1.181E-3</v>
      </c>
      <c r="E22" s="1">
        <v>1.181E-3</v>
      </c>
      <c r="K22" t="str">
        <f t="shared" si="0"/>
        <v>Tia</v>
      </c>
      <c r="L22">
        <f t="shared" si="0"/>
        <v>0.50043000000000004</v>
      </c>
    </row>
    <row r="23" spans="1:12" x14ac:dyDescent="0.25">
      <c r="A23" t="s">
        <v>4</v>
      </c>
      <c r="B23">
        <v>0.50456999999999996</v>
      </c>
      <c r="C23">
        <v>0.28307300000000002</v>
      </c>
      <c r="D23" s="1">
        <v>1.1559999999999999E-3</v>
      </c>
      <c r="E23" s="1">
        <v>3.7399999999999998E-3</v>
      </c>
      <c r="K23" t="str">
        <f t="shared" si="0"/>
        <v>Tig</v>
      </c>
      <c r="L23">
        <f t="shared" si="0"/>
        <v>0.50456999999999996</v>
      </c>
    </row>
    <row r="24" spans="1:12" x14ac:dyDescent="0.25">
      <c r="A24" t="s">
        <v>68</v>
      </c>
      <c r="B24">
        <v>2.494E-2</v>
      </c>
      <c r="C24">
        <v>9.8340000000000007E-3</v>
      </c>
      <c r="D24" s="1">
        <v>4.015E-5</v>
      </c>
      <c r="E24" s="1">
        <v>1.205E-4</v>
      </c>
      <c r="K24" t="str">
        <f t="shared" si="0"/>
        <v>sigmaA</v>
      </c>
      <c r="L24">
        <f t="shared" si="0"/>
        <v>2.494E-2</v>
      </c>
    </row>
    <row r="25" spans="1:12" x14ac:dyDescent="0.25">
      <c r="A25" t="s">
        <v>53</v>
      </c>
      <c r="B25">
        <v>2.9180000000000001E-2</v>
      </c>
      <c r="C25">
        <v>1.0538E-2</v>
      </c>
      <c r="D25" s="1">
        <v>4.3019999999999998E-5</v>
      </c>
      <c r="E25" s="1">
        <v>7.3319999999999996E-5</v>
      </c>
      <c r="K25" t="str">
        <f t="shared" si="0"/>
        <v>sigmaG</v>
      </c>
      <c r="L25">
        <f t="shared" si="0"/>
        <v>2.9180000000000001E-2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0.156776</v>
      </c>
      <c r="C30">
        <v>0.57786000000000004</v>
      </c>
      <c r="D30" s="1">
        <v>0.77690999999999999</v>
      </c>
      <c r="E30" s="1">
        <v>0.90419000000000005</v>
      </c>
      <c r="F30">
        <v>0.99126999999999998</v>
      </c>
      <c r="K30" t="str">
        <f t="shared" ref="K30:K37" si="1">CONCATENATE(A30,"_median")</f>
        <v>Tag_median</v>
      </c>
      <c r="L30">
        <f t="shared" ref="L30:L37" si="2">D30</f>
        <v>0.77690999999999999</v>
      </c>
    </row>
    <row r="31" spans="1:12" x14ac:dyDescent="0.25">
      <c r="A31" t="s">
        <v>7</v>
      </c>
      <c r="B31">
        <v>2.0079999999999998E-3</v>
      </c>
      <c r="C31">
        <v>2.104E-2</v>
      </c>
      <c r="D31" s="1">
        <v>4.6690000000000002E-2</v>
      </c>
      <c r="E31" s="1">
        <v>8.5239999999999996E-2</v>
      </c>
      <c r="F31">
        <v>0.20035</v>
      </c>
      <c r="K31" t="str">
        <f t="shared" si="1"/>
        <v>Tai_median</v>
      </c>
      <c r="L31">
        <f t="shared" si="2"/>
        <v>4.6690000000000002E-2</v>
      </c>
    </row>
    <row r="32" spans="1:12" x14ac:dyDescent="0.25">
      <c r="A32" t="s">
        <v>3</v>
      </c>
      <c r="B32">
        <v>4.2620999999999999E-2</v>
      </c>
      <c r="C32">
        <v>0.23588000000000001</v>
      </c>
      <c r="D32">
        <v>0.35726999999999998</v>
      </c>
      <c r="E32">
        <v>0.45218000000000003</v>
      </c>
      <c r="F32">
        <v>0.57040999999999997</v>
      </c>
      <c r="K32" t="str">
        <f t="shared" si="1"/>
        <v>Tga_median</v>
      </c>
      <c r="L32">
        <f t="shared" si="2"/>
        <v>0.35726999999999998</v>
      </c>
    </row>
    <row r="33" spans="1:12" x14ac:dyDescent="0.25">
      <c r="A33" t="s">
        <v>2</v>
      </c>
      <c r="B33">
        <v>1.9539999999999998E-2</v>
      </c>
      <c r="C33">
        <v>0.12152</v>
      </c>
      <c r="D33">
        <v>0.20413999999999999</v>
      </c>
      <c r="E33">
        <v>0.29620000000000002</v>
      </c>
      <c r="F33">
        <v>0.52186999999999995</v>
      </c>
      <c r="K33" t="str">
        <f t="shared" si="1"/>
        <v>Tgi_median</v>
      </c>
      <c r="L33">
        <f t="shared" si="2"/>
        <v>0.20413999999999999</v>
      </c>
    </row>
    <row r="34" spans="1:12" x14ac:dyDescent="0.25">
      <c r="A34" t="s">
        <v>6</v>
      </c>
      <c r="B34">
        <v>2.5308000000000001E-2</v>
      </c>
      <c r="C34">
        <v>0.25035000000000002</v>
      </c>
      <c r="D34">
        <v>0.49965999999999999</v>
      </c>
      <c r="E34">
        <v>0.75095999999999996</v>
      </c>
      <c r="F34">
        <v>0.97436</v>
      </c>
      <c r="K34" t="str">
        <f t="shared" si="1"/>
        <v>Tia_median</v>
      </c>
      <c r="L34">
        <f t="shared" si="2"/>
        <v>0.49965999999999999</v>
      </c>
    </row>
    <row r="35" spans="1:12" x14ac:dyDescent="0.25">
      <c r="A35" t="s">
        <v>4</v>
      </c>
      <c r="B35" s="3">
        <v>3.0064E-2</v>
      </c>
      <c r="C35" s="4">
        <v>0.26440999999999998</v>
      </c>
      <c r="D35" s="4">
        <v>0.50422999999999996</v>
      </c>
      <c r="E35" s="4">
        <v>0.74665000000000004</v>
      </c>
      <c r="F35" s="3">
        <v>0.97382999999999997</v>
      </c>
      <c r="K35" t="str">
        <f t="shared" si="1"/>
        <v>Tig_median</v>
      </c>
      <c r="L35">
        <f t="shared" si="2"/>
        <v>0.50422999999999996</v>
      </c>
    </row>
    <row r="36" spans="1:12" x14ac:dyDescent="0.25">
      <c r="A36" t="s">
        <v>68</v>
      </c>
      <c r="B36">
        <v>1.3216E-2</v>
      </c>
      <c r="C36">
        <v>1.84E-2</v>
      </c>
      <c r="D36">
        <v>2.2700000000000001E-2</v>
      </c>
      <c r="E36">
        <v>2.8830000000000001E-2</v>
      </c>
      <c r="F36">
        <v>4.9970000000000001E-2</v>
      </c>
      <c r="K36" t="str">
        <f t="shared" si="1"/>
        <v>sigmaA_median</v>
      </c>
      <c r="L36">
        <f t="shared" si="2"/>
        <v>2.2700000000000001E-2</v>
      </c>
    </row>
    <row r="37" spans="1:12" x14ac:dyDescent="0.25">
      <c r="A37" t="s">
        <v>53</v>
      </c>
      <c r="B37">
        <v>1.6157000000000001E-2</v>
      </c>
      <c r="C37">
        <v>2.2069999999999999E-2</v>
      </c>
      <c r="D37">
        <v>2.6880000000000001E-2</v>
      </c>
      <c r="E37">
        <v>3.3550000000000003E-2</v>
      </c>
      <c r="F37">
        <v>5.57E-2</v>
      </c>
      <c r="K37" t="str">
        <f t="shared" si="1"/>
        <v>sigmaG_median</v>
      </c>
      <c r="L37">
        <f t="shared" si="2"/>
        <v>2.6880000000000001E-2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1.02</v>
      </c>
      <c r="C42">
        <v>1.04</v>
      </c>
      <c r="K42" t="str">
        <f>CONCATENATE(A42,"_rhat")</f>
        <v>Tag_rhat</v>
      </c>
      <c r="L42">
        <f>B42</f>
        <v>1.02</v>
      </c>
    </row>
    <row r="43" spans="1:12" x14ac:dyDescent="0.25">
      <c r="A43" t="s">
        <v>7</v>
      </c>
      <c r="B43">
        <v>1</v>
      </c>
      <c r="C43">
        <v>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>
        <v>1.01</v>
      </c>
      <c r="C44">
        <v>1.03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</v>
      </c>
      <c r="C45">
        <v>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</row>
    <row r="55" spans="1:12" x14ac:dyDescent="0.25">
      <c r="B55">
        <v>1043.404</v>
      </c>
      <c r="C55">
        <v>1614.2691</v>
      </c>
      <c r="D55">
        <v>916.57420000000002</v>
      </c>
      <c r="E55">
        <v>2029.9434000000001</v>
      </c>
      <c r="F55">
        <v>60000</v>
      </c>
      <c r="G55">
        <v>5742.2912999999999</v>
      </c>
      <c r="H55">
        <v>6986.1544999999996</v>
      </c>
    </row>
    <row r="56" spans="1:12" x14ac:dyDescent="0.25">
      <c r="B56" t="s">
        <v>53</v>
      </c>
    </row>
    <row r="57" spans="1:12" x14ac:dyDescent="0.25">
      <c r="A57">
        <v>20822.253499999999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5" width="9" customWidth="1"/>
    <col min="6" max="6" width="11.42578125" bestFit="1" customWidth="1"/>
    <col min="7" max="7" width="9" customWidth="1"/>
    <col min="8" max="8" width="10" bestFit="1" customWidth="1"/>
    <col min="9" max="9" width="8.7109375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67</v>
      </c>
      <c r="K2" t="s">
        <v>0</v>
      </c>
      <c r="L2" t="str">
        <f>B2</f>
        <v>OriginalHybridGauss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1983</v>
      </c>
      <c r="K4" t="s">
        <v>1</v>
      </c>
      <c r="L4">
        <f>B4</f>
        <v>1983</v>
      </c>
    </row>
    <row r="5" spans="1:14" x14ac:dyDescent="0.25">
      <c r="A5" t="s">
        <v>22</v>
      </c>
      <c r="B5" t="s">
        <v>23</v>
      </c>
      <c r="C5">
        <v>-90.3</v>
      </c>
      <c r="K5" t="s">
        <v>14</v>
      </c>
      <c r="L5">
        <f>C5</f>
        <v>-90.3</v>
      </c>
    </row>
    <row r="6" spans="1:14" x14ac:dyDescent="0.25">
      <c r="A6" t="s">
        <v>24</v>
      </c>
      <c r="B6">
        <v>8.9090000000000007</v>
      </c>
      <c r="K6" t="s">
        <v>15</v>
      </c>
      <c r="L6">
        <f>B6</f>
        <v>8.9090000000000007</v>
      </c>
    </row>
    <row r="7" spans="1:14" x14ac:dyDescent="0.25">
      <c r="A7" t="s">
        <v>25</v>
      </c>
      <c r="B7" t="s">
        <v>23</v>
      </c>
      <c r="C7">
        <v>-81.400000000000006</v>
      </c>
      <c r="K7" t="s">
        <v>16</v>
      </c>
      <c r="L7">
        <f>C7</f>
        <v>-81.400000000000006</v>
      </c>
    </row>
    <row r="9" spans="1:14" x14ac:dyDescent="0.25">
      <c r="A9" t="s">
        <v>26</v>
      </c>
      <c r="B9" t="s">
        <v>27</v>
      </c>
      <c r="C9" t="s">
        <v>66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0.87253099999999995</v>
      </c>
      <c r="C18">
        <v>0.12811600000000001</v>
      </c>
      <c r="D18" s="1">
        <v>5.2300000000000003E-4</v>
      </c>
      <c r="E18" s="1">
        <v>4.6610000000000002E-3</v>
      </c>
      <c r="K18" t="str">
        <f t="shared" ref="K18:L25" si="0">A18</f>
        <v>Tag</v>
      </c>
      <c r="L18">
        <f t="shared" si="0"/>
        <v>0.87253099999999995</v>
      </c>
    </row>
    <row r="19" spans="1:12" x14ac:dyDescent="0.25">
      <c r="A19" t="s">
        <v>7</v>
      </c>
      <c r="B19">
        <v>8.6576E-2</v>
      </c>
      <c r="C19">
        <v>5.8245999999999999E-2</v>
      </c>
      <c r="D19" s="1">
        <v>2.3780000000000001E-4</v>
      </c>
      <c r="E19" s="1">
        <v>2.581E-3</v>
      </c>
      <c r="K19" t="str">
        <f t="shared" si="0"/>
        <v>Tai</v>
      </c>
      <c r="L19">
        <f t="shared" si="0"/>
        <v>8.6576E-2</v>
      </c>
    </row>
    <row r="20" spans="1:12" x14ac:dyDescent="0.25">
      <c r="A20" t="s">
        <v>3</v>
      </c>
      <c r="B20">
        <v>0.39197900000000002</v>
      </c>
      <c r="C20">
        <v>0.113955</v>
      </c>
      <c r="D20" s="1">
        <v>4.6519999999999998E-4</v>
      </c>
      <c r="E20" s="1">
        <v>6.1000000000000004E-3</v>
      </c>
      <c r="K20" t="str">
        <f t="shared" si="0"/>
        <v>Tga</v>
      </c>
      <c r="L20">
        <f t="shared" si="0"/>
        <v>0.39197900000000002</v>
      </c>
    </row>
    <row r="21" spans="1:12" x14ac:dyDescent="0.25">
      <c r="A21" t="s">
        <v>2</v>
      </c>
      <c r="B21">
        <v>0.28087600000000001</v>
      </c>
      <c r="C21">
        <v>0.12526999999999999</v>
      </c>
      <c r="D21" s="1">
        <v>5.1139999999999996E-4</v>
      </c>
      <c r="E21" s="1">
        <v>6.9569999999999996E-3</v>
      </c>
      <c r="K21" t="str">
        <f t="shared" si="0"/>
        <v>Tgi</v>
      </c>
      <c r="L21">
        <f t="shared" si="0"/>
        <v>0.28087600000000001</v>
      </c>
    </row>
    <row r="22" spans="1:12" x14ac:dyDescent="0.25">
      <c r="A22" t="s">
        <v>6</v>
      </c>
      <c r="B22">
        <v>0.49847999999999998</v>
      </c>
      <c r="C22">
        <v>0.28843400000000002</v>
      </c>
      <c r="D22" s="1">
        <v>1.178E-3</v>
      </c>
      <c r="E22" s="1">
        <v>1.178E-3</v>
      </c>
      <c r="K22" t="str">
        <f t="shared" si="0"/>
        <v>Tia</v>
      </c>
      <c r="L22">
        <f t="shared" si="0"/>
        <v>0.49847999999999998</v>
      </c>
    </row>
    <row r="23" spans="1:12" x14ac:dyDescent="0.25">
      <c r="A23" t="s">
        <v>4</v>
      </c>
      <c r="B23">
        <v>0.49665599999999999</v>
      </c>
      <c r="C23">
        <v>0.27492299999999997</v>
      </c>
      <c r="D23" s="1">
        <v>1.122E-3</v>
      </c>
      <c r="E23" s="1">
        <v>9.7380000000000001E-3</v>
      </c>
      <c r="K23" t="str">
        <f t="shared" si="0"/>
        <v>Tig</v>
      </c>
      <c r="L23">
        <f t="shared" si="0"/>
        <v>0.49665599999999999</v>
      </c>
    </row>
    <row r="24" spans="1:12" x14ac:dyDescent="0.25">
      <c r="A24" t="s">
        <v>68</v>
      </c>
      <c r="B24">
        <v>2.8081999999999999E-2</v>
      </c>
      <c r="C24">
        <v>1.1056E-2</v>
      </c>
      <c r="D24" s="1">
        <v>4.5139999999999998E-5</v>
      </c>
      <c r="E24" s="1">
        <v>1.593E-4</v>
      </c>
      <c r="K24" t="str">
        <f t="shared" si="0"/>
        <v>sigmaA</v>
      </c>
      <c r="L24">
        <f t="shared" si="0"/>
        <v>2.8081999999999999E-2</v>
      </c>
    </row>
    <row r="25" spans="1:12" x14ac:dyDescent="0.25">
      <c r="A25" t="s">
        <v>53</v>
      </c>
      <c r="B25">
        <v>9.6860000000000002E-3</v>
      </c>
      <c r="C25">
        <v>4.0569999999999998E-3</v>
      </c>
      <c r="D25" s="1">
        <v>1.6560000000000001E-5</v>
      </c>
      <c r="E25" s="1">
        <v>7.1559999999999999E-5</v>
      </c>
      <c r="K25" t="str">
        <f t="shared" si="0"/>
        <v>sigmaG</v>
      </c>
      <c r="L25">
        <f t="shared" si="0"/>
        <v>9.6860000000000002E-3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0.52497499999999997</v>
      </c>
      <c r="C30">
        <v>0.82464000000000004</v>
      </c>
      <c r="D30" s="1">
        <v>0.91156300000000001</v>
      </c>
      <c r="E30" s="1">
        <v>0.96284999999999998</v>
      </c>
      <c r="F30">
        <v>0.99665000000000004</v>
      </c>
      <c r="K30" t="str">
        <f t="shared" ref="K30:K37" si="1">CONCATENATE(A30,"_median")</f>
        <v>Tag_median</v>
      </c>
      <c r="L30">
        <f t="shared" ref="L30:L37" si="2">D30</f>
        <v>0.91156300000000001</v>
      </c>
    </row>
    <row r="31" spans="1:12" x14ac:dyDescent="0.25">
      <c r="A31" t="s">
        <v>7</v>
      </c>
      <c r="B31">
        <v>4.9769999999999997E-3</v>
      </c>
      <c r="C31">
        <v>4.2119999999999998E-2</v>
      </c>
      <c r="D31" s="1">
        <v>7.7664999999999998E-2</v>
      </c>
      <c r="E31" s="1">
        <v>0.11952</v>
      </c>
      <c r="F31">
        <v>0.22691</v>
      </c>
      <c r="K31" t="str">
        <f t="shared" si="1"/>
        <v>Tai_median</v>
      </c>
      <c r="L31">
        <f t="shared" si="2"/>
        <v>7.7664999999999998E-2</v>
      </c>
    </row>
    <row r="32" spans="1:12" x14ac:dyDescent="0.25">
      <c r="A32" t="s">
        <v>3</v>
      </c>
      <c r="B32">
        <v>0.140098</v>
      </c>
      <c r="C32">
        <v>0.32036999999999999</v>
      </c>
      <c r="D32">
        <v>0.40356599999999998</v>
      </c>
      <c r="E32">
        <v>0.47261999999999998</v>
      </c>
      <c r="F32">
        <v>0.58555999999999997</v>
      </c>
      <c r="K32" t="str">
        <f t="shared" si="1"/>
        <v>Tga_median</v>
      </c>
      <c r="L32">
        <f t="shared" si="2"/>
        <v>0.40356599999999998</v>
      </c>
    </row>
    <row r="33" spans="1:12" x14ac:dyDescent="0.25">
      <c r="A33" t="s">
        <v>2</v>
      </c>
      <c r="B33">
        <v>6.0594000000000002E-2</v>
      </c>
      <c r="C33">
        <v>0.19001999999999999</v>
      </c>
      <c r="D33">
        <v>0.27396199999999998</v>
      </c>
      <c r="E33">
        <v>0.36103000000000002</v>
      </c>
      <c r="F33">
        <v>0.55196000000000001</v>
      </c>
      <c r="K33" t="str">
        <f t="shared" si="1"/>
        <v>Tgi_median</v>
      </c>
      <c r="L33">
        <f t="shared" si="2"/>
        <v>0.27396199999999998</v>
      </c>
    </row>
    <row r="34" spans="1:12" x14ac:dyDescent="0.25">
      <c r="A34" t="s">
        <v>6</v>
      </c>
      <c r="B34">
        <v>2.53E-2</v>
      </c>
      <c r="C34">
        <v>0.24739</v>
      </c>
      <c r="D34">
        <v>0.498247</v>
      </c>
      <c r="E34">
        <v>0.74809999999999999</v>
      </c>
      <c r="F34">
        <v>0.97546999999999995</v>
      </c>
      <c r="K34" t="str">
        <f t="shared" si="1"/>
        <v>Tia_median</v>
      </c>
      <c r="L34">
        <f t="shared" si="2"/>
        <v>0.498247</v>
      </c>
    </row>
    <row r="35" spans="1:12" x14ac:dyDescent="0.25">
      <c r="A35" t="s">
        <v>4</v>
      </c>
      <c r="B35" s="3">
        <v>3.3563000000000003E-2</v>
      </c>
      <c r="C35" s="4">
        <v>0.26751000000000003</v>
      </c>
      <c r="D35" s="4">
        <v>0.49337399999999998</v>
      </c>
      <c r="E35" s="4">
        <v>0.72529999999999994</v>
      </c>
      <c r="F35" s="3">
        <v>0.96909000000000001</v>
      </c>
      <c r="K35" t="str">
        <f t="shared" si="1"/>
        <v>Tig_median</v>
      </c>
      <c r="L35">
        <f t="shared" si="2"/>
        <v>0.49337399999999998</v>
      </c>
    </row>
    <row r="36" spans="1:12" x14ac:dyDescent="0.25">
      <c r="A36" t="s">
        <v>68</v>
      </c>
      <c r="B36">
        <v>1.5077999999999999E-2</v>
      </c>
      <c r="C36">
        <v>2.0899999999999998E-2</v>
      </c>
      <c r="D36">
        <v>2.5613E-2</v>
      </c>
      <c r="E36">
        <v>3.2300000000000002E-2</v>
      </c>
      <c r="F36">
        <v>5.5539999999999999E-2</v>
      </c>
      <c r="K36" t="str">
        <f t="shared" si="1"/>
        <v>sigmaA_median</v>
      </c>
      <c r="L36">
        <f t="shared" si="2"/>
        <v>2.5613E-2</v>
      </c>
    </row>
    <row r="37" spans="1:12" x14ac:dyDescent="0.25">
      <c r="A37" t="s">
        <v>53</v>
      </c>
      <c r="B37">
        <v>4.9579999999999997E-3</v>
      </c>
      <c r="C37">
        <v>7.0099999999999997E-3</v>
      </c>
      <c r="D37">
        <v>8.7469999999999996E-3</v>
      </c>
      <c r="E37">
        <v>1.123E-2</v>
      </c>
      <c r="F37">
        <v>2.0039999999999999E-2</v>
      </c>
      <c r="K37" t="str">
        <f t="shared" si="1"/>
        <v>sigmaG_median</v>
      </c>
      <c r="L37">
        <f t="shared" si="2"/>
        <v>8.7469999999999996E-3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1.03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>
        <v>1.01</v>
      </c>
      <c r="C44">
        <v>1.02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1.01</v>
      </c>
      <c r="C45">
        <v>1.01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1.01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</row>
    <row r="55" spans="1:12" x14ac:dyDescent="0.25">
      <c r="B55">
        <v>850.50699999999995</v>
      </c>
      <c r="C55">
        <v>592.25890000000004</v>
      </c>
      <c r="D55">
        <v>362.64690000000002</v>
      </c>
      <c r="E55">
        <v>347.00970000000001</v>
      </c>
      <c r="F55">
        <v>60000</v>
      </c>
      <c r="G55">
        <v>808.87009999999998</v>
      </c>
      <c r="H55">
        <v>5956.6665999999996</v>
      </c>
    </row>
    <row r="56" spans="1:12" x14ac:dyDescent="0.25">
      <c r="B56" t="s">
        <v>53</v>
      </c>
    </row>
    <row r="57" spans="1:12" x14ac:dyDescent="0.25">
      <c r="B57">
        <v>3989.9160000000002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11.5703125" bestFit="1" customWidth="1"/>
    <col min="4" max="4" width="9" customWidth="1"/>
    <col min="5" max="5" width="10" customWidth="1"/>
    <col min="6" max="6" width="11.42578125" bestFit="1" customWidth="1"/>
    <col min="7" max="7" width="10" customWidth="1"/>
    <col min="8" max="8" width="8" customWidth="1"/>
    <col min="9" max="9" width="8.7109375" customWidth="1"/>
    <col min="10" max="10" width="9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67</v>
      </c>
      <c r="K2" t="s">
        <v>0</v>
      </c>
      <c r="L2" t="str">
        <f>B2</f>
        <v>OriginalHybridGauss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1984</v>
      </c>
      <c r="K4" t="s">
        <v>1</v>
      </c>
      <c r="L4">
        <f>B4</f>
        <v>1984</v>
      </c>
    </row>
    <row r="5" spans="1:12" x14ac:dyDescent="0.25">
      <c r="A5" t="s">
        <v>22</v>
      </c>
      <c r="B5" t="s">
        <v>23</v>
      </c>
      <c r="C5">
        <v>-72.81</v>
      </c>
      <c r="K5" t="s">
        <v>14</v>
      </c>
      <c r="L5">
        <f>C5</f>
        <v>-72.81</v>
      </c>
    </row>
    <row r="6" spans="1:12" x14ac:dyDescent="0.25">
      <c r="A6" t="s">
        <v>24</v>
      </c>
      <c r="B6">
        <v>8.06</v>
      </c>
      <c r="K6" t="s">
        <v>15</v>
      </c>
      <c r="L6">
        <f>B6</f>
        <v>8.06</v>
      </c>
    </row>
    <row r="7" spans="1:12" x14ac:dyDescent="0.25">
      <c r="A7" t="s">
        <v>25</v>
      </c>
      <c r="B7" t="s">
        <v>23</v>
      </c>
      <c r="C7">
        <v>-64.75</v>
      </c>
      <c r="K7" t="s">
        <v>16</v>
      </c>
      <c r="L7">
        <f>C7</f>
        <v>-64.75</v>
      </c>
    </row>
    <row r="9" spans="1:12" x14ac:dyDescent="0.25">
      <c r="A9" t="s">
        <v>26</v>
      </c>
      <c r="B9" t="s">
        <v>27</v>
      </c>
      <c r="C9" t="s">
        <v>66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6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0.63993</v>
      </c>
      <c r="C18">
        <v>0.22773399999999999</v>
      </c>
      <c r="D18" s="1">
        <v>9.2969999999999999E-4</v>
      </c>
      <c r="E18" s="1">
        <v>6.6610000000000003E-3</v>
      </c>
      <c r="K18" t="str">
        <f t="shared" ref="K18:L25" si="0">A18</f>
        <v>Tag</v>
      </c>
      <c r="L18">
        <f t="shared" si="0"/>
        <v>0.63993</v>
      </c>
    </row>
    <row r="19" spans="1:12" x14ac:dyDescent="0.25">
      <c r="A19" t="s">
        <v>7</v>
      </c>
      <c r="B19">
        <v>8.1549999999999997E-2</v>
      </c>
      <c r="C19">
        <v>5.8957000000000002E-2</v>
      </c>
      <c r="D19" s="1">
        <v>2.407E-4</v>
      </c>
      <c r="E19" s="1">
        <v>1.237E-3</v>
      </c>
      <c r="K19" t="str">
        <f t="shared" si="0"/>
        <v>Tai</v>
      </c>
      <c r="L19">
        <f t="shared" si="0"/>
        <v>8.1549999999999997E-2</v>
      </c>
    </row>
    <row r="20" spans="1:12" x14ac:dyDescent="0.25">
      <c r="A20" t="s">
        <v>3</v>
      </c>
      <c r="B20">
        <v>0.30266999999999999</v>
      </c>
      <c r="C20">
        <v>0.118813</v>
      </c>
      <c r="D20" s="1">
        <v>4.8509999999999997E-4</v>
      </c>
      <c r="E20" s="1">
        <v>3.7950000000000002E-3</v>
      </c>
      <c r="K20" t="str">
        <f t="shared" si="0"/>
        <v>Tga</v>
      </c>
      <c r="L20">
        <f t="shared" si="0"/>
        <v>0.30266999999999999</v>
      </c>
    </row>
    <row r="21" spans="1:12" x14ac:dyDescent="0.25">
      <c r="A21" t="s">
        <v>2</v>
      </c>
      <c r="B21">
        <v>0.23707</v>
      </c>
      <c r="C21">
        <v>0.117244</v>
      </c>
      <c r="D21" s="1">
        <v>4.7859999999999998E-4</v>
      </c>
      <c r="E21" s="1">
        <v>3.1870000000000002E-3</v>
      </c>
      <c r="K21" t="str">
        <f t="shared" si="0"/>
        <v>Tgi</v>
      </c>
      <c r="L21">
        <f t="shared" si="0"/>
        <v>0.23707</v>
      </c>
    </row>
    <row r="22" spans="1:12" x14ac:dyDescent="0.25">
      <c r="A22" t="s">
        <v>6</v>
      </c>
      <c r="B22">
        <v>0.49952999999999997</v>
      </c>
      <c r="C22">
        <v>0.28917100000000001</v>
      </c>
      <c r="D22" s="1">
        <v>1.181E-3</v>
      </c>
      <c r="E22" s="1">
        <v>1.1900000000000001E-3</v>
      </c>
      <c r="K22" t="str">
        <f t="shared" si="0"/>
        <v>Tia</v>
      </c>
      <c r="L22">
        <f t="shared" si="0"/>
        <v>0.49952999999999997</v>
      </c>
    </row>
    <row r="23" spans="1:12" x14ac:dyDescent="0.25">
      <c r="A23" t="s">
        <v>4</v>
      </c>
      <c r="B23">
        <v>0.40465000000000001</v>
      </c>
      <c r="C23">
        <v>0.27479999999999999</v>
      </c>
      <c r="D23" s="1">
        <v>1.122E-3</v>
      </c>
      <c r="E23" s="1">
        <v>5.0699999999999999E-3</v>
      </c>
      <c r="K23" t="str">
        <f t="shared" si="0"/>
        <v>Tig</v>
      </c>
      <c r="L23">
        <f t="shared" si="0"/>
        <v>0.40465000000000001</v>
      </c>
    </row>
    <row r="24" spans="1:12" x14ac:dyDescent="0.25">
      <c r="A24" t="s">
        <v>68</v>
      </c>
      <c r="B24">
        <v>3.7019999999999997E-2</v>
      </c>
      <c r="C24">
        <v>1.4555999999999999E-2</v>
      </c>
      <c r="D24" s="1">
        <v>5.9429999999999999E-5</v>
      </c>
      <c r="E24" s="1">
        <v>1.6119999999999999E-4</v>
      </c>
      <c r="K24" t="str">
        <f t="shared" si="0"/>
        <v>sigmaA</v>
      </c>
      <c r="L24">
        <f t="shared" si="0"/>
        <v>3.7019999999999997E-2</v>
      </c>
    </row>
    <row r="25" spans="1:12" x14ac:dyDescent="0.25">
      <c r="A25" t="s">
        <v>53</v>
      </c>
      <c r="B25">
        <v>2.1329999999999998E-2</v>
      </c>
      <c r="C25">
        <v>7.9220000000000002E-3</v>
      </c>
      <c r="D25" s="1">
        <v>3.2339999999999999E-5</v>
      </c>
      <c r="E25" s="1">
        <v>6.3810000000000001E-5</v>
      </c>
      <c r="K25" t="str">
        <f t="shared" si="0"/>
        <v>sigmaG</v>
      </c>
      <c r="L25">
        <f t="shared" si="0"/>
        <v>2.1329999999999998E-2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0.14030400000000001</v>
      </c>
      <c r="C30">
        <v>0.48441000000000001</v>
      </c>
      <c r="D30" s="1">
        <v>0.66846000000000005</v>
      </c>
      <c r="E30" s="1">
        <v>0.82323999999999997</v>
      </c>
      <c r="F30">
        <v>0.98019000000000001</v>
      </c>
      <c r="K30" t="str">
        <f t="shared" ref="K30:K37" si="1">CONCATENATE(A30,"_median")</f>
        <v>Tag_median</v>
      </c>
      <c r="L30">
        <f t="shared" ref="L30:L37" si="2">D30</f>
        <v>0.66846000000000005</v>
      </c>
    </row>
    <row r="31" spans="1:12" x14ac:dyDescent="0.25">
      <c r="A31" t="s">
        <v>7</v>
      </c>
      <c r="B31">
        <v>4.3319999999999999E-3</v>
      </c>
      <c r="C31">
        <v>3.696E-2</v>
      </c>
      <c r="D31" s="1">
        <v>7.0489999999999997E-2</v>
      </c>
      <c r="E31" s="1">
        <v>0.11321000000000001</v>
      </c>
      <c r="F31">
        <v>0.22572999999999999</v>
      </c>
      <c r="K31" t="str">
        <f t="shared" si="1"/>
        <v>Tai_median</v>
      </c>
      <c r="L31">
        <f t="shared" si="2"/>
        <v>7.0489999999999997E-2</v>
      </c>
    </row>
    <row r="32" spans="1:12" x14ac:dyDescent="0.25">
      <c r="A32" t="s">
        <v>3</v>
      </c>
      <c r="B32">
        <v>6.3292000000000001E-2</v>
      </c>
      <c r="C32">
        <v>0.22045999999999999</v>
      </c>
      <c r="D32">
        <v>0.30936999999999998</v>
      </c>
      <c r="E32">
        <v>0.38807999999999998</v>
      </c>
      <c r="F32">
        <v>0.52048000000000005</v>
      </c>
      <c r="K32" t="str">
        <f t="shared" si="1"/>
        <v>Tga_median</v>
      </c>
      <c r="L32">
        <f t="shared" si="2"/>
        <v>0.30936999999999998</v>
      </c>
    </row>
    <row r="33" spans="1:12" x14ac:dyDescent="0.25">
      <c r="A33" t="s">
        <v>2</v>
      </c>
      <c r="B33" s="1">
        <v>4.0368000000000001E-2</v>
      </c>
      <c r="C33">
        <v>0.15125</v>
      </c>
      <c r="D33">
        <v>0.22614999999999999</v>
      </c>
      <c r="E33">
        <v>0.31161</v>
      </c>
      <c r="F33">
        <v>0.49382999999999999</v>
      </c>
      <c r="K33" t="str">
        <f t="shared" si="1"/>
        <v>Tgi_median</v>
      </c>
      <c r="L33">
        <f t="shared" si="2"/>
        <v>0.22614999999999999</v>
      </c>
    </row>
    <row r="34" spans="1:12" x14ac:dyDescent="0.25">
      <c r="A34" t="s">
        <v>6</v>
      </c>
      <c r="B34" s="1">
        <v>2.4719000000000001E-2</v>
      </c>
      <c r="C34">
        <v>0.24883</v>
      </c>
      <c r="D34">
        <v>0.49994</v>
      </c>
      <c r="E34">
        <v>0.75049999999999994</v>
      </c>
      <c r="F34">
        <v>0.97509999999999997</v>
      </c>
      <c r="K34" t="str">
        <f t="shared" si="1"/>
        <v>Tia_median</v>
      </c>
      <c r="L34">
        <f t="shared" si="2"/>
        <v>0.49994</v>
      </c>
    </row>
    <row r="35" spans="1:12" x14ac:dyDescent="0.25">
      <c r="A35" t="s">
        <v>4</v>
      </c>
      <c r="B35" s="3">
        <v>1.6230999999999999E-2</v>
      </c>
      <c r="C35" s="4">
        <v>0.16775999999999999</v>
      </c>
      <c r="D35" s="4">
        <v>0.36335000000000001</v>
      </c>
      <c r="E35" s="4">
        <v>0.61485999999999996</v>
      </c>
      <c r="F35" s="3">
        <v>0.94974000000000003</v>
      </c>
      <c r="K35" t="str">
        <f t="shared" si="1"/>
        <v>Tig_median</v>
      </c>
      <c r="L35">
        <f t="shared" si="2"/>
        <v>0.36335000000000001</v>
      </c>
    </row>
    <row r="36" spans="1:12" x14ac:dyDescent="0.25">
      <c r="A36" t="s">
        <v>68</v>
      </c>
      <c r="B36" s="1">
        <v>1.9803999999999999E-2</v>
      </c>
      <c r="C36">
        <v>2.7459999999999998E-2</v>
      </c>
      <c r="D36">
        <v>3.363E-2</v>
      </c>
      <c r="E36">
        <v>4.2610000000000002E-2</v>
      </c>
      <c r="F36">
        <v>7.4380000000000002E-2</v>
      </c>
      <c r="K36" t="str">
        <f t="shared" si="1"/>
        <v>sigmaA_median</v>
      </c>
      <c r="L36">
        <f t="shared" si="2"/>
        <v>3.363E-2</v>
      </c>
    </row>
    <row r="37" spans="1:12" x14ac:dyDescent="0.25">
      <c r="A37" t="s">
        <v>53</v>
      </c>
      <c r="B37" s="1">
        <v>1.1586000000000001E-2</v>
      </c>
      <c r="C37">
        <v>1.609E-2</v>
      </c>
      <c r="D37">
        <v>1.9599999999999999E-2</v>
      </c>
      <c r="E37">
        <v>2.4510000000000001E-2</v>
      </c>
      <c r="F37">
        <v>4.1450000000000001E-2</v>
      </c>
      <c r="K37" t="str">
        <f t="shared" si="1"/>
        <v>sigmaG_median</v>
      </c>
      <c r="L37">
        <f t="shared" si="2"/>
        <v>1.9599999999999999E-2</v>
      </c>
    </row>
    <row r="38" spans="1:12" x14ac:dyDescent="0.25">
      <c r="B38" s="1"/>
    </row>
    <row r="39" spans="1:12" x14ac:dyDescent="0.25">
      <c r="A39" t="s">
        <v>56</v>
      </c>
      <c r="B39" s="1" t="s">
        <v>57</v>
      </c>
      <c r="C39" t="s">
        <v>58</v>
      </c>
      <c r="D39" t="s">
        <v>59</v>
      </c>
    </row>
    <row r="40" spans="1:12" x14ac:dyDescent="0.25">
      <c r="B40" s="1"/>
    </row>
    <row r="41" spans="1:12" x14ac:dyDescent="0.25">
      <c r="B41" s="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 s="1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 s="1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 s="1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 s="1">
        <v>1.01</v>
      </c>
      <c r="C45">
        <v>1.01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 s="1">
        <v>1</v>
      </c>
      <c r="C46">
        <v>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68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0" spans="1:12" x14ac:dyDescent="0.25">
      <c r="B50" s="3"/>
      <c r="C50" s="4"/>
      <c r="D50" s="4"/>
      <c r="E50" s="4"/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68</v>
      </c>
    </row>
    <row r="55" spans="1:12" x14ac:dyDescent="0.25">
      <c r="B55">
        <v>1182.4389000000001</v>
      </c>
      <c r="C55">
        <v>2382.0938999999998</v>
      </c>
      <c r="D55">
        <v>982.67190000000005</v>
      </c>
      <c r="E55">
        <v>1345.1197</v>
      </c>
      <c r="F55">
        <v>59087.179900000003</v>
      </c>
      <c r="G55">
        <v>2934.6669000000002</v>
      </c>
      <c r="H55">
        <v>8593.81</v>
      </c>
    </row>
    <row r="56" spans="1:12" x14ac:dyDescent="0.25">
      <c r="B56" t="s">
        <v>53</v>
      </c>
    </row>
    <row r="57" spans="1:12" x14ac:dyDescent="0.25">
      <c r="A57">
        <v>15876.477999999999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Contagion</vt:lpstr>
      <vt:lpstr>1980</vt:lpstr>
      <vt:lpstr>1981</vt:lpstr>
      <vt:lpstr>1982</vt:lpstr>
      <vt:lpstr>1983</vt:lpstr>
      <vt:lpstr>1984</vt:lpstr>
      <vt:lpstr>'1980'!_1980solution</vt:lpstr>
      <vt:lpstr>'1981'!_1981solution</vt:lpstr>
      <vt:lpstr>'1982'!_1982solution</vt:lpstr>
      <vt:lpstr>'1983'!_1983solution</vt:lpstr>
      <vt:lpstr>'1984'!_1984solution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2013-03-03T15:46:17Z</dcterms:created>
  <dcterms:modified xsi:type="dcterms:W3CDTF">2013-04-05T03:52:30Z</dcterms:modified>
</cp:coreProperties>
</file>