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iffusion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'1980'!$A$1:$I$55</definedName>
    <definedName name="_1981solution" localSheetId="2">'1981'!$A$1:$I$55</definedName>
    <definedName name="_1982solution" localSheetId="3">'1982'!$A$1:$I$55</definedName>
    <definedName name="_1983solution" localSheetId="4">'1983'!$A$1:$I$55</definedName>
    <definedName name="_1984solution" localSheetId="5">'1984'!$A$1:$I$55</definedName>
  </definedNames>
  <calcPr calcId="145621"/>
</workbook>
</file>

<file path=xl/calcChain.xml><?xml version="1.0" encoding="utf-8"?>
<calcChain xmlns="http://schemas.openxmlformats.org/spreadsheetml/2006/main">
  <c r="P3" i="1" l="1"/>
  <c r="L51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D6" i="1" s="1"/>
  <c r="L7" i="6"/>
  <c r="Q6" i="1" s="1"/>
  <c r="L6" i="6"/>
  <c r="P6" i="1" s="1"/>
  <c r="L5" i="6"/>
  <c r="O6" i="1" s="1"/>
  <c r="L4" i="6"/>
  <c r="L3" i="6"/>
  <c r="L2" i="6"/>
  <c r="L1" i="6"/>
  <c r="L51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7" i="5"/>
  <c r="Q5" i="1" s="1"/>
  <c r="L6" i="5"/>
  <c r="P5" i="1" s="1"/>
  <c r="L5" i="5"/>
  <c r="O5" i="1" s="1"/>
  <c r="L4" i="5"/>
  <c r="L3" i="5"/>
  <c r="L2" i="5"/>
  <c r="L1" i="5"/>
  <c r="L51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Z4" i="1" s="1"/>
  <c r="L7" i="4"/>
  <c r="Q4" i="1" s="1"/>
  <c r="L6" i="4"/>
  <c r="P4" i="1" s="1"/>
  <c r="L5" i="4"/>
  <c r="O4" i="1" s="1"/>
  <c r="L4" i="4"/>
  <c r="L3" i="4"/>
  <c r="L2" i="4"/>
  <c r="L1" i="4"/>
  <c r="L51" i="3"/>
  <c r="L49" i="3"/>
  <c r="K49" i="3"/>
  <c r="L48" i="3"/>
  <c r="K48" i="3"/>
  <c r="L47" i="3"/>
  <c r="K47" i="3"/>
  <c r="L46" i="3"/>
  <c r="K46" i="3"/>
  <c r="L45" i="3"/>
  <c r="K45" i="3"/>
  <c r="L44" i="3"/>
  <c r="T3" i="1" s="1"/>
  <c r="K44" i="3"/>
  <c r="L43" i="3"/>
  <c r="K43" i="3"/>
  <c r="L42" i="3"/>
  <c r="V3" i="1" s="1"/>
  <c r="K42" i="3"/>
  <c r="L41" i="3"/>
  <c r="K41" i="3"/>
  <c r="L37" i="3"/>
  <c r="K37" i="3"/>
  <c r="L36" i="3"/>
  <c r="K36" i="3"/>
  <c r="L35" i="3"/>
  <c r="K35" i="3"/>
  <c r="L34" i="3"/>
  <c r="K34" i="3"/>
  <c r="L33" i="3"/>
  <c r="K33" i="3"/>
  <c r="L32" i="3"/>
  <c r="AF3" i="1" s="1"/>
  <c r="K32" i="3"/>
  <c r="L31" i="3"/>
  <c r="AJ3" i="1" s="1"/>
  <c r="K31" i="3"/>
  <c r="L30" i="3"/>
  <c r="AH3" i="1" s="1"/>
  <c r="K30" i="3"/>
  <c r="L25" i="3"/>
  <c r="K25" i="3"/>
  <c r="L24" i="3"/>
  <c r="K24" i="3"/>
  <c r="L23" i="3"/>
  <c r="K23" i="3"/>
  <c r="L22" i="3"/>
  <c r="K22" i="3"/>
  <c r="L21" i="3"/>
  <c r="C3" i="1" s="1"/>
  <c r="K21" i="3"/>
  <c r="L20" i="3"/>
  <c r="D3" i="1" s="1"/>
  <c r="K20" i="3"/>
  <c r="L19" i="3"/>
  <c r="H3" i="1" s="1"/>
  <c r="K19" i="3"/>
  <c r="L18" i="3"/>
  <c r="F3" i="1" s="1"/>
  <c r="K18" i="3"/>
  <c r="L7" i="3"/>
  <c r="Q3" i="1" s="1"/>
  <c r="L6" i="3"/>
  <c r="L5" i="3"/>
  <c r="O3" i="1" s="1"/>
  <c r="L4" i="3"/>
  <c r="L3" i="3"/>
  <c r="L2" i="3"/>
  <c r="L1" i="3"/>
  <c r="L51" i="2"/>
  <c r="L43" i="2"/>
  <c r="L44" i="2"/>
  <c r="L45" i="2"/>
  <c r="L46" i="2"/>
  <c r="L47" i="2"/>
  <c r="L48" i="2"/>
  <c r="L49" i="2"/>
  <c r="L42" i="2"/>
  <c r="K43" i="2"/>
  <c r="K44" i="2"/>
  <c r="K45" i="2"/>
  <c r="K46" i="2"/>
  <c r="K47" i="2"/>
  <c r="K48" i="2"/>
  <c r="K49" i="2"/>
  <c r="K42" i="2"/>
  <c r="L41" i="2"/>
  <c r="K41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AD3" i="1" l="1"/>
  <c r="E5" i="1"/>
  <c r="H4" i="1"/>
  <c r="C4" i="1"/>
  <c r="AJ4" i="1"/>
  <c r="V4" i="1"/>
  <c r="T4" i="1"/>
  <c r="AN4" i="1"/>
  <c r="F4" i="1"/>
  <c r="D4" i="1"/>
  <c r="AH4" i="1"/>
  <c r="AF4" i="1"/>
  <c r="X4" i="1"/>
  <c r="AN5" i="1"/>
  <c r="AB5" i="1"/>
  <c r="F5" i="1"/>
  <c r="D5" i="1"/>
  <c r="AF5" i="1"/>
  <c r="X5" i="1"/>
  <c r="AL5" i="1"/>
  <c r="Z5" i="1"/>
  <c r="AH5" i="1"/>
  <c r="R5" i="1"/>
  <c r="H5" i="1"/>
  <c r="C5" i="1"/>
  <c r="AJ5" i="1"/>
  <c r="V5" i="1"/>
  <c r="T5" i="1"/>
  <c r="AP5" i="1"/>
  <c r="AD5" i="1"/>
  <c r="E4" i="1"/>
  <c r="AL4" i="1"/>
  <c r="R4" i="1"/>
  <c r="AD4" i="1"/>
  <c r="AP4" i="1"/>
  <c r="AB4" i="1"/>
  <c r="E3" i="1"/>
  <c r="AP3" i="1"/>
  <c r="AB3" i="1"/>
  <c r="X3" i="1"/>
  <c r="AN3" i="1"/>
  <c r="Z3" i="1"/>
  <c r="AL3" i="1"/>
  <c r="R3" i="1"/>
  <c r="AO6" i="1"/>
  <c r="AK6" i="1"/>
  <c r="AG6" i="1"/>
  <c r="AC6" i="1"/>
  <c r="Y6" i="1"/>
  <c r="U6" i="1"/>
  <c r="G6" i="1"/>
  <c r="AN6" i="1"/>
  <c r="AJ6" i="1"/>
  <c r="AF6" i="1"/>
  <c r="AB6" i="1"/>
  <c r="X6" i="1"/>
  <c r="T6" i="1"/>
  <c r="F6" i="1"/>
  <c r="AM6" i="1"/>
  <c r="AI6" i="1"/>
  <c r="AE6" i="1"/>
  <c r="AA6" i="1"/>
  <c r="W6" i="1"/>
  <c r="S6" i="1"/>
  <c r="E6" i="1"/>
  <c r="AP6" i="1"/>
  <c r="AL6" i="1"/>
  <c r="AH6" i="1"/>
  <c r="AD6" i="1"/>
  <c r="Z6" i="1"/>
  <c r="V6" i="1"/>
  <c r="R6" i="1"/>
  <c r="H6" i="1"/>
  <c r="AO5" i="1"/>
  <c r="AK5" i="1"/>
  <c r="AG5" i="1"/>
  <c r="AC5" i="1"/>
  <c r="Y5" i="1"/>
  <c r="U5" i="1"/>
  <c r="G5" i="1"/>
  <c r="AM5" i="1"/>
  <c r="AI5" i="1"/>
  <c r="AE5" i="1"/>
  <c r="AA5" i="1"/>
  <c r="W5" i="1"/>
  <c r="S5" i="1"/>
  <c r="AO4" i="1"/>
  <c r="AK4" i="1"/>
  <c r="AG4" i="1"/>
  <c r="AC4" i="1"/>
  <c r="Y4" i="1"/>
  <c r="U4" i="1"/>
  <c r="G4" i="1"/>
  <c r="AM4" i="1"/>
  <c r="AI4" i="1"/>
  <c r="AE4" i="1"/>
  <c r="AA4" i="1"/>
  <c r="W4" i="1"/>
  <c r="S4" i="1"/>
  <c r="AO3" i="1"/>
  <c r="AK3" i="1"/>
  <c r="AG3" i="1"/>
  <c r="AC3" i="1"/>
  <c r="Y3" i="1"/>
  <c r="U3" i="1"/>
  <c r="G3" i="1"/>
  <c r="AM3" i="1"/>
  <c r="AI3" i="1"/>
  <c r="AE3" i="1"/>
  <c r="AA3" i="1"/>
  <c r="W3" i="1"/>
  <c r="S3" i="1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7" i="2"/>
  <c r="Q2" i="1" s="1"/>
  <c r="L6" i="2"/>
  <c r="P2" i="1" s="1"/>
  <c r="L5" i="2"/>
  <c r="O2" i="1" s="1"/>
  <c r="L4" i="2"/>
  <c r="L3" i="2"/>
  <c r="L2" i="2"/>
  <c r="L1" i="2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D2" i="1" l="1"/>
  <c r="H2" i="1"/>
  <c r="R2" i="1"/>
  <c r="V2" i="1"/>
  <c r="Z2" i="1"/>
  <c r="AD2" i="1"/>
  <c r="AH2" i="1"/>
  <c r="AL2" i="1"/>
  <c r="AP2" i="1"/>
  <c r="E2" i="1"/>
  <c r="S2" i="1"/>
  <c r="AA2" i="1"/>
  <c r="AI2" i="1"/>
  <c r="F2" i="1"/>
  <c r="T2" i="1"/>
  <c r="X2" i="1"/>
  <c r="AF2" i="1"/>
  <c r="AN2" i="1"/>
  <c r="G2" i="1"/>
  <c r="U2" i="1"/>
  <c r="Y2" i="1"/>
  <c r="AC2" i="1"/>
  <c r="AG2" i="1"/>
  <c r="AK2" i="1"/>
  <c r="AO2" i="1"/>
  <c r="W2" i="1"/>
  <c r="AE2" i="1"/>
  <c r="AM2" i="1"/>
  <c r="AB2" i="1"/>
  <c r="AJ2" i="1"/>
  <c r="C6" i="1"/>
  <c r="C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Diffusion\RawOut\1980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Diffusion\RawOut\1981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Diffusion\RawOut\1982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Diffusion\RawOut\1983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Diffusion\RawOut\1984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<sst xmlns="http://schemas.openxmlformats.org/spreadsheetml/2006/main" count="523" uniqueCount="70">
  <si>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</si>
  <si>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</si>
  <si>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</si>
  <si>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</si>
  <si>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</si>
  <si>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</si>
  <si>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</si>
  <si>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</si>
  <si>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</si>
  <si>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</si>
  <si>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</si>
  <si>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</si>
  <si>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</si>
  <si>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</si>
  <si>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</si>
  <si>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</si>
  <si>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</si>
  <si>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</si>
  <si>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</si>
  <si>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</si>
  <si>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</si>
  <si>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</si>
  <si>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</si>
  <si>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</si>
  <si>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</si>
  <si>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</si>
  <si>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</si>
  <si>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</si>
  <si>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</si>
  <si>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</si>
  <si>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</si>
  <si>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</si>
  <si>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</si>
  <si>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</si>
  <si>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</si>
  <si>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</si>
  <si>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</si>
  <si>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</si>
  <si>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</si>
  <si>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</si>
  <si>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</si>
  <si>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</si>
  <si>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</si>
  <si>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</si>
  <si>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</si>
  <si>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</si>
  <si>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</si>
  <si>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</si>
  <si>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</si>
  <si>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</si>
  <si>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</si>
  <si>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</si>
  <si>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</si>
  <si>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</si>
  <si>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</si>
  <si>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</si>
  <si>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</si>
  <si>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</si>
  <si>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</si>
  <si>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</si>
  <si>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</si>
  <si>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</si>
  <si>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</si>
  <si>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</si>
  <si>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</si>
  <si>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</si>
  <si>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</si>
  <si>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Diffusion</t>
  </si>
  <si>
    <t>AlternativeDiffusion</t>
  </si>
  <si>
    <t>11001:21000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</si>
</sst>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G9" sqref="G9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67</v>
      </c>
      <c r="B2">
        <v>1980</v>
      </c>
      <c r="C2">
        <f>VLOOKUP(C1,'1980'!$K:$L,2,FALSE)</f>
        <v>0.53337000000000001</v>
      </c>
      <c r="D2">
        <f>VLOOKUP(D1,'1980'!$K:$L,2,FALSE)</f>
        <v>0.43575999999999998</v>
      </c>
      <c r="E2">
        <f>VLOOKUP(E1,'1980'!$K:$L,2,FALSE)</f>
        <v>0.22631999999999999</v>
      </c>
      <c r="F2">
        <f>VLOOKUP(F1,'1980'!$K:$L,2,FALSE)</f>
        <v>0.1757</v>
      </c>
      <c r="G2">
        <f>VLOOKUP(G1,'1980'!$K:$L,2,FALSE)</f>
        <v>0.35221000000000002</v>
      </c>
      <c r="H2">
        <f>VLOOKUP(H1,'1980'!$K:$L,2,FALSE)</f>
        <v>0.11808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VLOOKUP(O1,'1980'!$K:$L,2,FALSE)</f>
        <v>-95.3</v>
      </c>
      <c r="P2">
        <f>VLOOKUP(P1,'1980'!$K:$L,2,FALSE)</f>
        <v>9.2669999999999995</v>
      </c>
      <c r="Q2">
        <f>VLOOKUP(Q1,'1980'!$K:$L,2,FALSE)</f>
        <v>-86.03</v>
      </c>
      <c r="R2">
        <f>VLOOKUP(R1,'1980'!$K:$L,2,FALSE)</f>
        <v>1.04</v>
      </c>
      <c r="S2">
        <f>VLOOKUP(S1,'1980'!$K:$L,2,FALSE)</f>
        <v>1.01</v>
      </c>
      <c r="T2">
        <f>VLOOKUP(T1,'1980'!$K:$L,2,FALSE)</f>
        <v>1.02</v>
      </c>
      <c r="U2">
        <f>VLOOKUP(U1,'1980'!$K:$L,2,FALSE)</f>
        <v>1.02</v>
      </c>
      <c r="V2">
        <f>VLOOKUP(V1,'1980'!$K:$L,2,FALSE)</f>
        <v>1.01</v>
      </c>
      <c r="W2">
        <f>VLOOKUP(W1,'1980'!$K:$L,2,FALSE)</f>
        <v>1</v>
      </c>
      <c r="X2">
        <f>VLOOKUP(X1,'1980'!$K:$L,2,FALSE)</f>
        <v>1.03</v>
      </c>
      <c r="Y2" t="e">
        <f>VLOOKUP(Y1,'1980'!$K:$L,2,FALSE)</f>
        <v>#N/A</v>
      </c>
      <c r="Z2" t="e">
        <f>VLOOKUP(Z1,'1980'!$K:$L,2,FALSE)</f>
        <v>#N/A</v>
      </c>
      <c r="AA2" t="e">
        <f>VLOOKUP(AA1,'1980'!$K:$L,2,FALSE)</f>
        <v>#N/A</v>
      </c>
      <c r="AB2" t="e">
        <f>VLOOKUP(AB1,'1980'!$K:$L,2,FALSE)</f>
        <v>#N/A</v>
      </c>
      <c r="AC2" t="e">
        <f>VLOOKUP(AC1,'1980'!$K:$L,2,FALSE)</f>
        <v>#N/A</v>
      </c>
      <c r="AD2" t="e">
        <f>VLOOKUP(AD1,'1980'!$K:$L,2,FALSE)</f>
        <v>#N/A</v>
      </c>
      <c r="AE2">
        <f>VLOOKUP(AE1,'1980'!$K:$L,2,FALSE)</f>
        <v>0.54100000000000004</v>
      </c>
      <c r="AF2">
        <f>VLOOKUP(AF1,'1980'!$K:$L,2,FALSE)</f>
        <v>0.41548000000000002</v>
      </c>
      <c r="AG2">
        <f>VLOOKUP(AG1,'1980'!$K:$L,2,FALSE)</f>
        <v>0.21060000000000001</v>
      </c>
      <c r="AH2">
        <f>VLOOKUP(AH1,'1980'!$K:$L,2,FALSE)</f>
        <v>0.17532</v>
      </c>
      <c r="AI2">
        <f>VLOOKUP(AI1,'1980'!$K:$L,2,FALSE)</f>
        <v>0.33045000000000002</v>
      </c>
      <c r="AJ2">
        <f>VLOOKUP(AJ1,'1980'!$K:$L,2,FALSE)</f>
        <v>9.8729999999999998E-2</v>
      </c>
      <c r="AK2" t="e">
        <f>VLOOKUP(AK1,'1980'!$K:$L,2,FALSE)</f>
        <v>#N/A</v>
      </c>
      <c r="AL2" t="e">
        <f>VLOOKUP(AL1,'1980'!$K:$L,2,FALSE)</f>
        <v>#N/A</v>
      </c>
      <c r="AM2" t="e">
        <f>VLOOKUP(AM1,'1980'!$K:$L,2,FALSE)</f>
        <v>#N/A</v>
      </c>
      <c r="AN2" t="e">
        <f>VLOOKUP(AN1,'1980'!$K:$L,2,FALSE)</f>
        <v>#N/A</v>
      </c>
      <c r="AO2" t="e">
        <f>VLOOKUP(AO1,'1980'!$K:$L,2,FALSE)</f>
        <v>#N/A</v>
      </c>
      <c r="AP2" t="e">
        <f>VLOOKUP(AP1,'1980'!$K:$L,2,FALSE)</f>
        <v>#N/A</v>
      </c>
    </row>
    <row r="3" spans="1:42" x14ac:dyDescent="0.25">
      <c r="A3" t="s">
        <v>67</v>
      </c>
      <c r="B3">
        <v>1981</v>
      </c>
      <c r="C3">
        <f>VLOOKUP(C1,'1981'!$K:$L,2,FALSE)</f>
        <v>0.41798000000000002</v>
      </c>
      <c r="D3">
        <f>VLOOKUP(D1,'1981'!$K:$L,2,FALSE)</f>
        <v>0.29641000000000001</v>
      </c>
      <c r="E3">
        <f>VLOOKUP(E1,'1981'!$K:$L,2,FALSE)</f>
        <v>0.26948</v>
      </c>
      <c r="F3">
        <f>VLOOKUP(F1,'1981'!$K:$L,2,FALSE)</f>
        <v>0.13170000000000001</v>
      </c>
      <c r="G3">
        <f>VLOOKUP(G1,'1981'!$K:$L,2,FALSE)</f>
        <v>0.21273</v>
      </c>
      <c r="H3">
        <f>VLOOKUP(H1,'1981'!$K:$L,2,FALSE)</f>
        <v>7.6490000000000002E-2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VLOOKUP(O1,'1981'!$K:$L,2,FALSE)</f>
        <v>-97.47</v>
      </c>
      <c r="P3">
        <f>VLOOKUP(P1,'1981'!$K:$L,2,FALSE)</f>
        <v>11.07</v>
      </c>
      <c r="Q3">
        <f>VLOOKUP(Q1,'1981'!$K:$L,2,FALSE)</f>
        <v>-86.4</v>
      </c>
      <c r="R3">
        <f>VLOOKUP(R1,'1981'!$K:$L,2,FALSE)</f>
        <v>1.03</v>
      </c>
      <c r="S3">
        <f>VLOOKUP(S1,'1981'!$K:$L,2,FALSE)</f>
        <v>1.01</v>
      </c>
      <c r="T3">
        <f>VLOOKUP(T1,'1981'!$K:$L,2,FALSE)</f>
        <v>1.01</v>
      </c>
      <c r="U3">
        <f>VLOOKUP(U1,'1981'!$K:$L,2,FALSE)</f>
        <v>1.02</v>
      </c>
      <c r="V3">
        <f>VLOOKUP(V1,'1981'!$K:$L,2,FALSE)</f>
        <v>1.01</v>
      </c>
      <c r="W3">
        <f>VLOOKUP(W1,'1981'!$K:$L,2,FALSE)</f>
        <v>1.01</v>
      </c>
      <c r="X3">
        <f>VLOOKUP(X1,'1981'!$K:$L,2,FALSE)</f>
        <v>1.01</v>
      </c>
      <c r="Y3" t="e">
        <f>VLOOKUP(Y1,'1981'!$K:$L,2,FALSE)</f>
        <v>#N/A</v>
      </c>
      <c r="Z3" t="e">
        <f>VLOOKUP(Z1,'1981'!$K:$L,2,FALSE)</f>
        <v>#N/A</v>
      </c>
      <c r="AA3" t="e">
        <f>VLOOKUP(AA1,'1981'!$K:$L,2,FALSE)</f>
        <v>#N/A</v>
      </c>
      <c r="AB3" t="e">
        <f>VLOOKUP(AB1,'1981'!$K:$L,2,FALSE)</f>
        <v>#N/A</v>
      </c>
      <c r="AC3" t="e">
        <f>VLOOKUP(AC1,'1981'!$K:$L,2,FALSE)</f>
        <v>#N/A</v>
      </c>
      <c r="AD3" t="e">
        <f>VLOOKUP(AD1,'1981'!$K:$L,2,FALSE)</f>
        <v>#N/A</v>
      </c>
      <c r="AE3">
        <f>VLOOKUP(AE1,'1981'!$K:$L,2,FALSE)</f>
        <v>0.413711</v>
      </c>
      <c r="AF3">
        <f>VLOOKUP(AF1,'1981'!$K:$L,2,FALSE)</f>
        <v>0.27628900000000001</v>
      </c>
      <c r="AG3">
        <f>VLOOKUP(AG1,'1981'!$K:$L,2,FALSE)</f>
        <v>0.26277600000000001</v>
      </c>
      <c r="AH3">
        <f>VLOOKUP(AH1,'1981'!$K:$L,2,FALSE)</f>
        <v>0.12953899999999999</v>
      </c>
      <c r="AI3">
        <f>VLOOKUP(AI1,'1981'!$K:$L,2,FALSE)</f>
        <v>0.188221</v>
      </c>
      <c r="AJ3">
        <f>VLOOKUP(AJ1,'1981'!$K:$L,2,FALSE)</f>
        <v>6.2068999999999999E-2</v>
      </c>
      <c r="AK3" t="e">
        <f>VLOOKUP(AK1,'1981'!$K:$L,2,FALSE)</f>
        <v>#N/A</v>
      </c>
      <c r="AL3" t="e">
        <f>VLOOKUP(AL1,'1981'!$K:$L,2,FALSE)</f>
        <v>#N/A</v>
      </c>
      <c r="AM3" t="e">
        <f>VLOOKUP(AM1,'1981'!$K:$L,2,FALSE)</f>
        <v>#N/A</v>
      </c>
      <c r="AN3" t="e">
        <f>VLOOKUP(AN1,'1981'!$K:$L,2,FALSE)</f>
        <v>#N/A</v>
      </c>
      <c r="AO3" t="e">
        <f>VLOOKUP(AO1,'1981'!$K:$L,2,FALSE)</f>
        <v>#N/A</v>
      </c>
      <c r="AP3" t="e">
        <f>VLOOKUP(AP1,'1981'!$K:$L,2,FALSE)</f>
        <v>#N/A</v>
      </c>
    </row>
    <row r="4" spans="1:42" x14ac:dyDescent="0.25">
      <c r="A4" t="s">
        <v>67</v>
      </c>
      <c r="B4">
        <v>1982</v>
      </c>
      <c r="C4">
        <f>VLOOKUP(C1,'1982'!$K:$L,2,FALSE)</f>
        <v>0.66524000000000005</v>
      </c>
      <c r="D4">
        <f>VLOOKUP(D1,'1982'!$K:$L,2,FALSE)</f>
        <v>0.24246999999999999</v>
      </c>
      <c r="E4">
        <f>VLOOKUP(E1,'1982'!$K:$L,2,FALSE)</f>
        <v>0.44124999999999998</v>
      </c>
      <c r="F4">
        <f>VLOOKUP(F1,'1982'!$K:$L,2,FALSE)</f>
        <v>0.11924999999999999</v>
      </c>
      <c r="G4">
        <f>VLOOKUP(G1,'1982'!$K:$L,2,FALSE)</f>
        <v>0.23968999999999999</v>
      </c>
      <c r="H4">
        <f>VLOOKUP(H1,'1982'!$K:$L,2,FALSE)</f>
        <v>6.4850000000000005E-2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VLOOKUP(O1,'1982'!$K:$L,2,FALSE)</f>
        <v>-89.57</v>
      </c>
      <c r="P4">
        <f>VLOOKUP(P1,'1982'!$K:$L,2,FALSE)</f>
        <v>11.1</v>
      </c>
      <c r="Q4">
        <f>VLOOKUP(Q1,'1982'!$K:$L,2,FALSE)</f>
        <v>-78.459999999999994</v>
      </c>
      <c r="R4">
        <f>VLOOKUP(R1,'1982'!$K:$L,2,FALSE)</f>
        <v>1.02</v>
      </c>
      <c r="S4">
        <f>VLOOKUP(S1,'1982'!$K:$L,2,FALSE)</f>
        <v>1.01</v>
      </c>
      <c r="T4">
        <f>VLOOKUP(T1,'1982'!$K:$L,2,FALSE)</f>
        <v>1</v>
      </c>
      <c r="U4">
        <f>VLOOKUP(U1,'1982'!$K:$L,2,FALSE)</f>
        <v>1.01</v>
      </c>
      <c r="V4">
        <f>VLOOKUP(V1,'1982'!$K:$L,2,FALSE)</f>
        <v>1</v>
      </c>
      <c r="W4">
        <f>VLOOKUP(W1,'1982'!$K:$L,2,FALSE)</f>
        <v>1.02</v>
      </c>
      <c r="X4">
        <f>VLOOKUP(X1,'1982'!$K:$L,2,FALSE)</f>
        <v>1.01</v>
      </c>
      <c r="Y4" t="e">
        <f>VLOOKUP(Y1,'1982'!$K:$L,2,FALSE)</f>
        <v>#N/A</v>
      </c>
      <c r="Z4" t="e">
        <f>VLOOKUP(Z1,'1982'!$K:$L,2,FALSE)</f>
        <v>#N/A</v>
      </c>
      <c r="AA4" t="e">
        <f>VLOOKUP(AA1,'1982'!$K:$L,2,FALSE)</f>
        <v>#N/A</v>
      </c>
      <c r="AB4" t="e">
        <f>VLOOKUP(AB1,'1982'!$K:$L,2,FALSE)</f>
        <v>#N/A</v>
      </c>
      <c r="AC4" t="e">
        <f>VLOOKUP(AC1,'1982'!$K:$L,2,FALSE)</f>
        <v>#N/A</v>
      </c>
      <c r="AD4" t="e">
        <f>VLOOKUP(AD1,'1982'!$K:$L,2,FALSE)</f>
        <v>#N/A</v>
      </c>
      <c r="AE4">
        <f>VLOOKUP(AE1,'1982'!$K:$L,2,FALSE)</f>
        <v>0.66935999999999996</v>
      </c>
      <c r="AF4">
        <f>VLOOKUP(AF1,'1982'!$K:$L,2,FALSE)</f>
        <v>0.21759000000000001</v>
      </c>
      <c r="AG4">
        <f>VLOOKUP(AG1,'1982'!$K:$L,2,FALSE)</f>
        <v>0.44011</v>
      </c>
      <c r="AH4">
        <f>VLOOKUP(AH1,'1982'!$K:$L,2,FALSE)</f>
        <v>0.11203</v>
      </c>
      <c r="AI4">
        <f>VLOOKUP(AI1,'1982'!$K:$L,2,FALSE)</f>
        <v>0.21734000000000001</v>
      </c>
      <c r="AJ4">
        <f>VLOOKUP(AJ1,'1982'!$K:$L,2,FALSE)</f>
        <v>5.6829999999999999E-2</v>
      </c>
      <c r="AK4" t="e">
        <f>VLOOKUP(AK1,'1982'!$K:$L,2,FALSE)</f>
        <v>#N/A</v>
      </c>
      <c r="AL4" t="e">
        <f>VLOOKUP(AL1,'1982'!$K:$L,2,FALSE)</f>
        <v>#N/A</v>
      </c>
      <c r="AM4" t="e">
        <f>VLOOKUP(AM1,'1982'!$K:$L,2,FALSE)</f>
        <v>#N/A</v>
      </c>
      <c r="AN4" t="e">
        <f>VLOOKUP(AN1,'1982'!$K:$L,2,FALSE)</f>
        <v>#N/A</v>
      </c>
      <c r="AO4" t="e">
        <f>VLOOKUP(AO1,'1982'!$K:$L,2,FALSE)</f>
        <v>#N/A</v>
      </c>
      <c r="AP4" t="e">
        <f>VLOOKUP(AP1,'1982'!$K:$L,2,FALSE)</f>
        <v>#N/A</v>
      </c>
    </row>
    <row r="5" spans="1:42" x14ac:dyDescent="0.25">
      <c r="A5" t="s">
        <v>67</v>
      </c>
      <c r="B5">
        <v>1983</v>
      </c>
      <c r="C5">
        <f>VLOOKUP(C1,'1983'!$K:$L,2,FALSE)</f>
        <v>0.285439</v>
      </c>
      <c r="D5">
        <f>VLOOKUP(D1,'1983'!$K:$L,2,FALSE)</f>
        <v>8.9643E-2</v>
      </c>
      <c r="E5">
        <f>VLOOKUP(E1,'1983'!$K:$L,2,FALSE)</f>
        <v>8.8794999999999999E-2</v>
      </c>
      <c r="F5">
        <f>VLOOKUP(F1,'1983'!$K:$L,2,FALSE)</f>
        <v>7.2743000000000002E-2</v>
      </c>
      <c r="G5">
        <f>VLOOKUP(G1,'1983'!$K:$L,2,FALSE)</f>
        <v>0.35980099999999998</v>
      </c>
      <c r="H5">
        <f>VLOOKUP(H1,'1983'!$K:$L,2,FALSE)</f>
        <v>0.10462399999999999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VLOOKUP(O1,'1983'!$K:$L,2,FALSE)</f>
        <v>-102</v>
      </c>
      <c r="P5">
        <f>VLOOKUP(P1,'1983'!$K:$L,2,FALSE)</f>
        <v>12.97</v>
      </c>
      <c r="Q5">
        <f>VLOOKUP(Q1,'1983'!$K:$L,2,FALSE)</f>
        <v>-89</v>
      </c>
      <c r="R5">
        <f>VLOOKUP(R1,'1983'!$K:$L,2,FALSE)</f>
        <v>1.01</v>
      </c>
      <c r="S5">
        <f>VLOOKUP(S1,'1983'!$K:$L,2,FALSE)</f>
        <v>1.01</v>
      </c>
      <c r="T5">
        <f>VLOOKUP(T1,'1983'!$K:$L,2,FALSE)</f>
        <v>1.01</v>
      </c>
      <c r="U5">
        <f>VLOOKUP(U1,'1983'!$K:$L,2,FALSE)</f>
        <v>1.01</v>
      </c>
      <c r="V5">
        <f>VLOOKUP(V1,'1983'!$K:$L,2,FALSE)</f>
        <v>1.01</v>
      </c>
      <c r="W5">
        <f>VLOOKUP(W1,'1983'!$K:$L,2,FALSE)</f>
        <v>1.01</v>
      </c>
      <c r="X5">
        <f>VLOOKUP(X1,'1983'!$K:$L,2,FALSE)</f>
        <v>1</v>
      </c>
      <c r="Y5" t="e">
        <f>VLOOKUP(Y1,'1983'!$K:$L,2,FALSE)</f>
        <v>#N/A</v>
      </c>
      <c r="Z5" t="e">
        <f>VLOOKUP(Z1,'1983'!$K:$L,2,FALSE)</f>
        <v>#N/A</v>
      </c>
      <c r="AA5" t="e">
        <f>VLOOKUP(AA1,'1983'!$K:$L,2,FALSE)</f>
        <v>#N/A</v>
      </c>
      <c r="AB5" t="e">
        <f>VLOOKUP(AB1,'1983'!$K:$L,2,FALSE)</f>
        <v>#N/A</v>
      </c>
      <c r="AC5" t="e">
        <f>VLOOKUP(AC1,'1983'!$K:$L,2,FALSE)</f>
        <v>#N/A</v>
      </c>
      <c r="AD5" t="e">
        <f>VLOOKUP(AD1,'1983'!$K:$L,2,FALSE)</f>
        <v>#N/A</v>
      </c>
      <c r="AE5">
        <f>VLOOKUP(AE1,'1983'!$K:$L,2,FALSE)</f>
        <v>0.29468899999999998</v>
      </c>
      <c r="AF5">
        <f>VLOOKUP(AF1,'1983'!$K:$L,2,FALSE)</f>
        <v>7.2806999999999997E-2</v>
      </c>
      <c r="AG5">
        <f>VLOOKUP(AG1,'1983'!$K:$L,2,FALSE)</f>
        <v>7.6283000000000004E-2</v>
      </c>
      <c r="AH5">
        <f>VLOOKUP(AH1,'1983'!$K:$L,2,FALSE)</f>
        <v>7.5384999999999994E-2</v>
      </c>
      <c r="AI5">
        <f>VLOOKUP(AI1,'1983'!$K:$L,2,FALSE)</f>
        <v>0.342005</v>
      </c>
      <c r="AJ5">
        <f>VLOOKUP(AJ1,'1983'!$K:$L,2,FALSE)</f>
        <v>9.1733999999999996E-2</v>
      </c>
      <c r="AK5" t="e">
        <f>VLOOKUP(AK1,'1983'!$K:$L,2,FALSE)</f>
        <v>#N/A</v>
      </c>
      <c r="AL5" t="e">
        <f>VLOOKUP(AL1,'1983'!$K:$L,2,FALSE)</f>
        <v>#N/A</v>
      </c>
      <c r="AM5" t="e">
        <f>VLOOKUP(AM1,'1983'!$K:$L,2,FALSE)</f>
        <v>#N/A</v>
      </c>
      <c r="AN5" t="e">
        <f>VLOOKUP(AN1,'1983'!$K:$L,2,FALSE)</f>
        <v>#N/A</v>
      </c>
      <c r="AO5" t="e">
        <f>VLOOKUP(AO1,'1983'!$K:$L,2,FALSE)</f>
        <v>#N/A</v>
      </c>
      <c r="AP5" t="e">
        <f>VLOOKUP(AP1,'1983'!$K:$L,2,FALSE)</f>
        <v>#N/A</v>
      </c>
    </row>
    <row r="6" spans="1:42" x14ac:dyDescent="0.25">
      <c r="A6" t="s">
        <v>67</v>
      </c>
      <c r="B6">
        <v>1984</v>
      </c>
      <c r="C6">
        <f>VLOOKUP(C1,'1984'!$K:$L,2,FALSE)</f>
        <v>0.21149000000000001</v>
      </c>
      <c r="D6">
        <f>VLOOKUP(D1,'1984'!$K:$L,2,FALSE)</f>
        <v>0.11438</v>
      </c>
      <c r="E6">
        <f>VLOOKUP(E1,'1984'!$K:$L,2,FALSE)</f>
        <v>8.3430000000000004E-2</v>
      </c>
      <c r="F6">
        <f>VLOOKUP(F1,'1984'!$K:$L,2,FALSE)</f>
        <v>4.9320000000000003E-2</v>
      </c>
      <c r="G6">
        <f>VLOOKUP(G1,'1984'!$K:$L,2,FALSE)</f>
        <v>0.31019999999999998</v>
      </c>
      <c r="H6">
        <f>VLOOKUP(H1,'1984'!$K:$L,2,FALSE)</f>
        <v>0.10952000000000001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VLOOKUP(O1,'1984'!$K:$L,2,FALSE)</f>
        <v>-78.42</v>
      </c>
      <c r="P6">
        <f>VLOOKUP(P1,'1984'!$K:$L,2,FALSE)</f>
        <v>10.87</v>
      </c>
      <c r="Q6">
        <f>VLOOKUP(Q1,'1984'!$K:$L,2,FALSE)</f>
        <v>-67.56</v>
      </c>
      <c r="R6">
        <f>VLOOKUP(R1,'1984'!$K:$L,2,FALSE)</f>
        <v>1</v>
      </c>
      <c r="S6">
        <f>VLOOKUP(S1,'1984'!$K:$L,2,FALSE)</f>
        <v>1</v>
      </c>
      <c r="T6">
        <f>VLOOKUP(T1,'1984'!$K:$L,2,FALSE)</f>
        <v>1</v>
      </c>
      <c r="U6">
        <f>VLOOKUP(U1,'1984'!$K:$L,2,FALSE)</f>
        <v>1</v>
      </c>
      <c r="V6">
        <f>VLOOKUP(V1,'1984'!$K:$L,2,FALSE)</f>
        <v>1</v>
      </c>
      <c r="W6">
        <f>VLOOKUP(W1,'1984'!$K:$L,2,FALSE)</f>
        <v>1</v>
      </c>
      <c r="X6">
        <f>VLOOKUP(X1,'1984'!$K:$L,2,FALSE)</f>
        <v>1.01</v>
      </c>
      <c r="Y6" t="e">
        <f>VLOOKUP(Y1,'1984'!$K:$L,2,FALSE)</f>
        <v>#N/A</v>
      </c>
      <c r="Z6" t="e">
        <f>VLOOKUP(Z1,'1984'!$K:$L,2,FALSE)</f>
        <v>#N/A</v>
      </c>
      <c r="AA6" t="e">
        <f>VLOOKUP(AA1,'1984'!$K:$L,2,FALSE)</f>
        <v>#N/A</v>
      </c>
      <c r="AB6" t="e">
        <f>VLOOKUP(AB1,'1984'!$K:$L,2,FALSE)</f>
        <v>#N/A</v>
      </c>
      <c r="AC6" t="e">
        <f>VLOOKUP(AC1,'1984'!$K:$L,2,FALSE)</f>
        <v>#N/A</v>
      </c>
      <c r="AD6" t="e">
        <f>VLOOKUP(AD1,'1984'!$K:$L,2,FALSE)</f>
        <v>#N/A</v>
      </c>
      <c r="AE6">
        <f>VLOOKUP(AE1,'1984'!$K:$L,2,FALSE)</f>
        <v>0.21424000000000001</v>
      </c>
      <c r="AF6">
        <f>VLOOKUP(AF1,'1984'!$K:$L,2,FALSE)</f>
        <v>9.9150000000000002E-2</v>
      </c>
      <c r="AG6">
        <f>VLOOKUP(AG1,'1984'!$K:$L,2,FALSE)</f>
        <v>6.9720000000000004E-2</v>
      </c>
      <c r="AH6">
        <f>VLOOKUP(AH1,'1984'!$K:$L,2,FALSE)</f>
        <v>4.6190000000000002E-2</v>
      </c>
      <c r="AI6">
        <f>VLOOKUP(AI1,'1984'!$K:$L,2,FALSE)</f>
        <v>0.28802</v>
      </c>
      <c r="AJ6">
        <f>VLOOKUP(AJ1,'1984'!$K:$L,2,FALSE)</f>
        <v>9.4979999999999995E-2</v>
      </c>
      <c r="AK6" t="e">
        <f>VLOOKUP(AK1,'1984'!$K:$L,2,FALSE)</f>
        <v>#N/A</v>
      </c>
      <c r="AL6" t="e">
        <f>VLOOKUP(AL1,'1984'!$K:$L,2,FALSE)</f>
        <v>#N/A</v>
      </c>
      <c r="AM6" t="e">
        <f>VLOOKUP(AM1,'1984'!$K:$L,2,FALSE)</f>
        <v>#N/A</v>
      </c>
      <c r="AN6" t="e">
        <f>VLOOKUP(AN1,'1984'!$K:$L,2,FALSE)</f>
        <v>#N/A</v>
      </c>
      <c r="AO6" t="e">
        <f>VLOOKUP(AO1,'1984'!$K:$L,2,FALSE)</f>
        <v>#N/A</v>
      </c>
      <c r="AP6" t="e">
        <f>VLOOKUP(AP1,'1984'!$K:$L,2,FALSE)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10"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11.5703125" bestFit="1" customWidth="1"/>
    <col min="4" max="5" width="9" bestFit="1" customWidth="1"/>
    <col min="6" max="6" width="11.42578125" bestFit="1" customWidth="1"/>
    <col min="7" max="7" width="9" bestFit="1" customWidth="1"/>
    <col min="8" max="9" width="10" bestFit="1" customWidth="1"/>
    <col min="10" max="10" width="9" bestFit="1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68</v>
      </c>
      <c r="K2" t="s">
        <v>0</v>
      </c>
      <c r="L2" t="str">
        <f>B2</f>
        <v>AlternativeDiffusion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1980</v>
      </c>
      <c r="K4" t="s">
        <v>1</v>
      </c>
      <c r="L4">
        <f>B4</f>
        <v>1980</v>
      </c>
    </row>
    <row r="5" spans="1:12" x14ac:dyDescent="0.25">
      <c r="A5" t="s">
        <v>22</v>
      </c>
      <c r="B5" t="s">
        <v>23</v>
      </c>
      <c r="C5">
        <v>-95.3</v>
      </c>
      <c r="K5" t="s">
        <v>14</v>
      </c>
      <c r="L5">
        <f>C5</f>
        <v>-95.3</v>
      </c>
    </row>
    <row r="6" spans="1:12" x14ac:dyDescent="0.25">
      <c r="A6" t="s">
        <v>24</v>
      </c>
      <c r="B6">
        <v>9.2669999999999995</v>
      </c>
      <c r="K6" t="s">
        <v>15</v>
      </c>
      <c r="L6">
        <f>B6</f>
        <v>9.2669999999999995</v>
      </c>
    </row>
    <row r="7" spans="1:12" x14ac:dyDescent="0.25">
      <c r="A7" t="s">
        <v>25</v>
      </c>
      <c r="B7" t="s">
        <v>23</v>
      </c>
      <c r="C7">
        <v>-86.03</v>
      </c>
      <c r="K7" t="s">
        <v>16</v>
      </c>
      <c r="L7">
        <f>C7</f>
        <v>-86.03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0.1757</v>
      </c>
      <c r="C18">
        <v>7.1747000000000005E-2</v>
      </c>
      <c r="D18" s="1">
        <v>2.9290000000000002E-4</v>
      </c>
      <c r="E18" s="1">
        <v>4.6389999999999999E-3</v>
      </c>
      <c r="K18" t="str">
        <f t="shared" ref="K18:L25" si="0">A18</f>
        <v>Tag</v>
      </c>
      <c r="L18">
        <f t="shared" si="0"/>
        <v>0.1757</v>
      </c>
    </row>
    <row r="19" spans="1:12" x14ac:dyDescent="0.25">
      <c r="A19" t="s">
        <v>7</v>
      </c>
      <c r="B19">
        <v>0.11808</v>
      </c>
      <c r="C19">
        <v>8.9389999999999997E-2</v>
      </c>
      <c r="D19" s="1">
        <v>3.6489999999999998E-4</v>
      </c>
      <c r="E19" s="1">
        <v>5.4299999999999999E-3</v>
      </c>
      <c r="K19" t="str">
        <f t="shared" si="0"/>
        <v>Tai</v>
      </c>
      <c r="L19">
        <f t="shared" si="0"/>
        <v>0.11808</v>
      </c>
    </row>
    <row r="20" spans="1:12" x14ac:dyDescent="0.25">
      <c r="A20" t="s">
        <v>3</v>
      </c>
      <c r="B20">
        <v>0.43575999999999998</v>
      </c>
      <c r="C20">
        <v>0.26504</v>
      </c>
      <c r="D20" s="1">
        <v>1.0820000000000001E-3</v>
      </c>
      <c r="E20" s="1">
        <v>1.84E-2</v>
      </c>
      <c r="K20" t="str">
        <f t="shared" si="0"/>
        <v>Tga</v>
      </c>
      <c r="L20">
        <f t="shared" si="0"/>
        <v>0.43575999999999998</v>
      </c>
    </row>
    <row r="21" spans="1:12" x14ac:dyDescent="0.25">
      <c r="A21" t="s">
        <v>2</v>
      </c>
      <c r="B21">
        <v>0.53337000000000001</v>
      </c>
      <c r="C21">
        <v>0.231956</v>
      </c>
      <c r="D21" s="1">
        <v>9.4700000000000003E-4</v>
      </c>
      <c r="E21" s="1">
        <v>1.8100000000000002E-2</v>
      </c>
      <c r="K21" t="str">
        <f t="shared" si="0"/>
        <v>Tgi</v>
      </c>
      <c r="L21">
        <f t="shared" si="0"/>
        <v>0.53337000000000001</v>
      </c>
    </row>
    <row r="22" spans="1:12" x14ac:dyDescent="0.25">
      <c r="A22" t="s">
        <v>6</v>
      </c>
      <c r="B22">
        <v>0.35221000000000002</v>
      </c>
      <c r="C22">
        <v>0.20793700000000001</v>
      </c>
      <c r="D22" s="1">
        <v>8.4889999999999998E-4</v>
      </c>
      <c r="E22" s="1">
        <v>1.388E-2</v>
      </c>
      <c r="K22" t="str">
        <f t="shared" si="0"/>
        <v>Tia</v>
      </c>
      <c r="L22">
        <f t="shared" si="0"/>
        <v>0.35221000000000002</v>
      </c>
    </row>
    <row r="23" spans="1:12" x14ac:dyDescent="0.25">
      <c r="A23" t="s">
        <v>4</v>
      </c>
      <c r="B23">
        <v>0.22631999999999999</v>
      </c>
      <c r="C23">
        <v>0.13878599999999999</v>
      </c>
      <c r="D23" s="1">
        <v>5.666E-4</v>
      </c>
      <c r="E23" s="1">
        <v>1.0449999999999999E-2</v>
      </c>
      <c r="K23" t="str">
        <f t="shared" si="0"/>
        <v>Tig</v>
      </c>
      <c r="L23">
        <f t="shared" si="0"/>
        <v>0.22631999999999999</v>
      </c>
    </row>
    <row r="24" spans="1:12" x14ac:dyDescent="0.25">
      <c r="A24" t="s">
        <v>53</v>
      </c>
      <c r="B24">
        <v>1.188E-2</v>
      </c>
      <c r="C24">
        <v>4.4990000000000004E-3</v>
      </c>
      <c r="D24" s="1">
        <v>1.8369999999999999E-5</v>
      </c>
      <c r="E24" s="1">
        <v>5.5319999999999999E-5</v>
      </c>
      <c r="K24" t="str">
        <f t="shared" si="0"/>
        <v>sigmaG</v>
      </c>
      <c r="L24">
        <f t="shared" si="0"/>
        <v>1.188E-2</v>
      </c>
    </row>
    <row r="25" spans="1:12" x14ac:dyDescent="0.25">
      <c r="A25" t="s">
        <v>54</v>
      </c>
      <c r="B25">
        <v>1.6459999999999999E-2</v>
      </c>
      <c r="C25">
        <v>6.6030000000000004E-3</v>
      </c>
      <c r="D25" s="1">
        <v>2.6959999999999999E-5</v>
      </c>
      <c r="E25" s="1">
        <v>1.3850000000000001E-4</v>
      </c>
      <c r="K25" t="str">
        <f t="shared" si="0"/>
        <v>sigmaI</v>
      </c>
      <c r="L25">
        <f t="shared" si="0"/>
        <v>1.6459999999999999E-2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3.6588000000000002E-2</v>
      </c>
      <c r="C30">
        <v>0.126695</v>
      </c>
      <c r="D30" s="1">
        <v>0.17532</v>
      </c>
      <c r="E30" s="1">
        <v>0.22245999999999999</v>
      </c>
      <c r="F30">
        <v>0.31973000000000001</v>
      </c>
      <c r="K30" t="str">
        <f t="shared" ref="K30:K37" si="1">CONCATENATE(A30,"_median")</f>
        <v>Tag_median</v>
      </c>
      <c r="L30">
        <f t="shared" ref="L30:L37" si="2">D30</f>
        <v>0.17532</v>
      </c>
    </row>
    <row r="31" spans="1:12" x14ac:dyDescent="0.25">
      <c r="A31" t="s">
        <v>7</v>
      </c>
      <c r="B31">
        <v>5.6779999999999999E-3</v>
      </c>
      <c r="C31">
        <v>5.1726000000000001E-2</v>
      </c>
      <c r="D31" s="1">
        <v>9.8729999999999998E-2</v>
      </c>
      <c r="E31" s="1">
        <v>0.16292999999999999</v>
      </c>
      <c r="F31">
        <v>0.33705000000000002</v>
      </c>
      <c r="K31" t="str">
        <f t="shared" si="1"/>
        <v>Tai_median</v>
      </c>
      <c r="L31">
        <f t="shared" si="2"/>
        <v>9.8729999999999998E-2</v>
      </c>
    </row>
    <row r="32" spans="1:12" x14ac:dyDescent="0.25">
      <c r="A32" t="s">
        <v>3</v>
      </c>
      <c r="B32">
        <v>2.3035E-2</v>
      </c>
      <c r="C32">
        <v>0.21473100000000001</v>
      </c>
      <c r="D32">
        <v>0.41548000000000002</v>
      </c>
      <c r="E32">
        <v>0.63463999999999998</v>
      </c>
      <c r="F32">
        <v>0.95201000000000002</v>
      </c>
      <c r="K32" t="str">
        <f t="shared" si="1"/>
        <v>Tga_median</v>
      </c>
      <c r="L32">
        <f t="shared" si="2"/>
        <v>0.41548000000000002</v>
      </c>
    </row>
    <row r="33" spans="1:12" x14ac:dyDescent="0.25">
      <c r="A33" t="s">
        <v>2</v>
      </c>
      <c r="B33">
        <v>7.1028999999999995E-2</v>
      </c>
      <c r="C33">
        <v>0.36773699999999998</v>
      </c>
      <c r="D33">
        <v>0.54100000000000004</v>
      </c>
      <c r="E33">
        <v>0.70667999999999997</v>
      </c>
      <c r="F33">
        <v>0.94901000000000002</v>
      </c>
      <c r="K33" t="str">
        <f t="shared" si="1"/>
        <v>Tgi_median</v>
      </c>
      <c r="L33">
        <f t="shared" si="2"/>
        <v>0.54100000000000004</v>
      </c>
    </row>
    <row r="34" spans="1:12" x14ac:dyDescent="0.25">
      <c r="A34" t="s">
        <v>6</v>
      </c>
      <c r="B34">
        <v>2.4320999999999999E-2</v>
      </c>
      <c r="C34">
        <v>0.191084</v>
      </c>
      <c r="D34">
        <v>0.33045000000000002</v>
      </c>
      <c r="E34">
        <v>0.48980000000000001</v>
      </c>
      <c r="F34">
        <v>0.80528999999999995</v>
      </c>
      <c r="K34" t="str">
        <f t="shared" si="1"/>
        <v>Tia_median</v>
      </c>
      <c r="L34">
        <f t="shared" si="2"/>
        <v>0.33045000000000002</v>
      </c>
    </row>
    <row r="35" spans="1:12" x14ac:dyDescent="0.25">
      <c r="A35" t="s">
        <v>4</v>
      </c>
      <c r="B35" s="3">
        <v>1.4904000000000001E-2</v>
      </c>
      <c r="C35" s="4">
        <v>0.116756</v>
      </c>
      <c r="D35" s="4">
        <v>0.21060000000000001</v>
      </c>
      <c r="E35" s="4">
        <v>0.318</v>
      </c>
      <c r="F35" s="3">
        <v>0.53371999999999997</v>
      </c>
      <c r="K35" t="str">
        <f t="shared" si="1"/>
        <v>Tig_median</v>
      </c>
      <c r="L35">
        <f t="shared" si="2"/>
        <v>0.21060000000000001</v>
      </c>
    </row>
    <row r="36" spans="1:12" x14ac:dyDescent="0.25">
      <c r="A36" t="s">
        <v>53</v>
      </c>
      <c r="B36">
        <v>6.4070000000000004E-3</v>
      </c>
      <c r="C36">
        <v>8.9009999999999992E-3</v>
      </c>
      <c r="D36">
        <v>1.09E-2</v>
      </c>
      <c r="E36">
        <v>1.3690000000000001E-2</v>
      </c>
      <c r="F36">
        <v>2.3259999999999999E-2</v>
      </c>
      <c r="K36" t="str">
        <f t="shared" si="1"/>
        <v>sigmaG_median</v>
      </c>
      <c r="L36">
        <f t="shared" si="2"/>
        <v>1.09E-2</v>
      </c>
    </row>
    <row r="37" spans="1:12" x14ac:dyDescent="0.25">
      <c r="A37" t="s">
        <v>54</v>
      </c>
      <c r="B37">
        <v>8.633E-3</v>
      </c>
      <c r="C37">
        <v>1.2067E-2</v>
      </c>
      <c r="D37">
        <v>1.491E-2</v>
      </c>
      <c r="E37">
        <v>1.9029999999999998E-2</v>
      </c>
      <c r="F37">
        <v>3.3439999999999998E-2</v>
      </c>
      <c r="K37" t="str">
        <f t="shared" si="1"/>
        <v>sigmaI_median</v>
      </c>
      <c r="L37">
        <f t="shared" si="2"/>
        <v>1.491E-2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1.02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1.03</v>
      </c>
      <c r="C43">
        <v>1.07</v>
      </c>
      <c r="K43" t="str">
        <f t="shared" ref="K43:K49" si="5">CONCATENATE(A43,"_rhat")</f>
        <v>Tai_rhat</v>
      </c>
      <c r="L43">
        <f t="shared" ref="L43:L49" si="6">B43</f>
        <v>1.03</v>
      </c>
    </row>
    <row r="44" spans="1:12" x14ac:dyDescent="0.25">
      <c r="A44" t="s">
        <v>3</v>
      </c>
      <c r="B44">
        <v>1.02</v>
      </c>
      <c r="C44">
        <v>1.04</v>
      </c>
      <c r="K44" t="str">
        <f t="shared" si="5"/>
        <v>Tga_rhat</v>
      </c>
      <c r="L44">
        <f t="shared" si="6"/>
        <v>1.02</v>
      </c>
    </row>
    <row r="45" spans="1:12" x14ac:dyDescent="0.25">
      <c r="A45" t="s">
        <v>2</v>
      </c>
      <c r="B45">
        <v>1.01</v>
      </c>
      <c r="C45">
        <v>1.03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</v>
      </c>
      <c r="C46">
        <v>1.01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1.02</v>
      </c>
      <c r="C47">
        <v>1.04</v>
      </c>
      <c r="K47" t="str">
        <f t="shared" si="5"/>
        <v>Tig_rhat</v>
      </c>
      <c r="L47">
        <f t="shared" si="6"/>
        <v>1.02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1.01</v>
      </c>
      <c r="C49">
        <v>1.01</v>
      </c>
      <c r="K49" t="str">
        <f t="shared" si="5"/>
        <v>sigmaI_rhat</v>
      </c>
      <c r="L49">
        <f t="shared" si="6"/>
        <v>1.01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1.04</v>
      </c>
    </row>
    <row r="53" spans="1:12" x14ac:dyDescent="0.25">
      <c r="A53">
        <v>1.04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239.5086</v>
      </c>
      <c r="C55">
        <v>315.11989999999997</v>
      </c>
      <c r="D55">
        <v>204.78819999999999</v>
      </c>
      <c r="E55">
        <v>165.66659999999999</v>
      </c>
      <c r="F55">
        <v>227.5444</v>
      </c>
      <c r="G55">
        <v>177.42310000000001</v>
      </c>
      <c r="H55">
        <v>8025.8702999999996</v>
      </c>
      <c r="I55">
        <v>3423.0812999999998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2" workbookViewId="0">
      <selection activeCell="L25" sqref="L25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11.5703125" bestFit="1" customWidth="1"/>
    <col min="4" max="4" width="9" customWidth="1"/>
    <col min="5" max="5" width="9" bestFit="1" customWidth="1"/>
    <col min="6" max="6" width="11.42578125" bestFit="1" customWidth="1"/>
    <col min="7" max="7" width="9" bestFit="1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AlternativeDiffusion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1981</v>
      </c>
      <c r="K4" t="s">
        <v>1</v>
      </c>
      <c r="L4">
        <f>B4</f>
        <v>1981</v>
      </c>
    </row>
    <row r="5" spans="1:14" x14ac:dyDescent="0.25">
      <c r="A5" t="s">
        <v>22</v>
      </c>
      <c r="B5" t="s">
        <v>23</v>
      </c>
      <c r="C5">
        <v>-97.47</v>
      </c>
      <c r="K5" t="s">
        <v>14</v>
      </c>
      <c r="L5">
        <f>C5</f>
        <v>-97.47</v>
      </c>
    </row>
    <row r="6" spans="1:14" x14ac:dyDescent="0.25">
      <c r="A6" t="s">
        <v>24</v>
      </c>
      <c r="B6">
        <v>11.07</v>
      </c>
      <c r="K6" t="s">
        <v>15</v>
      </c>
      <c r="L6">
        <f>B6</f>
        <v>11.07</v>
      </c>
    </row>
    <row r="7" spans="1:14" x14ac:dyDescent="0.25">
      <c r="A7" t="s">
        <v>25</v>
      </c>
      <c r="B7" t="s">
        <v>23</v>
      </c>
      <c r="C7">
        <v>-86.4</v>
      </c>
      <c r="K7" t="s">
        <v>16</v>
      </c>
      <c r="L7">
        <f>C7</f>
        <v>-86.4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0.13170000000000001</v>
      </c>
      <c r="C18">
        <v>5.1184E-2</v>
      </c>
      <c r="D18" s="1">
        <v>2.0900000000000001E-4</v>
      </c>
      <c r="E18" s="1">
        <v>2.405E-3</v>
      </c>
      <c r="K18" t="str">
        <f t="shared" ref="K18:L25" si="0">A18</f>
        <v>Tag</v>
      </c>
      <c r="L18">
        <f t="shared" si="0"/>
        <v>0.13170000000000001</v>
      </c>
    </row>
    <row r="19" spans="1:12" x14ac:dyDescent="0.25">
      <c r="A19" t="s">
        <v>7</v>
      </c>
      <c r="B19">
        <v>7.6490000000000002E-2</v>
      </c>
      <c r="C19">
        <v>6.2488000000000002E-2</v>
      </c>
      <c r="D19" s="1">
        <v>2.5510000000000002E-4</v>
      </c>
      <c r="E19" s="1">
        <v>2.594E-3</v>
      </c>
      <c r="K19" t="str">
        <f t="shared" si="0"/>
        <v>Tai</v>
      </c>
      <c r="L19">
        <f t="shared" si="0"/>
        <v>7.6490000000000002E-2</v>
      </c>
    </row>
    <row r="20" spans="1:12" x14ac:dyDescent="0.25">
      <c r="A20" t="s">
        <v>3</v>
      </c>
      <c r="B20">
        <v>0.29641000000000001</v>
      </c>
      <c r="C20">
        <v>0.18901899999999999</v>
      </c>
      <c r="D20" s="1">
        <v>7.7169999999999995E-4</v>
      </c>
      <c r="E20" s="1">
        <v>1.2869999999999999E-2</v>
      </c>
      <c r="K20" t="str">
        <f t="shared" si="0"/>
        <v>Tga</v>
      </c>
      <c r="L20">
        <f t="shared" si="0"/>
        <v>0.29641000000000001</v>
      </c>
    </row>
    <row r="21" spans="1:12" x14ac:dyDescent="0.25">
      <c r="A21" t="s">
        <v>2</v>
      </c>
      <c r="B21">
        <v>0.41798000000000002</v>
      </c>
      <c r="C21">
        <v>0.201517</v>
      </c>
      <c r="D21" s="1">
        <v>8.2269999999999999E-4</v>
      </c>
      <c r="E21" s="1">
        <v>1.8700000000000001E-2</v>
      </c>
      <c r="K21" t="str">
        <f t="shared" si="0"/>
        <v>Tgi</v>
      </c>
      <c r="L21">
        <f t="shared" si="0"/>
        <v>0.41798000000000002</v>
      </c>
    </row>
    <row r="22" spans="1:12" x14ac:dyDescent="0.25">
      <c r="A22" t="s">
        <v>6</v>
      </c>
      <c r="B22">
        <v>0.21273</v>
      </c>
      <c r="C22">
        <v>0.145923</v>
      </c>
      <c r="D22" s="1">
        <v>5.9570000000000001E-4</v>
      </c>
      <c r="E22" s="1">
        <v>7.5709999999999996E-3</v>
      </c>
      <c r="K22" t="str">
        <f t="shared" si="0"/>
        <v>Tia</v>
      </c>
      <c r="L22">
        <f t="shared" si="0"/>
        <v>0.21273</v>
      </c>
    </row>
    <row r="23" spans="1:12" x14ac:dyDescent="0.25">
      <c r="A23" t="s">
        <v>4</v>
      </c>
      <c r="B23">
        <v>0.26948</v>
      </c>
      <c r="C23">
        <v>0.12911800000000001</v>
      </c>
      <c r="D23" s="1">
        <v>5.2709999999999996E-4</v>
      </c>
      <c r="E23" s="1">
        <v>9.7509999999999993E-3</v>
      </c>
      <c r="K23" t="str">
        <f t="shared" si="0"/>
        <v>Tig</v>
      </c>
      <c r="L23">
        <f t="shared" si="0"/>
        <v>0.26948</v>
      </c>
    </row>
    <row r="24" spans="1:12" x14ac:dyDescent="0.25">
      <c r="A24" t="s">
        <v>53</v>
      </c>
      <c r="B24">
        <v>1.073E-2</v>
      </c>
      <c r="C24">
        <v>4.3319999999999999E-3</v>
      </c>
      <c r="D24" s="1">
        <v>1.7689999999999998E-5</v>
      </c>
      <c r="E24" s="1">
        <v>7.0080000000000007E-5</v>
      </c>
      <c r="K24" t="str">
        <f t="shared" si="0"/>
        <v>sigmaG</v>
      </c>
      <c r="L24">
        <f t="shared" si="0"/>
        <v>1.073E-2</v>
      </c>
    </row>
    <row r="25" spans="1:12" x14ac:dyDescent="0.25">
      <c r="A25" t="s">
        <v>54</v>
      </c>
      <c r="B25">
        <v>1.593E-2</v>
      </c>
      <c r="C25">
        <v>7.012E-3</v>
      </c>
      <c r="D25" s="1">
        <v>2.8629999999999999E-5</v>
      </c>
      <c r="E25" s="1">
        <v>1.4520000000000001E-4</v>
      </c>
      <c r="K25" t="str">
        <f t="shared" si="0"/>
        <v>sigmaI</v>
      </c>
      <c r="L25">
        <f t="shared" si="0"/>
        <v>1.593E-2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3.4204999999999999E-2</v>
      </c>
      <c r="C30">
        <v>9.8930000000000004E-2</v>
      </c>
      <c r="D30" s="1">
        <v>0.12953899999999999</v>
      </c>
      <c r="E30" s="1">
        <v>0.16167999999999999</v>
      </c>
      <c r="F30">
        <v>0.24392</v>
      </c>
      <c r="K30" t="str">
        <f t="shared" ref="K30:K37" si="1">CONCATENATE(A30,"_median")</f>
        <v>Tag_median</v>
      </c>
      <c r="L30">
        <f t="shared" ref="L30:L37" si="2">D30</f>
        <v>0.12953899999999999</v>
      </c>
    </row>
    <row r="31" spans="1:12" x14ac:dyDescent="0.25">
      <c r="A31" t="s">
        <v>7</v>
      </c>
      <c r="B31">
        <v>3.722E-3</v>
      </c>
      <c r="C31">
        <v>3.2301999999999997E-2</v>
      </c>
      <c r="D31" s="1">
        <v>6.2068999999999999E-2</v>
      </c>
      <c r="E31" s="1">
        <v>0.10284</v>
      </c>
      <c r="F31">
        <v>0.23598</v>
      </c>
      <c r="K31" t="str">
        <f t="shared" si="1"/>
        <v>Tai_median</v>
      </c>
      <c r="L31">
        <f t="shared" si="2"/>
        <v>6.2068999999999999E-2</v>
      </c>
    </row>
    <row r="32" spans="1:12" x14ac:dyDescent="0.25">
      <c r="A32" t="s">
        <v>3</v>
      </c>
      <c r="B32">
        <v>1.6197E-2</v>
      </c>
      <c r="C32">
        <v>0.14685799999999999</v>
      </c>
      <c r="D32">
        <v>0.27628900000000001</v>
      </c>
      <c r="E32">
        <v>0.41776999999999997</v>
      </c>
      <c r="F32">
        <v>0.72201000000000004</v>
      </c>
      <c r="K32" t="str">
        <f t="shared" si="1"/>
        <v>Tga_median</v>
      </c>
      <c r="L32">
        <f t="shared" si="2"/>
        <v>0.27628900000000001</v>
      </c>
    </row>
    <row r="33" spans="1:12" x14ac:dyDescent="0.25">
      <c r="A33" t="s">
        <v>2</v>
      </c>
      <c r="B33">
        <v>4.5326999999999999E-2</v>
      </c>
      <c r="C33">
        <v>0.26877200000000001</v>
      </c>
      <c r="D33">
        <v>0.413711</v>
      </c>
      <c r="E33">
        <v>0.56491000000000002</v>
      </c>
      <c r="F33">
        <v>0.80915999999999999</v>
      </c>
      <c r="K33" t="str">
        <f t="shared" si="1"/>
        <v>Tgi_median</v>
      </c>
      <c r="L33">
        <f t="shared" si="2"/>
        <v>0.413711</v>
      </c>
    </row>
    <row r="34" spans="1:12" x14ac:dyDescent="0.25">
      <c r="A34" t="s">
        <v>6</v>
      </c>
      <c r="B34">
        <v>1.2107E-2</v>
      </c>
      <c r="C34">
        <v>9.8834000000000005E-2</v>
      </c>
      <c r="D34">
        <v>0.188221</v>
      </c>
      <c r="E34">
        <v>0.30276999999999998</v>
      </c>
      <c r="F34">
        <v>0.55101999999999995</v>
      </c>
      <c r="K34" t="str">
        <f t="shared" si="1"/>
        <v>Tia_median</v>
      </c>
      <c r="L34">
        <f t="shared" si="2"/>
        <v>0.188221</v>
      </c>
    </row>
    <row r="35" spans="1:12" x14ac:dyDescent="0.25">
      <c r="A35" t="s">
        <v>4</v>
      </c>
      <c r="B35" s="3">
        <v>4.1744999999999997E-2</v>
      </c>
      <c r="C35" s="4">
        <v>0.178454</v>
      </c>
      <c r="D35" s="4">
        <v>0.26277600000000001</v>
      </c>
      <c r="E35" s="4">
        <v>0.35124</v>
      </c>
      <c r="F35" s="3">
        <v>0.54374999999999996</v>
      </c>
      <c r="K35" t="str">
        <f t="shared" si="1"/>
        <v>Tig_median</v>
      </c>
      <c r="L35">
        <f t="shared" si="2"/>
        <v>0.26277600000000001</v>
      </c>
    </row>
    <row r="36" spans="1:12" x14ac:dyDescent="0.25">
      <c r="A36" t="s">
        <v>53</v>
      </c>
      <c r="B36">
        <v>5.581E-3</v>
      </c>
      <c r="C36">
        <v>7.8630000000000002E-3</v>
      </c>
      <c r="D36">
        <v>9.7409999999999997E-3</v>
      </c>
      <c r="E36">
        <v>1.243E-2</v>
      </c>
      <c r="F36">
        <v>2.1649999999999999E-2</v>
      </c>
      <c r="K36" t="str">
        <f t="shared" si="1"/>
        <v>sigmaG_median</v>
      </c>
      <c r="L36">
        <f t="shared" si="2"/>
        <v>9.7409999999999997E-3</v>
      </c>
    </row>
    <row r="37" spans="1:12" x14ac:dyDescent="0.25">
      <c r="A37" t="s">
        <v>54</v>
      </c>
      <c r="B37">
        <v>8.2349999999999993E-3</v>
      </c>
      <c r="C37">
        <v>1.1505E-2</v>
      </c>
      <c r="D37">
        <v>1.4263E-2</v>
      </c>
      <c r="E37">
        <v>1.8319999999999999E-2</v>
      </c>
      <c r="F37">
        <v>3.3399999999999999E-2</v>
      </c>
      <c r="K37" t="str">
        <f t="shared" si="1"/>
        <v>sigmaI_median</v>
      </c>
      <c r="L37">
        <f t="shared" si="2"/>
        <v>1.4263E-2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1.02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1.01</v>
      </c>
      <c r="C43">
        <v>1.03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1.01</v>
      </c>
      <c r="C44">
        <v>1.03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1.02</v>
      </c>
      <c r="C47">
        <v>1.05</v>
      </c>
      <c r="K47" t="str">
        <f t="shared" si="5"/>
        <v>Tig_rhat</v>
      </c>
      <c r="L47">
        <f t="shared" si="6"/>
        <v>1.02</v>
      </c>
    </row>
    <row r="48" spans="1:12" x14ac:dyDescent="0.25">
      <c r="A48" t="s">
        <v>53</v>
      </c>
      <c r="B48">
        <v>1.01</v>
      </c>
      <c r="C48">
        <v>1.01</v>
      </c>
      <c r="K48" t="str">
        <f t="shared" si="5"/>
        <v>sigmaG_rhat</v>
      </c>
      <c r="L48">
        <f t="shared" si="6"/>
        <v>1.01</v>
      </c>
    </row>
    <row r="49" spans="1:12" x14ac:dyDescent="0.25">
      <c r="A49" t="s">
        <v>54</v>
      </c>
      <c r="B49">
        <v>1</v>
      </c>
      <c r="C49">
        <v>1.01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1.03</v>
      </c>
    </row>
    <row r="53" spans="1:12" x14ac:dyDescent="0.25">
      <c r="A53">
        <v>1.03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449.7681</v>
      </c>
      <c r="C55">
        <v>640.34019999999998</v>
      </c>
      <c r="D55">
        <v>219.2989</v>
      </c>
      <c r="E55">
        <v>125.09480000000001</v>
      </c>
      <c r="F55">
        <v>382.8571</v>
      </c>
      <c r="G55">
        <v>180.0497</v>
      </c>
      <c r="H55">
        <v>4603.5217000000002</v>
      </c>
      <c r="I55">
        <v>2759.5981000000002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52" workbookViewId="0">
      <selection activeCell="K52" sqref="K1:L1048576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11.5703125" bestFit="1" customWidth="1"/>
    <col min="4" max="4" width="8.28515625" bestFit="1" customWidth="1"/>
    <col min="5" max="5" width="9" bestFit="1" customWidth="1"/>
    <col min="6" max="6" width="11.42578125" bestFit="1" customWidth="1"/>
    <col min="7" max="7" width="9" bestFit="1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AlternativeDiffusion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1982</v>
      </c>
      <c r="K4" t="s">
        <v>1</v>
      </c>
      <c r="L4">
        <f>B4</f>
        <v>1982</v>
      </c>
    </row>
    <row r="5" spans="1:14" x14ac:dyDescent="0.25">
      <c r="A5" t="s">
        <v>22</v>
      </c>
      <c r="B5" t="s">
        <v>23</v>
      </c>
      <c r="C5">
        <v>-89.57</v>
      </c>
      <c r="K5" t="s">
        <v>14</v>
      </c>
      <c r="L5">
        <f>C5</f>
        <v>-89.57</v>
      </c>
    </row>
    <row r="6" spans="1:14" x14ac:dyDescent="0.25">
      <c r="A6" t="s">
        <v>24</v>
      </c>
      <c r="B6">
        <v>11.1</v>
      </c>
      <c r="K6" t="s">
        <v>15</v>
      </c>
      <c r="L6">
        <f>B6</f>
        <v>11.1</v>
      </c>
    </row>
    <row r="7" spans="1:14" x14ac:dyDescent="0.25">
      <c r="A7" t="s">
        <v>25</v>
      </c>
      <c r="B7" t="s">
        <v>23</v>
      </c>
      <c r="C7">
        <v>-78.459999999999994</v>
      </c>
      <c r="K7" t="s">
        <v>16</v>
      </c>
      <c r="L7">
        <f>C7</f>
        <v>-78.459999999999994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0.11924999999999999</v>
      </c>
      <c r="C18">
        <v>6.6564999999999999E-2</v>
      </c>
      <c r="D18" s="1">
        <v>2.7179999999999999E-4</v>
      </c>
      <c r="E18" s="1">
        <v>2.333E-3</v>
      </c>
      <c r="K18" t="str">
        <f t="shared" ref="K18:L25" si="0">A18</f>
        <v>Tag</v>
      </c>
      <c r="L18">
        <f t="shared" si="0"/>
        <v>0.11924999999999999</v>
      </c>
    </row>
    <row r="19" spans="1:12" x14ac:dyDescent="0.25">
      <c r="A19" t="s">
        <v>7</v>
      </c>
      <c r="B19">
        <v>6.4850000000000005E-2</v>
      </c>
      <c r="C19">
        <v>4.5534999999999999E-2</v>
      </c>
      <c r="D19" s="1">
        <v>1.8589999999999999E-4</v>
      </c>
      <c r="E19" s="1">
        <v>1.65E-3</v>
      </c>
      <c r="K19" t="str">
        <f t="shared" si="0"/>
        <v>Tai</v>
      </c>
      <c r="L19">
        <f t="shared" si="0"/>
        <v>6.4850000000000005E-2</v>
      </c>
    </row>
    <row r="20" spans="1:12" x14ac:dyDescent="0.25">
      <c r="A20" t="s">
        <v>3</v>
      </c>
      <c r="B20">
        <v>0.24246999999999999</v>
      </c>
      <c r="C20">
        <v>0.16767899999999999</v>
      </c>
      <c r="D20" s="1">
        <v>6.845E-4</v>
      </c>
      <c r="E20" s="1">
        <v>5.4270000000000004E-3</v>
      </c>
      <c r="K20" t="str">
        <f t="shared" si="0"/>
        <v>Tga</v>
      </c>
      <c r="L20">
        <f t="shared" si="0"/>
        <v>0.24246999999999999</v>
      </c>
    </row>
    <row r="21" spans="1:12" x14ac:dyDescent="0.25">
      <c r="A21" t="s">
        <v>2</v>
      </c>
      <c r="B21">
        <v>0.66524000000000005</v>
      </c>
      <c r="C21">
        <v>0.152749</v>
      </c>
      <c r="D21" s="1">
        <v>6.2359999999999998E-4</v>
      </c>
      <c r="E21" s="1">
        <v>8.4519999999999994E-3</v>
      </c>
      <c r="K21" t="str">
        <f t="shared" si="0"/>
        <v>Tgi</v>
      </c>
      <c r="L21">
        <f t="shared" si="0"/>
        <v>0.66524000000000005</v>
      </c>
    </row>
    <row r="22" spans="1:12" x14ac:dyDescent="0.25">
      <c r="A22" t="s">
        <v>6</v>
      </c>
      <c r="B22">
        <v>0.23968999999999999</v>
      </c>
      <c r="C22">
        <v>0.15650900000000001</v>
      </c>
      <c r="D22" s="1">
        <v>6.3889999999999997E-4</v>
      </c>
      <c r="E22" s="1">
        <v>9.6340000000000002E-3</v>
      </c>
      <c r="K22" t="str">
        <f t="shared" si="0"/>
        <v>Tia</v>
      </c>
      <c r="L22">
        <f t="shared" si="0"/>
        <v>0.23968999999999999</v>
      </c>
    </row>
    <row r="23" spans="1:12" x14ac:dyDescent="0.25">
      <c r="A23" t="s">
        <v>4</v>
      </c>
      <c r="B23">
        <v>0.44124999999999998</v>
      </c>
      <c r="C23">
        <v>0.18012700000000001</v>
      </c>
      <c r="D23" s="1">
        <v>7.3539999999999999E-4</v>
      </c>
      <c r="E23" s="1">
        <v>1.4789999999999999E-2</v>
      </c>
      <c r="K23" t="str">
        <f t="shared" si="0"/>
        <v>Tig</v>
      </c>
      <c r="L23">
        <f t="shared" si="0"/>
        <v>0.44124999999999998</v>
      </c>
    </row>
    <row r="24" spans="1:12" x14ac:dyDescent="0.25">
      <c r="A24" t="s">
        <v>53</v>
      </c>
      <c r="B24">
        <v>2.222E-2</v>
      </c>
      <c r="C24">
        <v>9.0980000000000002E-3</v>
      </c>
      <c r="D24" s="1">
        <v>3.714E-5</v>
      </c>
      <c r="E24" s="1">
        <v>1.187E-4</v>
      </c>
      <c r="K24" t="str">
        <f t="shared" si="0"/>
        <v>sigmaG</v>
      </c>
      <c r="L24">
        <f t="shared" si="0"/>
        <v>2.222E-2</v>
      </c>
    </row>
    <row r="25" spans="1:12" x14ac:dyDescent="0.25">
      <c r="A25" t="s">
        <v>54</v>
      </c>
      <c r="B25">
        <v>1.252E-2</v>
      </c>
      <c r="C25">
        <v>5.4050000000000001E-3</v>
      </c>
      <c r="D25" s="1">
        <v>2.207E-5</v>
      </c>
      <c r="E25" s="1">
        <v>9.5589999999999998E-5</v>
      </c>
      <c r="K25" t="str">
        <f t="shared" si="0"/>
        <v>sigmaI</v>
      </c>
      <c r="L25">
        <f t="shared" si="0"/>
        <v>1.252E-2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1.319E-2</v>
      </c>
      <c r="C30">
        <v>6.9831000000000004E-2</v>
      </c>
      <c r="D30" s="1">
        <v>0.11203</v>
      </c>
      <c r="E30" s="1">
        <v>0.1605</v>
      </c>
      <c r="F30">
        <v>0.26888000000000001</v>
      </c>
      <c r="K30" t="str">
        <f t="shared" ref="K30:K37" si="1">CONCATENATE(A30,"_median")</f>
        <v>Tag_median</v>
      </c>
      <c r="L30">
        <f t="shared" ref="L30:L37" si="2">D30</f>
        <v>0.11203</v>
      </c>
    </row>
    <row r="31" spans="1:12" x14ac:dyDescent="0.25">
      <c r="A31" t="s">
        <v>7</v>
      </c>
      <c r="B31">
        <v>4.0749999999999996E-3</v>
      </c>
      <c r="C31">
        <v>3.1650999999999999E-2</v>
      </c>
      <c r="D31" s="1">
        <v>5.6829999999999999E-2</v>
      </c>
      <c r="E31" s="1">
        <v>8.8160000000000002E-2</v>
      </c>
      <c r="F31">
        <v>0.17731</v>
      </c>
      <c r="K31" t="str">
        <f t="shared" si="1"/>
        <v>Tai_median</v>
      </c>
      <c r="L31">
        <f t="shared" si="2"/>
        <v>5.6829999999999999E-2</v>
      </c>
    </row>
    <row r="32" spans="1:12" x14ac:dyDescent="0.25">
      <c r="A32" t="s">
        <v>3</v>
      </c>
      <c r="B32">
        <v>1.1612000000000001E-2</v>
      </c>
      <c r="C32">
        <v>0.110802</v>
      </c>
      <c r="D32">
        <v>0.21759000000000001</v>
      </c>
      <c r="E32">
        <v>0.34181</v>
      </c>
      <c r="F32">
        <v>0.63061</v>
      </c>
      <c r="K32" t="str">
        <f t="shared" si="1"/>
        <v>Tga_median</v>
      </c>
      <c r="L32">
        <f t="shared" si="2"/>
        <v>0.21759000000000001</v>
      </c>
    </row>
    <row r="33" spans="1:12" x14ac:dyDescent="0.25">
      <c r="A33" t="s">
        <v>2</v>
      </c>
      <c r="B33">
        <v>0.34633999999999998</v>
      </c>
      <c r="C33">
        <v>0.56640299999999999</v>
      </c>
      <c r="D33">
        <v>0.66935999999999996</v>
      </c>
      <c r="E33">
        <v>0.77134000000000003</v>
      </c>
      <c r="F33">
        <v>0.94772999999999996</v>
      </c>
      <c r="K33" t="str">
        <f t="shared" si="1"/>
        <v>Tgi_median</v>
      </c>
      <c r="L33">
        <f t="shared" si="2"/>
        <v>0.66935999999999996</v>
      </c>
    </row>
    <row r="34" spans="1:12" x14ac:dyDescent="0.25">
      <c r="A34" t="s">
        <v>6</v>
      </c>
      <c r="B34">
        <v>1.4234999999999999E-2</v>
      </c>
      <c r="C34">
        <v>0.116981</v>
      </c>
      <c r="D34">
        <v>0.21734000000000001</v>
      </c>
      <c r="E34">
        <v>0.33965000000000001</v>
      </c>
      <c r="F34">
        <v>0.59211999999999998</v>
      </c>
      <c r="K34" t="str">
        <f t="shared" si="1"/>
        <v>Tia_median</v>
      </c>
      <c r="L34">
        <f t="shared" si="2"/>
        <v>0.21734000000000001</v>
      </c>
    </row>
    <row r="35" spans="1:12" x14ac:dyDescent="0.25">
      <c r="A35" t="s">
        <v>4</v>
      </c>
      <c r="B35" s="3">
        <v>8.3052000000000001E-2</v>
      </c>
      <c r="C35" s="4">
        <v>0.31442900000000001</v>
      </c>
      <c r="D35" s="4">
        <v>0.44011</v>
      </c>
      <c r="E35" s="4">
        <v>0.56581000000000004</v>
      </c>
      <c r="F35" s="3">
        <v>0.79664000000000001</v>
      </c>
      <c r="K35" t="str">
        <f t="shared" si="1"/>
        <v>Tig_median</v>
      </c>
      <c r="L35">
        <f t="shared" si="2"/>
        <v>0.44011</v>
      </c>
    </row>
    <row r="36" spans="1:12" x14ac:dyDescent="0.25">
      <c r="A36" t="s">
        <v>53</v>
      </c>
      <c r="B36">
        <v>1.1663E-2</v>
      </c>
      <c r="C36">
        <v>1.6247999999999999E-2</v>
      </c>
      <c r="D36">
        <v>2.0049999999999998E-2</v>
      </c>
      <c r="E36">
        <v>2.564E-2</v>
      </c>
      <c r="F36">
        <v>4.5499999999999999E-2</v>
      </c>
      <c r="K36" t="str">
        <f t="shared" si="1"/>
        <v>sigmaG_median</v>
      </c>
      <c r="L36">
        <f t="shared" si="2"/>
        <v>2.0049999999999998E-2</v>
      </c>
    </row>
    <row r="37" spans="1:12" x14ac:dyDescent="0.25">
      <c r="A37" t="s">
        <v>54</v>
      </c>
      <c r="B37">
        <v>6.4530000000000004E-3</v>
      </c>
      <c r="C37">
        <v>9.0609999999999996E-3</v>
      </c>
      <c r="D37">
        <v>1.125E-2</v>
      </c>
      <c r="E37">
        <v>1.436E-2</v>
      </c>
      <c r="F37">
        <v>2.6270000000000002E-2</v>
      </c>
      <c r="K37" t="str">
        <f t="shared" si="1"/>
        <v>sigmaI_median</v>
      </c>
      <c r="L37">
        <f t="shared" si="2"/>
        <v>1.125E-2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>
        <v>1.01</v>
      </c>
      <c r="C43">
        <v>1.03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>
        <v>1</v>
      </c>
      <c r="C44">
        <v>1.01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>
        <v>1.01</v>
      </c>
      <c r="C45">
        <v>1.03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1.02</v>
      </c>
      <c r="C46">
        <v>1.05</v>
      </c>
      <c r="K46" t="str">
        <f t="shared" si="5"/>
        <v>Tia_rhat</v>
      </c>
      <c r="L46">
        <f t="shared" si="6"/>
        <v>1.02</v>
      </c>
    </row>
    <row r="47" spans="1:12" x14ac:dyDescent="0.25">
      <c r="A47" t="s">
        <v>4</v>
      </c>
      <c r="B47">
        <v>1.01</v>
      </c>
      <c r="C47">
        <v>1.02</v>
      </c>
      <c r="K47" t="str">
        <f t="shared" si="5"/>
        <v>Tig_rhat</v>
      </c>
      <c r="L47">
        <f t="shared" si="6"/>
        <v>1.01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1.01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1.02</v>
      </c>
    </row>
    <row r="53" spans="1:12" x14ac:dyDescent="0.25">
      <c r="A53">
        <v>1.02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831.9162</v>
      </c>
      <c r="C55">
        <v>777.78800000000001</v>
      </c>
      <c r="D55">
        <v>950.20600000000002</v>
      </c>
      <c r="E55">
        <v>332.97239999999999</v>
      </c>
      <c r="F55">
        <v>277.20269999999999</v>
      </c>
      <c r="G55">
        <v>150.98390000000001</v>
      </c>
      <c r="H55">
        <v>6159.9656000000004</v>
      </c>
      <c r="I55">
        <v>3790.3982000000001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67" workbookViewId="0">
      <selection activeCell="K67" sqref="K1:L1048576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11.5703125" bestFit="1" customWidth="1"/>
    <col min="4" max="5" width="9" customWidth="1"/>
    <col min="6" max="6" width="11.42578125" bestFit="1" customWidth="1"/>
    <col min="7" max="7" width="9" customWidth="1"/>
    <col min="8" max="9" width="10" bestFit="1" customWidth="1"/>
    <col min="10" max="10" width="9" bestFit="1" customWidth="1"/>
    <col min="12" max="12" width="10.5703125" bestFit="1" customWidth="1"/>
    <col min="14" max="14" width="10.5703125" bestFit="1" customWidth="1"/>
  </cols>
  <sheetData>
    <row r="1" spans="1:14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4" x14ac:dyDescent="0.25">
      <c r="A2" t="s">
        <v>18</v>
      </c>
      <c r="B2" t="s">
        <v>68</v>
      </c>
      <c r="K2" t="s">
        <v>0</v>
      </c>
      <c r="L2" t="str">
        <f>B2</f>
        <v>AlternativeDiffusion</v>
      </c>
    </row>
    <row r="3" spans="1:14" x14ac:dyDescent="0.25">
      <c r="A3" t="s">
        <v>18</v>
      </c>
      <c r="B3" s="1">
        <v>10000</v>
      </c>
      <c r="K3" t="s">
        <v>21</v>
      </c>
      <c r="L3" s="2">
        <f>B3</f>
        <v>10000</v>
      </c>
      <c r="N3" s="2"/>
    </row>
    <row r="4" spans="1:14" x14ac:dyDescent="0.25">
      <c r="A4" t="s">
        <v>18</v>
      </c>
      <c r="B4">
        <v>1983</v>
      </c>
      <c r="K4" t="s">
        <v>1</v>
      </c>
      <c r="L4">
        <f>B4</f>
        <v>1983</v>
      </c>
    </row>
    <row r="5" spans="1:14" x14ac:dyDescent="0.25">
      <c r="A5" t="s">
        <v>22</v>
      </c>
      <c r="B5" t="s">
        <v>23</v>
      </c>
      <c r="C5">
        <v>-102</v>
      </c>
      <c r="K5" t="s">
        <v>14</v>
      </c>
      <c r="L5">
        <f>C5</f>
        <v>-102</v>
      </c>
    </row>
    <row r="6" spans="1:14" x14ac:dyDescent="0.25">
      <c r="A6" t="s">
        <v>24</v>
      </c>
      <c r="B6">
        <v>12.97</v>
      </c>
      <c r="K6" t="s">
        <v>15</v>
      </c>
      <c r="L6">
        <f>B6</f>
        <v>12.97</v>
      </c>
    </row>
    <row r="7" spans="1:14" x14ac:dyDescent="0.25">
      <c r="A7" t="s">
        <v>25</v>
      </c>
      <c r="B7" t="s">
        <v>23</v>
      </c>
      <c r="C7">
        <v>-89</v>
      </c>
      <c r="K7" t="s">
        <v>16</v>
      </c>
      <c r="L7">
        <f>C7</f>
        <v>-89</v>
      </c>
    </row>
    <row r="9" spans="1:14" x14ac:dyDescent="0.25">
      <c r="A9" t="s">
        <v>26</v>
      </c>
      <c r="B9" t="s">
        <v>27</v>
      </c>
      <c r="C9" t="s">
        <v>69</v>
      </c>
    </row>
    <row r="10" spans="1:14" x14ac:dyDescent="0.25">
      <c r="A10" t="s">
        <v>28</v>
      </c>
      <c r="B10" t="s">
        <v>29</v>
      </c>
      <c r="C10" t="s">
        <v>27</v>
      </c>
      <c r="D10">
        <v>1</v>
      </c>
    </row>
    <row r="11" spans="1:14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4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4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4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7.2743000000000002E-2</v>
      </c>
      <c r="C18">
        <v>2.324E-2</v>
      </c>
      <c r="D18" s="1">
        <v>9.488E-5</v>
      </c>
      <c r="E18" s="1">
        <v>8.8739999999999999E-4</v>
      </c>
      <c r="K18" t="str">
        <f t="shared" ref="K18:L25" si="0">A18</f>
        <v>Tag</v>
      </c>
      <c r="L18">
        <f t="shared" si="0"/>
        <v>7.2743000000000002E-2</v>
      </c>
    </row>
    <row r="19" spans="1:12" x14ac:dyDescent="0.25">
      <c r="A19" t="s">
        <v>7</v>
      </c>
      <c r="B19">
        <v>0.10462399999999999</v>
      </c>
      <c r="C19">
        <v>7.2238999999999998E-2</v>
      </c>
      <c r="D19" s="1">
        <v>2.9490000000000001E-4</v>
      </c>
      <c r="E19" s="1">
        <v>2.7520000000000001E-3</v>
      </c>
      <c r="K19" t="str">
        <f t="shared" si="0"/>
        <v>Tai</v>
      </c>
      <c r="L19">
        <f t="shared" si="0"/>
        <v>0.10462399999999999</v>
      </c>
    </row>
    <row r="20" spans="1:12" x14ac:dyDescent="0.25">
      <c r="A20" t="s">
        <v>3</v>
      </c>
      <c r="B20">
        <v>8.9643E-2</v>
      </c>
      <c r="C20">
        <v>7.0567000000000005E-2</v>
      </c>
      <c r="D20" s="1">
        <v>2.8810000000000001E-4</v>
      </c>
      <c r="E20" s="1">
        <v>3.5920000000000001E-3</v>
      </c>
      <c r="K20" t="str">
        <f t="shared" si="0"/>
        <v>Tga</v>
      </c>
      <c r="L20">
        <f t="shared" si="0"/>
        <v>8.9643E-2</v>
      </c>
    </row>
    <row r="21" spans="1:12" x14ac:dyDescent="0.25">
      <c r="A21" t="s">
        <v>2</v>
      </c>
      <c r="B21">
        <v>0.285439</v>
      </c>
      <c r="C21">
        <v>7.6858999999999997E-2</v>
      </c>
      <c r="D21" s="1">
        <v>3.1379999999999998E-4</v>
      </c>
      <c r="E21" s="1">
        <v>4.1070000000000004E-3</v>
      </c>
      <c r="K21" t="str">
        <f t="shared" si="0"/>
        <v>Tgi</v>
      </c>
      <c r="L21">
        <f t="shared" si="0"/>
        <v>0.285439</v>
      </c>
    </row>
    <row r="22" spans="1:12" x14ac:dyDescent="0.25">
      <c r="A22" t="s">
        <v>6</v>
      </c>
      <c r="B22">
        <v>0.35980099999999998</v>
      </c>
      <c r="C22">
        <v>0.162684</v>
      </c>
      <c r="D22" s="1">
        <v>6.6419999999999999E-4</v>
      </c>
      <c r="E22" s="1">
        <v>6.9179999999999997E-3</v>
      </c>
      <c r="K22" t="str">
        <f t="shared" si="0"/>
        <v>Tia</v>
      </c>
      <c r="L22">
        <f t="shared" si="0"/>
        <v>0.35980099999999998</v>
      </c>
    </row>
    <row r="23" spans="1:12" x14ac:dyDescent="0.25">
      <c r="A23" t="s">
        <v>4</v>
      </c>
      <c r="B23">
        <v>8.8794999999999999E-2</v>
      </c>
      <c r="C23">
        <v>6.2447999999999997E-2</v>
      </c>
      <c r="D23" s="1">
        <v>2.5490000000000002E-4</v>
      </c>
      <c r="E23" s="1">
        <v>3.1380000000000002E-3</v>
      </c>
      <c r="K23" t="str">
        <f t="shared" si="0"/>
        <v>Tig</v>
      </c>
      <c r="L23">
        <f t="shared" si="0"/>
        <v>8.8794999999999999E-2</v>
      </c>
    </row>
    <row r="24" spans="1:12" x14ac:dyDescent="0.25">
      <c r="A24" t="s">
        <v>53</v>
      </c>
      <c r="B24">
        <v>6.1659999999999996E-3</v>
      </c>
      <c r="C24">
        <v>2.7880000000000001E-3</v>
      </c>
      <c r="D24" s="1">
        <v>1.1379999999999999E-5</v>
      </c>
      <c r="E24" s="1">
        <v>4.7120000000000003E-5</v>
      </c>
      <c r="K24" t="str">
        <f t="shared" si="0"/>
        <v>sigmaG</v>
      </c>
      <c r="L24">
        <f t="shared" si="0"/>
        <v>6.1659999999999996E-3</v>
      </c>
    </row>
    <row r="25" spans="1:12" x14ac:dyDescent="0.25">
      <c r="A25" t="s">
        <v>54</v>
      </c>
      <c r="B25">
        <v>2.0622999999999999E-2</v>
      </c>
      <c r="C25">
        <v>8.3429999999999997E-3</v>
      </c>
      <c r="D25" s="1">
        <v>3.4060000000000003E-5</v>
      </c>
      <c r="E25" s="1">
        <v>1.4809999999999999E-4</v>
      </c>
      <c r="K25" t="str">
        <f t="shared" si="0"/>
        <v>sigmaI</v>
      </c>
      <c r="L25">
        <f t="shared" si="0"/>
        <v>2.0622999999999999E-2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1.7243000000000001E-2</v>
      </c>
      <c r="C30">
        <v>5.9670000000000001E-2</v>
      </c>
      <c r="D30" s="1">
        <v>7.5384999999999994E-2</v>
      </c>
      <c r="E30" s="1">
        <v>8.8868000000000003E-2</v>
      </c>
      <c r="F30">
        <v>0.11122</v>
      </c>
      <c r="K30" t="str">
        <f t="shared" ref="K30:K37" si="1">CONCATENATE(A30,"_median")</f>
        <v>Tag_median</v>
      </c>
      <c r="L30">
        <f t="shared" ref="L30:L37" si="2">D30</f>
        <v>7.5384999999999994E-2</v>
      </c>
    </row>
    <row r="31" spans="1:12" x14ac:dyDescent="0.25">
      <c r="A31" t="s">
        <v>7</v>
      </c>
      <c r="B31">
        <v>6.0099999999999997E-3</v>
      </c>
      <c r="C31">
        <v>5.0418999999999999E-2</v>
      </c>
      <c r="D31" s="1">
        <v>9.1733999999999996E-2</v>
      </c>
      <c r="E31" s="1">
        <v>0.14441899999999999</v>
      </c>
      <c r="F31">
        <v>0.28563</v>
      </c>
      <c r="K31" t="str">
        <f t="shared" si="1"/>
        <v>Tai_median</v>
      </c>
      <c r="L31">
        <f t="shared" si="2"/>
        <v>9.1733999999999996E-2</v>
      </c>
    </row>
    <row r="32" spans="1:12" x14ac:dyDescent="0.25">
      <c r="A32" t="s">
        <v>3</v>
      </c>
      <c r="B32">
        <v>3.1879999999999999E-3</v>
      </c>
      <c r="C32">
        <v>3.4069000000000002E-2</v>
      </c>
      <c r="D32">
        <v>7.2806999999999997E-2</v>
      </c>
      <c r="E32">
        <v>0.12989100000000001</v>
      </c>
      <c r="F32">
        <v>0.26266</v>
      </c>
      <c r="K32" t="str">
        <f t="shared" si="1"/>
        <v>Tga_median</v>
      </c>
      <c r="L32">
        <f t="shared" si="2"/>
        <v>7.2806999999999997E-2</v>
      </c>
    </row>
    <row r="33" spans="1:12" x14ac:dyDescent="0.25">
      <c r="A33" t="s">
        <v>2</v>
      </c>
      <c r="B33">
        <v>0.112195</v>
      </c>
      <c r="C33">
        <v>0.23955299999999999</v>
      </c>
      <c r="D33">
        <v>0.29468899999999998</v>
      </c>
      <c r="E33">
        <v>0.33837</v>
      </c>
      <c r="F33">
        <v>0.41678999999999999</v>
      </c>
      <c r="K33" t="str">
        <f t="shared" si="1"/>
        <v>Tgi_median</v>
      </c>
      <c r="L33">
        <f t="shared" si="2"/>
        <v>0.29468899999999998</v>
      </c>
    </row>
    <row r="34" spans="1:12" x14ac:dyDescent="0.25">
      <c r="A34" t="s">
        <v>6</v>
      </c>
      <c r="B34">
        <v>8.5282999999999998E-2</v>
      </c>
      <c r="C34">
        <v>0.246363</v>
      </c>
      <c r="D34">
        <v>0.342005</v>
      </c>
      <c r="E34">
        <v>0.45324900000000001</v>
      </c>
      <c r="F34">
        <v>0.74680000000000002</v>
      </c>
      <c r="K34" t="str">
        <f t="shared" si="1"/>
        <v>Tia_median</v>
      </c>
      <c r="L34">
        <f t="shared" si="2"/>
        <v>0.342005</v>
      </c>
    </row>
    <row r="35" spans="1:12" x14ac:dyDescent="0.25">
      <c r="A35" t="s">
        <v>4</v>
      </c>
      <c r="B35" s="3">
        <v>5.7580000000000001E-3</v>
      </c>
      <c r="C35" s="4">
        <v>4.2242000000000002E-2</v>
      </c>
      <c r="D35" s="4">
        <v>7.6283000000000004E-2</v>
      </c>
      <c r="E35" s="4">
        <v>0.120921</v>
      </c>
      <c r="F35" s="3">
        <v>0.24545</v>
      </c>
      <c r="K35" t="str">
        <f t="shared" si="1"/>
        <v>Tig_median</v>
      </c>
      <c r="L35">
        <f t="shared" si="2"/>
        <v>7.6283000000000004E-2</v>
      </c>
    </row>
    <row r="36" spans="1:12" x14ac:dyDescent="0.25">
      <c r="A36" t="s">
        <v>53</v>
      </c>
      <c r="B36">
        <v>3.0439999999999998E-3</v>
      </c>
      <c r="C36">
        <v>4.3439999999999998E-3</v>
      </c>
      <c r="D36">
        <v>5.4840000000000002E-3</v>
      </c>
      <c r="E36">
        <v>7.1679999999999999E-3</v>
      </c>
      <c r="F36">
        <v>1.341E-2</v>
      </c>
      <c r="K36" t="str">
        <f t="shared" si="1"/>
        <v>sigmaG_median</v>
      </c>
      <c r="L36">
        <f t="shared" si="2"/>
        <v>5.4840000000000002E-3</v>
      </c>
    </row>
    <row r="37" spans="1:12" x14ac:dyDescent="0.25">
      <c r="A37" t="s">
        <v>54</v>
      </c>
      <c r="B37">
        <v>1.0633999999999999E-2</v>
      </c>
      <c r="C37">
        <v>1.5063E-2</v>
      </c>
      <c r="D37">
        <v>1.8709E-2</v>
      </c>
      <c r="E37">
        <v>2.3902E-2</v>
      </c>
      <c r="F37">
        <v>4.199E-2</v>
      </c>
      <c r="K37" t="str">
        <f t="shared" si="1"/>
        <v>sigmaI_median</v>
      </c>
      <c r="L37">
        <f t="shared" si="2"/>
        <v>1.8709E-2</v>
      </c>
    </row>
    <row r="39" spans="1:12" x14ac:dyDescent="0.25">
      <c r="A39" t="s">
        <v>57</v>
      </c>
      <c r="B39" t="s">
        <v>58</v>
      </c>
      <c r="C39" t="s">
        <v>59</v>
      </c>
      <c r="D39" t="s">
        <v>60</v>
      </c>
    </row>
    <row r="41" spans="1:12" x14ac:dyDescent="0.25">
      <c r="B4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>
        <v>1.01</v>
      </c>
      <c r="C42">
        <v>1.02</v>
      </c>
      <c r="K42" t="str">
        <f>CONCATENATE(A42,"_rhat")</f>
        <v>Tag_rhat</v>
      </c>
      <c r="L42">
        <f>B42</f>
        <v>1.01</v>
      </c>
    </row>
    <row r="43" spans="1:12" x14ac:dyDescent="0.25">
      <c r="A43" t="s">
        <v>7</v>
      </c>
      <c r="B43">
        <v>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</v>
      </c>
    </row>
    <row r="44" spans="1:12" x14ac:dyDescent="0.25">
      <c r="A44" t="s">
        <v>3</v>
      </c>
      <c r="B44">
        <v>1.01</v>
      </c>
      <c r="C44">
        <v>1.02</v>
      </c>
      <c r="K44" t="str">
        <f t="shared" si="5"/>
        <v>Tga_rhat</v>
      </c>
      <c r="L44">
        <f t="shared" si="6"/>
        <v>1.01</v>
      </c>
    </row>
    <row r="45" spans="1:12" x14ac:dyDescent="0.25">
      <c r="A45" t="s">
        <v>2</v>
      </c>
      <c r="B45">
        <v>1.01</v>
      </c>
      <c r="C45">
        <v>1.02</v>
      </c>
      <c r="K45" t="str">
        <f t="shared" si="5"/>
        <v>Tgi_rhat</v>
      </c>
      <c r="L45">
        <f t="shared" si="6"/>
        <v>1.01</v>
      </c>
    </row>
    <row r="46" spans="1:12" x14ac:dyDescent="0.25">
      <c r="A46" t="s">
        <v>6</v>
      </c>
      <c r="B46">
        <v>1.01</v>
      </c>
      <c r="C46">
        <v>1.02</v>
      </c>
      <c r="K46" t="str">
        <f t="shared" si="5"/>
        <v>Tia_rhat</v>
      </c>
      <c r="L46">
        <f t="shared" si="6"/>
        <v>1.01</v>
      </c>
    </row>
    <row r="47" spans="1:12" x14ac:dyDescent="0.25">
      <c r="A47" t="s">
        <v>4</v>
      </c>
      <c r="B47">
        <v>1.01</v>
      </c>
      <c r="C47">
        <v>1.03</v>
      </c>
      <c r="K47" t="str">
        <f t="shared" si="5"/>
        <v>Tig_rhat</v>
      </c>
      <c r="L47">
        <f t="shared" si="6"/>
        <v>1.01</v>
      </c>
    </row>
    <row r="48" spans="1:12" x14ac:dyDescent="0.25">
      <c r="A48" t="s">
        <v>53</v>
      </c>
      <c r="B48">
        <v>1</v>
      </c>
      <c r="C48">
        <v>1.01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1" spans="1:12" x14ac:dyDescent="0.25">
      <c r="A51" t="s">
        <v>65</v>
      </c>
      <c r="B51" t="s">
        <v>66</v>
      </c>
      <c r="K51" t="s">
        <v>17</v>
      </c>
      <c r="L51">
        <f>A53</f>
        <v>1.01</v>
      </c>
    </row>
    <row r="53" spans="1:12" x14ac:dyDescent="0.25">
      <c r="A53">
        <v>1.01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B55">
        <v>741.41700000000003</v>
      </c>
      <c r="C55">
        <v>695.05489999999998</v>
      </c>
      <c r="D55">
        <v>412.07569999999998</v>
      </c>
      <c r="E55">
        <v>364.93779999999998</v>
      </c>
      <c r="F55">
        <v>561.45979999999997</v>
      </c>
      <c r="G55">
        <v>421.29039999999998</v>
      </c>
      <c r="H55">
        <v>4005.2166999999999</v>
      </c>
      <c r="I55">
        <v>3721.3616000000002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K1" sqref="K1:L1048576"/>
    </sheetView>
  </sheetViews>
  <sheetFormatPr defaultRowHeight="15" x14ac:dyDescent="0.25"/>
  <cols>
    <col min="1" max="1" width="11.85546875" bestFit="1" customWidth="1"/>
    <col min="2" max="2" width="19.42578125" bestFit="1" customWidth="1"/>
    <col min="3" max="3" width="11.5703125" bestFit="1" customWidth="1"/>
    <col min="4" max="4" width="10" bestFit="1" customWidth="1"/>
    <col min="5" max="5" width="9" customWidth="1"/>
    <col min="6" max="6" width="11.42578125" bestFit="1" customWidth="1"/>
    <col min="7" max="8" width="10" bestFit="1" customWidth="1"/>
    <col min="9" max="9" width="8.7109375" bestFit="1" customWidth="1"/>
    <col min="10" max="10" width="9" customWidth="1"/>
    <col min="12" max="12" width="10.5703125" bestFit="1" customWidth="1"/>
  </cols>
  <sheetData>
    <row r="1" spans="1:12" x14ac:dyDescent="0.25">
      <c r="A1" t="s">
        <v>18</v>
      </c>
      <c r="B1" t="s">
        <v>19</v>
      </c>
      <c r="K1" t="s">
        <v>20</v>
      </c>
      <c r="L1" t="str">
        <f>B1</f>
        <v>Gauss</v>
      </c>
    </row>
    <row r="2" spans="1:12" x14ac:dyDescent="0.25">
      <c r="A2" t="s">
        <v>18</v>
      </c>
      <c r="B2" t="s">
        <v>68</v>
      </c>
      <c r="K2" t="s">
        <v>0</v>
      </c>
      <c r="L2" t="str">
        <f>B2</f>
        <v>AlternativeDiffusion</v>
      </c>
    </row>
    <row r="3" spans="1:12" x14ac:dyDescent="0.25">
      <c r="A3" t="s">
        <v>18</v>
      </c>
      <c r="B3" s="1">
        <v>10000</v>
      </c>
      <c r="K3" t="s">
        <v>21</v>
      </c>
      <c r="L3" s="2">
        <f>B3</f>
        <v>10000</v>
      </c>
    </row>
    <row r="4" spans="1:12" x14ac:dyDescent="0.25">
      <c r="A4" t="s">
        <v>18</v>
      </c>
      <c r="B4">
        <v>1984</v>
      </c>
      <c r="K4" t="s">
        <v>1</v>
      </c>
      <c r="L4">
        <f>B4</f>
        <v>1984</v>
      </c>
    </row>
    <row r="5" spans="1:12" x14ac:dyDescent="0.25">
      <c r="A5" t="s">
        <v>22</v>
      </c>
      <c r="B5" t="s">
        <v>23</v>
      </c>
      <c r="C5">
        <v>-78.42</v>
      </c>
      <c r="K5" t="s">
        <v>14</v>
      </c>
      <c r="L5">
        <f>C5</f>
        <v>-78.42</v>
      </c>
    </row>
    <row r="6" spans="1:12" x14ac:dyDescent="0.25">
      <c r="A6" t="s">
        <v>24</v>
      </c>
      <c r="B6">
        <v>10.87</v>
      </c>
      <c r="K6" t="s">
        <v>15</v>
      </c>
      <c r="L6">
        <f>B6</f>
        <v>10.87</v>
      </c>
    </row>
    <row r="7" spans="1:12" x14ac:dyDescent="0.25">
      <c r="A7" t="s">
        <v>25</v>
      </c>
      <c r="B7" t="s">
        <v>23</v>
      </c>
      <c r="C7">
        <v>-67.56</v>
      </c>
      <c r="K7" t="s">
        <v>16</v>
      </c>
      <c r="L7">
        <f>C7</f>
        <v>-67.56</v>
      </c>
    </row>
    <row r="9" spans="1:12" x14ac:dyDescent="0.25">
      <c r="A9" t="s">
        <v>26</v>
      </c>
      <c r="B9" t="s">
        <v>27</v>
      </c>
      <c r="C9" t="s">
        <v>69</v>
      </c>
    </row>
    <row r="10" spans="1:12" x14ac:dyDescent="0.25">
      <c r="A10" t="s">
        <v>28</v>
      </c>
      <c r="B10" t="s">
        <v>29</v>
      </c>
      <c r="C10" t="s">
        <v>27</v>
      </c>
      <c r="D10">
        <v>1</v>
      </c>
    </row>
    <row r="11" spans="1:12" x14ac:dyDescent="0.25">
      <c r="A11" t="s">
        <v>30</v>
      </c>
      <c r="B11" t="s">
        <v>31</v>
      </c>
      <c r="C11" t="s">
        <v>32</v>
      </c>
      <c r="D11" t="s">
        <v>27</v>
      </c>
      <c r="E11">
        <v>6</v>
      </c>
    </row>
    <row r="12" spans="1:12" x14ac:dyDescent="0.25">
      <c r="A12" t="s">
        <v>33</v>
      </c>
      <c r="B12" t="s">
        <v>34</v>
      </c>
      <c r="C12" t="s">
        <v>35</v>
      </c>
      <c r="D12" t="s">
        <v>36</v>
      </c>
      <c r="E12" t="s">
        <v>27</v>
      </c>
      <c r="F12" s="1">
        <v>10000</v>
      </c>
    </row>
    <row r="14" spans="1:12" x14ac:dyDescent="0.25">
      <c r="A14">
        <v>1</v>
      </c>
      <c r="B14" t="s">
        <v>37</v>
      </c>
      <c r="C14" t="s">
        <v>38</v>
      </c>
      <c r="D14" t="s">
        <v>39</v>
      </c>
      <c r="E14" t="s">
        <v>40</v>
      </c>
      <c r="F14" t="s">
        <v>41</v>
      </c>
      <c r="G14" t="s">
        <v>42</v>
      </c>
      <c r="H14" t="s">
        <v>43</v>
      </c>
      <c r="I14" t="s">
        <v>44</v>
      </c>
    </row>
    <row r="15" spans="1:12" x14ac:dyDescent="0.25">
      <c r="B15" t="s">
        <v>45</v>
      </c>
      <c r="C15" t="s">
        <v>40</v>
      </c>
      <c r="D15" t="s">
        <v>46</v>
      </c>
      <c r="E15" t="s">
        <v>31</v>
      </c>
      <c r="F15" t="s">
        <v>47</v>
      </c>
      <c r="G15" t="s">
        <v>48</v>
      </c>
    </row>
    <row r="17" spans="1:12" x14ac:dyDescent="0.25">
      <c r="B17" t="s">
        <v>22</v>
      </c>
      <c r="C17" t="s">
        <v>49</v>
      </c>
      <c r="D17" t="s">
        <v>50</v>
      </c>
      <c r="E17" t="s">
        <v>51</v>
      </c>
      <c r="F17" t="s">
        <v>52</v>
      </c>
      <c r="G17" t="s">
        <v>51</v>
      </c>
    </row>
    <row r="18" spans="1:12" x14ac:dyDescent="0.25">
      <c r="A18" t="s">
        <v>5</v>
      </c>
      <c r="B18">
        <v>4.9320000000000003E-2</v>
      </c>
      <c r="C18">
        <v>3.1255999999999999E-2</v>
      </c>
      <c r="D18" s="1">
        <v>1.2760000000000001E-4</v>
      </c>
      <c r="E18" s="1">
        <v>4.8789999999999999E-4</v>
      </c>
      <c r="K18" t="str">
        <f t="shared" ref="K18:L25" si="0">A18</f>
        <v>Tag</v>
      </c>
      <c r="L18">
        <f t="shared" si="0"/>
        <v>4.9320000000000003E-2</v>
      </c>
    </row>
    <row r="19" spans="1:12" x14ac:dyDescent="0.25">
      <c r="A19" t="s">
        <v>7</v>
      </c>
      <c r="B19">
        <v>0.10952000000000001</v>
      </c>
      <c r="C19">
        <v>7.8032000000000004E-2</v>
      </c>
      <c r="D19" s="1">
        <v>3.1859999999999999E-4</v>
      </c>
      <c r="E19" s="1">
        <v>2.5663000000000001E-3</v>
      </c>
      <c r="K19" t="str">
        <f t="shared" si="0"/>
        <v>Tai</v>
      </c>
      <c r="L19">
        <f t="shared" si="0"/>
        <v>0.10952000000000001</v>
      </c>
    </row>
    <row r="20" spans="1:12" x14ac:dyDescent="0.25">
      <c r="A20" t="s">
        <v>3</v>
      </c>
      <c r="B20">
        <v>0.11438</v>
      </c>
      <c r="C20">
        <v>8.3102999999999996E-2</v>
      </c>
      <c r="D20" s="1">
        <v>3.3930000000000001E-4</v>
      </c>
      <c r="E20" s="1">
        <v>1.7725E-3</v>
      </c>
      <c r="K20" t="str">
        <f t="shared" si="0"/>
        <v>Tga</v>
      </c>
      <c r="L20">
        <f t="shared" si="0"/>
        <v>0.11438</v>
      </c>
    </row>
    <row r="21" spans="1:12" x14ac:dyDescent="0.25">
      <c r="A21" t="s">
        <v>2</v>
      </c>
      <c r="B21">
        <v>0.21149000000000001</v>
      </c>
      <c r="C21">
        <v>7.5851000000000002E-2</v>
      </c>
      <c r="D21" s="1">
        <v>3.0969999999999999E-4</v>
      </c>
      <c r="E21" s="1">
        <v>1.7038999999999999E-3</v>
      </c>
      <c r="K21" t="str">
        <f t="shared" si="0"/>
        <v>Tgi</v>
      </c>
      <c r="L21">
        <f t="shared" si="0"/>
        <v>0.21149000000000001</v>
      </c>
    </row>
    <row r="22" spans="1:12" x14ac:dyDescent="0.25">
      <c r="A22" t="s">
        <v>6</v>
      </c>
      <c r="B22">
        <v>0.31019999999999998</v>
      </c>
      <c r="C22">
        <v>0.173813</v>
      </c>
      <c r="D22" s="1">
        <v>7.0960000000000001E-4</v>
      </c>
      <c r="E22" s="1">
        <v>6.0971000000000003E-3</v>
      </c>
      <c r="K22" t="str">
        <f t="shared" si="0"/>
        <v>Tia</v>
      </c>
      <c r="L22">
        <f t="shared" si="0"/>
        <v>0.31019999999999998</v>
      </c>
    </row>
    <row r="23" spans="1:12" x14ac:dyDescent="0.25">
      <c r="A23" t="s">
        <v>4</v>
      </c>
      <c r="B23">
        <v>8.3430000000000004E-2</v>
      </c>
      <c r="C23">
        <v>6.5192E-2</v>
      </c>
      <c r="D23" s="1">
        <v>2.6610000000000002E-4</v>
      </c>
      <c r="E23" s="1">
        <v>1.408E-3</v>
      </c>
      <c r="K23" t="str">
        <f t="shared" si="0"/>
        <v>Tig</v>
      </c>
      <c r="L23">
        <f t="shared" si="0"/>
        <v>8.3430000000000004E-2</v>
      </c>
    </row>
    <row r="24" spans="1:12" x14ac:dyDescent="0.25">
      <c r="A24" t="s">
        <v>53</v>
      </c>
      <c r="B24">
        <v>2.1850000000000001E-2</v>
      </c>
      <c r="C24">
        <v>9.613E-3</v>
      </c>
      <c r="D24" s="1">
        <v>3.9239999999999997E-5</v>
      </c>
      <c r="E24" s="1">
        <v>1.293E-4</v>
      </c>
      <c r="K24" t="str">
        <f t="shared" si="0"/>
        <v>sigmaG</v>
      </c>
      <c r="L24">
        <f t="shared" si="0"/>
        <v>2.1850000000000001E-2</v>
      </c>
    </row>
    <row r="25" spans="1:12" x14ac:dyDescent="0.25">
      <c r="A25" t="s">
        <v>54</v>
      </c>
      <c r="B25">
        <v>2.615E-2</v>
      </c>
      <c r="C25">
        <v>1.0668E-2</v>
      </c>
      <c r="D25" s="1">
        <v>4.3550000000000001E-5</v>
      </c>
      <c r="E25" s="1">
        <v>1.461E-4</v>
      </c>
      <c r="K25" t="str">
        <f t="shared" si="0"/>
        <v>sigmaI</v>
      </c>
      <c r="L25">
        <f t="shared" si="0"/>
        <v>2.615E-2</v>
      </c>
    </row>
    <row r="26" spans="1:12" x14ac:dyDescent="0.25">
      <c r="D26" s="1"/>
      <c r="E26" s="1"/>
    </row>
    <row r="27" spans="1:12" x14ac:dyDescent="0.25">
      <c r="A27">
        <v>2</v>
      </c>
      <c r="B27" t="s">
        <v>55</v>
      </c>
      <c r="C27" t="s">
        <v>42</v>
      </c>
      <c r="D27" s="1" t="s">
        <v>43</v>
      </c>
      <c r="E27" s="1" t="s">
        <v>56</v>
      </c>
    </row>
    <row r="28" spans="1:12" x14ac:dyDescent="0.25">
      <c r="D28" s="1"/>
      <c r="E28" s="1"/>
    </row>
    <row r="29" spans="1:12" x14ac:dyDescent="0.25">
      <c r="B29" s="3">
        <v>2.5000000000000001E-2</v>
      </c>
      <c r="C29" s="4">
        <v>0.25</v>
      </c>
      <c r="D29" s="4">
        <v>0.5</v>
      </c>
      <c r="E29" s="4">
        <v>0.75</v>
      </c>
      <c r="F29" s="3">
        <v>0.97499999999999998</v>
      </c>
    </row>
    <row r="30" spans="1:12" x14ac:dyDescent="0.25">
      <c r="A30" t="s">
        <v>5</v>
      </c>
      <c r="B30">
        <v>3.0990000000000002E-3</v>
      </c>
      <c r="C30">
        <v>2.605E-2</v>
      </c>
      <c r="D30" s="1">
        <v>4.6190000000000002E-2</v>
      </c>
      <c r="E30" s="1">
        <v>6.744E-2</v>
      </c>
      <c r="F30">
        <v>0.11905</v>
      </c>
      <c r="K30" t="str">
        <f t="shared" ref="K30:K37" si="1">CONCATENATE(A30,"_median")</f>
        <v>Tag_median</v>
      </c>
      <c r="L30">
        <f t="shared" ref="L30:L37" si="2">D30</f>
        <v>4.6190000000000002E-2</v>
      </c>
    </row>
    <row r="31" spans="1:12" x14ac:dyDescent="0.25">
      <c r="A31" t="s">
        <v>7</v>
      </c>
      <c r="B31">
        <v>6.4409999999999997E-3</v>
      </c>
      <c r="C31">
        <v>5.1130000000000002E-2</v>
      </c>
      <c r="D31" s="1">
        <v>9.4979999999999995E-2</v>
      </c>
      <c r="E31" s="1">
        <v>0.15054000000000001</v>
      </c>
      <c r="F31">
        <v>0.30636000000000002</v>
      </c>
      <c r="K31" t="str">
        <f t="shared" si="1"/>
        <v>Tai_median</v>
      </c>
      <c r="L31">
        <f t="shared" si="2"/>
        <v>9.4979999999999995E-2</v>
      </c>
    </row>
    <row r="32" spans="1:12" x14ac:dyDescent="0.25">
      <c r="A32" t="s">
        <v>3</v>
      </c>
      <c r="B32">
        <v>5.1079999999999997E-3</v>
      </c>
      <c r="C32">
        <v>4.931E-2</v>
      </c>
      <c r="D32">
        <v>9.9150000000000002E-2</v>
      </c>
      <c r="E32">
        <v>0.16322999999999999</v>
      </c>
      <c r="F32">
        <v>0.30659999999999998</v>
      </c>
      <c r="K32" t="str">
        <f t="shared" si="1"/>
        <v>Tga_median</v>
      </c>
      <c r="L32">
        <f t="shared" si="2"/>
        <v>9.9150000000000002E-2</v>
      </c>
    </row>
    <row r="33" spans="1:12" x14ac:dyDescent="0.25">
      <c r="A33" t="s">
        <v>2</v>
      </c>
      <c r="B33" s="1">
        <v>5.4701E-2</v>
      </c>
      <c r="C33">
        <v>0.16255</v>
      </c>
      <c r="D33">
        <v>0.21424000000000001</v>
      </c>
      <c r="E33">
        <v>0.26163999999999998</v>
      </c>
      <c r="F33">
        <v>0.35699999999999998</v>
      </c>
      <c r="K33" t="str">
        <f t="shared" si="1"/>
        <v>Tgi_median</v>
      </c>
      <c r="L33">
        <f t="shared" si="2"/>
        <v>0.21424000000000001</v>
      </c>
    </row>
    <row r="34" spans="1:12" x14ac:dyDescent="0.25">
      <c r="A34" t="s">
        <v>6</v>
      </c>
      <c r="B34" s="1">
        <v>3.7783999999999998E-2</v>
      </c>
      <c r="C34">
        <v>0.18301000000000001</v>
      </c>
      <c r="D34">
        <v>0.28802</v>
      </c>
      <c r="E34">
        <v>0.41088000000000002</v>
      </c>
      <c r="F34">
        <v>0.71896000000000004</v>
      </c>
      <c r="K34" t="str">
        <f t="shared" si="1"/>
        <v>Tia_median</v>
      </c>
      <c r="L34">
        <f t="shared" si="2"/>
        <v>0.28802</v>
      </c>
    </row>
    <row r="35" spans="1:12" x14ac:dyDescent="0.25">
      <c r="A35" t="s">
        <v>4</v>
      </c>
      <c r="B35" s="3">
        <v>3.091E-3</v>
      </c>
      <c r="C35" s="4">
        <v>3.1800000000000002E-2</v>
      </c>
      <c r="D35" s="4">
        <v>6.9720000000000004E-2</v>
      </c>
      <c r="E35" s="4">
        <v>0.12076000000000001</v>
      </c>
      <c r="F35" s="3">
        <v>0.2399</v>
      </c>
      <c r="K35" t="str">
        <f t="shared" si="1"/>
        <v>Tig_median</v>
      </c>
      <c r="L35">
        <f t="shared" si="2"/>
        <v>6.9720000000000004E-2</v>
      </c>
    </row>
    <row r="36" spans="1:12" x14ac:dyDescent="0.25">
      <c r="A36" t="s">
        <v>53</v>
      </c>
      <c r="B36" s="1">
        <v>1.1095000000000001E-2</v>
      </c>
      <c r="C36">
        <v>1.5689999999999999E-2</v>
      </c>
      <c r="D36">
        <v>1.9560000000000001E-2</v>
      </c>
      <c r="E36">
        <v>2.5260000000000001E-2</v>
      </c>
      <c r="F36">
        <v>4.6339999999999999E-2</v>
      </c>
      <c r="K36" t="str">
        <f t="shared" si="1"/>
        <v>sigmaG_median</v>
      </c>
      <c r="L36">
        <f t="shared" si="2"/>
        <v>1.9560000000000001E-2</v>
      </c>
    </row>
    <row r="37" spans="1:12" x14ac:dyDescent="0.25">
      <c r="A37" t="s">
        <v>54</v>
      </c>
      <c r="B37" s="1">
        <v>1.3603000000000001E-2</v>
      </c>
      <c r="C37">
        <v>1.916E-2</v>
      </c>
      <c r="D37">
        <v>2.3650000000000001E-2</v>
      </c>
      <c r="E37">
        <v>3.0210000000000001E-2</v>
      </c>
      <c r="F37">
        <v>5.3440000000000001E-2</v>
      </c>
      <c r="K37" t="str">
        <f t="shared" si="1"/>
        <v>sigmaI_median</v>
      </c>
      <c r="L37">
        <f t="shared" si="2"/>
        <v>2.3650000000000001E-2</v>
      </c>
    </row>
    <row r="38" spans="1:12" x14ac:dyDescent="0.25">
      <c r="B38" s="1"/>
    </row>
    <row r="39" spans="1:12" x14ac:dyDescent="0.25">
      <c r="A39" t="s">
        <v>57</v>
      </c>
      <c r="B39" s="1" t="s">
        <v>58</v>
      </c>
      <c r="C39" t="s">
        <v>59</v>
      </c>
      <c r="D39" t="s">
        <v>60</v>
      </c>
    </row>
    <row r="40" spans="1:12" x14ac:dyDescent="0.25">
      <c r="B40" s="1"/>
    </row>
    <row r="41" spans="1:12" x14ac:dyDescent="0.25">
      <c r="B41" s="1" t="s">
        <v>61</v>
      </c>
      <c r="C41" t="s">
        <v>62</v>
      </c>
      <c r="D41" t="s">
        <v>63</v>
      </c>
      <c r="E41" t="s">
        <v>64</v>
      </c>
      <c r="K41" t="str">
        <f t="shared" ref="K41" si="3">CONCATENATE(A41,"_rhat")</f>
        <v>_rhat</v>
      </c>
      <c r="L41" t="str">
        <f t="shared" ref="L41" si="4">B41</f>
        <v>Point</v>
      </c>
    </row>
    <row r="42" spans="1:12" x14ac:dyDescent="0.25">
      <c r="A42" t="s">
        <v>5</v>
      </c>
      <c r="B42" s="1">
        <v>1</v>
      </c>
      <c r="C42">
        <v>1</v>
      </c>
      <c r="K42" t="str">
        <f>CONCATENATE(A42,"_rhat")</f>
        <v>Tag_rhat</v>
      </c>
      <c r="L42">
        <f>B42</f>
        <v>1</v>
      </c>
    </row>
    <row r="43" spans="1:12" x14ac:dyDescent="0.25">
      <c r="A43" t="s">
        <v>7</v>
      </c>
      <c r="B43" s="1">
        <v>1.01</v>
      </c>
      <c r="C43">
        <v>1.01</v>
      </c>
      <c r="K43" t="str">
        <f t="shared" ref="K43:K49" si="5">CONCATENATE(A43,"_rhat")</f>
        <v>Tai_rhat</v>
      </c>
      <c r="L43">
        <f t="shared" ref="L43:L49" si="6">B43</f>
        <v>1.01</v>
      </c>
    </row>
    <row r="44" spans="1:12" x14ac:dyDescent="0.25">
      <c r="A44" t="s">
        <v>3</v>
      </c>
      <c r="B44" s="1">
        <v>1</v>
      </c>
      <c r="C44">
        <v>1</v>
      </c>
      <c r="K44" t="str">
        <f t="shared" si="5"/>
        <v>Tga_rhat</v>
      </c>
      <c r="L44">
        <f t="shared" si="6"/>
        <v>1</v>
      </c>
    </row>
    <row r="45" spans="1:12" x14ac:dyDescent="0.25">
      <c r="A45" t="s">
        <v>2</v>
      </c>
      <c r="B45" s="1">
        <v>1</v>
      </c>
      <c r="C45">
        <v>1</v>
      </c>
      <c r="K45" t="str">
        <f t="shared" si="5"/>
        <v>Tgi_rhat</v>
      </c>
      <c r="L45">
        <f t="shared" si="6"/>
        <v>1</v>
      </c>
    </row>
    <row r="46" spans="1:12" x14ac:dyDescent="0.25">
      <c r="A46" t="s">
        <v>6</v>
      </c>
      <c r="B46" s="1">
        <v>1</v>
      </c>
      <c r="C46">
        <v>1.01</v>
      </c>
      <c r="K46" t="str">
        <f t="shared" si="5"/>
        <v>Tia_rhat</v>
      </c>
      <c r="L46">
        <f t="shared" si="6"/>
        <v>1</v>
      </c>
    </row>
    <row r="47" spans="1:12" x14ac:dyDescent="0.25">
      <c r="A47" t="s">
        <v>4</v>
      </c>
      <c r="B47">
        <v>1</v>
      </c>
      <c r="C47">
        <v>1</v>
      </c>
      <c r="K47" t="str">
        <f t="shared" si="5"/>
        <v>Tig_rhat</v>
      </c>
      <c r="L47">
        <f t="shared" si="6"/>
        <v>1</v>
      </c>
    </row>
    <row r="48" spans="1:12" x14ac:dyDescent="0.25">
      <c r="A48" t="s">
        <v>53</v>
      </c>
      <c r="B48">
        <v>1</v>
      </c>
      <c r="C48">
        <v>1</v>
      </c>
      <c r="K48" t="str">
        <f t="shared" si="5"/>
        <v>sigmaG_rhat</v>
      </c>
      <c r="L48">
        <f t="shared" si="6"/>
        <v>1</v>
      </c>
    </row>
    <row r="49" spans="1:12" x14ac:dyDescent="0.25">
      <c r="A49" t="s">
        <v>54</v>
      </c>
      <c r="B49">
        <v>1</v>
      </c>
      <c r="C49">
        <v>1</v>
      </c>
      <c r="K49" t="str">
        <f t="shared" si="5"/>
        <v>sigmaI_rhat</v>
      </c>
      <c r="L49">
        <f t="shared" si="6"/>
        <v>1</v>
      </c>
    </row>
    <row r="50" spans="1:12" x14ac:dyDescent="0.25">
      <c r="B50" s="3"/>
      <c r="C50" s="4"/>
      <c r="D50" s="4"/>
      <c r="E50" s="4"/>
    </row>
    <row r="51" spans="1:12" x14ac:dyDescent="0.25">
      <c r="A51" t="s">
        <v>65</v>
      </c>
      <c r="B51" t="s">
        <v>66</v>
      </c>
      <c r="K51" t="s">
        <v>17</v>
      </c>
      <c r="L51">
        <f>A53</f>
        <v>1</v>
      </c>
    </row>
    <row r="53" spans="1:12" x14ac:dyDescent="0.25">
      <c r="A53">
        <v>1</v>
      </c>
    </row>
    <row r="54" spans="1:12" x14ac:dyDescent="0.25">
      <c r="B54" t="s">
        <v>5</v>
      </c>
      <c r="C54" t="s">
        <v>7</v>
      </c>
      <c r="D54" t="s">
        <v>3</v>
      </c>
      <c r="E54" t="s">
        <v>2</v>
      </c>
      <c r="F54" t="s">
        <v>6</v>
      </c>
      <c r="G54" t="s">
        <v>4</v>
      </c>
      <c r="H54" t="s">
        <v>53</v>
      </c>
      <c r="I54" t="s">
        <v>54</v>
      </c>
    </row>
    <row r="55" spans="1:12" x14ac:dyDescent="0.25">
      <c r="A55">
        <v>4134.6018999999997</v>
      </c>
      <c r="B55">
        <v>979.13210000000004</v>
      </c>
      <c r="C55">
        <v>2233.4692</v>
      </c>
      <c r="D55">
        <v>1985.7286999999999</v>
      </c>
      <c r="E55">
        <v>830.57410000000004</v>
      </c>
      <c r="F55">
        <v>2166.0279</v>
      </c>
      <c r="G55">
        <v>6471.8912</v>
      </c>
      <c r="H55">
        <v>6455.1602999999996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Diffusion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2013-03-08T02:18:43Z</dcterms:modified>
</cp:coreProperties>
</file>